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://sharepoint2013/sgg/CO/Cost_and_Outputs_Lib/RIIO1 Reopeners 2018/Feeder 9/Final Published docs/"/>
    </mc:Choice>
  </mc:AlternateContent>
  <bookViews>
    <workbookView xWindow="330" yWindow="0" windowWidth="13350" windowHeight="2790" tabRatio="803" activeTab="2"/>
  </bookViews>
  <sheets>
    <sheet name="Cover" sheetId="50" r:id="rId1"/>
    <sheet name="Contents" sheetId="52" r:id="rId2"/>
    <sheet name="INPUT1" sheetId="20" r:id="rId3"/>
    <sheet name="INPUT2" sheetId="59" r:id="rId4"/>
    <sheet name="INPUT3" sheetId="60" r:id="rId5"/>
    <sheet name="CALC| 1" sheetId="46" r:id="rId6"/>
    <sheet name="CALC| 2" sheetId="64" r:id="rId7"/>
    <sheet name="CALC| 3" sheetId="65" r:id="rId8"/>
    <sheet name="OUTPUT| Summary results" sheetId="49" r:id="rId9"/>
    <sheet name="FOOTNOTES" sheetId="55" r:id="rId10"/>
  </sheets>
  <calcPr calcId="162913"/>
</workbook>
</file>

<file path=xl/calcChain.xml><?xml version="1.0" encoding="utf-8"?>
<calcChain xmlns="http://schemas.openxmlformats.org/spreadsheetml/2006/main">
  <c r="D7" i="60" l="1"/>
  <c r="G83" i="65" l="1"/>
  <c r="G91" i="65" s="1"/>
  <c r="G100" i="65"/>
  <c r="G66" i="64"/>
  <c r="G67" i="64"/>
  <c r="G63" i="64"/>
  <c r="G64" i="64"/>
  <c r="G73" i="64"/>
  <c r="G74" i="64"/>
  <c r="G75" i="64"/>
  <c r="G106" i="46"/>
  <c r="G98" i="46"/>
  <c r="G102" i="46"/>
  <c r="G63" i="46"/>
  <c r="G68" i="64" l="1"/>
  <c r="G65" i="64"/>
  <c r="G69" i="64" s="1"/>
  <c r="M13" i="49"/>
  <c r="M12" i="49"/>
  <c r="M11" i="49"/>
  <c r="L10" i="49"/>
  <c r="J13" i="49"/>
  <c r="J12" i="49"/>
  <c r="J11" i="49"/>
  <c r="I10" i="49"/>
  <c r="G13" i="49"/>
  <c r="G12" i="49"/>
  <c r="G11" i="49"/>
  <c r="F10" i="49"/>
  <c r="G249" i="65"/>
  <c r="G248" i="65"/>
  <c r="G202" i="65"/>
  <c r="G201" i="65"/>
  <c r="G153" i="65"/>
  <c r="G152" i="65"/>
  <c r="G108" i="65"/>
  <c r="G109" i="65" s="1"/>
  <c r="G104" i="65"/>
  <c r="G106" i="65" s="1"/>
  <c r="G102" i="65"/>
  <c r="G96" i="65"/>
  <c r="G90" i="65"/>
  <c r="G75" i="65"/>
  <c r="G74" i="65"/>
  <c r="G73" i="65"/>
  <c r="G67" i="65"/>
  <c r="G66" i="65"/>
  <c r="G64" i="65"/>
  <c r="G63" i="65"/>
  <c r="G50" i="65"/>
  <c r="G49" i="65"/>
  <c r="G57" i="65" s="1"/>
  <c r="G39" i="65"/>
  <c r="G31" i="65"/>
  <c r="G27" i="65"/>
  <c r="G28" i="65" s="1"/>
  <c r="G24" i="65"/>
  <c r="G16" i="65"/>
  <c r="BO13" i="65"/>
  <c r="BN13" i="65"/>
  <c r="BM13" i="65"/>
  <c r="BL13" i="65"/>
  <c r="BK13" i="65"/>
  <c r="BJ13" i="65"/>
  <c r="BI13" i="65"/>
  <c r="BH13" i="65"/>
  <c r="BG13" i="65"/>
  <c r="BF13" i="65"/>
  <c r="BE13" i="65"/>
  <c r="BD13" i="65"/>
  <c r="BC13" i="65"/>
  <c r="BB13" i="65"/>
  <c r="BA13" i="65"/>
  <c r="AZ13" i="65"/>
  <c r="AY13" i="65"/>
  <c r="AX13" i="65"/>
  <c r="AW13" i="65"/>
  <c r="AV13" i="65"/>
  <c r="AU13" i="65"/>
  <c r="AT13" i="65"/>
  <c r="AS13" i="65"/>
  <c r="AR13" i="65"/>
  <c r="AQ13" i="65"/>
  <c r="AP13" i="65"/>
  <c r="AO13" i="65"/>
  <c r="AN13" i="65"/>
  <c r="AM13" i="65"/>
  <c r="AL13" i="65"/>
  <c r="AK13" i="65"/>
  <c r="AJ13" i="65"/>
  <c r="AI13" i="65"/>
  <c r="AH13" i="65"/>
  <c r="AG13" i="65"/>
  <c r="AF13" i="65"/>
  <c r="AE13" i="65"/>
  <c r="AD13" i="65"/>
  <c r="AC13" i="65"/>
  <c r="AB13" i="65"/>
  <c r="AA13" i="65"/>
  <c r="Z13" i="65"/>
  <c r="Y13" i="65"/>
  <c r="X13" i="65"/>
  <c r="W13" i="65"/>
  <c r="V13" i="65"/>
  <c r="U13" i="65"/>
  <c r="T13" i="65"/>
  <c r="S13" i="65"/>
  <c r="R13" i="65"/>
  <c r="Q13" i="65"/>
  <c r="P13" i="65"/>
  <c r="O13" i="65"/>
  <c r="N13" i="65"/>
  <c r="M13" i="65"/>
  <c r="L13" i="65"/>
  <c r="K13" i="65"/>
  <c r="J13" i="65"/>
  <c r="I13" i="65"/>
  <c r="H13" i="65"/>
  <c r="G11" i="65"/>
  <c r="G10" i="65"/>
  <c r="G249" i="64"/>
  <c r="G248" i="64"/>
  <c r="G202" i="64"/>
  <c r="G201" i="64"/>
  <c r="G153" i="64"/>
  <c r="G152" i="64"/>
  <c r="G107" i="64"/>
  <c r="G108" i="64" s="1"/>
  <c r="G103" i="64"/>
  <c r="G105" i="64" s="1"/>
  <c r="G99" i="64"/>
  <c r="G101" i="64" s="1"/>
  <c r="G95" i="64"/>
  <c r="G97" i="64" s="1"/>
  <c r="G82" i="64"/>
  <c r="G89" i="64" s="1"/>
  <c r="G50" i="64"/>
  <c r="G49" i="64"/>
  <c r="G57" i="64" s="1"/>
  <c r="G39" i="64"/>
  <c r="G31" i="64"/>
  <c r="G27" i="64"/>
  <c r="G28" i="64" s="1"/>
  <c r="G24" i="64"/>
  <c r="G16" i="64"/>
  <c r="BO13" i="64"/>
  <c r="BN13" i="64"/>
  <c r="BM13" i="64"/>
  <c r="BL13" i="64"/>
  <c r="BK13" i="64"/>
  <c r="BJ13" i="64"/>
  <c r="BI13" i="64"/>
  <c r="BH13" i="64"/>
  <c r="BG13" i="64"/>
  <c r="BF13" i="64"/>
  <c r="BE13" i="64"/>
  <c r="BD13" i="64"/>
  <c r="BC13" i="64"/>
  <c r="BB13" i="64"/>
  <c r="BA13" i="64"/>
  <c r="AZ13" i="64"/>
  <c r="AY13" i="64"/>
  <c r="AX13" i="64"/>
  <c r="AW13" i="64"/>
  <c r="AV13" i="64"/>
  <c r="AU13" i="64"/>
  <c r="AT13" i="64"/>
  <c r="AS13" i="64"/>
  <c r="AR13" i="64"/>
  <c r="AQ13" i="64"/>
  <c r="AP13" i="64"/>
  <c r="AO13" i="64"/>
  <c r="AN13" i="64"/>
  <c r="AM13" i="64"/>
  <c r="AL13" i="64"/>
  <c r="AK13" i="64"/>
  <c r="AJ13" i="64"/>
  <c r="AI13" i="64"/>
  <c r="AH13" i="64"/>
  <c r="AG13" i="64"/>
  <c r="AF13" i="64"/>
  <c r="AE13" i="64"/>
  <c r="AD13" i="64"/>
  <c r="AC13" i="64"/>
  <c r="AB13" i="64"/>
  <c r="AA13" i="64"/>
  <c r="Z13" i="64"/>
  <c r="Y13" i="64"/>
  <c r="X13" i="64"/>
  <c r="W13" i="64"/>
  <c r="V13" i="64"/>
  <c r="U13" i="64"/>
  <c r="T13" i="64"/>
  <c r="S13" i="64"/>
  <c r="R13" i="64"/>
  <c r="Q13" i="64"/>
  <c r="P13" i="64"/>
  <c r="O13" i="64"/>
  <c r="N13" i="64"/>
  <c r="M13" i="64"/>
  <c r="L13" i="64"/>
  <c r="K13" i="64"/>
  <c r="J13" i="64"/>
  <c r="I13" i="64"/>
  <c r="H13" i="64"/>
  <c r="G11" i="64"/>
  <c r="G10" i="64"/>
  <c r="H81" i="60"/>
  <c r="H60" i="60"/>
  <c r="J10" i="60"/>
  <c r="K10" i="60" s="1"/>
  <c r="L10" i="60" s="1"/>
  <c r="M10" i="60" s="1"/>
  <c r="N10" i="60" s="1"/>
  <c r="O10" i="60" s="1"/>
  <c r="P10" i="60" s="1"/>
  <c r="Q10" i="60" s="1"/>
  <c r="R10" i="60" s="1"/>
  <c r="S10" i="60" s="1"/>
  <c r="T10" i="60" s="1"/>
  <c r="U10" i="60" s="1"/>
  <c r="V10" i="60" s="1"/>
  <c r="W10" i="60" s="1"/>
  <c r="X10" i="60" s="1"/>
  <c r="Y10" i="60" s="1"/>
  <c r="Z10" i="60" s="1"/>
  <c r="AA10" i="60" s="1"/>
  <c r="AB10" i="60" s="1"/>
  <c r="AC10" i="60" s="1"/>
  <c r="AD10" i="60" s="1"/>
  <c r="AE10" i="60" s="1"/>
  <c r="AF10" i="60" s="1"/>
  <c r="AG10" i="60" s="1"/>
  <c r="AH10" i="60" s="1"/>
  <c r="AI10" i="60" s="1"/>
  <c r="AJ10" i="60" s="1"/>
  <c r="AK10" i="60" s="1"/>
  <c r="AL10" i="60" s="1"/>
  <c r="AM10" i="60" s="1"/>
  <c r="AN10" i="60" s="1"/>
  <c r="AO10" i="60" s="1"/>
  <c r="AP10" i="60" s="1"/>
  <c r="AQ10" i="60" s="1"/>
  <c r="AR10" i="60" s="1"/>
  <c r="AS10" i="60" s="1"/>
  <c r="AT10" i="60" s="1"/>
  <c r="AU10" i="60" s="1"/>
  <c r="AV10" i="60" s="1"/>
  <c r="AW10" i="60" s="1"/>
  <c r="AX10" i="60" s="1"/>
  <c r="AY10" i="60" s="1"/>
  <c r="AZ10" i="60" s="1"/>
  <c r="BA10" i="60" s="1"/>
  <c r="BB10" i="60" s="1"/>
  <c r="BC10" i="60" s="1"/>
  <c r="BD10" i="60" s="1"/>
  <c r="BE10" i="60" s="1"/>
  <c r="BF10" i="60" s="1"/>
  <c r="BG10" i="60" s="1"/>
  <c r="BH10" i="60" s="1"/>
  <c r="BI10" i="60" s="1"/>
  <c r="BJ10" i="60" s="1"/>
  <c r="BK10" i="60" s="1"/>
  <c r="BL10" i="60" s="1"/>
  <c r="BM10" i="60" s="1"/>
  <c r="BN10" i="60" s="1"/>
  <c r="BO10" i="60" s="1"/>
  <c r="BP10" i="60" s="1"/>
  <c r="BQ10" i="60" s="1"/>
  <c r="BR10" i="60" s="1"/>
  <c r="BS10" i="60" s="1"/>
  <c r="BT10" i="60" s="1"/>
  <c r="BU10" i="60" s="1"/>
  <c r="H81" i="59"/>
  <c r="H60" i="59"/>
  <c r="J10" i="59"/>
  <c r="K10" i="59" s="1"/>
  <c r="L10" i="59" s="1"/>
  <c r="M10" i="59" s="1"/>
  <c r="N10" i="59" s="1"/>
  <c r="O10" i="59" s="1"/>
  <c r="P10" i="59" s="1"/>
  <c r="Q10" i="59" s="1"/>
  <c r="R10" i="59" s="1"/>
  <c r="S10" i="59" s="1"/>
  <c r="T10" i="59" s="1"/>
  <c r="U10" i="59" s="1"/>
  <c r="V10" i="59" s="1"/>
  <c r="W10" i="59" s="1"/>
  <c r="X10" i="59" s="1"/>
  <c r="Y10" i="59" s="1"/>
  <c r="Z10" i="59" s="1"/>
  <c r="AA10" i="59" s="1"/>
  <c r="AB10" i="59" s="1"/>
  <c r="AC10" i="59" s="1"/>
  <c r="AD10" i="59" s="1"/>
  <c r="AE10" i="59" s="1"/>
  <c r="AF10" i="59" s="1"/>
  <c r="AG10" i="59" s="1"/>
  <c r="AH10" i="59" s="1"/>
  <c r="AI10" i="59" s="1"/>
  <c r="AJ10" i="59" s="1"/>
  <c r="AK10" i="59" s="1"/>
  <c r="AL10" i="59" s="1"/>
  <c r="AM10" i="59" s="1"/>
  <c r="AN10" i="59" s="1"/>
  <c r="AO10" i="59" s="1"/>
  <c r="AP10" i="59" s="1"/>
  <c r="AQ10" i="59" s="1"/>
  <c r="AR10" i="59" s="1"/>
  <c r="AS10" i="59" s="1"/>
  <c r="AT10" i="59" s="1"/>
  <c r="AU10" i="59" s="1"/>
  <c r="AV10" i="59" s="1"/>
  <c r="AW10" i="59" s="1"/>
  <c r="AX10" i="59" s="1"/>
  <c r="AY10" i="59" s="1"/>
  <c r="AZ10" i="59" s="1"/>
  <c r="BA10" i="59" s="1"/>
  <c r="BB10" i="59" s="1"/>
  <c r="BC10" i="59" s="1"/>
  <c r="BD10" i="59" s="1"/>
  <c r="BE10" i="59" s="1"/>
  <c r="BF10" i="59" s="1"/>
  <c r="BG10" i="59" s="1"/>
  <c r="BH10" i="59" s="1"/>
  <c r="BI10" i="59" s="1"/>
  <c r="BJ10" i="59" s="1"/>
  <c r="BK10" i="59" s="1"/>
  <c r="BL10" i="59" s="1"/>
  <c r="BM10" i="59" s="1"/>
  <c r="BN10" i="59" s="1"/>
  <c r="BO10" i="59" s="1"/>
  <c r="BP10" i="59" s="1"/>
  <c r="BQ10" i="59" s="1"/>
  <c r="BR10" i="59" s="1"/>
  <c r="BS10" i="59" s="1"/>
  <c r="BT10" i="59" s="1"/>
  <c r="BU10" i="59" s="1"/>
  <c r="G96" i="64" l="1"/>
  <c r="G104" i="64"/>
  <c r="G105" i="65"/>
  <c r="G98" i="65"/>
  <c r="G97" i="65"/>
  <c r="G45" i="65"/>
  <c r="H12" i="65"/>
  <c r="G32" i="65"/>
  <c r="G86" i="65"/>
  <c r="G101" i="65"/>
  <c r="H21" i="65"/>
  <c r="G56" i="65"/>
  <c r="G87" i="65"/>
  <c r="G44" i="65" s="1"/>
  <c r="G41" i="65"/>
  <c r="G90" i="64"/>
  <c r="G45" i="64" s="1"/>
  <c r="H12" i="64"/>
  <c r="G32" i="64"/>
  <c r="G85" i="64"/>
  <c r="G100" i="64"/>
  <c r="H21" i="64"/>
  <c r="G56" i="64"/>
  <c r="G86" i="64"/>
  <c r="G41" i="64"/>
  <c r="G55" i="65" l="1"/>
  <c r="G55" i="64"/>
  <c r="G44" i="64"/>
  <c r="G54" i="64"/>
  <c r="G36" i="65"/>
  <c r="G35" i="65"/>
  <c r="G54" i="65"/>
  <c r="G35" i="64"/>
  <c r="G36" i="64"/>
  <c r="BN247" i="65" l="1"/>
  <c r="BM247" i="65"/>
  <c r="BL247" i="65"/>
  <c r="BK247" i="65"/>
  <c r="BJ247" i="65"/>
  <c r="BI247" i="65"/>
  <c r="BH247" i="65"/>
  <c r="BG247" i="65"/>
  <c r="BF247" i="65"/>
  <c r="BE247" i="65"/>
  <c r="BD247" i="65"/>
  <c r="BC247" i="65"/>
  <c r="BB247" i="65"/>
  <c r="BA247" i="65"/>
  <c r="AZ247" i="65"/>
  <c r="AY247" i="65"/>
  <c r="AX247" i="65"/>
  <c r="AW247" i="65"/>
  <c r="AV247" i="65"/>
  <c r="AU247" i="65"/>
  <c r="AT247" i="65"/>
  <c r="AS247" i="65"/>
  <c r="AR247" i="65"/>
  <c r="AQ247" i="65"/>
  <c r="AP247" i="65"/>
  <c r="AO247" i="65"/>
  <c r="AN247" i="65"/>
  <c r="AM247" i="65"/>
  <c r="AW214" i="65"/>
  <c r="AT214" i="65"/>
  <c r="BM118" i="65"/>
  <c r="BL118" i="65"/>
  <c r="BI118" i="65"/>
  <c r="BE118" i="65"/>
  <c r="BD118" i="65"/>
  <c r="BA118" i="65"/>
  <c r="AW118" i="65"/>
  <c r="AV118" i="65"/>
  <c r="AS118" i="65"/>
  <c r="AO118" i="65"/>
  <c r="AN118" i="65"/>
  <c r="AK118" i="65"/>
  <c r="AG118" i="65"/>
  <c r="AF118" i="65"/>
  <c r="AC118" i="65"/>
  <c r="Y118" i="65"/>
  <c r="X118" i="65"/>
  <c r="U118" i="65"/>
  <c r="Q118" i="65"/>
  <c r="P118" i="65"/>
  <c r="M118" i="65"/>
  <c r="I118" i="65"/>
  <c r="H118" i="65"/>
  <c r="H114" i="65"/>
  <c r="G76" i="65"/>
  <c r="G77" i="65" s="1"/>
  <c r="G68" i="65"/>
  <c r="G65" i="65"/>
  <c r="BN118" i="65"/>
  <c r="BK118" i="65"/>
  <c r="BJ118" i="65"/>
  <c r="BH118" i="65"/>
  <c r="BG118" i="65"/>
  <c r="BF118" i="65"/>
  <c r="BC118" i="65"/>
  <c r="BB118" i="65"/>
  <c r="AZ118" i="65"/>
  <c r="AY118" i="65"/>
  <c r="AX118" i="65"/>
  <c r="AU118" i="65"/>
  <c r="AT118" i="65"/>
  <c r="AR118" i="65"/>
  <c r="AQ118" i="65"/>
  <c r="AP118" i="65"/>
  <c r="AM118" i="65"/>
  <c r="AL118" i="65"/>
  <c r="AJ118" i="65"/>
  <c r="AI118" i="65"/>
  <c r="AH118" i="65"/>
  <c r="AE118" i="65"/>
  <c r="AD118" i="65"/>
  <c r="AB118" i="65"/>
  <c r="AA118" i="65"/>
  <c r="Z118" i="65"/>
  <c r="W118" i="65"/>
  <c r="V118" i="65"/>
  <c r="T118" i="65"/>
  <c r="S118" i="65"/>
  <c r="R118" i="65"/>
  <c r="O118" i="65"/>
  <c r="N118" i="65"/>
  <c r="L118" i="65"/>
  <c r="K118" i="65"/>
  <c r="J118" i="65"/>
  <c r="G118" i="65"/>
  <c r="BJ214" i="65"/>
  <c r="I6" i="65"/>
  <c r="BN247" i="64"/>
  <c r="BM247" i="64"/>
  <c r="BL247" i="64"/>
  <c r="BK247" i="64"/>
  <c r="BJ247" i="64"/>
  <c r="BI247" i="64"/>
  <c r="BH247" i="64"/>
  <c r="BG247" i="64"/>
  <c r="BF247" i="64"/>
  <c r="BE247" i="64"/>
  <c r="BD247" i="64"/>
  <c r="BC247" i="64"/>
  <c r="BB247" i="64"/>
  <c r="BA247" i="64"/>
  <c r="AZ247" i="64"/>
  <c r="AY247" i="64"/>
  <c r="AX247" i="64"/>
  <c r="AW247" i="64"/>
  <c r="AV247" i="64"/>
  <c r="AU247" i="64"/>
  <c r="AT247" i="64"/>
  <c r="AS247" i="64"/>
  <c r="AR247" i="64"/>
  <c r="AQ247" i="64"/>
  <c r="AP247" i="64"/>
  <c r="AO247" i="64"/>
  <c r="AN247" i="64"/>
  <c r="AM247" i="64"/>
  <c r="G120" i="64"/>
  <c r="G119" i="64"/>
  <c r="BK118" i="64"/>
  <c r="BG118" i="64"/>
  <c r="BC118" i="64"/>
  <c r="AY118" i="64"/>
  <c r="AU118" i="64"/>
  <c r="AQ118" i="64"/>
  <c r="AM118" i="64"/>
  <c r="AI118" i="64"/>
  <c r="AE118" i="64"/>
  <c r="AA118" i="64"/>
  <c r="W118" i="64"/>
  <c r="S118" i="64"/>
  <c r="O118" i="64"/>
  <c r="K118" i="64"/>
  <c r="G118" i="64"/>
  <c r="H114" i="64"/>
  <c r="G76" i="64"/>
  <c r="G77" i="64" s="1"/>
  <c r="G123" i="64"/>
  <c r="BN118" i="64"/>
  <c r="BM118" i="64"/>
  <c r="BL118" i="64"/>
  <c r="BJ118" i="64"/>
  <c r="BI118" i="64"/>
  <c r="BH118" i="64"/>
  <c r="BF118" i="64"/>
  <c r="BE118" i="64"/>
  <c r="BD118" i="64"/>
  <c r="BB118" i="64"/>
  <c r="BA118" i="64"/>
  <c r="AZ118" i="64"/>
  <c r="AX118" i="64"/>
  <c r="AW118" i="64"/>
  <c r="AV118" i="64"/>
  <c r="AT118" i="64"/>
  <c r="AS118" i="64"/>
  <c r="AR118" i="64"/>
  <c r="AP118" i="64"/>
  <c r="AO118" i="64"/>
  <c r="AN118" i="64"/>
  <c r="AL118" i="64"/>
  <c r="AK118" i="64"/>
  <c r="AJ118" i="64"/>
  <c r="AH118" i="64"/>
  <c r="AG118" i="64"/>
  <c r="AF118" i="64"/>
  <c r="AD118" i="64"/>
  <c r="AC118" i="64"/>
  <c r="AB118" i="64"/>
  <c r="Z118" i="64"/>
  <c r="Y118" i="64"/>
  <c r="X118" i="64"/>
  <c r="V118" i="64"/>
  <c r="U118" i="64"/>
  <c r="T118" i="64"/>
  <c r="R118" i="64"/>
  <c r="Q118" i="64"/>
  <c r="P118" i="64"/>
  <c r="N118" i="64"/>
  <c r="M118" i="64"/>
  <c r="L118" i="64"/>
  <c r="J118" i="64"/>
  <c r="I118" i="64"/>
  <c r="H118" i="64"/>
  <c r="I6" i="64"/>
  <c r="J6" i="64" s="1"/>
  <c r="H111" i="46"/>
  <c r="I111" i="46" s="1"/>
  <c r="I150" i="46" s="1"/>
  <c r="G149" i="46"/>
  <c r="G150" i="46"/>
  <c r="G198" i="46"/>
  <c r="H198" i="46"/>
  <c r="I198" i="46"/>
  <c r="G199" i="46"/>
  <c r="I199" i="46"/>
  <c r="AM244" i="46"/>
  <c r="AN244" i="46"/>
  <c r="AO244" i="46"/>
  <c r="AP244" i="46"/>
  <c r="AQ244" i="46"/>
  <c r="AR244" i="46"/>
  <c r="AS244" i="46"/>
  <c r="AT244" i="46"/>
  <c r="AU244" i="46"/>
  <c r="AV244" i="46"/>
  <c r="AW244" i="46"/>
  <c r="AX244" i="46"/>
  <c r="AY244" i="46"/>
  <c r="AZ244" i="46"/>
  <c r="BA244" i="46"/>
  <c r="BB244" i="46"/>
  <c r="BC244" i="46"/>
  <c r="BD244" i="46"/>
  <c r="BE244" i="46"/>
  <c r="BF244" i="46"/>
  <c r="BG244" i="46"/>
  <c r="BH244" i="46"/>
  <c r="BI244" i="46"/>
  <c r="BJ244" i="46"/>
  <c r="BK244" i="46"/>
  <c r="BL244" i="46"/>
  <c r="BM244" i="46"/>
  <c r="BN244" i="46"/>
  <c r="G245" i="46"/>
  <c r="G246" i="46"/>
  <c r="H246" i="46"/>
  <c r="G94" i="46"/>
  <c r="G95" i="46" s="1"/>
  <c r="G100" i="46"/>
  <c r="G103" i="46"/>
  <c r="G81" i="46"/>
  <c r="G85" i="46" s="1"/>
  <c r="G72" i="46"/>
  <c r="G73" i="46"/>
  <c r="G74" i="46"/>
  <c r="G64" i="46"/>
  <c r="G66" i="46"/>
  <c r="G67" i="46"/>
  <c r="I245" i="46" l="1"/>
  <c r="H199" i="46"/>
  <c r="I246" i="46"/>
  <c r="H245" i="46"/>
  <c r="I12" i="64"/>
  <c r="I21" i="64"/>
  <c r="H194" i="64" s="1"/>
  <c r="J21" i="64"/>
  <c r="I219" i="64" s="1"/>
  <c r="J12" i="64"/>
  <c r="H249" i="64"/>
  <c r="H248" i="64"/>
  <c r="H202" i="64"/>
  <c r="H201" i="64"/>
  <c r="H153" i="64"/>
  <c r="H152" i="64"/>
  <c r="G84" i="46"/>
  <c r="G75" i="46"/>
  <c r="G76" i="46" s="1"/>
  <c r="H150" i="46"/>
  <c r="H201" i="65"/>
  <c r="H153" i="65"/>
  <c r="H248" i="65"/>
  <c r="H152" i="65"/>
  <c r="H249" i="65"/>
  <c r="H202" i="65"/>
  <c r="I114" i="65"/>
  <c r="I140" i="65" s="1"/>
  <c r="I12" i="65"/>
  <c r="I21" i="65"/>
  <c r="H237" i="65" s="1"/>
  <c r="H120" i="65"/>
  <c r="G34" i="65"/>
  <c r="G53" i="65"/>
  <c r="G143" i="65" s="1"/>
  <c r="G43" i="65"/>
  <c r="G69" i="65"/>
  <c r="G149" i="64"/>
  <c r="G154" i="64" s="1"/>
  <c r="G158" i="64" s="1"/>
  <c r="G34" i="64"/>
  <c r="H128" i="64" s="1"/>
  <c r="G53" i="64"/>
  <c r="G43" i="64"/>
  <c r="G135" i="64" s="1"/>
  <c r="G126" i="64"/>
  <c r="H189" i="65"/>
  <c r="G147" i="65"/>
  <c r="H213" i="65"/>
  <c r="H140" i="65"/>
  <c r="H216" i="65"/>
  <c r="G216" i="65"/>
  <c r="H219" i="65"/>
  <c r="H170" i="65"/>
  <c r="H119" i="65"/>
  <c r="H149" i="65" s="1"/>
  <c r="H123" i="65"/>
  <c r="G189" i="65"/>
  <c r="J6" i="65"/>
  <c r="BL214" i="65"/>
  <c r="BH214" i="65"/>
  <c r="BD214" i="65"/>
  <c r="AZ214" i="65"/>
  <c r="AV214" i="65"/>
  <c r="AR214" i="65"/>
  <c r="AN214" i="65"/>
  <c r="BK214" i="65"/>
  <c r="BG214" i="65"/>
  <c r="BC214" i="65"/>
  <c r="AY214" i="65"/>
  <c r="AU214" i="65"/>
  <c r="AQ214" i="65"/>
  <c r="AM214" i="65"/>
  <c r="BI214" i="65"/>
  <c r="BA214" i="65"/>
  <c r="AS214" i="65"/>
  <c r="BN214" i="65"/>
  <c r="BF214" i="65"/>
  <c r="AX214" i="65"/>
  <c r="AP214" i="65"/>
  <c r="BE214" i="65"/>
  <c r="AO214" i="65"/>
  <c r="BB214" i="65"/>
  <c r="G119" i="65"/>
  <c r="G149" i="65" s="1"/>
  <c r="G154" i="65" s="1"/>
  <c r="G120" i="65"/>
  <c r="G123" i="65"/>
  <c r="G126" i="65"/>
  <c r="G133" i="65"/>
  <c r="G135" i="65"/>
  <c r="G140" i="65"/>
  <c r="G146" i="65"/>
  <c r="BM214" i="65"/>
  <c r="BL214" i="64"/>
  <c r="BH214" i="64"/>
  <c r="BD214" i="64"/>
  <c r="AZ214" i="64"/>
  <c r="AV214" i="64"/>
  <c r="AR214" i="64"/>
  <c r="AN214" i="64"/>
  <c r="BK214" i="64"/>
  <c r="BG214" i="64"/>
  <c r="BC214" i="64"/>
  <c r="AY214" i="64"/>
  <c r="AU214" i="64"/>
  <c r="AQ214" i="64"/>
  <c r="AM214" i="64"/>
  <c r="BN214" i="64"/>
  <c r="BJ214" i="64"/>
  <c r="BF214" i="64"/>
  <c r="BB214" i="64"/>
  <c r="AX214" i="64"/>
  <c r="AT214" i="64"/>
  <c r="AP214" i="64"/>
  <c r="BI214" i="64"/>
  <c r="AS214" i="64"/>
  <c r="BE214" i="64"/>
  <c r="AO214" i="64"/>
  <c r="BA214" i="64"/>
  <c r="BM214" i="64"/>
  <c r="AW214" i="64"/>
  <c r="H243" i="64"/>
  <c r="H196" i="64"/>
  <c r="H241" i="64"/>
  <c r="H146" i="64"/>
  <c r="H144" i="64"/>
  <c r="H140" i="64"/>
  <c r="H133" i="64"/>
  <c r="H126" i="64"/>
  <c r="H123" i="64"/>
  <c r="H120" i="64"/>
  <c r="H119" i="64"/>
  <c r="H149" i="64" s="1"/>
  <c r="I114" i="64"/>
  <c r="H175" i="64"/>
  <c r="I224" i="64"/>
  <c r="K6" i="64"/>
  <c r="H230" i="64"/>
  <c r="H181" i="64"/>
  <c r="G133" i="64"/>
  <c r="H170" i="64"/>
  <c r="G136" i="64"/>
  <c r="H213" i="64"/>
  <c r="H129" i="64"/>
  <c r="H216" i="64"/>
  <c r="H222" i="64"/>
  <c r="H173" i="64"/>
  <c r="H237" i="64"/>
  <c r="H189" i="64"/>
  <c r="G147" i="64"/>
  <c r="G146" i="64"/>
  <c r="G144" i="64"/>
  <c r="G143" i="64"/>
  <c r="G140" i="64"/>
  <c r="G243" i="64"/>
  <c r="G68" i="46"/>
  <c r="G99" i="46"/>
  <c r="G89" i="46"/>
  <c r="G88" i="46"/>
  <c r="I149" i="46"/>
  <c r="H149" i="46"/>
  <c r="G96" i="46"/>
  <c r="G65" i="46"/>
  <c r="G104" i="46"/>
  <c r="J111" i="46"/>
  <c r="H81" i="20"/>
  <c r="G107" i="46" s="1"/>
  <c r="J10" i="20"/>
  <c r="K10" i="20" s="1"/>
  <c r="L10" i="20" s="1"/>
  <c r="M10" i="20" s="1"/>
  <c r="N10" i="20" s="1"/>
  <c r="O10" i="20" s="1"/>
  <c r="P10" i="20" s="1"/>
  <c r="Q10" i="20" s="1"/>
  <c r="R10" i="20" s="1"/>
  <c r="S10" i="20" s="1"/>
  <c r="T10" i="20" s="1"/>
  <c r="U10" i="20" s="1"/>
  <c r="V10" i="20" s="1"/>
  <c r="W10" i="20" s="1"/>
  <c r="X10" i="20" s="1"/>
  <c r="Y10" i="20" s="1"/>
  <c r="Z10" i="20" s="1"/>
  <c r="AA10" i="20" s="1"/>
  <c r="AB10" i="20" s="1"/>
  <c r="AC10" i="20" s="1"/>
  <c r="AD10" i="20" s="1"/>
  <c r="AE10" i="20" s="1"/>
  <c r="AF10" i="20" s="1"/>
  <c r="AG10" i="20" s="1"/>
  <c r="AH10" i="20" s="1"/>
  <c r="AI10" i="20" s="1"/>
  <c r="AJ10" i="20" s="1"/>
  <c r="AK10" i="20" s="1"/>
  <c r="AL10" i="20" s="1"/>
  <c r="AM10" i="20" s="1"/>
  <c r="AN10" i="20" s="1"/>
  <c r="AO10" i="20" s="1"/>
  <c r="AP10" i="20" s="1"/>
  <c r="AQ10" i="20" s="1"/>
  <c r="AR10" i="20" s="1"/>
  <c r="AS10" i="20" s="1"/>
  <c r="AT10" i="20" s="1"/>
  <c r="AU10" i="20" s="1"/>
  <c r="AV10" i="20" s="1"/>
  <c r="AW10" i="20" s="1"/>
  <c r="AX10" i="20" s="1"/>
  <c r="AY10" i="20" s="1"/>
  <c r="AZ10" i="20" s="1"/>
  <c r="BA10" i="20" s="1"/>
  <c r="BB10" i="20" s="1"/>
  <c r="BC10" i="20" s="1"/>
  <c r="BD10" i="20" s="1"/>
  <c r="BE10" i="20" s="1"/>
  <c r="BF10" i="20" s="1"/>
  <c r="BG10" i="20" s="1"/>
  <c r="BH10" i="20" s="1"/>
  <c r="BI10" i="20" s="1"/>
  <c r="BJ10" i="20" s="1"/>
  <c r="BK10" i="20" s="1"/>
  <c r="BL10" i="20" s="1"/>
  <c r="BM10" i="20" s="1"/>
  <c r="BN10" i="20" s="1"/>
  <c r="BO10" i="20" s="1"/>
  <c r="BP10" i="20" s="1"/>
  <c r="BQ10" i="20" s="1"/>
  <c r="BR10" i="20" s="1"/>
  <c r="BS10" i="20" s="1"/>
  <c r="BT10" i="20" s="1"/>
  <c r="BU10" i="20" s="1"/>
  <c r="I135" i="65" l="1"/>
  <c r="I147" i="65"/>
  <c r="I120" i="65"/>
  <c r="J114" i="65"/>
  <c r="J249" i="65" s="1"/>
  <c r="H167" i="65"/>
  <c r="H165" i="65"/>
  <c r="I216" i="64"/>
  <c r="I237" i="64"/>
  <c r="H167" i="64"/>
  <c r="H165" i="64"/>
  <c r="H219" i="64"/>
  <c r="H154" i="64"/>
  <c r="H158" i="64" s="1"/>
  <c r="I222" i="64"/>
  <c r="H224" i="64"/>
  <c r="I165" i="64"/>
  <c r="I170" i="64"/>
  <c r="G128" i="64"/>
  <c r="I213" i="64"/>
  <c r="I189" i="64"/>
  <c r="I200" i="64" s="1"/>
  <c r="I173" i="64"/>
  <c r="I167" i="64"/>
  <c r="K12" i="64"/>
  <c r="K21" i="64"/>
  <c r="J225" i="64" s="1"/>
  <c r="I249" i="64"/>
  <c r="I248" i="64"/>
  <c r="I202" i="64"/>
  <c r="I201" i="64"/>
  <c r="I153" i="64"/>
  <c r="I152" i="64"/>
  <c r="H232" i="64"/>
  <c r="I183" i="64"/>
  <c r="H135" i="64"/>
  <c r="H183" i="64"/>
  <c r="I232" i="64"/>
  <c r="G69" i="46"/>
  <c r="I248" i="65"/>
  <c r="I152" i="65"/>
  <c r="I201" i="65"/>
  <c r="I249" i="65"/>
  <c r="I202" i="65"/>
  <c r="I153" i="65"/>
  <c r="I123" i="65"/>
  <c r="I119" i="65"/>
  <c r="I149" i="65" s="1"/>
  <c r="J21" i="65"/>
  <c r="I240" i="65" s="1"/>
  <c r="J12" i="65"/>
  <c r="H154" i="65"/>
  <c r="H158" i="65" s="1"/>
  <c r="G42" i="65"/>
  <c r="G134" i="65" s="1"/>
  <c r="G33" i="65"/>
  <c r="G52" i="65"/>
  <c r="G142" i="65" s="1"/>
  <c r="I181" i="64"/>
  <c r="I175" i="64"/>
  <c r="G167" i="65"/>
  <c r="I230" i="64"/>
  <c r="G200" i="65"/>
  <c r="G204" i="65" s="1"/>
  <c r="H230" i="65"/>
  <c r="G230" i="65"/>
  <c r="H181" i="65"/>
  <c r="G181" i="65"/>
  <c r="H133" i="65"/>
  <c r="I133" i="65"/>
  <c r="G158" i="65"/>
  <c r="G151" i="65"/>
  <c r="G156" i="65" s="1"/>
  <c r="H224" i="65"/>
  <c r="G224" i="65"/>
  <c r="H175" i="65"/>
  <c r="G175" i="65"/>
  <c r="H128" i="65"/>
  <c r="I128" i="65"/>
  <c r="G128" i="65"/>
  <c r="H222" i="65"/>
  <c r="G222" i="65"/>
  <c r="H173" i="65"/>
  <c r="G173" i="65"/>
  <c r="H126" i="65"/>
  <c r="H151" i="65"/>
  <c r="H156" i="65" s="1"/>
  <c r="G237" i="65"/>
  <c r="H200" i="65"/>
  <c r="H204" i="65" s="1"/>
  <c r="K6" i="65"/>
  <c r="G170" i="65"/>
  <c r="G219" i="65"/>
  <c r="G165" i="65"/>
  <c r="G213" i="65"/>
  <c r="H232" i="65"/>
  <c r="H183" i="65"/>
  <c r="G183" i="65"/>
  <c r="G232" i="65"/>
  <c r="H135" i="65"/>
  <c r="H244" i="65"/>
  <c r="H197" i="65"/>
  <c r="G197" i="65"/>
  <c r="G244" i="65"/>
  <c r="H147" i="65"/>
  <c r="H243" i="65"/>
  <c r="H196" i="65"/>
  <c r="G196" i="65"/>
  <c r="G243" i="65"/>
  <c r="H146" i="65"/>
  <c r="I151" i="65"/>
  <c r="I126" i="65"/>
  <c r="I146" i="65"/>
  <c r="H247" i="65"/>
  <c r="H251" i="65" s="1"/>
  <c r="H240" i="65"/>
  <c r="H192" i="65"/>
  <c r="G192" i="65"/>
  <c r="G240" i="65"/>
  <c r="H143" i="65"/>
  <c r="I143" i="65"/>
  <c r="G232" i="64"/>
  <c r="G194" i="64"/>
  <c r="G189" i="64"/>
  <c r="H200" i="64"/>
  <c r="H204" i="64" s="1"/>
  <c r="I247" i="64"/>
  <c r="G222" i="64"/>
  <c r="G167" i="64"/>
  <c r="I244" i="64"/>
  <c r="H244" i="64"/>
  <c r="G244" i="64"/>
  <c r="H197" i="64"/>
  <c r="I197" i="64"/>
  <c r="G197" i="64"/>
  <c r="G170" i="64"/>
  <c r="G219" i="64"/>
  <c r="L6" i="64"/>
  <c r="G224" i="64"/>
  <c r="H147" i="64"/>
  <c r="I196" i="64"/>
  <c r="I243" i="64"/>
  <c r="G183" i="64"/>
  <c r="H233" i="64"/>
  <c r="G233" i="64"/>
  <c r="J233" i="64"/>
  <c r="I233" i="64"/>
  <c r="H185" i="64"/>
  <c r="G185" i="64"/>
  <c r="J185" i="64"/>
  <c r="I185" i="64"/>
  <c r="G241" i="64"/>
  <c r="G151" i="64"/>
  <c r="G156" i="64" s="1"/>
  <c r="J240" i="64"/>
  <c r="H240" i="64"/>
  <c r="G240" i="64"/>
  <c r="H192" i="64"/>
  <c r="I240" i="64"/>
  <c r="I192" i="64"/>
  <c r="G192" i="64"/>
  <c r="H136" i="64"/>
  <c r="H143" i="64"/>
  <c r="I194" i="64"/>
  <c r="I241" i="64"/>
  <c r="H225" i="64"/>
  <c r="G225" i="64"/>
  <c r="I225" i="64"/>
  <c r="H176" i="64"/>
  <c r="G176" i="64"/>
  <c r="I176" i="64"/>
  <c r="G129" i="64"/>
  <c r="G237" i="64"/>
  <c r="H247" i="64"/>
  <c r="H251" i="64" s="1"/>
  <c r="G173" i="64"/>
  <c r="G216" i="64"/>
  <c r="G165" i="64"/>
  <c r="G213" i="64"/>
  <c r="G181" i="64"/>
  <c r="G230" i="64"/>
  <c r="G175" i="64"/>
  <c r="I143" i="64"/>
  <c r="I136" i="64"/>
  <c r="I144" i="64"/>
  <c r="I140" i="64"/>
  <c r="I135" i="64"/>
  <c r="I133" i="64"/>
  <c r="I129" i="64"/>
  <c r="I128" i="64"/>
  <c r="I126" i="64"/>
  <c r="I123" i="64"/>
  <c r="I120" i="64"/>
  <c r="I119" i="64"/>
  <c r="I149" i="64" s="1"/>
  <c r="J114" i="64"/>
  <c r="I146" i="64"/>
  <c r="I147" i="64"/>
  <c r="H151" i="64"/>
  <c r="H156" i="64" s="1"/>
  <c r="G196" i="64"/>
  <c r="K111" i="46"/>
  <c r="J149" i="46"/>
  <c r="J150" i="46"/>
  <c r="J198" i="46"/>
  <c r="J199" i="46"/>
  <c r="J245" i="46"/>
  <c r="J246" i="46"/>
  <c r="J146" i="65" l="1"/>
  <c r="J202" i="65"/>
  <c r="J119" i="65"/>
  <c r="J149" i="65" s="1"/>
  <c r="J129" i="65"/>
  <c r="J120" i="65"/>
  <c r="J135" i="65"/>
  <c r="J147" i="65"/>
  <c r="J248" i="65"/>
  <c r="J126" i="65"/>
  <c r="J136" i="65"/>
  <c r="J152" i="65"/>
  <c r="I243" i="65"/>
  <c r="I222" i="65"/>
  <c r="K114" i="65"/>
  <c r="J128" i="65"/>
  <c r="J140" i="65"/>
  <c r="J151" i="65" s="1"/>
  <c r="J201" i="65"/>
  <c r="I134" i="65"/>
  <c r="G182" i="65"/>
  <c r="I156" i="65"/>
  <c r="I160" i="65" s="1"/>
  <c r="H182" i="65"/>
  <c r="J123" i="65"/>
  <c r="J133" i="65"/>
  <c r="J143" i="65"/>
  <c r="J153" i="65"/>
  <c r="I154" i="65"/>
  <c r="I158" i="65" s="1"/>
  <c r="H134" i="65"/>
  <c r="H231" i="65"/>
  <c r="G231" i="65"/>
  <c r="J134" i="65"/>
  <c r="J192" i="64"/>
  <c r="J176" i="64"/>
  <c r="L12" i="64"/>
  <c r="L21" i="64"/>
  <c r="J249" i="64"/>
  <c r="J248" i="64"/>
  <c r="J202" i="64"/>
  <c r="J201" i="64"/>
  <c r="J153" i="64"/>
  <c r="J152" i="64"/>
  <c r="H191" i="65"/>
  <c r="H239" i="65"/>
  <c r="K12" i="65"/>
  <c r="K21" i="65"/>
  <c r="J174" i="65" s="1"/>
  <c r="K249" i="65"/>
  <c r="K248" i="65"/>
  <c r="K202" i="65"/>
  <c r="K201" i="65"/>
  <c r="K153" i="65"/>
  <c r="K152" i="65"/>
  <c r="H142" i="65"/>
  <c r="I142" i="65"/>
  <c r="G239" i="65"/>
  <c r="G191" i="65"/>
  <c r="J142" i="65"/>
  <c r="I231" i="65"/>
  <c r="I183" i="65"/>
  <c r="I191" i="65"/>
  <c r="I224" i="65"/>
  <c r="I181" i="65"/>
  <c r="I197" i="65"/>
  <c r="I232" i="65"/>
  <c r="I239" i="65"/>
  <c r="I175" i="65"/>
  <c r="I192" i="65"/>
  <c r="I196" i="65"/>
  <c r="I244" i="65"/>
  <c r="I182" i="65"/>
  <c r="I230" i="65"/>
  <c r="H223" i="65"/>
  <c r="G223" i="65"/>
  <c r="I223" i="65"/>
  <c r="H174" i="65"/>
  <c r="G174" i="65"/>
  <c r="I174" i="65"/>
  <c r="H127" i="65"/>
  <c r="I127" i="65"/>
  <c r="G127" i="65"/>
  <c r="J127" i="65"/>
  <c r="I241" i="65"/>
  <c r="H241" i="65"/>
  <c r="H194" i="65"/>
  <c r="G194" i="65"/>
  <c r="G241" i="65"/>
  <c r="I194" i="65"/>
  <c r="H144" i="65"/>
  <c r="I144" i="65"/>
  <c r="G144" i="65"/>
  <c r="J144" i="65"/>
  <c r="L6" i="65"/>
  <c r="K147" i="65"/>
  <c r="K146" i="65"/>
  <c r="K144" i="65"/>
  <c r="K143" i="65"/>
  <c r="K142" i="65"/>
  <c r="K140" i="65"/>
  <c r="K136" i="65"/>
  <c r="K135" i="65"/>
  <c r="K134" i="65"/>
  <c r="K133" i="65"/>
  <c r="K129" i="65"/>
  <c r="K128" i="65"/>
  <c r="K127" i="65"/>
  <c r="K126" i="65"/>
  <c r="K123" i="65"/>
  <c r="K120" i="65"/>
  <c r="K119" i="65"/>
  <c r="K149" i="65" s="1"/>
  <c r="L114" i="65"/>
  <c r="H160" i="65"/>
  <c r="G160" i="65"/>
  <c r="I173" i="65"/>
  <c r="I233" i="65"/>
  <c r="H233" i="65"/>
  <c r="H185" i="65"/>
  <c r="G185" i="65"/>
  <c r="G233" i="65"/>
  <c r="I185" i="65"/>
  <c r="H136" i="65"/>
  <c r="I136" i="65"/>
  <c r="G136" i="65"/>
  <c r="I237" i="65"/>
  <c r="I219" i="65"/>
  <c r="I170" i="65"/>
  <c r="I189" i="65"/>
  <c r="I213" i="65"/>
  <c r="I165" i="65"/>
  <c r="I216" i="65"/>
  <c r="I167" i="65"/>
  <c r="G247" i="65"/>
  <c r="G251" i="65" s="1"/>
  <c r="H225" i="65"/>
  <c r="G225" i="65"/>
  <c r="I225" i="65"/>
  <c r="H176" i="65"/>
  <c r="G176" i="65"/>
  <c r="I176" i="65"/>
  <c r="H129" i="65"/>
  <c r="I129" i="65"/>
  <c r="G129" i="65"/>
  <c r="H207" i="65"/>
  <c r="G207" i="65"/>
  <c r="I251" i="64"/>
  <c r="I151" i="64"/>
  <c r="I156" i="64" s="1"/>
  <c r="I204" i="64"/>
  <c r="J196" i="64"/>
  <c r="J230" i="64"/>
  <c r="J181" i="64"/>
  <c r="J213" i="64"/>
  <c r="J165" i="64"/>
  <c r="J216" i="64"/>
  <c r="J237" i="64"/>
  <c r="J183" i="64"/>
  <c r="J175" i="64"/>
  <c r="J173" i="64"/>
  <c r="J167" i="64"/>
  <c r="J243" i="64"/>
  <c r="J241" i="64"/>
  <c r="J194" i="64"/>
  <c r="J224" i="64"/>
  <c r="J219" i="64"/>
  <c r="J170" i="64"/>
  <c r="J222" i="64"/>
  <c r="J189" i="64"/>
  <c r="J232" i="64"/>
  <c r="J244" i="64"/>
  <c r="J147" i="64"/>
  <c r="J146" i="64"/>
  <c r="J144" i="64"/>
  <c r="J143" i="64"/>
  <c r="J140" i="64"/>
  <c r="J136" i="64"/>
  <c r="J135" i="64"/>
  <c r="J133" i="64"/>
  <c r="J129" i="64"/>
  <c r="J128" i="64"/>
  <c r="J126" i="64"/>
  <c r="J123" i="64"/>
  <c r="J120" i="64"/>
  <c r="J119" i="64"/>
  <c r="J149" i="64" s="1"/>
  <c r="K114" i="64"/>
  <c r="J197" i="64"/>
  <c r="I154" i="64"/>
  <c r="G247" i="64"/>
  <c r="G251" i="64" s="1"/>
  <c r="H160" i="64"/>
  <c r="G160" i="64"/>
  <c r="M6" i="64"/>
  <c r="G200" i="64"/>
  <c r="G204" i="64" s="1"/>
  <c r="L111" i="46"/>
  <c r="K149" i="46"/>
  <c r="K150" i="46"/>
  <c r="K198" i="46"/>
  <c r="K199" i="46"/>
  <c r="K245" i="46"/>
  <c r="K246" i="46"/>
  <c r="J154" i="65" l="1"/>
  <c r="J158" i="65" s="1"/>
  <c r="J156" i="65"/>
  <c r="J160" i="65" s="1"/>
  <c r="K249" i="64"/>
  <c r="K248" i="64"/>
  <c r="K202" i="64"/>
  <c r="K201" i="64"/>
  <c r="K153" i="64"/>
  <c r="K152" i="64"/>
  <c r="M12" i="64"/>
  <c r="M21" i="64"/>
  <c r="J154" i="64"/>
  <c r="J185" i="65"/>
  <c r="L12" i="65"/>
  <c r="L21" i="65"/>
  <c r="L248" i="65"/>
  <c r="L152" i="65"/>
  <c r="L249" i="65"/>
  <c r="L202" i="65"/>
  <c r="L153" i="65"/>
  <c r="L201" i="65"/>
  <c r="K154" i="65"/>
  <c r="K158" i="65" s="1"/>
  <c r="J225" i="65"/>
  <c r="J223" i="65"/>
  <c r="J176" i="65"/>
  <c r="J233" i="65"/>
  <c r="L147" i="65"/>
  <c r="L142" i="65"/>
  <c r="L140" i="65"/>
  <c r="L135" i="65"/>
  <c r="L133" i="65"/>
  <c r="L128" i="65"/>
  <c r="L126" i="65"/>
  <c r="L120" i="65"/>
  <c r="M114" i="65"/>
  <c r="L143" i="65"/>
  <c r="L136" i="65"/>
  <c r="L134" i="65"/>
  <c r="L123" i="65"/>
  <c r="L144" i="65"/>
  <c r="L129" i="65"/>
  <c r="L127" i="65"/>
  <c r="L119" i="65"/>
  <c r="L149" i="65" s="1"/>
  <c r="L146" i="65"/>
  <c r="K151" i="65"/>
  <c r="K156" i="65" s="1"/>
  <c r="J194" i="65"/>
  <c r="M6" i="65"/>
  <c r="H254" i="65"/>
  <c r="G254" i="65"/>
  <c r="I247" i="65"/>
  <c r="I251" i="65" s="1"/>
  <c r="I254" i="65" s="1"/>
  <c r="I200" i="65"/>
  <c r="I204" i="65" s="1"/>
  <c r="J237" i="65"/>
  <c r="J189" i="65"/>
  <c r="J167" i="65"/>
  <c r="J219" i="65"/>
  <c r="J165" i="65"/>
  <c r="J216" i="65"/>
  <c r="J213" i="65"/>
  <c r="J170" i="65"/>
  <c r="J182" i="65"/>
  <c r="J191" i="65"/>
  <c r="J196" i="65"/>
  <c r="J192" i="65"/>
  <c r="J175" i="65"/>
  <c r="J222" i="65"/>
  <c r="J232" i="65"/>
  <c r="J181" i="65"/>
  <c r="J183" i="65"/>
  <c r="J244" i="65"/>
  <c r="J224" i="65"/>
  <c r="J173" i="65"/>
  <c r="J197" i="65"/>
  <c r="J240" i="65"/>
  <c r="J231" i="65"/>
  <c r="J239" i="65"/>
  <c r="J243" i="65"/>
  <c r="J230" i="65"/>
  <c r="J241" i="65"/>
  <c r="K189" i="64"/>
  <c r="K175" i="64"/>
  <c r="K181" i="64"/>
  <c r="K213" i="64"/>
  <c r="K165" i="64"/>
  <c r="K173" i="64"/>
  <c r="K224" i="64"/>
  <c r="K219" i="64"/>
  <c r="K170" i="64"/>
  <c r="K167" i="64"/>
  <c r="K222" i="64"/>
  <c r="K194" i="64"/>
  <c r="K230" i="64"/>
  <c r="K243" i="64"/>
  <c r="K196" i="64"/>
  <c r="K241" i="64"/>
  <c r="K232" i="64"/>
  <c r="K183" i="64"/>
  <c r="K216" i="64"/>
  <c r="K237" i="64"/>
  <c r="K225" i="64"/>
  <c r="K176" i="64"/>
  <c r="K197" i="64"/>
  <c r="K192" i="64"/>
  <c r="K244" i="64"/>
  <c r="K240" i="64"/>
  <c r="K233" i="64"/>
  <c r="K185" i="64"/>
  <c r="I160" i="64"/>
  <c r="J158" i="64"/>
  <c r="I158" i="64"/>
  <c r="J200" i="64"/>
  <c r="J204" i="64" s="1"/>
  <c r="I207" i="64"/>
  <c r="H207" i="64"/>
  <c r="G207" i="64"/>
  <c r="N6" i="64"/>
  <c r="I254" i="64"/>
  <c r="H254" i="64"/>
  <c r="G254" i="64"/>
  <c r="K147" i="64"/>
  <c r="K146" i="64"/>
  <c r="K144" i="64"/>
  <c r="K143" i="64"/>
  <c r="K140" i="64"/>
  <c r="K136" i="64"/>
  <c r="K135" i="64"/>
  <c r="K128" i="64"/>
  <c r="K120" i="64"/>
  <c r="K129" i="64"/>
  <c r="K123" i="64"/>
  <c r="K133" i="64"/>
  <c r="K126" i="64"/>
  <c r="L114" i="64"/>
  <c r="K119" i="64"/>
  <c r="K149" i="64" s="1"/>
  <c r="J151" i="64"/>
  <c r="J156" i="64" s="1"/>
  <c r="J247" i="64"/>
  <c r="J251" i="64" s="1"/>
  <c r="M111" i="46"/>
  <c r="L149" i="46"/>
  <c r="L150" i="46"/>
  <c r="L198" i="46"/>
  <c r="L199" i="46"/>
  <c r="L245" i="46"/>
  <c r="L246" i="46"/>
  <c r="K154" i="64" l="1"/>
  <c r="N21" i="64"/>
  <c r="N12" i="64"/>
  <c r="L249" i="64"/>
  <c r="L248" i="64"/>
  <c r="L202" i="64"/>
  <c r="L201" i="64"/>
  <c r="L153" i="64"/>
  <c r="L152" i="64"/>
  <c r="M21" i="65"/>
  <c r="M12" i="65"/>
  <c r="M249" i="65"/>
  <c r="M202" i="65"/>
  <c r="M153" i="65"/>
  <c r="M201" i="65"/>
  <c r="M152" i="65"/>
  <c r="M248" i="65"/>
  <c r="I207" i="65"/>
  <c r="K237" i="65"/>
  <c r="K165" i="65"/>
  <c r="K219" i="65"/>
  <c r="K170" i="65"/>
  <c r="K216" i="65"/>
  <c r="K167" i="65"/>
  <c r="K189" i="65"/>
  <c r="K213" i="65"/>
  <c r="K181" i="65"/>
  <c r="K222" i="65"/>
  <c r="K173" i="65"/>
  <c r="K183" i="65"/>
  <c r="K232" i="65"/>
  <c r="K197" i="65"/>
  <c r="K224" i="65"/>
  <c r="K175" i="65"/>
  <c r="K182" i="65"/>
  <c r="K191" i="65"/>
  <c r="K244" i="65"/>
  <c r="K196" i="65"/>
  <c r="K192" i="65"/>
  <c r="K231" i="65"/>
  <c r="K239" i="65"/>
  <c r="K243" i="65"/>
  <c r="K230" i="65"/>
  <c r="K240" i="65"/>
  <c r="K176" i="65"/>
  <c r="K225" i="65"/>
  <c r="K223" i="65"/>
  <c r="K174" i="65"/>
  <c r="K241" i="65"/>
  <c r="K194" i="65"/>
  <c r="K233" i="65"/>
  <c r="K185" i="65"/>
  <c r="L154" i="65"/>
  <c r="L151" i="65"/>
  <c r="L156" i="65" s="1"/>
  <c r="L160" i="65" s="1"/>
  <c r="J200" i="65"/>
  <c r="J204" i="65" s="1"/>
  <c r="K160" i="65"/>
  <c r="M147" i="65"/>
  <c r="M146" i="65"/>
  <c r="M144" i="65"/>
  <c r="M143" i="65"/>
  <c r="M142" i="65"/>
  <c r="M140" i="65"/>
  <c r="M120" i="65"/>
  <c r="M136" i="65"/>
  <c r="M134" i="65"/>
  <c r="M129" i="65"/>
  <c r="M127" i="65"/>
  <c r="M123" i="65"/>
  <c r="M119" i="65"/>
  <c r="M149" i="65" s="1"/>
  <c r="M135" i="65"/>
  <c r="M133" i="65"/>
  <c r="M128" i="65"/>
  <c r="M126" i="65"/>
  <c r="N114" i="65"/>
  <c r="J247" i="65"/>
  <c r="J251" i="65" s="1"/>
  <c r="J254" i="65" s="1"/>
  <c r="N6" i="65"/>
  <c r="K247" i="64"/>
  <c r="K251" i="64" s="1"/>
  <c r="K254" i="64" s="1"/>
  <c r="L147" i="64"/>
  <c r="L146" i="64"/>
  <c r="L144" i="64"/>
  <c r="L143" i="64"/>
  <c r="L140" i="64"/>
  <c r="L136" i="64"/>
  <c r="L135" i="64"/>
  <c r="L133" i="64"/>
  <c r="L129" i="64"/>
  <c r="L128" i="64"/>
  <c r="L126" i="64"/>
  <c r="L123" i="64"/>
  <c r="L120" i="64"/>
  <c r="L119" i="64"/>
  <c r="L149" i="64" s="1"/>
  <c r="L154" i="64" s="1"/>
  <c r="M114" i="64"/>
  <c r="J254" i="64"/>
  <c r="J207" i="64"/>
  <c r="K200" i="64"/>
  <c r="K204" i="64" s="1"/>
  <c r="K207" i="64" s="1"/>
  <c r="O6" i="64"/>
  <c r="K158" i="64"/>
  <c r="K151" i="64"/>
  <c r="K156" i="64" s="1"/>
  <c r="K160" i="64" s="1"/>
  <c r="J160" i="64"/>
  <c r="L194" i="64"/>
  <c r="L170" i="64"/>
  <c r="L213" i="64"/>
  <c r="L173" i="64"/>
  <c r="L243" i="64"/>
  <c r="L196" i="64"/>
  <c r="L224" i="64"/>
  <c r="L219" i="64"/>
  <c r="L183" i="64"/>
  <c r="L167" i="64"/>
  <c r="L222" i="64"/>
  <c r="L189" i="64"/>
  <c r="L175" i="64"/>
  <c r="L230" i="64"/>
  <c r="L216" i="64"/>
  <c r="L181" i="64"/>
  <c r="L232" i="64"/>
  <c r="L165" i="64"/>
  <c r="L241" i="64"/>
  <c r="L237" i="64"/>
  <c r="L197" i="64"/>
  <c r="L233" i="64"/>
  <c r="L185" i="64"/>
  <c r="L244" i="64"/>
  <c r="L225" i="64"/>
  <c r="L176" i="64"/>
  <c r="L192" i="64"/>
  <c r="L240" i="64"/>
  <c r="N111" i="46"/>
  <c r="M149" i="46"/>
  <c r="M150" i="46"/>
  <c r="M198" i="46"/>
  <c r="M199" i="46"/>
  <c r="M245" i="46"/>
  <c r="M246" i="46"/>
  <c r="O12" i="64" l="1"/>
  <c r="G19" i="64" s="1"/>
  <c r="G109" i="64" s="1"/>
  <c r="O21" i="64"/>
  <c r="M202" i="64"/>
  <c r="M248" i="64"/>
  <c r="M201" i="64"/>
  <c r="M153" i="64"/>
  <c r="M152" i="64"/>
  <c r="M249" i="64"/>
  <c r="N249" i="65"/>
  <c r="N248" i="65"/>
  <c r="N202" i="65"/>
  <c r="N201" i="65"/>
  <c r="N153" i="65"/>
  <c r="N152" i="65"/>
  <c r="N21" i="65"/>
  <c r="N12" i="65"/>
  <c r="N147" i="65"/>
  <c r="N146" i="65"/>
  <c r="N144" i="65"/>
  <c r="N143" i="65"/>
  <c r="N142" i="65"/>
  <c r="N140" i="65"/>
  <c r="N136" i="65"/>
  <c r="N135" i="65"/>
  <c r="N134" i="65"/>
  <c r="N133" i="65"/>
  <c r="N129" i="65"/>
  <c r="N128" i="65"/>
  <c r="N127" i="65"/>
  <c r="N126" i="65"/>
  <c r="N123" i="65"/>
  <c r="N120" i="65"/>
  <c r="N119" i="65"/>
  <c r="N149" i="65" s="1"/>
  <c r="N154" i="65" s="1"/>
  <c r="O114" i="65"/>
  <c r="M154" i="65"/>
  <c r="M158" i="65" s="1"/>
  <c r="M151" i="65"/>
  <c r="M156" i="65" s="1"/>
  <c r="K247" i="65"/>
  <c r="K251" i="65" s="1"/>
  <c r="O6" i="65"/>
  <c r="L213" i="65"/>
  <c r="L219" i="65"/>
  <c r="L170" i="65"/>
  <c r="L189" i="65"/>
  <c r="L216" i="65"/>
  <c r="L167" i="65"/>
  <c r="L237" i="65"/>
  <c r="L165" i="65"/>
  <c r="L222" i="65"/>
  <c r="L173" i="65"/>
  <c r="L182" i="65"/>
  <c r="L191" i="65"/>
  <c r="L232" i="65"/>
  <c r="L196" i="65"/>
  <c r="L192" i="65"/>
  <c r="L244" i="65"/>
  <c r="L230" i="65"/>
  <c r="L181" i="65"/>
  <c r="L224" i="65"/>
  <c r="L175" i="65"/>
  <c r="L231" i="65"/>
  <c r="L239" i="65"/>
  <c r="L183" i="65"/>
  <c r="L243" i="65"/>
  <c r="L240" i="65"/>
  <c r="L197" i="65"/>
  <c r="L241" i="65"/>
  <c r="L233" i="65"/>
  <c r="L225" i="65"/>
  <c r="L176" i="65"/>
  <c r="L223" i="65"/>
  <c r="L174" i="65"/>
  <c r="L194" i="65"/>
  <c r="L185" i="65"/>
  <c r="J207" i="65"/>
  <c r="L158" i="65"/>
  <c r="N158" i="65"/>
  <c r="K200" i="65"/>
  <c r="K204" i="65" s="1"/>
  <c r="K207" i="65" s="1"/>
  <c r="P6" i="64"/>
  <c r="L200" i="64"/>
  <c r="L204" i="64" s="1"/>
  <c r="L247" i="64"/>
  <c r="L251" i="64" s="1"/>
  <c r="M167" i="64"/>
  <c r="M173" i="64"/>
  <c r="M165" i="64"/>
  <c r="M241" i="64"/>
  <c r="M230" i="64"/>
  <c r="M181" i="64"/>
  <c r="M216" i="64"/>
  <c r="M237" i="64"/>
  <c r="M232" i="64"/>
  <c r="M183" i="64"/>
  <c r="M189" i="64"/>
  <c r="M243" i="64"/>
  <c r="M175" i="64"/>
  <c r="M196" i="64"/>
  <c r="M194" i="64"/>
  <c r="M224" i="64"/>
  <c r="M219" i="64"/>
  <c r="M170" i="64"/>
  <c r="M213" i="64"/>
  <c r="M222" i="64"/>
  <c r="M240" i="64"/>
  <c r="M192" i="64"/>
  <c r="M244" i="64"/>
  <c r="M197" i="64"/>
  <c r="M233" i="64"/>
  <c r="M176" i="64"/>
  <c r="M185" i="64"/>
  <c r="M225" i="64"/>
  <c r="L158" i="64"/>
  <c r="M144" i="64"/>
  <c r="M140" i="64"/>
  <c r="M146" i="64"/>
  <c r="M135" i="64"/>
  <c r="M133" i="64"/>
  <c r="M129" i="64"/>
  <c r="M128" i="64"/>
  <c r="M126" i="64"/>
  <c r="M123" i="64"/>
  <c r="M120" i="64"/>
  <c r="M119" i="64"/>
  <c r="M149" i="64" s="1"/>
  <c r="N114" i="64"/>
  <c r="M147" i="64"/>
  <c r="M143" i="64"/>
  <c r="M136" i="64"/>
  <c r="L151" i="64"/>
  <c r="L156" i="64" s="1"/>
  <c r="O111" i="46"/>
  <c r="N149" i="46"/>
  <c r="N150" i="46"/>
  <c r="N198" i="46"/>
  <c r="N199" i="46"/>
  <c r="N245" i="46"/>
  <c r="N246" i="46"/>
  <c r="G110" i="64" l="1"/>
  <c r="G51" i="64" s="1"/>
  <c r="M154" i="64"/>
  <c r="P12" i="64"/>
  <c r="P21" i="64"/>
  <c r="N249" i="64"/>
  <c r="N248" i="64"/>
  <c r="N202" i="64"/>
  <c r="N201" i="64"/>
  <c r="N153" i="64"/>
  <c r="N152" i="64"/>
  <c r="O12" i="65"/>
  <c r="O21" i="65"/>
  <c r="O249" i="65"/>
  <c r="O248" i="65"/>
  <c r="O202" i="65"/>
  <c r="O201" i="65"/>
  <c r="O153" i="65"/>
  <c r="O152" i="65"/>
  <c r="L200" i="65"/>
  <c r="L204" i="65" s="1"/>
  <c r="L247" i="65"/>
  <c r="L251" i="65" s="1"/>
  <c r="M167" i="65"/>
  <c r="M189" i="65"/>
  <c r="M216" i="65"/>
  <c r="M165" i="65"/>
  <c r="M237" i="65"/>
  <c r="M219" i="65"/>
  <c r="M170" i="65"/>
  <c r="M213" i="65"/>
  <c r="M230" i="65"/>
  <c r="M173" i="65"/>
  <c r="M232" i="65"/>
  <c r="M197" i="65"/>
  <c r="M192" i="65"/>
  <c r="M224" i="65"/>
  <c r="M244" i="65"/>
  <c r="M231" i="65"/>
  <c r="M239" i="65"/>
  <c r="M191" i="65"/>
  <c r="M243" i="65"/>
  <c r="M240" i="65"/>
  <c r="M222" i="65"/>
  <c r="M182" i="65"/>
  <c r="M196" i="65"/>
  <c r="M175" i="65"/>
  <c r="M181" i="65"/>
  <c r="M183" i="65"/>
  <c r="M185" i="65"/>
  <c r="M223" i="65"/>
  <c r="M174" i="65"/>
  <c r="M241" i="65"/>
  <c r="M233" i="65"/>
  <c r="M176" i="65"/>
  <c r="M194" i="65"/>
  <c r="M225" i="65"/>
  <c r="M160" i="65"/>
  <c r="O147" i="65"/>
  <c r="O146" i="65"/>
  <c r="O144" i="65"/>
  <c r="O143" i="65"/>
  <c r="O142" i="65"/>
  <c r="O141" i="65"/>
  <c r="O140" i="65"/>
  <c r="O136" i="65"/>
  <c r="O135" i="65"/>
  <c r="O134" i="65"/>
  <c r="O133" i="65"/>
  <c r="O129" i="65"/>
  <c r="O128" i="65"/>
  <c r="O127" i="65"/>
  <c r="O126" i="65"/>
  <c r="O123" i="65"/>
  <c r="O120" i="65"/>
  <c r="O119" i="65"/>
  <c r="O149" i="65" s="1"/>
  <c r="P114" i="65"/>
  <c r="N151" i="65"/>
  <c r="N156" i="65" s="1"/>
  <c r="G19" i="65"/>
  <c r="G110" i="65" s="1"/>
  <c r="P6" i="65"/>
  <c r="K254" i="65"/>
  <c r="M151" i="64"/>
  <c r="M156" i="64" s="1"/>
  <c r="M160" i="64" s="1"/>
  <c r="L160" i="64"/>
  <c r="N147" i="64"/>
  <c r="N146" i="64"/>
  <c r="N144" i="64"/>
  <c r="N143" i="64"/>
  <c r="N140" i="64"/>
  <c r="N136" i="64"/>
  <c r="N135" i="64"/>
  <c r="N133" i="64"/>
  <c r="N129" i="64"/>
  <c r="N128" i="64"/>
  <c r="N126" i="64"/>
  <c r="N123" i="64"/>
  <c r="N120" i="64"/>
  <c r="N119" i="64"/>
  <c r="N149" i="64" s="1"/>
  <c r="O114" i="64"/>
  <c r="L207" i="64"/>
  <c r="M200" i="64"/>
  <c r="M204" i="64" s="1"/>
  <c r="M207" i="64" s="1"/>
  <c r="M158" i="64"/>
  <c r="L254" i="64"/>
  <c r="N175" i="64"/>
  <c r="N173" i="64"/>
  <c r="N165" i="64"/>
  <c r="N243" i="64"/>
  <c r="N241" i="64"/>
  <c r="N194" i="64"/>
  <c r="N224" i="64"/>
  <c r="N219" i="64"/>
  <c r="N170" i="64"/>
  <c r="N222" i="64"/>
  <c r="N189" i="64"/>
  <c r="N181" i="64"/>
  <c r="N216" i="64"/>
  <c r="N237" i="64"/>
  <c r="N232" i="64"/>
  <c r="N183" i="64"/>
  <c r="N167" i="64"/>
  <c r="N196" i="64"/>
  <c r="N230" i="64"/>
  <c r="N213" i="64"/>
  <c r="N197" i="64"/>
  <c r="N240" i="64"/>
  <c r="N225" i="64"/>
  <c r="N176" i="64"/>
  <c r="N244" i="64"/>
  <c r="N192" i="64"/>
  <c r="N233" i="64"/>
  <c r="N185" i="64"/>
  <c r="Q6" i="64"/>
  <c r="M247" i="64"/>
  <c r="M251" i="64" s="1"/>
  <c r="M254" i="64" s="1"/>
  <c r="P111" i="46"/>
  <c r="O149" i="46"/>
  <c r="O150" i="46"/>
  <c r="O198" i="46"/>
  <c r="O199" i="46"/>
  <c r="O245" i="46"/>
  <c r="O246" i="46"/>
  <c r="G111" i="65" l="1"/>
  <c r="G51" i="65" s="1"/>
  <c r="M141" i="64"/>
  <c r="G238" i="64"/>
  <c r="J190" i="64"/>
  <c r="H190" i="64"/>
  <c r="G190" i="64"/>
  <c r="J141" i="64"/>
  <c r="M238" i="64"/>
  <c r="K141" i="64"/>
  <c r="N190" i="64"/>
  <c r="N141" i="64"/>
  <c r="L238" i="64"/>
  <c r="N238" i="64"/>
  <c r="M190" i="64"/>
  <c r="G141" i="64"/>
  <c r="K238" i="64"/>
  <c r="I190" i="64"/>
  <c r="H238" i="64"/>
  <c r="J238" i="64"/>
  <c r="I238" i="64"/>
  <c r="K190" i="64"/>
  <c r="H141" i="64"/>
  <c r="L141" i="64"/>
  <c r="L190" i="64"/>
  <c r="I141" i="64"/>
  <c r="O249" i="64"/>
  <c r="O248" i="64"/>
  <c r="O202" i="64"/>
  <c r="O201" i="64"/>
  <c r="O153" i="64"/>
  <c r="O152" i="64"/>
  <c r="Q12" i="64"/>
  <c r="Q21" i="64"/>
  <c r="P12" i="65"/>
  <c r="P21" i="65"/>
  <c r="P201" i="65"/>
  <c r="P202" i="65"/>
  <c r="P248" i="65"/>
  <c r="P152" i="65"/>
  <c r="P249" i="65"/>
  <c r="P153" i="65"/>
  <c r="P141" i="65"/>
  <c r="P136" i="65"/>
  <c r="P134" i="65"/>
  <c r="P129" i="65"/>
  <c r="P127" i="65"/>
  <c r="P123" i="65"/>
  <c r="P119" i="65"/>
  <c r="P149" i="65" s="1"/>
  <c r="P146" i="65"/>
  <c r="P142" i="65"/>
  <c r="P140" i="65"/>
  <c r="P135" i="65"/>
  <c r="P133" i="65"/>
  <c r="P128" i="65"/>
  <c r="Q114" i="65"/>
  <c r="P144" i="65"/>
  <c r="P143" i="65"/>
  <c r="P126" i="65"/>
  <c r="P120" i="65"/>
  <c r="P147" i="65"/>
  <c r="O154" i="65"/>
  <c r="N160" i="65"/>
  <c r="Q6" i="65"/>
  <c r="M200" i="65"/>
  <c r="M204" i="65" s="1"/>
  <c r="L254" i="65"/>
  <c r="L207" i="65"/>
  <c r="O151" i="65"/>
  <c r="O156" i="65" s="1"/>
  <c r="O160" i="65" s="1"/>
  <c r="O150" i="65"/>
  <c r="O155" i="65" s="1"/>
  <c r="N167" i="65"/>
  <c r="N237" i="65"/>
  <c r="N189" i="65"/>
  <c r="N219" i="65"/>
  <c r="N170" i="65"/>
  <c r="N165" i="65"/>
  <c r="N213" i="65"/>
  <c r="N216" i="65"/>
  <c r="N175" i="65"/>
  <c r="N231" i="65"/>
  <c r="N239" i="65"/>
  <c r="N243" i="65"/>
  <c r="N240" i="65"/>
  <c r="N222" i="65"/>
  <c r="N182" i="65"/>
  <c r="N191" i="65"/>
  <c r="N196" i="65"/>
  <c r="N230" i="65"/>
  <c r="N181" i="65"/>
  <c r="N173" i="65"/>
  <c r="N232" i="65"/>
  <c r="N244" i="65"/>
  <c r="N197" i="65"/>
  <c r="N224" i="65"/>
  <c r="N183" i="65"/>
  <c r="N192" i="65"/>
  <c r="N174" i="65"/>
  <c r="N241" i="65"/>
  <c r="N233" i="65"/>
  <c r="N176" i="65"/>
  <c r="N223" i="65"/>
  <c r="N194" i="65"/>
  <c r="N185" i="65"/>
  <c r="N225" i="65"/>
  <c r="M247" i="65"/>
  <c r="M251" i="65" s="1"/>
  <c r="M207" i="65"/>
  <c r="O243" i="64"/>
  <c r="O224" i="64"/>
  <c r="O219" i="64"/>
  <c r="O170" i="64"/>
  <c r="O167" i="64"/>
  <c r="O222" i="64"/>
  <c r="O241" i="64"/>
  <c r="O232" i="64"/>
  <c r="O183" i="64"/>
  <c r="O189" i="64"/>
  <c r="O194" i="64"/>
  <c r="O175" i="64"/>
  <c r="O230" i="64"/>
  <c r="O181" i="64"/>
  <c r="O213" i="64"/>
  <c r="O165" i="64"/>
  <c r="O216" i="64"/>
  <c r="O173" i="64"/>
  <c r="O237" i="64"/>
  <c r="O196" i="64"/>
  <c r="O244" i="64"/>
  <c r="O240" i="64"/>
  <c r="O176" i="64"/>
  <c r="O197" i="64"/>
  <c r="O233" i="64"/>
  <c r="O185" i="64"/>
  <c r="O192" i="64"/>
  <c r="O225" i="64"/>
  <c r="N200" i="64"/>
  <c r="N204" i="64" s="1"/>
  <c r="O147" i="64"/>
  <c r="O146" i="64"/>
  <c r="O144" i="64"/>
  <c r="O143" i="64"/>
  <c r="O142" i="64"/>
  <c r="O141" i="64"/>
  <c r="O140" i="64"/>
  <c r="O136" i="64"/>
  <c r="O129" i="64"/>
  <c r="O123" i="64"/>
  <c r="O135" i="64"/>
  <c r="O133" i="64"/>
  <c r="O126" i="64"/>
  <c r="P114" i="64"/>
  <c r="O120" i="64"/>
  <c r="O134" i="64"/>
  <c r="O127" i="64"/>
  <c r="O119" i="64"/>
  <c r="O149" i="64" s="1"/>
  <c r="O154" i="64" s="1"/>
  <c r="O128" i="64"/>
  <c r="N151" i="64"/>
  <c r="N156" i="64" s="1"/>
  <c r="R6" i="64"/>
  <c r="N247" i="64"/>
  <c r="N251" i="64" s="1"/>
  <c r="O190" i="64"/>
  <c r="O238" i="64"/>
  <c r="N154" i="64"/>
  <c r="Q111" i="46"/>
  <c r="P149" i="46"/>
  <c r="P150" i="46"/>
  <c r="P198" i="46"/>
  <c r="P199" i="46"/>
  <c r="P245" i="46"/>
  <c r="P246" i="46"/>
  <c r="M238" i="65" l="1"/>
  <c r="K238" i="65"/>
  <c r="O238" i="65"/>
  <c r="N238" i="65"/>
  <c r="N190" i="65"/>
  <c r="G141" i="65"/>
  <c r="G150" i="65" s="1"/>
  <c r="G155" i="65" s="1"/>
  <c r="G157" i="65" s="1"/>
  <c r="M141" i="65"/>
  <c r="M150" i="65" s="1"/>
  <c r="M155" i="65" s="1"/>
  <c r="M157" i="65" s="1"/>
  <c r="G190" i="65"/>
  <c r="L141" i="65"/>
  <c r="L150" i="65" s="1"/>
  <c r="L155" i="65" s="1"/>
  <c r="L157" i="65" s="1"/>
  <c r="I238" i="65"/>
  <c r="J238" i="65"/>
  <c r="O190" i="65"/>
  <c r="J190" i="65"/>
  <c r="H141" i="65"/>
  <c r="H150" i="65" s="1"/>
  <c r="H155" i="65" s="1"/>
  <c r="H157" i="65" s="1"/>
  <c r="J141" i="65"/>
  <c r="J150" i="65" s="1"/>
  <c r="J155" i="65" s="1"/>
  <c r="J157" i="65" s="1"/>
  <c r="N141" i="65"/>
  <c r="N150" i="65" s="1"/>
  <c r="N155" i="65" s="1"/>
  <c r="N157" i="65" s="1"/>
  <c r="H190" i="65"/>
  <c r="I190" i="65"/>
  <c r="L238" i="65"/>
  <c r="L190" i="65"/>
  <c r="K190" i="65"/>
  <c r="G238" i="65"/>
  <c r="M190" i="65"/>
  <c r="K141" i="65"/>
  <c r="K150" i="65" s="1"/>
  <c r="K155" i="65" s="1"/>
  <c r="K157" i="65" s="1"/>
  <c r="H238" i="65"/>
  <c r="I141" i="65"/>
  <c r="I150" i="65" s="1"/>
  <c r="I155" i="65" s="1"/>
  <c r="I157" i="65" s="1"/>
  <c r="P154" i="65"/>
  <c r="P158" i="65" s="1"/>
  <c r="R21" i="64"/>
  <c r="R12" i="64"/>
  <c r="P249" i="64"/>
  <c r="P248" i="64"/>
  <c r="P202" i="64"/>
  <c r="P201" i="64"/>
  <c r="P153" i="64"/>
  <c r="P152" i="64"/>
  <c r="Q21" i="65"/>
  <c r="Q12" i="65"/>
  <c r="Q201" i="65"/>
  <c r="Q248" i="65"/>
  <c r="Q152" i="65"/>
  <c r="Q249" i="65"/>
  <c r="Q202" i="65"/>
  <c r="Q153" i="65"/>
  <c r="O157" i="65"/>
  <c r="N200" i="65"/>
  <c r="N204" i="65" s="1"/>
  <c r="G159" i="65"/>
  <c r="R6" i="65"/>
  <c r="Q147" i="65"/>
  <c r="Q146" i="65"/>
  <c r="Q144" i="65"/>
  <c r="Q143" i="65"/>
  <c r="Q141" i="65"/>
  <c r="Q136" i="65"/>
  <c r="Q134" i="65"/>
  <c r="Q123" i="65"/>
  <c r="Q142" i="65"/>
  <c r="Q140" i="65"/>
  <c r="Q135" i="65"/>
  <c r="Q133" i="65"/>
  <c r="Q128" i="65"/>
  <c r="Q126" i="65"/>
  <c r="Q120" i="65"/>
  <c r="R114" i="65"/>
  <c r="Q129" i="65"/>
  <c r="Q119" i="65"/>
  <c r="Q149" i="65" s="1"/>
  <c r="Q127" i="65"/>
  <c r="P151" i="65"/>
  <c r="P156" i="65" s="1"/>
  <c r="P150" i="65"/>
  <c r="P155" i="65" s="1"/>
  <c r="N247" i="65"/>
  <c r="N251" i="65" s="1"/>
  <c r="N254" i="65" s="1"/>
  <c r="M254" i="65"/>
  <c r="O237" i="65"/>
  <c r="O216" i="65"/>
  <c r="O167" i="65"/>
  <c r="O189" i="65"/>
  <c r="O213" i="65"/>
  <c r="O170" i="65"/>
  <c r="O165" i="65"/>
  <c r="O219" i="65"/>
  <c r="O197" i="65"/>
  <c r="O230" i="65"/>
  <c r="O224" i="65"/>
  <c r="O175" i="65"/>
  <c r="O182" i="65"/>
  <c r="O191" i="65"/>
  <c r="O232" i="65"/>
  <c r="O196" i="65"/>
  <c r="O192" i="65"/>
  <c r="O244" i="65"/>
  <c r="O181" i="65"/>
  <c r="O183" i="65"/>
  <c r="O222" i="65"/>
  <c r="O173" i="65"/>
  <c r="O231" i="65"/>
  <c r="O239" i="65"/>
  <c r="O243" i="65"/>
  <c r="O240" i="65"/>
  <c r="O241" i="65"/>
  <c r="O233" i="65"/>
  <c r="O223" i="65"/>
  <c r="O174" i="65"/>
  <c r="O194" i="65"/>
  <c r="O185" i="65"/>
  <c r="O176" i="65"/>
  <c r="O225" i="65"/>
  <c r="O158" i="65"/>
  <c r="O158" i="64"/>
  <c r="P147" i="64"/>
  <c r="P146" i="64"/>
  <c r="P144" i="64"/>
  <c r="P143" i="64"/>
  <c r="P142" i="64"/>
  <c r="P141" i="64"/>
  <c r="P140" i="64"/>
  <c r="P136" i="64"/>
  <c r="P135" i="64"/>
  <c r="P134" i="64"/>
  <c r="P133" i="64"/>
  <c r="P129" i="64"/>
  <c r="P128" i="64"/>
  <c r="P127" i="64"/>
  <c r="P126" i="64"/>
  <c r="P123" i="64"/>
  <c r="P120" i="64"/>
  <c r="P119" i="64"/>
  <c r="P149" i="64" s="1"/>
  <c r="Q114" i="64"/>
  <c r="N158" i="64"/>
  <c r="P243" i="64"/>
  <c r="P196" i="64"/>
  <c r="P224" i="64"/>
  <c r="P219" i="64"/>
  <c r="P183" i="64"/>
  <c r="P167" i="64"/>
  <c r="P222" i="64"/>
  <c r="P189" i="64"/>
  <c r="P194" i="64"/>
  <c r="P181" i="64"/>
  <c r="P232" i="64"/>
  <c r="P165" i="64"/>
  <c r="P241" i="64"/>
  <c r="P175" i="64"/>
  <c r="P230" i="64"/>
  <c r="P213" i="64"/>
  <c r="P216" i="64"/>
  <c r="P173" i="64"/>
  <c r="P237" i="64"/>
  <c r="P170" i="64"/>
  <c r="P244" i="64"/>
  <c r="P225" i="64"/>
  <c r="P176" i="64"/>
  <c r="P185" i="64"/>
  <c r="P240" i="64"/>
  <c r="P233" i="64"/>
  <c r="P192" i="64"/>
  <c r="P197" i="64"/>
  <c r="P238" i="64"/>
  <c r="P190" i="64"/>
  <c r="O151" i="64"/>
  <c r="O156" i="64" s="1"/>
  <c r="O160" i="64" s="1"/>
  <c r="O150" i="64"/>
  <c r="O155" i="64" s="1"/>
  <c r="O247" i="64"/>
  <c r="O251" i="64" s="1"/>
  <c r="O254" i="64" s="1"/>
  <c r="O200" i="64"/>
  <c r="O204" i="64" s="1"/>
  <c r="O207" i="64" s="1"/>
  <c r="N254" i="64"/>
  <c r="S6" i="64"/>
  <c r="N160" i="64"/>
  <c r="N207" i="64"/>
  <c r="R111" i="46"/>
  <c r="Q149" i="46"/>
  <c r="Q150" i="46"/>
  <c r="Q198" i="46"/>
  <c r="Q199" i="46"/>
  <c r="Q245" i="46"/>
  <c r="Q246" i="46"/>
  <c r="Q154" i="65" l="1"/>
  <c r="Q158" i="65" s="1"/>
  <c r="J159" i="65"/>
  <c r="I159" i="65"/>
  <c r="M159" i="65"/>
  <c r="O159" i="65"/>
  <c r="H159" i="65"/>
  <c r="K159" i="65"/>
  <c r="L159" i="65"/>
  <c r="N159" i="65"/>
  <c r="P154" i="64"/>
  <c r="P158" i="64" s="1"/>
  <c r="S12" i="64"/>
  <c r="S21" i="64"/>
  <c r="Q201" i="64"/>
  <c r="Q153" i="64"/>
  <c r="Q152" i="64"/>
  <c r="Q249" i="64"/>
  <c r="Q248" i="64"/>
  <c r="Q202" i="64"/>
  <c r="R249" i="65"/>
  <c r="R248" i="65"/>
  <c r="R202" i="65"/>
  <c r="R201" i="65"/>
  <c r="R153" i="65"/>
  <c r="R152" i="65"/>
  <c r="R21" i="65"/>
  <c r="R12" i="65"/>
  <c r="P157" i="65"/>
  <c r="S6" i="65"/>
  <c r="O247" i="65"/>
  <c r="O251" i="65" s="1"/>
  <c r="P160" i="65"/>
  <c r="N161" i="65"/>
  <c r="J161" i="65"/>
  <c r="M161" i="65"/>
  <c r="I161" i="65"/>
  <c r="P161" i="65"/>
  <c r="H161" i="65"/>
  <c r="O161" i="65"/>
  <c r="G161" i="65"/>
  <c r="L161" i="65"/>
  <c r="K161" i="65"/>
  <c r="O200" i="65"/>
  <c r="O204" i="65" s="1"/>
  <c r="O207" i="65" s="1"/>
  <c r="R147" i="65"/>
  <c r="R146" i="65"/>
  <c r="R144" i="65"/>
  <c r="R143" i="65"/>
  <c r="R142" i="65"/>
  <c r="R141" i="65"/>
  <c r="R140" i="65"/>
  <c r="R136" i="65"/>
  <c r="R135" i="65"/>
  <c r="R134" i="65"/>
  <c r="R133" i="65"/>
  <c r="R129" i="65"/>
  <c r="R128" i="65"/>
  <c r="R127" i="65"/>
  <c r="R126" i="65"/>
  <c r="R123" i="65"/>
  <c r="R120" i="65"/>
  <c r="R119" i="65"/>
  <c r="R149" i="65" s="1"/>
  <c r="S114" i="65"/>
  <c r="P189" i="65"/>
  <c r="P213" i="65"/>
  <c r="P216" i="65"/>
  <c r="P167" i="65"/>
  <c r="P237" i="65"/>
  <c r="P165" i="65"/>
  <c r="P170" i="65"/>
  <c r="P219" i="65"/>
  <c r="P244" i="65"/>
  <c r="P181" i="65"/>
  <c r="P224" i="65"/>
  <c r="P175" i="65"/>
  <c r="P231" i="65"/>
  <c r="P239" i="65"/>
  <c r="P183" i="65"/>
  <c r="P243" i="65"/>
  <c r="P240" i="65"/>
  <c r="P230" i="65"/>
  <c r="P197" i="65"/>
  <c r="P182" i="65"/>
  <c r="P191" i="65"/>
  <c r="P196" i="65"/>
  <c r="P232" i="65"/>
  <c r="P192" i="65"/>
  <c r="P173" i="65"/>
  <c r="P222" i="65"/>
  <c r="P233" i="65"/>
  <c r="P223" i="65"/>
  <c r="P174" i="65"/>
  <c r="P194" i="65"/>
  <c r="P185" i="65"/>
  <c r="P225" i="65"/>
  <c r="P241" i="65"/>
  <c r="P176" i="65"/>
  <c r="P238" i="65"/>
  <c r="P190" i="65"/>
  <c r="N207" i="65"/>
  <c r="Q151" i="65"/>
  <c r="Q156" i="65" s="1"/>
  <c r="Q150" i="65"/>
  <c r="Q155" i="65" s="1"/>
  <c r="P159" i="65"/>
  <c r="O157" i="64"/>
  <c r="Q243" i="64"/>
  <c r="Q194" i="64"/>
  <c r="Q224" i="64"/>
  <c r="Q219" i="64"/>
  <c r="Q170" i="64"/>
  <c r="Q213" i="64"/>
  <c r="Q222" i="64"/>
  <c r="Q173" i="64"/>
  <c r="Q241" i="64"/>
  <c r="Q196" i="64"/>
  <c r="Q232" i="64"/>
  <c r="Q183" i="64"/>
  <c r="Q175" i="64"/>
  <c r="Q189" i="64"/>
  <c r="Q230" i="64"/>
  <c r="Q181" i="64"/>
  <c r="Q165" i="64"/>
  <c r="Q216" i="64"/>
  <c r="Q167" i="64"/>
  <c r="Q237" i="64"/>
  <c r="Q244" i="64"/>
  <c r="Q197" i="64"/>
  <c r="Q233" i="64"/>
  <c r="Q192" i="64"/>
  <c r="Q185" i="64"/>
  <c r="Q225" i="64"/>
  <c r="Q240" i="64"/>
  <c r="Q176" i="64"/>
  <c r="Q238" i="64"/>
  <c r="Q190" i="64"/>
  <c r="P247" i="64"/>
  <c r="P251" i="64" s="1"/>
  <c r="P200" i="64"/>
  <c r="P204" i="64" s="1"/>
  <c r="Q146" i="64"/>
  <c r="Q141" i="64"/>
  <c r="Q144" i="64"/>
  <c r="Q147" i="64"/>
  <c r="Q142" i="64"/>
  <c r="Q135" i="64"/>
  <c r="Q134" i="64"/>
  <c r="Q133" i="64"/>
  <c r="Q129" i="64"/>
  <c r="Q128" i="64"/>
  <c r="Q127" i="64"/>
  <c r="Q126" i="64"/>
  <c r="Q123" i="64"/>
  <c r="Q120" i="64"/>
  <c r="Q119" i="64"/>
  <c r="Q149" i="64" s="1"/>
  <c r="R114" i="64"/>
  <c r="Q143" i="64"/>
  <c r="Q136" i="64"/>
  <c r="Q140" i="64"/>
  <c r="P151" i="64"/>
  <c r="P156" i="64" s="1"/>
  <c r="P150" i="64"/>
  <c r="P155" i="64" s="1"/>
  <c r="T6" i="64"/>
  <c r="S111" i="46"/>
  <c r="R149" i="46"/>
  <c r="R150" i="46"/>
  <c r="R198" i="46"/>
  <c r="R199" i="46"/>
  <c r="R245" i="46"/>
  <c r="R246" i="46"/>
  <c r="T21" i="64" l="1"/>
  <c r="T12" i="64"/>
  <c r="R249" i="64"/>
  <c r="R248" i="64"/>
  <c r="R202" i="64"/>
  <c r="R201" i="64"/>
  <c r="R153" i="64"/>
  <c r="R152" i="64"/>
  <c r="S249" i="65"/>
  <c r="S248" i="65"/>
  <c r="S202" i="65"/>
  <c r="S201" i="65"/>
  <c r="S153" i="65"/>
  <c r="S152" i="65"/>
  <c r="S12" i="65"/>
  <c r="S21" i="65"/>
  <c r="Q160" i="65"/>
  <c r="S147" i="65"/>
  <c r="S146" i="65"/>
  <c r="S144" i="65"/>
  <c r="S143" i="65"/>
  <c r="S142" i="65"/>
  <c r="S141" i="65"/>
  <c r="S140" i="65"/>
  <c r="S136" i="65"/>
  <c r="S135" i="65"/>
  <c r="S134" i="65"/>
  <c r="S133" i="65"/>
  <c r="S129" i="65"/>
  <c r="S128" i="65"/>
  <c r="S127" i="65"/>
  <c r="S126" i="65"/>
  <c r="S123" i="65"/>
  <c r="S120" i="65"/>
  <c r="S119" i="65"/>
  <c r="S149" i="65" s="1"/>
  <c r="T114" i="65"/>
  <c r="R154" i="65"/>
  <c r="O254" i="65"/>
  <c r="Q219" i="65"/>
  <c r="Q170" i="65"/>
  <c r="Q189" i="65"/>
  <c r="Q165" i="65"/>
  <c r="Q237" i="65"/>
  <c r="Q216" i="65"/>
  <c r="Q167" i="65"/>
  <c r="Q213" i="65"/>
  <c r="Q222" i="65"/>
  <c r="Q173" i="65"/>
  <c r="Q182" i="65"/>
  <c r="Q191" i="65"/>
  <c r="Q244" i="65"/>
  <c r="Q196" i="65"/>
  <c r="Q192" i="65"/>
  <c r="Q231" i="65"/>
  <c r="Q239" i="65"/>
  <c r="Q243" i="65"/>
  <c r="Q240" i="65"/>
  <c r="Q181" i="65"/>
  <c r="Q224" i="65"/>
  <c r="Q175" i="65"/>
  <c r="Q183" i="65"/>
  <c r="Q230" i="65"/>
  <c r="Q232" i="65"/>
  <c r="Q197" i="65"/>
  <c r="Q241" i="65"/>
  <c r="Q194" i="65"/>
  <c r="Q233" i="65"/>
  <c r="Q185" i="65"/>
  <c r="Q225" i="65"/>
  <c r="Q223" i="65"/>
  <c r="Q174" i="65"/>
  <c r="Q176" i="65"/>
  <c r="Q190" i="65"/>
  <c r="Q238" i="65"/>
  <c r="R151" i="65"/>
  <c r="R156" i="65" s="1"/>
  <c r="R160" i="65" s="1"/>
  <c r="R150" i="65"/>
  <c r="R155" i="65" s="1"/>
  <c r="P247" i="65"/>
  <c r="P251" i="65" s="1"/>
  <c r="P254" i="65" s="1"/>
  <c r="P200" i="65"/>
  <c r="P204" i="65" s="1"/>
  <c r="P207" i="65" s="1"/>
  <c r="Q157" i="65"/>
  <c r="Q159" i="65"/>
  <c r="T6" i="65"/>
  <c r="U6" i="64"/>
  <c r="P157" i="64"/>
  <c r="P207" i="64"/>
  <c r="P160" i="64"/>
  <c r="R147" i="64"/>
  <c r="R146" i="64"/>
  <c r="R144" i="64"/>
  <c r="R143" i="64"/>
  <c r="R142" i="64"/>
  <c r="R141" i="64"/>
  <c r="R140" i="64"/>
  <c r="R136" i="64"/>
  <c r="R135" i="64"/>
  <c r="R134" i="64"/>
  <c r="R133" i="64"/>
  <c r="R129" i="64"/>
  <c r="R128" i="64"/>
  <c r="R127" i="64"/>
  <c r="R126" i="64"/>
  <c r="R123" i="64"/>
  <c r="R120" i="64"/>
  <c r="R119" i="64"/>
  <c r="R149" i="64" s="1"/>
  <c r="S114" i="64"/>
  <c r="P254" i="64"/>
  <c r="R243" i="64"/>
  <c r="R241" i="64"/>
  <c r="R194" i="64"/>
  <c r="R224" i="64"/>
  <c r="R219" i="64"/>
  <c r="R170" i="64"/>
  <c r="R222" i="64"/>
  <c r="R189" i="64"/>
  <c r="R232" i="64"/>
  <c r="R183" i="64"/>
  <c r="R167" i="64"/>
  <c r="R173" i="64"/>
  <c r="R196" i="64"/>
  <c r="R230" i="64"/>
  <c r="R181" i="64"/>
  <c r="R213" i="64"/>
  <c r="R165" i="64"/>
  <c r="R216" i="64"/>
  <c r="R237" i="64"/>
  <c r="R175" i="64"/>
  <c r="R244" i="64"/>
  <c r="R192" i="64"/>
  <c r="R197" i="64"/>
  <c r="R233" i="64"/>
  <c r="R185" i="64"/>
  <c r="R225" i="64"/>
  <c r="R176" i="64"/>
  <c r="R240" i="64"/>
  <c r="R238" i="64"/>
  <c r="R190" i="64"/>
  <c r="Q151" i="64"/>
  <c r="Q156" i="64" s="1"/>
  <c r="Q160" i="64" s="1"/>
  <c r="Q150" i="64"/>
  <c r="Q155" i="64" s="1"/>
  <c r="Q154" i="64"/>
  <c r="Q158" i="64" s="1"/>
  <c r="Q247" i="64"/>
  <c r="Q251" i="64" s="1"/>
  <c r="Q200" i="64"/>
  <c r="Q204" i="64" s="1"/>
  <c r="Q207" i="64" s="1"/>
  <c r="T111" i="46"/>
  <c r="S149" i="46"/>
  <c r="S150" i="46"/>
  <c r="S198" i="46"/>
  <c r="S199" i="46"/>
  <c r="S245" i="46"/>
  <c r="S246" i="46"/>
  <c r="S154" i="65" l="1"/>
  <c r="R154" i="64"/>
  <c r="S249" i="64"/>
  <c r="S248" i="64"/>
  <c r="S202" i="64"/>
  <c r="S201" i="64"/>
  <c r="S153" i="64"/>
  <c r="S152" i="64"/>
  <c r="U12" i="64"/>
  <c r="U21" i="64"/>
  <c r="T248" i="65"/>
  <c r="T152" i="65"/>
  <c r="T249" i="65"/>
  <c r="T202" i="65"/>
  <c r="T153" i="65"/>
  <c r="T201" i="65"/>
  <c r="T12" i="65"/>
  <c r="T21" i="65"/>
  <c r="R157" i="65"/>
  <c r="R159" i="65"/>
  <c r="S150" i="65"/>
  <c r="S155" i="65" s="1"/>
  <c r="S151" i="65"/>
  <c r="S156" i="65" s="1"/>
  <c r="S160" i="65" s="1"/>
  <c r="R161" i="65"/>
  <c r="Q161" i="65"/>
  <c r="Q247" i="65"/>
  <c r="Q251" i="65" s="1"/>
  <c r="Q254" i="65" s="1"/>
  <c r="U6" i="65"/>
  <c r="T144" i="65"/>
  <c r="T142" i="65"/>
  <c r="T140" i="65"/>
  <c r="T135" i="65"/>
  <c r="T133" i="65"/>
  <c r="T128" i="65"/>
  <c r="T126" i="65"/>
  <c r="T120" i="65"/>
  <c r="U114" i="65"/>
  <c r="T147" i="65"/>
  <c r="T141" i="65"/>
  <c r="T129" i="65"/>
  <c r="T127" i="65"/>
  <c r="T119" i="65"/>
  <c r="T149" i="65" s="1"/>
  <c r="T143" i="65"/>
  <c r="T146" i="65"/>
  <c r="T136" i="65"/>
  <c r="T134" i="65"/>
  <c r="T123" i="65"/>
  <c r="R216" i="65"/>
  <c r="R219" i="65"/>
  <c r="R189" i="65"/>
  <c r="R167" i="65"/>
  <c r="R165" i="65"/>
  <c r="R170" i="65"/>
  <c r="R237" i="65"/>
  <c r="R213" i="65"/>
  <c r="R175" i="65"/>
  <c r="R232" i="65"/>
  <c r="R181" i="65"/>
  <c r="R183" i="65"/>
  <c r="R244" i="65"/>
  <c r="R230" i="65"/>
  <c r="R224" i="65"/>
  <c r="R173" i="65"/>
  <c r="R231" i="65"/>
  <c r="R239" i="65"/>
  <c r="R197" i="65"/>
  <c r="R243" i="65"/>
  <c r="R240" i="65"/>
  <c r="R222" i="65"/>
  <c r="R182" i="65"/>
  <c r="R191" i="65"/>
  <c r="R196" i="65"/>
  <c r="R192" i="65"/>
  <c r="R174" i="65"/>
  <c r="R223" i="65"/>
  <c r="R241" i="65"/>
  <c r="R176" i="65"/>
  <c r="R225" i="65"/>
  <c r="R194" i="65"/>
  <c r="R185" i="65"/>
  <c r="R233" i="65"/>
  <c r="R238" i="65"/>
  <c r="R190" i="65"/>
  <c r="Q200" i="65"/>
  <c r="Q204" i="65" s="1"/>
  <c r="Q207" i="65" s="1"/>
  <c r="R158" i="65"/>
  <c r="S158" i="65"/>
  <c r="V6" i="64"/>
  <c r="Q254" i="64"/>
  <c r="Q157" i="64"/>
  <c r="R158" i="64"/>
  <c r="R247" i="64"/>
  <c r="R251" i="64" s="1"/>
  <c r="R254" i="64" s="1"/>
  <c r="S232" i="64"/>
  <c r="S183" i="64"/>
  <c r="S224" i="64"/>
  <c r="S170" i="64"/>
  <c r="S196" i="64"/>
  <c r="S175" i="64"/>
  <c r="S230" i="64"/>
  <c r="S181" i="64"/>
  <c r="S213" i="64"/>
  <c r="S165" i="64"/>
  <c r="S216" i="64"/>
  <c r="S173" i="64"/>
  <c r="S237" i="64"/>
  <c r="S219" i="64"/>
  <c r="S167" i="64"/>
  <c r="S243" i="64"/>
  <c r="S222" i="64"/>
  <c r="S189" i="64"/>
  <c r="S197" i="64"/>
  <c r="S240" i="64"/>
  <c r="S192" i="64"/>
  <c r="S244" i="64"/>
  <c r="S226" i="64"/>
  <c r="S177" i="64"/>
  <c r="S195" i="64"/>
  <c r="S242" i="64"/>
  <c r="S234" i="64"/>
  <c r="S186" i="64"/>
  <c r="S238" i="64"/>
  <c r="S190" i="64"/>
  <c r="S147" i="64"/>
  <c r="S146" i="64"/>
  <c r="S144" i="64"/>
  <c r="S143" i="64"/>
  <c r="S142" i="64"/>
  <c r="S141" i="64"/>
  <c r="S140" i="64"/>
  <c r="S136" i="64"/>
  <c r="S133" i="64"/>
  <c r="S126" i="64"/>
  <c r="T114" i="64"/>
  <c r="S134" i="64"/>
  <c r="S127" i="64"/>
  <c r="S119" i="64"/>
  <c r="S149" i="64" s="1"/>
  <c r="S154" i="64" s="1"/>
  <c r="S158" i="64" s="1"/>
  <c r="S129" i="64"/>
  <c r="S135" i="64"/>
  <c r="S128" i="64"/>
  <c r="S120" i="64"/>
  <c r="S123" i="64"/>
  <c r="R151" i="64"/>
  <c r="R156" i="64" s="1"/>
  <c r="R160" i="64" s="1"/>
  <c r="R150" i="64"/>
  <c r="R155" i="64" s="1"/>
  <c r="R200" i="64"/>
  <c r="R204" i="64" s="1"/>
  <c r="R207" i="64" s="1"/>
  <c r="U111" i="46"/>
  <c r="T149" i="46"/>
  <c r="T150" i="46"/>
  <c r="T198" i="46"/>
  <c r="T199" i="46"/>
  <c r="T245" i="46"/>
  <c r="T246" i="46"/>
  <c r="V21" i="64" l="1"/>
  <c r="V12" i="64"/>
  <c r="T249" i="64"/>
  <c r="T248" i="64"/>
  <c r="T202" i="64"/>
  <c r="T201" i="64"/>
  <c r="T153" i="64"/>
  <c r="T152" i="64"/>
  <c r="U21" i="65"/>
  <c r="U12" i="65"/>
  <c r="S157" i="65"/>
  <c r="S161" i="65" s="1"/>
  <c r="U249" i="65"/>
  <c r="U202" i="65"/>
  <c r="U153" i="65"/>
  <c r="U152" i="65"/>
  <c r="U201" i="65"/>
  <c r="U248" i="65"/>
  <c r="S159" i="65"/>
  <c r="S216" i="65"/>
  <c r="S167" i="65"/>
  <c r="S189" i="65"/>
  <c r="S213" i="65"/>
  <c r="S165" i="65"/>
  <c r="S219" i="65"/>
  <c r="S170" i="65"/>
  <c r="S237" i="65"/>
  <c r="S224" i="65"/>
  <c r="S175" i="65"/>
  <c r="S182" i="65"/>
  <c r="S191" i="65"/>
  <c r="S232" i="65"/>
  <c r="S196" i="65"/>
  <c r="S192" i="65"/>
  <c r="S230" i="65"/>
  <c r="S244" i="65"/>
  <c r="S181" i="65"/>
  <c r="S177" i="65"/>
  <c r="S222" i="65"/>
  <c r="S173" i="65"/>
  <c r="S231" i="65"/>
  <c r="S239" i="65"/>
  <c r="S183" i="65"/>
  <c r="S243" i="65"/>
  <c r="S240" i="65"/>
  <c r="S226" i="65"/>
  <c r="S197" i="65"/>
  <c r="S223" i="65"/>
  <c r="S174" i="65"/>
  <c r="S195" i="65"/>
  <c r="S242" i="65"/>
  <c r="S234" i="65"/>
  <c r="S186" i="65"/>
  <c r="S190" i="65"/>
  <c r="S238" i="65"/>
  <c r="T150" i="65"/>
  <c r="T155" i="65" s="1"/>
  <c r="T151" i="65"/>
  <c r="T156" i="65" s="1"/>
  <c r="T160" i="65" s="1"/>
  <c r="U147" i="65"/>
  <c r="U146" i="65"/>
  <c r="U144" i="65"/>
  <c r="U143" i="65"/>
  <c r="U135" i="65"/>
  <c r="U133" i="65"/>
  <c r="U128" i="65"/>
  <c r="U126" i="65"/>
  <c r="U141" i="65"/>
  <c r="U136" i="65"/>
  <c r="U134" i="65"/>
  <c r="U129" i="65"/>
  <c r="U127" i="65"/>
  <c r="U123" i="65"/>
  <c r="U119" i="65"/>
  <c r="U149" i="65" s="1"/>
  <c r="U154" i="65" s="1"/>
  <c r="U142" i="65"/>
  <c r="U140" i="65"/>
  <c r="V114" i="65"/>
  <c r="U120" i="65"/>
  <c r="R247" i="65"/>
  <c r="R251" i="65" s="1"/>
  <c r="R254" i="65" s="1"/>
  <c r="R200" i="65"/>
  <c r="R204" i="65" s="1"/>
  <c r="R207" i="65" s="1"/>
  <c r="T154" i="65"/>
  <c r="T158" i="65" s="1"/>
  <c r="V6" i="65"/>
  <c r="T181" i="64"/>
  <c r="T232" i="64"/>
  <c r="T165" i="64"/>
  <c r="T243" i="64"/>
  <c r="T196" i="64"/>
  <c r="T183" i="64"/>
  <c r="T167" i="64"/>
  <c r="T175" i="64"/>
  <c r="T230" i="64"/>
  <c r="T213" i="64"/>
  <c r="T216" i="64"/>
  <c r="T173" i="64"/>
  <c r="T237" i="64"/>
  <c r="T222" i="64"/>
  <c r="T170" i="64"/>
  <c r="T224" i="64"/>
  <c r="T219" i="64"/>
  <c r="T189" i="64"/>
  <c r="T240" i="64"/>
  <c r="T192" i="64"/>
  <c r="T197" i="64"/>
  <c r="T244" i="64"/>
  <c r="T195" i="64"/>
  <c r="T226" i="64"/>
  <c r="T234" i="64"/>
  <c r="T186" i="64"/>
  <c r="T242" i="64"/>
  <c r="T177" i="64"/>
  <c r="T238" i="64"/>
  <c r="T190" i="64"/>
  <c r="R157" i="64"/>
  <c r="W6" i="64"/>
  <c r="S247" i="64"/>
  <c r="S251" i="64" s="1"/>
  <c r="S254" i="64" s="1"/>
  <c r="S200" i="64"/>
  <c r="S204" i="64" s="1"/>
  <c r="S207" i="64" s="1"/>
  <c r="T147" i="64"/>
  <c r="T146" i="64"/>
  <c r="T144" i="64"/>
  <c r="T143" i="64"/>
  <c r="T142" i="64"/>
  <c r="T141" i="64"/>
  <c r="T140" i="64"/>
  <c r="T136" i="64"/>
  <c r="T135" i="64"/>
  <c r="T134" i="64"/>
  <c r="T133" i="64"/>
  <c r="T129" i="64"/>
  <c r="T128" i="64"/>
  <c r="T127" i="64"/>
  <c r="T126" i="64"/>
  <c r="T123" i="64"/>
  <c r="T120" i="64"/>
  <c r="T119" i="64"/>
  <c r="T149" i="64" s="1"/>
  <c r="U114" i="64"/>
  <c r="S151" i="64"/>
  <c r="S156" i="64" s="1"/>
  <c r="S160" i="64" s="1"/>
  <c r="S150" i="64"/>
  <c r="S155" i="64" s="1"/>
  <c r="V111" i="46"/>
  <c r="U149" i="46"/>
  <c r="U150" i="46"/>
  <c r="U198" i="46"/>
  <c r="U199" i="46"/>
  <c r="U245" i="46"/>
  <c r="U246" i="46"/>
  <c r="U152" i="64" l="1"/>
  <c r="U249" i="64"/>
  <c r="U248" i="64"/>
  <c r="U202" i="64"/>
  <c r="U201" i="64"/>
  <c r="U153" i="64"/>
  <c r="T154" i="64"/>
  <c r="T158" i="64" s="1"/>
  <c r="W12" i="64"/>
  <c r="W21" i="64"/>
  <c r="V21" i="65"/>
  <c r="V12" i="65"/>
  <c r="V249" i="65"/>
  <c r="V248" i="65"/>
  <c r="V202" i="65"/>
  <c r="V201" i="65"/>
  <c r="V153" i="65"/>
  <c r="V152" i="65"/>
  <c r="S200" i="65"/>
  <c r="S204" i="65" s="1"/>
  <c r="S207" i="65" s="1"/>
  <c r="T216" i="65"/>
  <c r="T167" i="65"/>
  <c r="T237" i="65"/>
  <c r="T165" i="65"/>
  <c r="T219" i="65"/>
  <c r="T170" i="65"/>
  <c r="T213" i="65"/>
  <c r="T189" i="65"/>
  <c r="T181" i="65"/>
  <c r="T224" i="65"/>
  <c r="T175" i="65"/>
  <c r="T231" i="65"/>
  <c r="T239" i="65"/>
  <c r="T183" i="65"/>
  <c r="T243" i="65"/>
  <c r="T240" i="65"/>
  <c r="T230" i="65"/>
  <c r="T197" i="65"/>
  <c r="T226" i="65"/>
  <c r="T177" i="65"/>
  <c r="T222" i="65"/>
  <c r="T173" i="65"/>
  <c r="T182" i="65"/>
  <c r="T191" i="65"/>
  <c r="T232" i="65"/>
  <c r="T196" i="65"/>
  <c r="T192" i="65"/>
  <c r="T244" i="65"/>
  <c r="T223" i="65"/>
  <c r="T174" i="65"/>
  <c r="T234" i="65"/>
  <c r="T186" i="65"/>
  <c r="T242" i="65"/>
  <c r="T195" i="65"/>
  <c r="T238" i="65"/>
  <c r="T190" i="65"/>
  <c r="U151" i="65"/>
  <c r="U156" i="65" s="1"/>
  <c r="U160" i="65" s="1"/>
  <c r="U150" i="65"/>
  <c r="U155" i="65" s="1"/>
  <c r="U159" i="65" s="1"/>
  <c r="V147" i="65"/>
  <c r="V146" i="65"/>
  <c r="V144" i="65"/>
  <c r="V143" i="65"/>
  <c r="V142" i="65"/>
  <c r="V141" i="65"/>
  <c r="V140" i="65"/>
  <c r="V136" i="65"/>
  <c r="V135" i="65"/>
  <c r="V134" i="65"/>
  <c r="V133" i="65"/>
  <c r="V129" i="65"/>
  <c r="V128" i="65"/>
  <c r="V127" i="65"/>
  <c r="V126" i="65"/>
  <c r="V123" i="65"/>
  <c r="V120" i="65"/>
  <c r="V119" i="65"/>
  <c r="V149" i="65" s="1"/>
  <c r="W114" i="65"/>
  <c r="T157" i="65"/>
  <c r="T159" i="65"/>
  <c r="W6" i="65"/>
  <c r="U158" i="65"/>
  <c r="S247" i="65"/>
  <c r="S251" i="65" s="1"/>
  <c r="S254" i="65" s="1"/>
  <c r="U224" i="64"/>
  <c r="U230" i="64"/>
  <c r="U181" i="64"/>
  <c r="U165" i="64"/>
  <c r="U167" i="64"/>
  <c r="U237" i="64"/>
  <c r="U243" i="64"/>
  <c r="U196" i="64"/>
  <c r="U175" i="64"/>
  <c r="U219" i="64"/>
  <c r="U170" i="64"/>
  <c r="U213" i="64"/>
  <c r="U216" i="64"/>
  <c r="U222" i="64"/>
  <c r="U173" i="64"/>
  <c r="U189" i="64"/>
  <c r="U232" i="64"/>
  <c r="U183" i="64"/>
  <c r="U197" i="64"/>
  <c r="U244" i="64"/>
  <c r="U240" i="64"/>
  <c r="U192" i="64"/>
  <c r="U195" i="64"/>
  <c r="U177" i="64"/>
  <c r="U234" i="64"/>
  <c r="U242" i="64"/>
  <c r="U226" i="64"/>
  <c r="U186" i="64"/>
  <c r="U190" i="64"/>
  <c r="U238" i="64"/>
  <c r="T200" i="64"/>
  <c r="T204" i="64" s="1"/>
  <c r="T207" i="64" s="1"/>
  <c r="S157" i="64"/>
  <c r="X6" i="64"/>
  <c r="U147" i="64"/>
  <c r="U142" i="64"/>
  <c r="U143" i="64"/>
  <c r="U136" i="64"/>
  <c r="U135" i="64"/>
  <c r="U134" i="64"/>
  <c r="U133" i="64"/>
  <c r="U129" i="64"/>
  <c r="U128" i="64"/>
  <c r="U127" i="64"/>
  <c r="U126" i="64"/>
  <c r="U123" i="64"/>
  <c r="U120" i="64"/>
  <c r="U119" i="64"/>
  <c r="U149" i="64" s="1"/>
  <c r="U154" i="64" s="1"/>
  <c r="U158" i="64" s="1"/>
  <c r="V114" i="64"/>
  <c r="U144" i="64"/>
  <c r="U140" i="64"/>
  <c r="U146" i="64"/>
  <c r="U141" i="64"/>
  <c r="T151" i="64"/>
  <c r="T156" i="64" s="1"/>
  <c r="T160" i="64" s="1"/>
  <c r="T150" i="64"/>
  <c r="T155" i="64" s="1"/>
  <c r="T247" i="64"/>
  <c r="T251" i="64" s="1"/>
  <c r="T254" i="64" s="1"/>
  <c r="W111" i="46"/>
  <c r="V149" i="46"/>
  <c r="V150" i="46"/>
  <c r="V198" i="46"/>
  <c r="V199" i="46"/>
  <c r="V245" i="46"/>
  <c r="V246" i="46"/>
  <c r="V249" i="64" l="1"/>
  <c r="V248" i="64"/>
  <c r="V202" i="64"/>
  <c r="V201" i="64"/>
  <c r="V153" i="64"/>
  <c r="V152" i="64"/>
  <c r="X12" i="64"/>
  <c r="X21" i="64"/>
  <c r="W249" i="65"/>
  <c r="W248" i="65"/>
  <c r="W202" i="65"/>
  <c r="W201" i="65"/>
  <c r="W153" i="65"/>
  <c r="W152" i="65"/>
  <c r="W12" i="65"/>
  <c r="W21" i="65"/>
  <c r="V154" i="65"/>
  <c r="V158" i="65" s="1"/>
  <c r="W147" i="65"/>
  <c r="W146" i="65"/>
  <c r="W144" i="65"/>
  <c r="W143" i="65"/>
  <c r="W142" i="65"/>
  <c r="W141" i="65"/>
  <c r="W140" i="65"/>
  <c r="W136" i="65"/>
  <c r="W135" i="65"/>
  <c r="W134" i="65"/>
  <c r="W133" i="65"/>
  <c r="W129" i="65"/>
  <c r="W128" i="65"/>
  <c r="W127" i="65"/>
  <c r="W126" i="65"/>
  <c r="W123" i="65"/>
  <c r="W120" i="65"/>
  <c r="W119" i="65"/>
  <c r="W149" i="65" s="1"/>
  <c r="W154" i="65" s="1"/>
  <c r="W158" i="65" s="1"/>
  <c r="X114" i="65"/>
  <c r="V151" i="65"/>
  <c r="V156" i="65" s="1"/>
  <c r="V160" i="65" s="1"/>
  <c r="V150" i="65"/>
  <c r="V155" i="65" s="1"/>
  <c r="T200" i="65"/>
  <c r="T204" i="65" s="1"/>
  <c r="T207" i="65" s="1"/>
  <c r="X6" i="65"/>
  <c r="U170" i="65"/>
  <c r="U237" i="65"/>
  <c r="U219" i="65"/>
  <c r="U213" i="65"/>
  <c r="U165" i="65"/>
  <c r="U167" i="65"/>
  <c r="U216" i="65"/>
  <c r="U189" i="65"/>
  <c r="U181" i="65"/>
  <c r="U231" i="65"/>
  <c r="U182" i="65"/>
  <c r="U239" i="65"/>
  <c r="U243" i="65"/>
  <c r="U240" i="65"/>
  <c r="U192" i="65"/>
  <c r="U222" i="65"/>
  <c r="U173" i="65"/>
  <c r="U183" i="65"/>
  <c r="U197" i="65"/>
  <c r="U230" i="65"/>
  <c r="U177" i="65"/>
  <c r="U232" i="65"/>
  <c r="U226" i="65"/>
  <c r="U224" i="65"/>
  <c r="U175" i="65"/>
  <c r="U191" i="65"/>
  <c r="U244" i="65"/>
  <c r="U196" i="65"/>
  <c r="U186" i="65"/>
  <c r="U234" i="65"/>
  <c r="U242" i="65"/>
  <c r="U174" i="65"/>
  <c r="U195" i="65"/>
  <c r="U223" i="65"/>
  <c r="U238" i="65"/>
  <c r="U190" i="65"/>
  <c r="T247" i="65"/>
  <c r="T251" i="65" s="1"/>
  <c r="T254" i="65" s="1"/>
  <c r="T161" i="65"/>
  <c r="U157" i="65"/>
  <c r="V147" i="64"/>
  <c r="V146" i="64"/>
  <c r="V144" i="64"/>
  <c r="V143" i="64"/>
  <c r="V142" i="64"/>
  <c r="V141" i="64"/>
  <c r="V140" i="64"/>
  <c r="V136" i="64"/>
  <c r="V135" i="64"/>
  <c r="V134" i="64"/>
  <c r="V133" i="64"/>
  <c r="V129" i="64"/>
  <c r="V128" i="64"/>
  <c r="V127" i="64"/>
  <c r="V126" i="64"/>
  <c r="V123" i="64"/>
  <c r="V120" i="64"/>
  <c r="V119" i="64"/>
  <c r="V149" i="64" s="1"/>
  <c r="W114" i="64"/>
  <c r="U200" i="64"/>
  <c r="U204" i="64" s="1"/>
  <c r="U207" i="64" s="1"/>
  <c r="U247" i="64"/>
  <c r="U251" i="64" s="1"/>
  <c r="U254" i="64" s="1"/>
  <c r="Y6" i="64"/>
  <c r="T157" i="64"/>
  <c r="U151" i="64"/>
  <c r="U156" i="64" s="1"/>
  <c r="U160" i="64" s="1"/>
  <c r="U150" i="64"/>
  <c r="U155" i="64" s="1"/>
  <c r="V232" i="64"/>
  <c r="V183" i="64"/>
  <c r="V167" i="64"/>
  <c r="V224" i="64"/>
  <c r="V219" i="64"/>
  <c r="V189" i="64"/>
  <c r="V196" i="64"/>
  <c r="V230" i="64"/>
  <c r="V181" i="64"/>
  <c r="V213" i="64"/>
  <c r="V165" i="64"/>
  <c r="V216" i="64"/>
  <c r="V237" i="64"/>
  <c r="V243" i="64"/>
  <c r="V170" i="64"/>
  <c r="V175" i="64"/>
  <c r="V173" i="64"/>
  <c r="V222" i="64"/>
  <c r="V244" i="64"/>
  <c r="V192" i="64"/>
  <c r="V197" i="64"/>
  <c r="V240" i="64"/>
  <c r="V242" i="64"/>
  <c r="V186" i="64"/>
  <c r="V226" i="64"/>
  <c r="V177" i="64"/>
  <c r="V195" i="64"/>
  <c r="V234" i="64"/>
  <c r="V190" i="64"/>
  <c r="V238" i="64"/>
  <c r="X111" i="46"/>
  <c r="W149" i="46"/>
  <c r="W150" i="46"/>
  <c r="W198" i="46"/>
  <c r="W199" i="46"/>
  <c r="W245" i="46"/>
  <c r="W246" i="46"/>
  <c r="W249" i="64" l="1"/>
  <c r="W248" i="64"/>
  <c r="W202" i="64"/>
  <c r="W201" i="64"/>
  <c r="W153" i="64"/>
  <c r="W152" i="64"/>
  <c r="Y12" i="64"/>
  <c r="Y21" i="64"/>
  <c r="X12" i="65"/>
  <c r="X21" i="65"/>
  <c r="X201" i="65"/>
  <c r="X249" i="65"/>
  <c r="X202" i="65"/>
  <c r="X153" i="65"/>
  <c r="X248" i="65"/>
  <c r="X152" i="65"/>
  <c r="U247" i="65"/>
  <c r="U251" i="65" s="1"/>
  <c r="U254" i="65" s="1"/>
  <c r="V189" i="65"/>
  <c r="V219" i="65"/>
  <c r="V170" i="65"/>
  <c r="V213" i="65"/>
  <c r="V165" i="65"/>
  <c r="V237" i="65"/>
  <c r="V216" i="65"/>
  <c r="V167" i="65"/>
  <c r="V222" i="65"/>
  <c r="V173" i="65"/>
  <c r="V182" i="65"/>
  <c r="V244" i="65"/>
  <c r="V196" i="65"/>
  <c r="V192" i="65"/>
  <c r="V181" i="65"/>
  <c r="V226" i="65"/>
  <c r="V231" i="65"/>
  <c r="V239" i="65"/>
  <c r="V183" i="65"/>
  <c r="V243" i="65"/>
  <c r="V240" i="65"/>
  <c r="V230" i="65"/>
  <c r="V224" i="65"/>
  <c r="V175" i="65"/>
  <c r="V197" i="65"/>
  <c r="V177" i="65"/>
  <c r="V191" i="65"/>
  <c r="V232" i="65"/>
  <c r="V234" i="65"/>
  <c r="V242" i="65"/>
  <c r="V186" i="65"/>
  <c r="V223" i="65"/>
  <c r="V174" i="65"/>
  <c r="V195" i="65"/>
  <c r="V190" i="65"/>
  <c r="V238" i="65"/>
  <c r="V157" i="65"/>
  <c r="V159" i="65"/>
  <c r="X146" i="65"/>
  <c r="X141" i="65"/>
  <c r="X136" i="65"/>
  <c r="X134" i="65"/>
  <c r="X129" i="65"/>
  <c r="X127" i="65"/>
  <c r="X123" i="65"/>
  <c r="X119" i="65"/>
  <c r="X149" i="65" s="1"/>
  <c r="X126" i="65"/>
  <c r="X120" i="65"/>
  <c r="X147" i="65"/>
  <c r="X143" i="65"/>
  <c r="X142" i="65"/>
  <c r="X140" i="65"/>
  <c r="X135" i="65"/>
  <c r="X133" i="65"/>
  <c r="X128" i="65"/>
  <c r="Y114" i="65"/>
  <c r="X144" i="65"/>
  <c r="W151" i="65"/>
  <c r="W156" i="65" s="1"/>
  <c r="W160" i="65" s="1"/>
  <c r="W150" i="65"/>
  <c r="W155" i="65" s="1"/>
  <c r="U200" i="65"/>
  <c r="U204" i="65" s="1"/>
  <c r="U207" i="65" s="1"/>
  <c r="Y6" i="65"/>
  <c r="U161" i="65"/>
  <c r="U157" i="64"/>
  <c r="V247" i="64"/>
  <c r="V251" i="64" s="1"/>
  <c r="V254" i="64" s="1"/>
  <c r="V200" i="64"/>
  <c r="V204" i="64" s="1"/>
  <c r="V207" i="64" s="1"/>
  <c r="W175" i="64"/>
  <c r="W230" i="64"/>
  <c r="W181" i="64"/>
  <c r="W213" i="64"/>
  <c r="W165" i="64"/>
  <c r="W216" i="64"/>
  <c r="W173" i="64"/>
  <c r="W237" i="64"/>
  <c r="W232" i="64"/>
  <c r="W183" i="64"/>
  <c r="W243" i="64"/>
  <c r="W196" i="64"/>
  <c r="W224" i="64"/>
  <c r="W219" i="64"/>
  <c r="W170" i="64"/>
  <c r="W167" i="64"/>
  <c r="W222" i="64"/>
  <c r="W189" i="64"/>
  <c r="W240" i="64"/>
  <c r="W192" i="64"/>
  <c r="W244" i="64"/>
  <c r="W197" i="64"/>
  <c r="W242" i="64"/>
  <c r="W234" i="64"/>
  <c r="W186" i="64"/>
  <c r="W195" i="64"/>
  <c r="W226" i="64"/>
  <c r="W177" i="64"/>
  <c r="W190" i="64"/>
  <c r="W238" i="64"/>
  <c r="W147" i="64"/>
  <c r="W146" i="64"/>
  <c r="W144" i="64"/>
  <c r="W143" i="64"/>
  <c r="W142" i="64"/>
  <c r="W141" i="64"/>
  <c r="W140" i="64"/>
  <c r="W136" i="64"/>
  <c r="W134" i="64"/>
  <c r="W127" i="64"/>
  <c r="W119" i="64"/>
  <c r="W149" i="64" s="1"/>
  <c r="W154" i="64" s="1"/>
  <c r="W135" i="64"/>
  <c r="W128" i="64"/>
  <c r="W120" i="64"/>
  <c r="W126" i="64"/>
  <c r="W129" i="64"/>
  <c r="W123" i="64"/>
  <c r="W133" i="64"/>
  <c r="X114" i="64"/>
  <c r="V151" i="64"/>
  <c r="V156" i="64" s="1"/>
  <c r="V160" i="64" s="1"/>
  <c r="V150" i="64"/>
  <c r="V155" i="64" s="1"/>
  <c r="Z6" i="64"/>
  <c r="V154" i="64"/>
  <c r="V158" i="64" s="1"/>
  <c r="Y111" i="46"/>
  <c r="X149" i="46"/>
  <c r="X150" i="46"/>
  <c r="X198" i="46"/>
  <c r="X199" i="46"/>
  <c r="X245" i="46"/>
  <c r="X246" i="46"/>
  <c r="X249" i="64" l="1"/>
  <c r="X248" i="64"/>
  <c r="X202" i="64"/>
  <c r="X201" i="64"/>
  <c r="X153" i="64"/>
  <c r="X152" i="64"/>
  <c r="Z21" i="64"/>
  <c r="Z12" i="64"/>
  <c r="X154" i="65"/>
  <c r="X158" i="65" s="1"/>
  <c r="Y12" i="65"/>
  <c r="Y21" i="65"/>
  <c r="Y248" i="65"/>
  <c r="Y152" i="65"/>
  <c r="Y249" i="65"/>
  <c r="Y202" i="65"/>
  <c r="Y153" i="65"/>
  <c r="Y201" i="65"/>
  <c r="V200" i="65"/>
  <c r="V204" i="65" s="1"/>
  <c r="V207" i="65" s="1"/>
  <c r="Y146" i="65"/>
  <c r="Y147" i="65"/>
  <c r="Y144" i="65"/>
  <c r="Y143" i="65"/>
  <c r="Y129" i="65"/>
  <c r="Y119" i="65"/>
  <c r="Y149" i="65" s="1"/>
  <c r="Y142" i="65"/>
  <c r="Y140" i="65"/>
  <c r="Y135" i="65"/>
  <c r="Y133" i="65"/>
  <c r="Y128" i="65"/>
  <c r="Y126" i="65"/>
  <c r="Y120" i="65"/>
  <c r="Z114" i="65"/>
  <c r="Y141" i="65"/>
  <c r="Y127" i="65"/>
  <c r="Y136" i="65"/>
  <c r="Y134" i="65"/>
  <c r="Y123" i="65"/>
  <c r="X151" i="65"/>
  <c r="X156" i="65" s="1"/>
  <c r="X160" i="65" s="1"/>
  <c r="X150" i="65"/>
  <c r="X155" i="65" s="1"/>
  <c r="W157" i="65"/>
  <c r="W159" i="65"/>
  <c r="V161" i="65"/>
  <c r="W189" i="65"/>
  <c r="W213" i="65"/>
  <c r="W237" i="65"/>
  <c r="W165" i="65"/>
  <c r="W219" i="65"/>
  <c r="W170" i="65"/>
  <c r="W216" i="65"/>
  <c r="W167" i="65"/>
  <c r="W232" i="65"/>
  <c r="W181" i="65"/>
  <c r="W230" i="65"/>
  <c r="W177" i="65"/>
  <c r="W222" i="65"/>
  <c r="W173" i="65"/>
  <c r="W239" i="65"/>
  <c r="W183" i="65"/>
  <c r="W243" i="65"/>
  <c r="W226" i="65"/>
  <c r="W231" i="65"/>
  <c r="W197" i="65"/>
  <c r="W175" i="65"/>
  <c r="W244" i="65"/>
  <c r="W192" i="65"/>
  <c r="W240" i="65"/>
  <c r="W196" i="65"/>
  <c r="W224" i="65"/>
  <c r="W182" i="65"/>
  <c r="W191" i="65"/>
  <c r="W242" i="65"/>
  <c r="W223" i="65"/>
  <c r="W186" i="65"/>
  <c r="W234" i="65"/>
  <c r="W174" i="65"/>
  <c r="W195" i="65"/>
  <c r="W190" i="65"/>
  <c r="W238" i="65"/>
  <c r="Z6" i="65"/>
  <c r="V247" i="65"/>
  <c r="V251" i="65" s="1"/>
  <c r="V254" i="65" s="1"/>
  <c r="AA6" i="64"/>
  <c r="W247" i="64"/>
  <c r="W251" i="64" s="1"/>
  <c r="W254" i="64" s="1"/>
  <c r="V157" i="64"/>
  <c r="W200" i="64"/>
  <c r="W204" i="64" s="1"/>
  <c r="W207" i="64" s="1"/>
  <c r="X175" i="64"/>
  <c r="X230" i="64"/>
  <c r="X213" i="64"/>
  <c r="X216" i="64"/>
  <c r="X173" i="64"/>
  <c r="X237" i="64"/>
  <c r="X181" i="64"/>
  <c r="X232" i="64"/>
  <c r="X165" i="64"/>
  <c r="X170" i="64"/>
  <c r="X243" i="64"/>
  <c r="X196" i="64"/>
  <c r="X224" i="64"/>
  <c r="X219" i="64"/>
  <c r="X183" i="64"/>
  <c r="X167" i="64"/>
  <c r="X222" i="64"/>
  <c r="X189" i="64"/>
  <c r="X192" i="64"/>
  <c r="X197" i="64"/>
  <c r="X244" i="64"/>
  <c r="X240" i="64"/>
  <c r="X234" i="64"/>
  <c r="X186" i="64"/>
  <c r="X242" i="64"/>
  <c r="X177" i="64"/>
  <c r="X226" i="64"/>
  <c r="X195" i="64"/>
  <c r="X190" i="64"/>
  <c r="X238" i="64"/>
  <c r="X147" i="64"/>
  <c r="X146" i="64"/>
  <c r="X144" i="64"/>
  <c r="X143" i="64"/>
  <c r="X142" i="64"/>
  <c r="X141" i="64"/>
  <c r="X140" i="64"/>
  <c r="X136" i="64"/>
  <c r="X135" i="64"/>
  <c r="X134" i="64"/>
  <c r="X133" i="64"/>
  <c r="X129" i="64"/>
  <c r="X128" i="64"/>
  <c r="X127" i="64"/>
  <c r="X126" i="64"/>
  <c r="X123" i="64"/>
  <c r="X120" i="64"/>
  <c r="X119" i="64"/>
  <c r="X149" i="64" s="1"/>
  <c r="X154" i="64" s="1"/>
  <c r="X158" i="64" s="1"/>
  <c r="Y114" i="64"/>
  <c r="W158" i="64"/>
  <c r="W151" i="64"/>
  <c r="W156" i="64" s="1"/>
  <c r="W160" i="64" s="1"/>
  <c r="W150" i="64"/>
  <c r="W155" i="64" s="1"/>
  <c r="Z111" i="46"/>
  <c r="Y149" i="46"/>
  <c r="Y150" i="46"/>
  <c r="Y198" i="46"/>
  <c r="Y199" i="46"/>
  <c r="Y245" i="46"/>
  <c r="Y246" i="46"/>
  <c r="Y249" i="64" l="1"/>
  <c r="Y248" i="64"/>
  <c r="Y202" i="64"/>
  <c r="Y201" i="64"/>
  <c r="Y153" i="64"/>
  <c r="Y152" i="64"/>
  <c r="AA12" i="64"/>
  <c r="AA21" i="64"/>
  <c r="Z249" i="65"/>
  <c r="Z248" i="65"/>
  <c r="Z202" i="65"/>
  <c r="Z201" i="65"/>
  <c r="Z153" i="65"/>
  <c r="Z152" i="65"/>
  <c r="Z21" i="65"/>
  <c r="Z12" i="65"/>
  <c r="X237" i="65"/>
  <c r="X165" i="65"/>
  <c r="X219" i="65"/>
  <c r="X170" i="65"/>
  <c r="X189" i="65"/>
  <c r="X213" i="65"/>
  <c r="X167" i="65"/>
  <c r="X216" i="65"/>
  <c r="X230" i="65"/>
  <c r="X197" i="65"/>
  <c r="X226" i="65"/>
  <c r="X177" i="65"/>
  <c r="X222" i="65"/>
  <c r="X173" i="65"/>
  <c r="X182" i="65"/>
  <c r="X191" i="65"/>
  <c r="X232" i="65"/>
  <c r="X196" i="65"/>
  <c r="X192" i="65"/>
  <c r="X244" i="65"/>
  <c r="X224" i="65"/>
  <c r="X240" i="65"/>
  <c r="X239" i="65"/>
  <c r="X243" i="65"/>
  <c r="X181" i="65"/>
  <c r="X175" i="65"/>
  <c r="X183" i="65"/>
  <c r="X231" i="65"/>
  <c r="X223" i="65"/>
  <c r="X174" i="65"/>
  <c r="X242" i="65"/>
  <c r="X195" i="65"/>
  <c r="X234" i="65"/>
  <c r="X186" i="65"/>
  <c r="X238" i="65"/>
  <c r="X190" i="65"/>
  <c r="W200" i="65"/>
  <c r="W204" i="65" s="1"/>
  <c r="W207" i="65" s="1"/>
  <c r="W161" i="65"/>
  <c r="Z147" i="65"/>
  <c r="Z146" i="65"/>
  <c r="Z144" i="65"/>
  <c r="Z143" i="65"/>
  <c r="Z142" i="65"/>
  <c r="Z141" i="65"/>
  <c r="Z140" i="65"/>
  <c r="Z136" i="65"/>
  <c r="Z135" i="65"/>
  <c r="Z134" i="65"/>
  <c r="Z133" i="65"/>
  <c r="Z129" i="65"/>
  <c r="Z128" i="65"/>
  <c r="Z127" i="65"/>
  <c r="Z126" i="65"/>
  <c r="Z123" i="65"/>
  <c r="Z120" i="65"/>
  <c r="Z119" i="65"/>
  <c r="Z149" i="65" s="1"/>
  <c r="Z154" i="65" s="1"/>
  <c r="AA114" i="65"/>
  <c r="Y154" i="65"/>
  <c r="Y158" i="65" s="1"/>
  <c r="X157" i="65"/>
  <c r="X161" i="65" s="1"/>
  <c r="X159" i="65"/>
  <c r="AA6" i="65"/>
  <c r="W247" i="65"/>
  <c r="W251" i="65" s="1"/>
  <c r="W254" i="65" s="1"/>
  <c r="Y151" i="65"/>
  <c r="Y156" i="65" s="1"/>
  <c r="Y160" i="65" s="1"/>
  <c r="Y150" i="65"/>
  <c r="Y155" i="65" s="1"/>
  <c r="Y143" i="64"/>
  <c r="Y136" i="64"/>
  <c r="Y144" i="64"/>
  <c r="Y140" i="64"/>
  <c r="Y135" i="64"/>
  <c r="Y134" i="64"/>
  <c r="Y133" i="64"/>
  <c r="Y129" i="64"/>
  <c r="Y128" i="64"/>
  <c r="Y127" i="64"/>
  <c r="Y126" i="64"/>
  <c r="Y123" i="64"/>
  <c r="Y120" i="64"/>
  <c r="Y119" i="64"/>
  <c r="Y149" i="64" s="1"/>
  <c r="Z114" i="64"/>
  <c r="Y147" i="64"/>
  <c r="Y146" i="64"/>
  <c r="Y141" i="64"/>
  <c r="Y142" i="64"/>
  <c r="W157" i="64"/>
  <c r="X200" i="64"/>
  <c r="X204" i="64" s="1"/>
  <c r="X207" i="64" s="1"/>
  <c r="Y196" i="64"/>
  <c r="Y232" i="64"/>
  <c r="Y183" i="64"/>
  <c r="Y167" i="64"/>
  <c r="Y170" i="64"/>
  <c r="Y213" i="64"/>
  <c r="Y173" i="64"/>
  <c r="Y230" i="64"/>
  <c r="Y181" i="64"/>
  <c r="Y165" i="64"/>
  <c r="Y216" i="64"/>
  <c r="Y237" i="64"/>
  <c r="Y219" i="64"/>
  <c r="Y222" i="64"/>
  <c r="Y243" i="64"/>
  <c r="Y175" i="64"/>
  <c r="Y189" i="64"/>
  <c r="Y224" i="64"/>
  <c r="Y240" i="64"/>
  <c r="Y192" i="64"/>
  <c r="Y244" i="64"/>
  <c r="Y197" i="64"/>
  <c r="Y242" i="64"/>
  <c r="Y226" i="64"/>
  <c r="Y195" i="64"/>
  <c r="Y186" i="64"/>
  <c r="Y177" i="64"/>
  <c r="Y234" i="64"/>
  <c r="Y238" i="64"/>
  <c r="Y190" i="64"/>
  <c r="X151" i="64"/>
  <c r="X156" i="64" s="1"/>
  <c r="X160" i="64" s="1"/>
  <c r="X150" i="64"/>
  <c r="X155" i="64" s="1"/>
  <c r="X247" i="64"/>
  <c r="X251" i="64" s="1"/>
  <c r="X254" i="64" s="1"/>
  <c r="AB6" i="64"/>
  <c r="AA111" i="46"/>
  <c r="Z149" i="46"/>
  <c r="Z150" i="46"/>
  <c r="Z198" i="46"/>
  <c r="Z199" i="46"/>
  <c r="Z245" i="46"/>
  <c r="Z246" i="46"/>
  <c r="AB12" i="64" l="1"/>
  <c r="AB21" i="64"/>
  <c r="Z249" i="64"/>
  <c r="Z248" i="64"/>
  <c r="Z202" i="64"/>
  <c r="Z201" i="64"/>
  <c r="Z153" i="64"/>
  <c r="Z152" i="64"/>
  <c r="AA12" i="65"/>
  <c r="AA21" i="65"/>
  <c r="AA249" i="65"/>
  <c r="AA248" i="65"/>
  <c r="AA202" i="65"/>
  <c r="AA201" i="65"/>
  <c r="AA153" i="65"/>
  <c r="AA152" i="65"/>
  <c r="Y157" i="65"/>
  <c r="Y161" i="65" s="1"/>
  <c r="Y159" i="65"/>
  <c r="AB6" i="65"/>
  <c r="AA147" i="65"/>
  <c r="AA146" i="65"/>
  <c r="AA144" i="65"/>
  <c r="AA143" i="65"/>
  <c r="AA142" i="65"/>
  <c r="AA141" i="65"/>
  <c r="AA140" i="65"/>
  <c r="AA136" i="65"/>
  <c r="AA135" i="65"/>
  <c r="AA134" i="65"/>
  <c r="AA133" i="65"/>
  <c r="AA129" i="65"/>
  <c r="AA128" i="65"/>
  <c r="AA127" i="65"/>
  <c r="AA126" i="65"/>
  <c r="AA123" i="65"/>
  <c r="AA120" i="65"/>
  <c r="AA119" i="65"/>
  <c r="AA149" i="65" s="1"/>
  <c r="AB114" i="65"/>
  <c r="Z151" i="65"/>
  <c r="Z156" i="65" s="1"/>
  <c r="Z160" i="65" s="1"/>
  <c r="Z150" i="65"/>
  <c r="Z155" i="65" s="1"/>
  <c r="Z158" i="65"/>
  <c r="Y237" i="65"/>
  <c r="Y189" i="65"/>
  <c r="Y165" i="65"/>
  <c r="Y216" i="65"/>
  <c r="Y167" i="65"/>
  <c r="Y213" i="65"/>
  <c r="Y170" i="65"/>
  <c r="Y219" i="65"/>
  <c r="Y177" i="65"/>
  <c r="Y230" i="65"/>
  <c r="Y181" i="65"/>
  <c r="Y226" i="65"/>
  <c r="Y224" i="65"/>
  <c r="Y175" i="65"/>
  <c r="Y232" i="65"/>
  <c r="Y183" i="65"/>
  <c r="Y244" i="65"/>
  <c r="Y197" i="65"/>
  <c r="Y222" i="65"/>
  <c r="Y192" i="65"/>
  <c r="Y182" i="65"/>
  <c r="Y231" i="65"/>
  <c r="Y239" i="65"/>
  <c r="Y243" i="65"/>
  <c r="Y173" i="65"/>
  <c r="Y240" i="65"/>
  <c r="Y191" i="65"/>
  <c r="Y196" i="65"/>
  <c r="Y242" i="65"/>
  <c r="Y195" i="65"/>
  <c r="Y223" i="65"/>
  <c r="Y174" i="65"/>
  <c r="Y234" i="65"/>
  <c r="Y186" i="65"/>
  <c r="Y238" i="65"/>
  <c r="Y190" i="65"/>
  <c r="X200" i="65"/>
  <c r="X204" i="65" s="1"/>
  <c r="X207" i="65" s="1"/>
  <c r="X247" i="65"/>
  <c r="X251" i="65" s="1"/>
  <c r="X254" i="65" s="1"/>
  <c r="Y200" i="64"/>
  <c r="Y204" i="64" s="1"/>
  <c r="Y207" i="64" s="1"/>
  <c r="Y150" i="64"/>
  <c r="Y155" i="64" s="1"/>
  <c r="Y151" i="64"/>
  <c r="Y156" i="64" s="1"/>
  <c r="Y160" i="64" s="1"/>
  <c r="Z196" i="64"/>
  <c r="Z230" i="64"/>
  <c r="Z181" i="64"/>
  <c r="Z213" i="64"/>
  <c r="Z165" i="64"/>
  <c r="Z216" i="64"/>
  <c r="Z237" i="64"/>
  <c r="Z232" i="64"/>
  <c r="Z175" i="64"/>
  <c r="Z173" i="64"/>
  <c r="Z243" i="64"/>
  <c r="Z224" i="64"/>
  <c r="Z219" i="64"/>
  <c r="Z170" i="64"/>
  <c r="Z222" i="64"/>
  <c r="Z189" i="64"/>
  <c r="Z183" i="64"/>
  <c r="Z167" i="64"/>
  <c r="Z197" i="64"/>
  <c r="Z240" i="64"/>
  <c r="Z244" i="64"/>
  <c r="Z192" i="64"/>
  <c r="Z226" i="64"/>
  <c r="Z177" i="64"/>
  <c r="Z242" i="64"/>
  <c r="Z195" i="64"/>
  <c r="Z234" i="64"/>
  <c r="Z186" i="64"/>
  <c r="Z190" i="64"/>
  <c r="Z238" i="64"/>
  <c r="X157" i="64"/>
  <c r="Y247" i="64"/>
  <c r="Y251" i="64" s="1"/>
  <c r="Y254" i="64" s="1"/>
  <c r="Z147" i="64"/>
  <c r="Z146" i="64"/>
  <c r="Z144" i="64"/>
  <c r="Z143" i="64"/>
  <c r="Z142" i="64"/>
  <c r="Z141" i="64"/>
  <c r="Z140" i="64"/>
  <c r="Z136" i="64"/>
  <c r="Z135" i="64"/>
  <c r="Z134" i="64"/>
  <c r="Z133" i="64"/>
  <c r="Z129" i="64"/>
  <c r="Z128" i="64"/>
  <c r="Z127" i="64"/>
  <c r="Z126" i="64"/>
  <c r="Z123" i="64"/>
  <c r="Z120" i="64"/>
  <c r="Z119" i="64"/>
  <c r="Z149" i="64" s="1"/>
  <c r="AA114" i="64"/>
  <c r="Y154" i="64"/>
  <c r="Y158" i="64" s="1"/>
  <c r="AC6" i="64"/>
  <c r="AB111" i="46"/>
  <c r="AA149" i="46"/>
  <c r="AA150" i="46"/>
  <c r="AA198" i="46"/>
  <c r="AA199" i="46"/>
  <c r="AA245" i="46"/>
  <c r="AA246" i="46"/>
  <c r="Z154" i="64" l="1"/>
  <c r="AC21" i="64"/>
  <c r="AC12" i="64"/>
  <c r="AA249" i="64"/>
  <c r="AA248" i="64"/>
  <c r="AA202" i="64"/>
  <c r="AA201" i="64"/>
  <c r="AA153" i="64"/>
  <c r="AA152" i="64"/>
  <c r="Z158" i="64"/>
  <c r="AB12" i="65"/>
  <c r="AB21" i="65"/>
  <c r="AB248" i="65"/>
  <c r="AB152" i="65"/>
  <c r="AB249" i="65"/>
  <c r="AB202" i="65"/>
  <c r="AB153" i="65"/>
  <c r="AB201" i="65"/>
  <c r="AA154" i="65"/>
  <c r="AA158" i="65" s="1"/>
  <c r="Z219" i="65"/>
  <c r="Z165" i="65"/>
  <c r="Z170" i="65"/>
  <c r="Z237" i="65"/>
  <c r="Z213" i="65"/>
  <c r="Z216" i="65"/>
  <c r="Z167" i="65"/>
  <c r="Z189" i="65"/>
  <c r="Z181" i="65"/>
  <c r="Z222" i="65"/>
  <c r="Z183" i="65"/>
  <c r="Z244" i="65"/>
  <c r="Z230" i="65"/>
  <c r="Z177" i="65"/>
  <c r="Z173" i="65"/>
  <c r="Z231" i="65"/>
  <c r="Z239" i="65"/>
  <c r="Z197" i="65"/>
  <c r="Z243" i="65"/>
  <c r="Z240" i="65"/>
  <c r="Z226" i="65"/>
  <c r="Z224" i="65"/>
  <c r="Z182" i="65"/>
  <c r="Z191" i="65"/>
  <c r="Z196" i="65"/>
  <c r="Z192" i="65"/>
  <c r="Z232" i="65"/>
  <c r="Z175" i="65"/>
  <c r="Z186" i="65"/>
  <c r="Z242" i="65"/>
  <c r="Z234" i="65"/>
  <c r="Z174" i="65"/>
  <c r="Z223" i="65"/>
  <c r="Z195" i="65"/>
  <c r="Z238" i="65"/>
  <c r="Z190" i="65"/>
  <c r="Y247" i="65"/>
  <c r="Y251" i="65" s="1"/>
  <c r="Y254" i="65" s="1"/>
  <c r="Z157" i="65"/>
  <c r="Z161" i="65" s="1"/>
  <c r="Z159" i="65"/>
  <c r="AB147" i="65"/>
  <c r="AB142" i="65"/>
  <c r="AB140" i="65"/>
  <c r="AB135" i="65"/>
  <c r="AB133" i="65"/>
  <c r="AB128" i="65"/>
  <c r="AB126" i="65"/>
  <c r="AB120" i="65"/>
  <c r="AC114" i="65"/>
  <c r="AB144" i="65"/>
  <c r="AB141" i="65"/>
  <c r="AB136" i="65"/>
  <c r="AB134" i="65"/>
  <c r="AB127" i="65"/>
  <c r="AB123" i="65"/>
  <c r="AB146" i="65"/>
  <c r="AB143" i="65"/>
  <c r="AB129" i="65"/>
  <c r="AB119" i="65"/>
  <c r="AB149" i="65" s="1"/>
  <c r="AA150" i="65"/>
  <c r="AA155" i="65" s="1"/>
  <c r="AA151" i="65"/>
  <c r="AA156" i="65" s="1"/>
  <c r="AA160" i="65" s="1"/>
  <c r="AC6" i="65"/>
  <c r="Y200" i="65"/>
  <c r="Y204" i="65" s="1"/>
  <c r="Y207" i="65" s="1"/>
  <c r="Z247" i="64"/>
  <c r="Z251" i="64" s="1"/>
  <c r="Z254" i="64" s="1"/>
  <c r="AA196" i="64"/>
  <c r="AA237" i="64"/>
  <c r="AA243" i="64"/>
  <c r="AA224" i="64"/>
  <c r="AA219" i="64"/>
  <c r="AA170" i="64"/>
  <c r="AA167" i="64"/>
  <c r="AA222" i="64"/>
  <c r="AA165" i="64"/>
  <c r="AA216" i="64"/>
  <c r="AA173" i="64"/>
  <c r="AA232" i="64"/>
  <c r="AA183" i="64"/>
  <c r="AA189" i="64"/>
  <c r="AA175" i="64"/>
  <c r="AA230" i="64"/>
  <c r="AA181" i="64"/>
  <c r="AA213" i="64"/>
  <c r="AA192" i="64"/>
  <c r="AA244" i="64"/>
  <c r="AA197" i="64"/>
  <c r="AA240" i="64"/>
  <c r="AA242" i="64"/>
  <c r="AA234" i="64"/>
  <c r="AA186" i="64"/>
  <c r="AA195" i="64"/>
  <c r="AA226" i="64"/>
  <c r="AA177" i="64"/>
  <c r="AA238" i="64"/>
  <c r="AA190" i="64"/>
  <c r="Y157" i="64"/>
  <c r="AD6" i="64"/>
  <c r="AA147" i="64"/>
  <c r="AA146" i="64"/>
  <c r="AA144" i="64"/>
  <c r="AA143" i="64"/>
  <c r="AA142" i="64"/>
  <c r="AA141" i="64"/>
  <c r="AA140" i="64"/>
  <c r="AA136" i="64"/>
  <c r="AA135" i="64"/>
  <c r="AA128" i="64"/>
  <c r="AA120" i="64"/>
  <c r="AA119" i="64"/>
  <c r="AA149" i="64" s="1"/>
  <c r="AA129" i="64"/>
  <c r="AA123" i="64"/>
  <c r="AA134" i="64"/>
  <c r="AA133" i="64"/>
  <c r="AA126" i="64"/>
  <c r="AB114" i="64"/>
  <c r="AA127" i="64"/>
  <c r="Z151" i="64"/>
  <c r="Z156" i="64" s="1"/>
  <c r="Z160" i="64" s="1"/>
  <c r="Z150" i="64"/>
  <c r="Z155" i="64" s="1"/>
  <c r="Z200" i="64"/>
  <c r="Z204" i="64" s="1"/>
  <c r="Z207" i="64" s="1"/>
  <c r="AC111" i="46"/>
  <c r="AB149" i="46"/>
  <c r="AB150" i="46"/>
  <c r="AB198" i="46"/>
  <c r="AB199" i="46"/>
  <c r="AB245" i="46"/>
  <c r="AB246" i="46"/>
  <c r="AB249" i="64" l="1"/>
  <c r="AB248" i="64"/>
  <c r="AB202" i="64"/>
  <c r="AB201" i="64"/>
  <c r="AB153" i="64"/>
  <c r="AB152" i="64"/>
  <c r="AA154" i="64"/>
  <c r="AA158" i="64" s="1"/>
  <c r="AD21" i="64"/>
  <c r="AD12" i="64"/>
  <c r="AB154" i="65"/>
  <c r="AB158" i="65" s="1"/>
  <c r="AC21" i="65"/>
  <c r="AC12" i="65"/>
  <c r="AC249" i="65"/>
  <c r="AC202" i="65"/>
  <c r="AC153" i="65"/>
  <c r="AC201" i="65"/>
  <c r="AC248" i="65"/>
  <c r="AC152" i="65"/>
  <c r="AC147" i="65"/>
  <c r="AC144" i="65"/>
  <c r="AC143" i="65"/>
  <c r="AC146" i="65"/>
  <c r="AC142" i="65"/>
  <c r="AD114" i="65"/>
  <c r="AC141" i="65"/>
  <c r="AC136" i="65"/>
  <c r="AC134" i="65"/>
  <c r="AC129" i="65"/>
  <c r="AC127" i="65"/>
  <c r="AC123" i="65"/>
  <c r="AC119" i="65"/>
  <c r="AC149" i="65" s="1"/>
  <c r="AC133" i="65"/>
  <c r="AC126" i="65"/>
  <c r="AC140" i="65"/>
  <c r="AC135" i="65"/>
  <c r="AC128" i="65"/>
  <c r="AC120" i="65"/>
  <c r="Z247" i="65"/>
  <c r="Z251" i="65" s="1"/>
  <c r="Z254" i="65" s="1"/>
  <c r="AD6" i="65"/>
  <c r="AA157" i="65"/>
  <c r="AA161" i="65" s="1"/>
  <c r="AA159" i="65"/>
  <c r="Z200" i="65"/>
  <c r="Z204" i="65" s="1"/>
  <c r="Z207" i="65" s="1"/>
  <c r="AA165" i="65"/>
  <c r="AA219" i="65"/>
  <c r="AA170" i="65"/>
  <c r="AA237" i="65"/>
  <c r="AA216" i="65"/>
  <c r="AA167" i="65"/>
  <c r="AA189" i="65"/>
  <c r="AA213" i="65"/>
  <c r="AA230" i="65"/>
  <c r="AA181" i="65"/>
  <c r="AA177" i="65"/>
  <c r="AA222" i="65"/>
  <c r="AA173" i="65"/>
  <c r="AA183" i="65"/>
  <c r="AA244" i="65"/>
  <c r="AA226" i="65"/>
  <c r="AA231" i="65"/>
  <c r="AA239" i="65"/>
  <c r="AA197" i="65"/>
  <c r="AA243" i="65"/>
  <c r="AA240" i="65"/>
  <c r="AA224" i="65"/>
  <c r="AA175" i="65"/>
  <c r="AA182" i="65"/>
  <c r="AA191" i="65"/>
  <c r="AA196" i="65"/>
  <c r="AA192" i="65"/>
  <c r="AA232" i="65"/>
  <c r="AA242" i="65"/>
  <c r="AA186" i="65"/>
  <c r="AA223" i="65"/>
  <c r="AA174" i="65"/>
  <c r="AA195" i="65"/>
  <c r="AA234" i="65"/>
  <c r="AA238" i="65"/>
  <c r="AA190" i="65"/>
  <c r="AB150" i="65"/>
  <c r="AB155" i="65" s="1"/>
  <c r="AB151" i="65"/>
  <c r="AB156" i="65" s="1"/>
  <c r="AB160" i="65" s="1"/>
  <c r="Z157" i="64"/>
  <c r="AB170" i="64"/>
  <c r="AB175" i="64"/>
  <c r="AB243" i="64"/>
  <c r="AB196" i="64"/>
  <c r="AB224" i="64"/>
  <c r="AB219" i="64"/>
  <c r="AB183" i="64"/>
  <c r="AB167" i="64"/>
  <c r="AB222" i="64"/>
  <c r="AB189" i="64"/>
  <c r="AB213" i="64"/>
  <c r="AB216" i="64"/>
  <c r="AB237" i="64"/>
  <c r="AB181" i="64"/>
  <c r="AB232" i="64"/>
  <c r="AB165" i="64"/>
  <c r="AB230" i="64"/>
  <c r="AB173" i="64"/>
  <c r="AB197" i="64"/>
  <c r="AB192" i="64"/>
  <c r="AB244" i="64"/>
  <c r="AB240" i="64"/>
  <c r="AB242" i="64"/>
  <c r="AB177" i="64"/>
  <c r="AB186" i="64"/>
  <c r="AB226" i="64"/>
  <c r="AB234" i="64"/>
  <c r="AB195" i="64"/>
  <c r="AB238" i="64"/>
  <c r="AB190" i="64"/>
  <c r="AA151" i="64"/>
  <c r="AA156" i="64" s="1"/>
  <c r="AA160" i="64" s="1"/>
  <c r="AA150" i="64"/>
  <c r="AA155" i="64" s="1"/>
  <c r="AA200" i="64"/>
  <c r="AA204" i="64" s="1"/>
  <c r="AA207" i="64" s="1"/>
  <c r="AB147" i="64"/>
  <c r="AB146" i="64"/>
  <c r="AB144" i="64"/>
  <c r="AB143" i="64"/>
  <c r="AB142" i="64"/>
  <c r="AB141" i="64"/>
  <c r="AB140" i="64"/>
  <c r="AB136" i="64"/>
  <c r="AB135" i="64"/>
  <c r="AB134" i="64"/>
  <c r="AB133" i="64"/>
  <c r="AB129" i="64"/>
  <c r="AB128" i="64"/>
  <c r="AB127" i="64"/>
  <c r="AB126" i="64"/>
  <c r="AB123" i="64"/>
  <c r="AB120" i="64"/>
  <c r="AB119" i="64"/>
  <c r="AB149" i="64" s="1"/>
  <c r="AC114" i="64"/>
  <c r="AE6" i="64"/>
  <c r="AA247" i="64"/>
  <c r="AA251" i="64" s="1"/>
  <c r="AA254" i="64" s="1"/>
  <c r="AD111" i="46"/>
  <c r="AC149" i="46"/>
  <c r="AC150" i="46"/>
  <c r="AC198" i="46"/>
  <c r="AC199" i="46"/>
  <c r="AC245" i="46"/>
  <c r="AC246" i="46"/>
  <c r="AC154" i="65" l="1"/>
  <c r="AC158" i="65" s="1"/>
  <c r="AE21" i="64"/>
  <c r="AE12" i="64"/>
  <c r="AC202" i="64"/>
  <c r="AC201" i="64"/>
  <c r="AC153" i="64"/>
  <c r="AC152" i="64"/>
  <c r="AC249" i="64"/>
  <c r="AC248" i="64"/>
  <c r="AD249" i="65"/>
  <c r="AD248" i="65"/>
  <c r="AD202" i="65"/>
  <c r="AD201" i="65"/>
  <c r="AD153" i="65"/>
  <c r="AD152" i="65"/>
  <c r="AD21" i="65"/>
  <c r="AD12" i="65"/>
  <c r="AB219" i="65"/>
  <c r="AB170" i="65"/>
  <c r="AB189" i="65"/>
  <c r="AB213" i="65"/>
  <c r="AB216" i="65"/>
  <c r="AB167" i="65"/>
  <c r="AB237" i="65"/>
  <c r="AB165" i="65"/>
  <c r="AB226" i="65"/>
  <c r="AB177" i="65"/>
  <c r="AB222" i="65"/>
  <c r="AB173" i="65"/>
  <c r="AB182" i="65"/>
  <c r="AB191" i="65"/>
  <c r="AB232" i="65"/>
  <c r="AB196" i="65"/>
  <c r="AB192" i="65"/>
  <c r="AB244" i="65"/>
  <c r="AB181" i="65"/>
  <c r="AB224" i="65"/>
  <c r="AB175" i="65"/>
  <c r="AB231" i="65"/>
  <c r="AB239" i="65"/>
  <c r="AB183" i="65"/>
  <c r="AB243" i="65"/>
  <c r="AB240" i="65"/>
  <c r="AB230" i="65"/>
  <c r="AB197" i="65"/>
  <c r="AB242" i="65"/>
  <c r="AB195" i="65"/>
  <c r="AB223" i="65"/>
  <c r="AB174" i="65"/>
  <c r="AB234" i="65"/>
  <c r="AB186" i="65"/>
  <c r="AB190" i="65"/>
  <c r="AB238" i="65"/>
  <c r="AA200" i="65"/>
  <c r="AA204" i="65" s="1"/>
  <c r="AA207" i="65" s="1"/>
  <c r="AA247" i="65"/>
  <c r="AA251" i="65" s="1"/>
  <c r="AA254" i="65" s="1"/>
  <c r="AE6" i="65"/>
  <c r="AC151" i="65"/>
  <c r="AC156" i="65" s="1"/>
  <c r="AC160" i="65" s="1"/>
  <c r="AC150" i="65"/>
  <c r="AC155" i="65" s="1"/>
  <c r="AD147" i="65"/>
  <c r="AD146" i="65"/>
  <c r="AD144" i="65"/>
  <c r="AD143" i="65"/>
  <c r="AD142" i="65"/>
  <c r="AD141" i="65"/>
  <c r="AD140" i="65"/>
  <c r="AD136" i="65"/>
  <c r="AD135" i="65"/>
  <c r="AD134" i="65"/>
  <c r="AD133" i="65"/>
  <c r="AD129" i="65"/>
  <c r="AD128" i="65"/>
  <c r="AD127" i="65"/>
  <c r="AD126" i="65"/>
  <c r="AD123" i="65"/>
  <c r="AD120" i="65"/>
  <c r="AD119" i="65"/>
  <c r="AD149" i="65" s="1"/>
  <c r="AE114" i="65"/>
  <c r="AB157" i="65"/>
  <c r="AB161" i="65" s="1"/>
  <c r="AB159" i="65"/>
  <c r="AF6" i="64"/>
  <c r="AA157" i="64"/>
  <c r="AB247" i="64"/>
  <c r="AB251" i="64" s="1"/>
  <c r="AB254" i="64" s="1"/>
  <c r="AC144" i="64"/>
  <c r="AC140" i="64"/>
  <c r="AC146" i="64"/>
  <c r="AC141" i="64"/>
  <c r="AC135" i="64"/>
  <c r="AC134" i="64"/>
  <c r="AC133" i="64"/>
  <c r="AC129" i="64"/>
  <c r="AC128" i="64"/>
  <c r="AC127" i="64"/>
  <c r="AC126" i="64"/>
  <c r="AC123" i="64"/>
  <c r="AC120" i="64"/>
  <c r="AC119" i="64"/>
  <c r="AC149" i="64" s="1"/>
  <c r="AC154" i="64" s="1"/>
  <c r="AD114" i="64"/>
  <c r="AC147" i="64"/>
  <c r="AC142" i="64"/>
  <c r="AC136" i="64"/>
  <c r="AC143" i="64"/>
  <c r="AB151" i="64"/>
  <c r="AB156" i="64" s="1"/>
  <c r="AB160" i="64" s="1"/>
  <c r="AB150" i="64"/>
  <c r="AB155" i="64" s="1"/>
  <c r="AC196" i="64"/>
  <c r="AC165" i="64"/>
  <c r="AC167" i="64"/>
  <c r="AC243" i="64"/>
  <c r="AC224" i="64"/>
  <c r="AC219" i="64"/>
  <c r="AC170" i="64"/>
  <c r="AC213" i="64"/>
  <c r="AC222" i="64"/>
  <c r="AC189" i="64"/>
  <c r="AC230" i="64"/>
  <c r="AC181" i="64"/>
  <c r="AC237" i="64"/>
  <c r="AC173" i="64"/>
  <c r="AC175" i="64"/>
  <c r="AC232" i="64"/>
  <c r="AC183" i="64"/>
  <c r="AC216" i="64"/>
  <c r="AC240" i="64"/>
  <c r="AC197" i="64"/>
  <c r="AC244" i="64"/>
  <c r="AC192" i="64"/>
  <c r="AC186" i="64"/>
  <c r="AC195" i="64"/>
  <c r="AC177" i="64"/>
  <c r="AC234" i="64"/>
  <c r="AC242" i="64"/>
  <c r="AC226" i="64"/>
  <c r="AC238" i="64"/>
  <c r="AC190" i="64"/>
  <c r="AB154" i="64"/>
  <c r="AB158" i="64" s="1"/>
  <c r="AB200" i="64"/>
  <c r="AB204" i="64" s="1"/>
  <c r="AB207" i="64" s="1"/>
  <c r="AE111" i="46"/>
  <c r="AD149" i="46"/>
  <c r="AD150" i="46"/>
  <c r="AD198" i="46"/>
  <c r="AD199" i="46"/>
  <c r="AD245" i="46"/>
  <c r="AD246" i="46"/>
  <c r="AD249" i="64" l="1"/>
  <c r="AD248" i="64"/>
  <c r="AD202" i="64"/>
  <c r="AD201" i="64"/>
  <c r="AD153" i="64"/>
  <c r="AD152" i="64"/>
  <c r="AF21" i="64"/>
  <c r="AF12" i="64"/>
  <c r="AE249" i="65"/>
  <c r="AE248" i="65"/>
  <c r="AE202" i="65"/>
  <c r="AE201" i="65"/>
  <c r="AE153" i="65"/>
  <c r="AE152" i="65"/>
  <c r="AE12" i="65"/>
  <c r="AE21" i="65"/>
  <c r="AD151" i="65"/>
  <c r="AD156" i="65" s="1"/>
  <c r="AD160" i="65" s="1"/>
  <c r="AD150" i="65"/>
  <c r="AD155" i="65" s="1"/>
  <c r="AC157" i="65"/>
  <c r="AC161" i="65" s="1"/>
  <c r="AC159" i="65"/>
  <c r="AE147" i="65"/>
  <c r="AE146" i="65"/>
  <c r="AE144" i="65"/>
  <c r="AE143" i="65"/>
  <c r="AE142" i="65"/>
  <c r="AE141" i="65"/>
  <c r="AE140" i="65"/>
  <c r="AE136" i="65"/>
  <c r="AE135" i="65"/>
  <c r="AE134" i="65"/>
  <c r="AE133" i="65"/>
  <c r="AE129" i="65"/>
  <c r="AE128" i="65"/>
  <c r="AE127" i="65"/>
  <c r="AE126" i="65"/>
  <c r="AE123" i="65"/>
  <c r="AE120" i="65"/>
  <c r="AE119" i="65"/>
  <c r="AE149" i="65" s="1"/>
  <c r="AE154" i="65" s="1"/>
  <c r="AF114" i="65"/>
  <c r="AD154" i="65"/>
  <c r="AD158" i="65" s="1"/>
  <c r="AB200" i="65"/>
  <c r="AB204" i="65" s="1"/>
  <c r="AB207" i="65" s="1"/>
  <c r="AF6" i="65"/>
  <c r="AC170" i="65"/>
  <c r="AC216" i="65"/>
  <c r="AC189" i="65"/>
  <c r="AC213" i="65"/>
  <c r="AC165" i="65"/>
  <c r="AC219" i="65"/>
  <c r="AC167" i="65"/>
  <c r="AC237" i="65"/>
  <c r="AC230" i="65"/>
  <c r="AC224" i="65"/>
  <c r="AC182" i="65"/>
  <c r="AC191" i="65"/>
  <c r="AC232" i="65"/>
  <c r="AC196" i="65"/>
  <c r="AC177" i="65"/>
  <c r="AC175" i="65"/>
  <c r="AC244" i="65"/>
  <c r="AC197" i="65"/>
  <c r="AC181" i="65"/>
  <c r="AC222" i="65"/>
  <c r="AC173" i="65"/>
  <c r="AC231" i="65"/>
  <c r="AC239" i="65"/>
  <c r="AC183" i="65"/>
  <c r="AC243" i="65"/>
  <c r="AC240" i="65"/>
  <c r="AC192" i="65"/>
  <c r="AC226" i="65"/>
  <c r="AC223" i="65"/>
  <c r="AC174" i="65"/>
  <c r="AC234" i="65"/>
  <c r="AC242" i="65"/>
  <c r="AC195" i="65"/>
  <c r="AC186" i="65"/>
  <c r="AC190" i="65"/>
  <c r="AC238" i="65"/>
  <c r="AB247" i="65"/>
  <c r="AB251" i="65" s="1"/>
  <c r="AB254" i="65" s="1"/>
  <c r="AG6" i="64"/>
  <c r="AC247" i="64"/>
  <c r="AC251" i="64" s="1"/>
  <c r="AC254" i="64" s="1"/>
  <c r="AC150" i="64"/>
  <c r="AC155" i="64" s="1"/>
  <c r="AC151" i="64"/>
  <c r="AC156" i="64" s="1"/>
  <c r="AC160" i="64" s="1"/>
  <c r="AC200" i="64"/>
  <c r="AC204" i="64" s="1"/>
  <c r="AC207" i="64" s="1"/>
  <c r="AD147" i="64"/>
  <c r="AD146" i="64"/>
  <c r="AD144" i="64"/>
  <c r="AD143" i="64"/>
  <c r="AD142" i="64"/>
  <c r="AD141" i="64"/>
  <c r="AD140" i="64"/>
  <c r="AD136" i="64"/>
  <c r="AD135" i="64"/>
  <c r="AD134" i="64"/>
  <c r="AD133" i="64"/>
  <c r="AD129" i="64"/>
  <c r="AD128" i="64"/>
  <c r="AD127" i="64"/>
  <c r="AD126" i="64"/>
  <c r="AD123" i="64"/>
  <c r="AD120" i="64"/>
  <c r="AD119" i="64"/>
  <c r="AD149" i="64" s="1"/>
  <c r="AD154" i="64" s="1"/>
  <c r="AD158" i="64" s="1"/>
  <c r="AE114" i="64"/>
  <c r="BL212" i="64"/>
  <c r="BL246" i="64" s="1"/>
  <c r="BH212" i="64"/>
  <c r="BH246" i="64" s="1"/>
  <c r="BD212" i="64"/>
  <c r="BD246" i="64" s="1"/>
  <c r="AZ212" i="64"/>
  <c r="AZ246" i="64" s="1"/>
  <c r="AV212" i="64"/>
  <c r="AV246" i="64" s="1"/>
  <c r="AR212" i="64"/>
  <c r="AR246" i="64" s="1"/>
  <c r="AN212" i="64"/>
  <c r="AN246" i="64" s="1"/>
  <c r="AJ212" i="64"/>
  <c r="AF212" i="64"/>
  <c r="BK212" i="64"/>
  <c r="BK246" i="64" s="1"/>
  <c r="BG212" i="64"/>
  <c r="BG246" i="64" s="1"/>
  <c r="BC212" i="64"/>
  <c r="BC246" i="64" s="1"/>
  <c r="AY212" i="64"/>
  <c r="AY246" i="64" s="1"/>
  <c r="AU212" i="64"/>
  <c r="AU246" i="64" s="1"/>
  <c r="AQ212" i="64"/>
  <c r="AQ246" i="64" s="1"/>
  <c r="AM212" i="64"/>
  <c r="AM246" i="64" s="1"/>
  <c r="AI212" i="64"/>
  <c r="AE212" i="64"/>
  <c r="BN212" i="64"/>
  <c r="BN246" i="64" s="1"/>
  <c r="BJ212" i="64"/>
  <c r="BJ246" i="64" s="1"/>
  <c r="BF212" i="64"/>
  <c r="BF246" i="64" s="1"/>
  <c r="BB212" i="64"/>
  <c r="BB246" i="64" s="1"/>
  <c r="AX212" i="64"/>
  <c r="AX246" i="64" s="1"/>
  <c r="AT212" i="64"/>
  <c r="AT246" i="64" s="1"/>
  <c r="AP212" i="64"/>
  <c r="AP246" i="64" s="1"/>
  <c r="AL212" i="64"/>
  <c r="AH212" i="64"/>
  <c r="BE212" i="64"/>
  <c r="BE246" i="64" s="1"/>
  <c r="AO212" i="64"/>
  <c r="AO246" i="64" s="1"/>
  <c r="BA212" i="64"/>
  <c r="BA246" i="64" s="1"/>
  <c r="AK212" i="64"/>
  <c r="BM212" i="64"/>
  <c r="BM246" i="64" s="1"/>
  <c r="AW212" i="64"/>
  <c r="AW246" i="64" s="1"/>
  <c r="AG212" i="64"/>
  <c r="BI212" i="64"/>
  <c r="BI246" i="64" s="1"/>
  <c r="AS212" i="64"/>
  <c r="AS246" i="64" s="1"/>
  <c r="AD175" i="64"/>
  <c r="AD173" i="64"/>
  <c r="AD196" i="64"/>
  <c r="AD230" i="64"/>
  <c r="AD237" i="64"/>
  <c r="AD243" i="64"/>
  <c r="AD224" i="64"/>
  <c r="AD219" i="64"/>
  <c r="AD170" i="64"/>
  <c r="AD222" i="64"/>
  <c r="AD189" i="64"/>
  <c r="AD213" i="64"/>
  <c r="AD165" i="64"/>
  <c r="AD232" i="64"/>
  <c r="AD183" i="64"/>
  <c r="AD167" i="64"/>
  <c r="AD181" i="64"/>
  <c r="AD216" i="64"/>
  <c r="AD197" i="64"/>
  <c r="AD240" i="64"/>
  <c r="AD244" i="64"/>
  <c r="AD192" i="64"/>
  <c r="AD226" i="64"/>
  <c r="AD177" i="64"/>
  <c r="AD195" i="64"/>
  <c r="AD234" i="64"/>
  <c r="AD186" i="64"/>
  <c r="AD242" i="64"/>
  <c r="AD190" i="64"/>
  <c r="AD238" i="64"/>
  <c r="AB157" i="64"/>
  <c r="AC158" i="64"/>
  <c r="AF111" i="46"/>
  <c r="AE149" i="46"/>
  <c r="AE150" i="46"/>
  <c r="AE198" i="46"/>
  <c r="AE199" i="46"/>
  <c r="AE245" i="46"/>
  <c r="AE246" i="46"/>
  <c r="AE249" i="64" l="1"/>
  <c r="AE248" i="64"/>
  <c r="AE202" i="64"/>
  <c r="AE201" i="64"/>
  <c r="AE153" i="64"/>
  <c r="AE152" i="64"/>
  <c r="AG12" i="64"/>
  <c r="AG21" i="64"/>
  <c r="AF12" i="65"/>
  <c r="AF21" i="65"/>
  <c r="AF201" i="65"/>
  <c r="AF153" i="65"/>
  <c r="AF248" i="65"/>
  <c r="AF152" i="65"/>
  <c r="AF249" i="65"/>
  <c r="AF202" i="65"/>
  <c r="AC200" i="65"/>
  <c r="AC204" i="65" s="1"/>
  <c r="AC207" i="65" s="1"/>
  <c r="BL212" i="65"/>
  <c r="BL246" i="65" s="1"/>
  <c r="BH212" i="65"/>
  <c r="BH246" i="65" s="1"/>
  <c r="BD212" i="65"/>
  <c r="BD246" i="65" s="1"/>
  <c r="AZ212" i="65"/>
  <c r="AZ246" i="65" s="1"/>
  <c r="AV212" i="65"/>
  <c r="AV246" i="65" s="1"/>
  <c r="AR212" i="65"/>
  <c r="AR246" i="65" s="1"/>
  <c r="AN212" i="65"/>
  <c r="AN246" i="65" s="1"/>
  <c r="AJ212" i="65"/>
  <c r="AF212" i="65"/>
  <c r="BK212" i="65"/>
  <c r="BK246" i="65" s="1"/>
  <c r="BG212" i="65"/>
  <c r="BG246" i="65" s="1"/>
  <c r="BC212" i="65"/>
  <c r="BC246" i="65" s="1"/>
  <c r="AY212" i="65"/>
  <c r="AY246" i="65" s="1"/>
  <c r="AU212" i="65"/>
  <c r="AU246" i="65" s="1"/>
  <c r="AQ212" i="65"/>
  <c r="AQ246" i="65" s="1"/>
  <c r="AM212" i="65"/>
  <c r="AM246" i="65" s="1"/>
  <c r="AI212" i="65"/>
  <c r="AE212" i="65"/>
  <c r="BJ212" i="65"/>
  <c r="BJ246" i="65" s="1"/>
  <c r="BB212" i="65"/>
  <c r="BB246" i="65" s="1"/>
  <c r="AT212" i="65"/>
  <c r="AT246" i="65" s="1"/>
  <c r="AL212" i="65"/>
  <c r="BI212" i="65"/>
  <c r="BI246" i="65" s="1"/>
  <c r="BA212" i="65"/>
  <c r="BA246" i="65" s="1"/>
  <c r="AS212" i="65"/>
  <c r="AS246" i="65" s="1"/>
  <c r="AK212" i="65"/>
  <c r="BN212" i="65"/>
  <c r="BN246" i="65" s="1"/>
  <c r="AX212" i="65"/>
  <c r="AX246" i="65" s="1"/>
  <c r="AH212" i="65"/>
  <c r="BM212" i="65"/>
  <c r="BM246" i="65" s="1"/>
  <c r="AW212" i="65"/>
  <c r="AW246" i="65" s="1"/>
  <c r="AG212" i="65"/>
  <c r="BF212" i="65"/>
  <c r="BF246" i="65" s="1"/>
  <c r="AP212" i="65"/>
  <c r="AP246" i="65" s="1"/>
  <c r="AO212" i="65"/>
  <c r="AO246" i="65" s="1"/>
  <c r="BE212" i="65"/>
  <c r="BE246" i="65" s="1"/>
  <c r="AD237" i="65"/>
  <c r="AD213" i="65"/>
  <c r="AD189" i="65"/>
  <c r="AD216" i="65"/>
  <c r="AD165" i="65"/>
  <c r="AD170" i="65"/>
  <c r="AD167" i="65"/>
  <c r="AD219" i="65"/>
  <c r="AD226" i="65"/>
  <c r="AD177" i="65"/>
  <c r="AD175" i="65"/>
  <c r="AD191" i="65"/>
  <c r="AD239" i="65"/>
  <c r="AD196" i="65"/>
  <c r="AD181" i="65"/>
  <c r="AD224" i="65"/>
  <c r="AD182" i="65"/>
  <c r="AD230" i="65"/>
  <c r="AD173" i="65"/>
  <c r="AD231" i="65"/>
  <c r="AD232" i="65"/>
  <c r="AD183" i="65"/>
  <c r="AD244" i="65"/>
  <c r="AD243" i="65"/>
  <c r="AD240" i="65"/>
  <c r="AD222" i="65"/>
  <c r="AD197" i="65"/>
  <c r="AD192" i="65"/>
  <c r="AD195" i="65"/>
  <c r="AD174" i="65"/>
  <c r="AD223" i="65"/>
  <c r="AD186" i="65"/>
  <c r="AD242" i="65"/>
  <c r="AD234" i="65"/>
  <c r="AD190" i="65"/>
  <c r="AD238" i="65"/>
  <c r="AF143" i="65"/>
  <c r="AF141" i="65"/>
  <c r="AF136" i="65"/>
  <c r="AF134" i="65"/>
  <c r="AF129" i="65"/>
  <c r="AF127" i="65"/>
  <c r="AF123" i="65"/>
  <c r="AF119" i="65"/>
  <c r="AF149" i="65" s="1"/>
  <c r="AF140" i="65"/>
  <c r="AF135" i="65"/>
  <c r="AF133" i="65"/>
  <c r="AF126" i="65"/>
  <c r="AF144" i="65"/>
  <c r="AF146" i="65"/>
  <c r="AF142" i="65"/>
  <c r="AF128" i="65"/>
  <c r="AF120" i="65"/>
  <c r="AG114" i="65"/>
  <c r="AF147" i="65"/>
  <c r="AE151" i="65"/>
  <c r="AE156" i="65" s="1"/>
  <c r="AE160" i="65" s="1"/>
  <c r="AE150" i="65"/>
  <c r="AE155" i="65" s="1"/>
  <c r="AE158" i="65"/>
  <c r="AD157" i="65"/>
  <c r="AD161" i="65" s="1"/>
  <c r="AD159" i="65"/>
  <c r="AC247" i="65"/>
  <c r="AC251" i="65" s="1"/>
  <c r="AC254" i="65" s="1"/>
  <c r="AG6" i="65"/>
  <c r="AE147" i="64"/>
  <c r="AE146" i="64"/>
  <c r="AE144" i="64"/>
  <c r="AE143" i="64"/>
  <c r="AE142" i="64"/>
  <c r="AE141" i="64"/>
  <c r="AE140" i="64"/>
  <c r="AE136" i="64"/>
  <c r="AE129" i="64"/>
  <c r="AE123" i="64"/>
  <c r="AE120" i="64"/>
  <c r="AE133" i="64"/>
  <c r="AE126" i="64"/>
  <c r="AF114" i="64"/>
  <c r="AE135" i="64"/>
  <c r="AE128" i="64"/>
  <c r="AE134" i="64"/>
  <c r="AE127" i="64"/>
  <c r="AE119" i="64"/>
  <c r="AE149" i="64" s="1"/>
  <c r="AE154" i="64" s="1"/>
  <c r="AE158" i="64" s="1"/>
  <c r="AD200" i="64"/>
  <c r="AD204" i="64" s="1"/>
  <c r="AD207" i="64" s="1"/>
  <c r="AH6" i="64"/>
  <c r="AD151" i="64"/>
  <c r="AD156" i="64" s="1"/>
  <c r="AD160" i="64" s="1"/>
  <c r="AD150" i="64"/>
  <c r="AD155" i="64" s="1"/>
  <c r="AC157" i="64"/>
  <c r="AD247" i="64"/>
  <c r="AD251" i="64" s="1"/>
  <c r="AD254" i="64" s="1"/>
  <c r="AE224" i="64"/>
  <c r="AE219" i="64"/>
  <c r="AE170" i="64"/>
  <c r="AE167" i="64"/>
  <c r="AE222" i="64"/>
  <c r="AE196" i="64"/>
  <c r="AE232" i="64"/>
  <c r="AE183" i="64"/>
  <c r="AE175" i="64"/>
  <c r="AE230" i="64"/>
  <c r="AE181" i="64"/>
  <c r="AE213" i="64"/>
  <c r="AE165" i="64"/>
  <c r="AE216" i="64"/>
  <c r="AE173" i="64"/>
  <c r="AE237" i="64"/>
  <c r="AE243" i="64"/>
  <c r="AE189" i="64"/>
  <c r="AE240" i="64"/>
  <c r="AE192" i="64"/>
  <c r="AE244" i="64"/>
  <c r="AE197" i="64"/>
  <c r="AE226" i="64"/>
  <c r="AE177" i="64"/>
  <c r="AE186" i="64"/>
  <c r="AE195" i="64"/>
  <c r="AE242" i="64"/>
  <c r="AE234" i="64"/>
  <c r="AE238" i="64"/>
  <c r="AE190" i="64"/>
  <c r="AG111" i="46"/>
  <c r="AF149" i="46"/>
  <c r="AF150" i="46"/>
  <c r="AF198" i="46"/>
  <c r="AF199" i="46"/>
  <c r="AF245" i="46"/>
  <c r="AF246" i="46"/>
  <c r="AH21" i="64" l="1"/>
  <c r="AH12" i="64"/>
  <c r="AF249" i="64"/>
  <c r="AF248" i="64"/>
  <c r="AF202" i="64"/>
  <c r="AF201" i="64"/>
  <c r="AF153" i="64"/>
  <c r="AF152" i="64"/>
  <c r="AG248" i="65"/>
  <c r="AG152" i="65"/>
  <c r="AG201" i="65"/>
  <c r="AG249" i="65"/>
  <c r="AG202" i="65"/>
  <c r="AG153" i="65"/>
  <c r="AG21" i="65"/>
  <c r="AG12" i="65"/>
  <c r="AF154" i="65"/>
  <c r="AF158" i="65" s="1"/>
  <c r="AE216" i="65"/>
  <c r="AE167" i="65"/>
  <c r="AE189" i="65"/>
  <c r="AE213" i="65"/>
  <c r="AE237" i="65"/>
  <c r="AE170" i="65"/>
  <c r="AE165" i="65"/>
  <c r="AE219" i="65"/>
  <c r="AE230" i="65"/>
  <c r="AE226" i="65"/>
  <c r="AE232" i="65"/>
  <c r="AE197" i="65"/>
  <c r="AE224" i="65"/>
  <c r="AE175" i="65"/>
  <c r="AE182" i="65"/>
  <c r="AE191" i="65"/>
  <c r="AE244" i="65"/>
  <c r="AE196" i="65"/>
  <c r="AE192" i="65"/>
  <c r="AE231" i="65"/>
  <c r="AE239" i="65"/>
  <c r="AE243" i="65"/>
  <c r="AE240" i="65"/>
  <c r="AE183" i="65"/>
  <c r="AE181" i="65"/>
  <c r="AE177" i="65"/>
  <c r="AE222" i="65"/>
  <c r="AE173" i="65"/>
  <c r="AE223" i="65"/>
  <c r="AE174" i="65"/>
  <c r="AE195" i="65"/>
  <c r="AE234" i="65"/>
  <c r="AE242" i="65"/>
  <c r="AE186" i="65"/>
  <c r="AE190" i="65"/>
  <c r="AE238" i="65"/>
  <c r="AD247" i="65"/>
  <c r="AD251" i="65" s="1"/>
  <c r="AD254" i="65" s="1"/>
  <c r="AH6" i="65"/>
  <c r="AG146" i="65"/>
  <c r="AG147" i="65"/>
  <c r="AG144" i="65"/>
  <c r="AG143" i="65"/>
  <c r="AG123" i="65"/>
  <c r="AG142" i="65"/>
  <c r="AG140" i="65"/>
  <c r="AG135" i="65"/>
  <c r="AG133" i="65"/>
  <c r="AG128" i="65"/>
  <c r="AG126" i="65"/>
  <c r="AG120" i="65"/>
  <c r="AH114" i="65"/>
  <c r="AG136" i="65"/>
  <c r="AG134" i="65"/>
  <c r="AG141" i="65"/>
  <c r="AG129" i="65"/>
  <c r="AG127" i="65"/>
  <c r="AG119" i="65"/>
  <c r="AG149" i="65" s="1"/>
  <c r="AG154" i="65" s="1"/>
  <c r="AG158" i="65" s="1"/>
  <c r="AE157" i="65"/>
  <c r="AE161" i="65" s="1"/>
  <c r="AE159" i="65"/>
  <c r="AF151" i="65"/>
  <c r="AF156" i="65" s="1"/>
  <c r="AF160" i="65" s="1"/>
  <c r="AF150" i="65"/>
  <c r="AF155" i="65" s="1"/>
  <c r="AD200" i="65"/>
  <c r="AD204" i="65" s="1"/>
  <c r="AD207" i="65" s="1"/>
  <c r="AF243" i="64"/>
  <c r="AF196" i="64"/>
  <c r="AF224" i="64"/>
  <c r="AF219" i="64"/>
  <c r="AF183" i="64"/>
  <c r="AF167" i="64"/>
  <c r="AF222" i="64"/>
  <c r="AF189" i="64"/>
  <c r="AF170" i="64"/>
  <c r="AF181" i="64"/>
  <c r="AF232" i="64"/>
  <c r="AF165" i="64"/>
  <c r="AF175" i="64"/>
  <c r="AF230" i="64"/>
  <c r="AF213" i="64"/>
  <c r="AF216" i="64"/>
  <c r="AF173" i="64"/>
  <c r="AF237" i="64"/>
  <c r="AF244" i="64"/>
  <c r="AF240" i="64"/>
  <c r="AF197" i="64"/>
  <c r="AF192" i="64"/>
  <c r="AF226" i="64"/>
  <c r="AF177" i="64"/>
  <c r="AF195" i="64"/>
  <c r="AF242" i="64"/>
  <c r="AF234" i="64"/>
  <c r="AF186" i="64"/>
  <c r="AF238" i="64"/>
  <c r="AF190" i="64"/>
  <c r="AD157" i="64"/>
  <c r="AI6" i="64"/>
  <c r="AE200" i="64"/>
  <c r="AE204" i="64" s="1"/>
  <c r="AE207" i="64" s="1"/>
  <c r="AF147" i="64"/>
  <c r="AF146" i="64"/>
  <c r="AF144" i="64"/>
  <c r="AF143" i="64"/>
  <c r="AF142" i="64"/>
  <c r="AF141" i="64"/>
  <c r="AF140" i="64"/>
  <c r="AF136" i="64"/>
  <c r="AF135" i="64"/>
  <c r="AF134" i="64"/>
  <c r="AF133" i="64"/>
  <c r="AF129" i="64"/>
  <c r="AF128" i="64"/>
  <c r="AF127" i="64"/>
  <c r="AF126" i="64"/>
  <c r="AF123" i="64"/>
  <c r="AF120" i="64"/>
  <c r="AF119" i="64"/>
  <c r="AF149" i="64" s="1"/>
  <c r="AG114" i="64"/>
  <c r="AE151" i="64"/>
  <c r="AE156" i="64" s="1"/>
  <c r="AE160" i="64" s="1"/>
  <c r="AE150" i="64"/>
  <c r="AE155" i="64" s="1"/>
  <c r="AE247" i="64"/>
  <c r="AE251" i="64" s="1"/>
  <c r="AE254" i="64" s="1"/>
  <c r="AH111" i="46"/>
  <c r="AG149" i="46"/>
  <c r="AG150" i="46"/>
  <c r="AG198" i="46"/>
  <c r="AG199" i="46"/>
  <c r="AG245" i="46"/>
  <c r="AG246" i="46"/>
  <c r="AG201" i="64" l="1"/>
  <c r="AG153" i="64"/>
  <c r="AG152" i="64"/>
  <c r="AG202" i="64"/>
  <c r="AG249" i="64"/>
  <c r="AG248" i="64"/>
  <c r="AI12" i="64"/>
  <c r="AI21" i="64"/>
  <c r="AF154" i="64"/>
  <c r="AF158" i="64" s="1"/>
  <c r="AH21" i="65"/>
  <c r="AH12" i="65"/>
  <c r="AH249" i="65"/>
  <c r="AH248" i="65"/>
  <c r="AH202" i="65"/>
  <c r="AH201" i="65"/>
  <c r="AH153" i="65"/>
  <c r="AH152" i="65"/>
  <c r="AG151" i="65"/>
  <c r="AG156" i="65" s="1"/>
  <c r="AG160" i="65" s="1"/>
  <c r="AG150" i="65"/>
  <c r="AG155" i="65" s="1"/>
  <c r="AF157" i="65"/>
  <c r="AF161" i="65" s="1"/>
  <c r="AF159" i="65"/>
  <c r="AF189" i="65"/>
  <c r="AF213" i="65"/>
  <c r="AF216" i="65"/>
  <c r="AF167" i="65"/>
  <c r="AF237" i="65"/>
  <c r="AF165" i="65"/>
  <c r="AF170" i="65"/>
  <c r="AF219" i="65"/>
  <c r="AF244" i="65"/>
  <c r="AF181" i="65"/>
  <c r="AF224" i="65"/>
  <c r="AF175" i="65"/>
  <c r="AF231" i="65"/>
  <c r="AF239" i="65"/>
  <c r="AF183" i="65"/>
  <c r="AF243" i="65"/>
  <c r="AF240" i="65"/>
  <c r="AF230" i="65"/>
  <c r="AF197" i="65"/>
  <c r="AF226" i="65"/>
  <c r="AF232" i="65"/>
  <c r="AF192" i="65"/>
  <c r="AF182" i="65"/>
  <c r="AF191" i="65"/>
  <c r="AF173" i="65"/>
  <c r="AF177" i="65"/>
  <c r="AF196" i="65"/>
  <c r="AF222" i="65"/>
  <c r="AF223" i="65"/>
  <c r="AF174" i="65"/>
  <c r="AF234" i="65"/>
  <c r="AF186" i="65"/>
  <c r="AF242" i="65"/>
  <c r="AF195" i="65"/>
  <c r="AF238" i="65"/>
  <c r="AF190" i="65"/>
  <c r="AE200" i="65"/>
  <c r="AE204" i="65" s="1"/>
  <c r="AE207" i="65" s="1"/>
  <c r="AH147" i="65"/>
  <c r="AH146" i="65"/>
  <c r="AH144" i="65"/>
  <c r="AH143" i="65"/>
  <c r="AH142" i="65"/>
  <c r="AH141" i="65"/>
  <c r="AH140" i="65"/>
  <c r="AH136" i="65"/>
  <c r="AH135" i="65"/>
  <c r="AH134" i="65"/>
  <c r="AH133" i="65"/>
  <c r="AH129" i="65"/>
  <c r="AH128" i="65"/>
  <c r="AH127" i="65"/>
  <c r="AH126" i="65"/>
  <c r="AH123" i="65"/>
  <c r="AH120" i="65"/>
  <c r="AH119" i="65"/>
  <c r="AH149" i="65" s="1"/>
  <c r="AI114" i="65"/>
  <c r="AI6" i="65"/>
  <c r="AE247" i="65"/>
  <c r="AE251" i="65" s="1"/>
  <c r="AE254" i="65" s="1"/>
  <c r="AF247" i="64"/>
  <c r="AF251" i="64" s="1"/>
  <c r="AF254" i="64" s="1"/>
  <c r="AJ6" i="64"/>
  <c r="AE157" i="64"/>
  <c r="AG146" i="64"/>
  <c r="AG141" i="64"/>
  <c r="AG147" i="64"/>
  <c r="AG142" i="64"/>
  <c r="AG135" i="64"/>
  <c r="AG134" i="64"/>
  <c r="AG133" i="64"/>
  <c r="AG129" i="64"/>
  <c r="AG128" i="64"/>
  <c r="AG127" i="64"/>
  <c r="AG126" i="64"/>
  <c r="AG123" i="64"/>
  <c r="AG120" i="64"/>
  <c r="AG119" i="64"/>
  <c r="AG149" i="64" s="1"/>
  <c r="AH114" i="64"/>
  <c r="AG143" i="64"/>
  <c r="AG136" i="64"/>
  <c r="AG144" i="64"/>
  <c r="AG140" i="64"/>
  <c r="AF151" i="64"/>
  <c r="AF156" i="64" s="1"/>
  <c r="AF160" i="64" s="1"/>
  <c r="AF150" i="64"/>
  <c r="AF155" i="64" s="1"/>
  <c r="AG243" i="64"/>
  <c r="AG232" i="64"/>
  <c r="AG183" i="64"/>
  <c r="AG222" i="64"/>
  <c r="AG230" i="64"/>
  <c r="AG181" i="64"/>
  <c r="AG165" i="64"/>
  <c r="AG216" i="64"/>
  <c r="AG167" i="64"/>
  <c r="AG237" i="64"/>
  <c r="AG189" i="64"/>
  <c r="AG196" i="64"/>
  <c r="AG224" i="64"/>
  <c r="AG213" i="64"/>
  <c r="AG175" i="64"/>
  <c r="AG219" i="64"/>
  <c r="AG170" i="64"/>
  <c r="AG173" i="64"/>
  <c r="AG244" i="64"/>
  <c r="AG240" i="64"/>
  <c r="AG197" i="64"/>
  <c r="AG192" i="64"/>
  <c r="AG195" i="64"/>
  <c r="AG234" i="64"/>
  <c r="AG177" i="64"/>
  <c r="AG186" i="64"/>
  <c r="AG242" i="64"/>
  <c r="AG226" i="64"/>
  <c r="AG238" i="64"/>
  <c r="AG190" i="64"/>
  <c r="AF200" i="64"/>
  <c r="AF204" i="64" s="1"/>
  <c r="AF207" i="64" s="1"/>
  <c r="AI111" i="46"/>
  <c r="AH149" i="46"/>
  <c r="AH150" i="46"/>
  <c r="AH198" i="46"/>
  <c r="AH199" i="46"/>
  <c r="AH245" i="46"/>
  <c r="AH246" i="46"/>
  <c r="AG154" i="64" l="1"/>
  <c r="AG158" i="64" s="1"/>
  <c r="AH249" i="64"/>
  <c r="AH248" i="64"/>
  <c r="AH202" i="64"/>
  <c r="AH201" i="64"/>
  <c r="AH153" i="64"/>
  <c r="AH152" i="64"/>
  <c r="AJ21" i="64"/>
  <c r="AJ12" i="64"/>
  <c r="AI249" i="65"/>
  <c r="AI248" i="65"/>
  <c r="AI202" i="65"/>
  <c r="AI201" i="65"/>
  <c r="AI153" i="65"/>
  <c r="AI152" i="65"/>
  <c r="AH154" i="65"/>
  <c r="AH158" i="65" s="1"/>
  <c r="AI12" i="65"/>
  <c r="AI21" i="65"/>
  <c r="AJ6" i="65"/>
  <c r="AI147" i="65"/>
  <c r="AI146" i="65"/>
  <c r="AI144" i="65"/>
  <c r="AI143" i="65"/>
  <c r="AI142" i="65"/>
  <c r="AI141" i="65"/>
  <c r="AI140" i="65"/>
  <c r="AI136" i="65"/>
  <c r="AI135" i="65"/>
  <c r="AI134" i="65"/>
  <c r="AI133" i="65"/>
  <c r="AI129" i="65"/>
  <c r="AI128" i="65"/>
  <c r="AI127" i="65"/>
  <c r="AI126" i="65"/>
  <c r="AI123" i="65"/>
  <c r="AI120" i="65"/>
  <c r="AI119" i="65"/>
  <c r="AI149" i="65" s="1"/>
  <c r="AI154" i="65" s="1"/>
  <c r="AJ114" i="65"/>
  <c r="AH151" i="65"/>
  <c r="AH156" i="65" s="1"/>
  <c r="AH160" i="65" s="1"/>
  <c r="AH150" i="65"/>
  <c r="AH155" i="65" s="1"/>
  <c r="AG157" i="65"/>
  <c r="AG161" i="65" s="1"/>
  <c r="AG159" i="65"/>
  <c r="AG216" i="65"/>
  <c r="AG167" i="65"/>
  <c r="AG237" i="65"/>
  <c r="AG219" i="65"/>
  <c r="AG170" i="65"/>
  <c r="AG189" i="65"/>
  <c r="AG165" i="65"/>
  <c r="AG213" i="65"/>
  <c r="AG181" i="65"/>
  <c r="AG226" i="65"/>
  <c r="AG224" i="65"/>
  <c r="AG175" i="65"/>
  <c r="AG183" i="65"/>
  <c r="AG244" i="65"/>
  <c r="AG231" i="65"/>
  <c r="AG239" i="65"/>
  <c r="AG197" i="65"/>
  <c r="AG243" i="65"/>
  <c r="AG240" i="65"/>
  <c r="AG222" i="65"/>
  <c r="AG173" i="65"/>
  <c r="AG182" i="65"/>
  <c r="AG191" i="65"/>
  <c r="AG196" i="65"/>
  <c r="AG192" i="65"/>
  <c r="AG177" i="65"/>
  <c r="AG230" i="65"/>
  <c r="AG232" i="65"/>
  <c r="AG223" i="65"/>
  <c r="AG174" i="65"/>
  <c r="AG234" i="65"/>
  <c r="AG195" i="65"/>
  <c r="AG186" i="65"/>
  <c r="AG242" i="65"/>
  <c r="AG238" i="65"/>
  <c r="AG190" i="65"/>
  <c r="AF247" i="65"/>
  <c r="AF251" i="65" s="1"/>
  <c r="AF254" i="65" s="1"/>
  <c r="AF200" i="65"/>
  <c r="AF204" i="65" s="1"/>
  <c r="AF207" i="65" s="1"/>
  <c r="AF157" i="64"/>
  <c r="AH243" i="64"/>
  <c r="AH224" i="64"/>
  <c r="AH219" i="64"/>
  <c r="AH170" i="64"/>
  <c r="AH222" i="64"/>
  <c r="AH189" i="64"/>
  <c r="AH232" i="64"/>
  <c r="AH183" i="64"/>
  <c r="AH167" i="64"/>
  <c r="AH175" i="64"/>
  <c r="AH196" i="64"/>
  <c r="AH230" i="64"/>
  <c r="AH181" i="64"/>
  <c r="AH213" i="64"/>
  <c r="AH165" i="64"/>
  <c r="AH216" i="64"/>
  <c r="AH237" i="64"/>
  <c r="AH173" i="64"/>
  <c r="AH244" i="64"/>
  <c r="AH192" i="64"/>
  <c r="AH197" i="64"/>
  <c r="AH240" i="64"/>
  <c r="AH195" i="64"/>
  <c r="AH234" i="64"/>
  <c r="AH186" i="64"/>
  <c r="AH242" i="64"/>
  <c r="AH226" i="64"/>
  <c r="AH177" i="64"/>
  <c r="AH238" i="64"/>
  <c r="AH190" i="64"/>
  <c r="AG151" i="64"/>
  <c r="AG156" i="64" s="1"/>
  <c r="AG160" i="64" s="1"/>
  <c r="AG150" i="64"/>
  <c r="AG155" i="64" s="1"/>
  <c r="AH147" i="64"/>
  <c r="AH146" i="64"/>
  <c r="AH144" i="64"/>
  <c r="AH143" i="64"/>
  <c r="AH142" i="64"/>
  <c r="AH141" i="64"/>
  <c r="AH140" i="64"/>
  <c r="AH136" i="64"/>
  <c r="AH135" i="64"/>
  <c r="AH134" i="64"/>
  <c r="AH133" i="64"/>
  <c r="AH129" i="64"/>
  <c r="AH128" i="64"/>
  <c r="AH127" i="64"/>
  <c r="AH126" i="64"/>
  <c r="AH123" i="64"/>
  <c r="AH120" i="64"/>
  <c r="AH119" i="64"/>
  <c r="AH149" i="64" s="1"/>
  <c r="AH154" i="64" s="1"/>
  <c r="AH158" i="64" s="1"/>
  <c r="AI114" i="64"/>
  <c r="AK6" i="64"/>
  <c r="AG247" i="64"/>
  <c r="AG251" i="64" s="1"/>
  <c r="AG254" i="64" s="1"/>
  <c r="AG200" i="64"/>
  <c r="AG204" i="64" s="1"/>
  <c r="AG207" i="64" s="1"/>
  <c r="AJ111" i="46"/>
  <c r="AI149" i="46"/>
  <c r="AI150" i="46"/>
  <c r="AI198" i="46"/>
  <c r="AI199" i="46"/>
  <c r="AI245" i="46"/>
  <c r="AI246" i="46"/>
  <c r="AI158" i="65" l="1"/>
  <c r="AI249" i="64"/>
  <c r="AI248" i="64"/>
  <c r="AI202" i="64"/>
  <c r="AI201" i="64"/>
  <c r="AI153" i="64"/>
  <c r="AI152" i="64"/>
  <c r="AK21" i="64"/>
  <c r="AK12" i="64"/>
  <c r="AJ12" i="65"/>
  <c r="AJ21" i="65"/>
  <c r="AJ248" i="65"/>
  <c r="AJ152" i="65"/>
  <c r="AJ249" i="65"/>
  <c r="AJ202" i="65"/>
  <c r="AJ153" i="65"/>
  <c r="AJ201" i="65"/>
  <c r="AG200" i="65"/>
  <c r="AG204" i="65" s="1"/>
  <c r="AG207" i="65" s="1"/>
  <c r="AH157" i="65"/>
  <c r="AH161" i="65" s="1"/>
  <c r="AH159" i="65"/>
  <c r="AJ144" i="65"/>
  <c r="AJ142" i="65"/>
  <c r="AJ140" i="65"/>
  <c r="AJ135" i="65"/>
  <c r="AJ133" i="65"/>
  <c r="AJ128" i="65"/>
  <c r="AJ126" i="65"/>
  <c r="AJ120" i="65"/>
  <c r="AK114" i="65"/>
  <c r="AJ141" i="65"/>
  <c r="AJ129" i="65"/>
  <c r="AJ119" i="65"/>
  <c r="AJ149" i="65" s="1"/>
  <c r="AJ146" i="65"/>
  <c r="AJ147" i="65"/>
  <c r="AJ136" i="65"/>
  <c r="AJ134" i="65"/>
  <c r="AJ127" i="65"/>
  <c r="AJ123" i="65"/>
  <c r="AJ143" i="65"/>
  <c r="AI150" i="65"/>
  <c r="AI155" i="65" s="1"/>
  <c r="AI151" i="65"/>
  <c r="AI156" i="65" s="1"/>
  <c r="AI160" i="65" s="1"/>
  <c r="AH165" i="65"/>
  <c r="AH216" i="65"/>
  <c r="AH170" i="65"/>
  <c r="AH237" i="65"/>
  <c r="AH213" i="65"/>
  <c r="AH189" i="65"/>
  <c r="AH167" i="65"/>
  <c r="AH219" i="65"/>
  <c r="AH230" i="65"/>
  <c r="AH177" i="65"/>
  <c r="AH226" i="65"/>
  <c r="AH173" i="65"/>
  <c r="AH231" i="65"/>
  <c r="AH239" i="65"/>
  <c r="AH197" i="65"/>
  <c r="AH243" i="65"/>
  <c r="AH240" i="65"/>
  <c r="AH224" i="65"/>
  <c r="AH182" i="65"/>
  <c r="AH191" i="65"/>
  <c r="AH196" i="65"/>
  <c r="AH192" i="65"/>
  <c r="AH175" i="65"/>
  <c r="AH232" i="65"/>
  <c r="AH222" i="65"/>
  <c r="AH244" i="65"/>
  <c r="AH183" i="65"/>
  <c r="AH181" i="65"/>
  <c r="AH223" i="65"/>
  <c r="AH234" i="65"/>
  <c r="AH186" i="65"/>
  <c r="AH195" i="65"/>
  <c r="AH174" i="65"/>
  <c r="AH242" i="65"/>
  <c r="AH238" i="65"/>
  <c r="AH190" i="65"/>
  <c r="AK6" i="65"/>
  <c r="AG247" i="65"/>
  <c r="AG251" i="65" s="1"/>
  <c r="AG254" i="65" s="1"/>
  <c r="AL6" i="64"/>
  <c r="AG157" i="64"/>
  <c r="AI232" i="64"/>
  <c r="AI183" i="64"/>
  <c r="AI196" i="64"/>
  <c r="AI219" i="64"/>
  <c r="AI222" i="64"/>
  <c r="AI243" i="64"/>
  <c r="AI175" i="64"/>
  <c r="AI230" i="64"/>
  <c r="AI181" i="64"/>
  <c r="AI213" i="64"/>
  <c r="AI165" i="64"/>
  <c r="AI216" i="64"/>
  <c r="AI173" i="64"/>
  <c r="AI237" i="64"/>
  <c r="AI189" i="64"/>
  <c r="AI224" i="64"/>
  <c r="AI170" i="64"/>
  <c r="AI167" i="64"/>
  <c r="AI244" i="64"/>
  <c r="AI197" i="64"/>
  <c r="AI192" i="64"/>
  <c r="AI240" i="64"/>
  <c r="AI226" i="64"/>
  <c r="AI177" i="64"/>
  <c r="AI242" i="64"/>
  <c r="AI195" i="64"/>
  <c r="AI234" i="64"/>
  <c r="AI186" i="64"/>
  <c r="AI238" i="64"/>
  <c r="AI190" i="64"/>
  <c r="AH200" i="64"/>
  <c r="AH204" i="64" s="1"/>
  <c r="AH207" i="64" s="1"/>
  <c r="AI147" i="64"/>
  <c r="AI146" i="64"/>
  <c r="AI144" i="64"/>
  <c r="AI143" i="64"/>
  <c r="AI142" i="64"/>
  <c r="AI141" i="64"/>
  <c r="AI140" i="64"/>
  <c r="AI136" i="64"/>
  <c r="AI133" i="64"/>
  <c r="AI126" i="64"/>
  <c r="AJ114" i="64"/>
  <c r="AI134" i="64"/>
  <c r="AI127" i="64"/>
  <c r="AI119" i="64"/>
  <c r="AI149" i="64" s="1"/>
  <c r="AI123" i="64"/>
  <c r="AI135" i="64"/>
  <c r="AI128" i="64"/>
  <c r="AI120" i="64"/>
  <c r="AI129" i="64"/>
  <c r="AH151" i="64"/>
  <c r="AH156" i="64" s="1"/>
  <c r="AH160" i="64" s="1"/>
  <c r="AH150" i="64"/>
  <c r="AH155" i="64" s="1"/>
  <c r="AH247" i="64"/>
  <c r="AH251" i="64" s="1"/>
  <c r="AH254" i="64" s="1"/>
  <c r="AK111" i="46"/>
  <c r="AJ149" i="46"/>
  <c r="AJ150" i="46"/>
  <c r="AJ198" i="46"/>
  <c r="AJ199" i="46"/>
  <c r="AJ245" i="46"/>
  <c r="AJ246" i="46"/>
  <c r="AI154" i="64" l="1"/>
  <c r="AI158" i="64" s="1"/>
  <c r="AL21" i="64"/>
  <c r="AL12" i="64"/>
  <c r="AJ249" i="64"/>
  <c r="AJ248" i="64"/>
  <c r="AJ202" i="64"/>
  <c r="AJ201" i="64"/>
  <c r="AJ153" i="64"/>
  <c r="AJ152" i="64"/>
  <c r="AK249" i="65"/>
  <c r="AK202" i="65"/>
  <c r="AK153" i="65"/>
  <c r="AK201" i="65"/>
  <c r="AK152" i="65"/>
  <c r="AK248" i="65"/>
  <c r="AJ154" i="65"/>
  <c r="AJ158" i="65" s="1"/>
  <c r="AK12" i="65"/>
  <c r="AK21" i="65"/>
  <c r="AL6" i="65"/>
  <c r="AH247" i="65"/>
  <c r="AH251" i="65" s="1"/>
  <c r="AH254" i="65" s="1"/>
  <c r="AK144" i="65"/>
  <c r="AK143" i="65"/>
  <c r="AK147" i="65"/>
  <c r="AK146" i="65"/>
  <c r="AK142" i="65"/>
  <c r="AK140" i="65"/>
  <c r="AK135" i="65"/>
  <c r="AK133" i="65"/>
  <c r="AK141" i="65"/>
  <c r="AK136" i="65"/>
  <c r="AK134" i="65"/>
  <c r="AK129" i="65"/>
  <c r="AK127" i="65"/>
  <c r="AK123" i="65"/>
  <c r="AK119" i="65"/>
  <c r="AK149" i="65" s="1"/>
  <c r="AK154" i="65" s="1"/>
  <c r="AK128" i="65"/>
  <c r="AK126" i="65"/>
  <c r="AL114" i="65"/>
  <c r="AK120" i="65"/>
  <c r="AI157" i="65"/>
  <c r="AI161" i="65" s="1"/>
  <c r="AI159" i="65"/>
  <c r="AI216" i="65"/>
  <c r="AI167" i="65"/>
  <c r="AI237" i="65"/>
  <c r="AI189" i="65"/>
  <c r="AI213" i="65"/>
  <c r="AI165" i="65"/>
  <c r="AI219" i="65"/>
  <c r="AI170" i="65"/>
  <c r="AI224" i="65"/>
  <c r="AI175" i="65"/>
  <c r="AI231" i="65"/>
  <c r="AI182" i="65"/>
  <c r="AI239" i="65"/>
  <c r="AI191" i="65"/>
  <c r="AI243" i="65"/>
  <c r="AI196" i="65"/>
  <c r="AI240" i="65"/>
  <c r="AI192" i="65"/>
  <c r="AI181" i="65"/>
  <c r="AI177" i="65"/>
  <c r="AI222" i="65"/>
  <c r="AI173" i="65"/>
  <c r="AI232" i="65"/>
  <c r="AI183" i="65"/>
  <c r="AI230" i="65"/>
  <c r="AI226" i="65"/>
  <c r="AI197" i="65"/>
  <c r="AI244" i="65"/>
  <c r="AI223" i="65"/>
  <c r="AI174" i="65"/>
  <c r="AI195" i="65"/>
  <c r="AI234" i="65"/>
  <c r="AI242" i="65"/>
  <c r="AI186" i="65"/>
  <c r="AI238" i="65"/>
  <c r="AI190" i="65"/>
  <c r="AH200" i="65"/>
  <c r="AH204" i="65" s="1"/>
  <c r="AH207" i="65" s="1"/>
  <c r="AJ150" i="65"/>
  <c r="AJ155" i="65" s="1"/>
  <c r="AJ151" i="65"/>
  <c r="AJ156" i="65" s="1"/>
  <c r="AJ160" i="65" s="1"/>
  <c r="AJ181" i="64"/>
  <c r="AJ232" i="64"/>
  <c r="AJ165" i="64"/>
  <c r="AJ224" i="64"/>
  <c r="AJ189" i="64"/>
  <c r="AJ175" i="64"/>
  <c r="AJ230" i="64"/>
  <c r="AJ213" i="64"/>
  <c r="AJ216" i="64"/>
  <c r="AJ173" i="64"/>
  <c r="AJ237" i="64"/>
  <c r="AJ196" i="64"/>
  <c r="AJ219" i="64"/>
  <c r="AJ167" i="64"/>
  <c r="AJ170" i="64"/>
  <c r="AJ243" i="64"/>
  <c r="AJ183" i="64"/>
  <c r="AJ222" i="64"/>
  <c r="AJ240" i="64"/>
  <c r="AJ192" i="64"/>
  <c r="AJ244" i="64"/>
  <c r="AJ197" i="64"/>
  <c r="AJ195" i="64"/>
  <c r="AJ186" i="64"/>
  <c r="AJ234" i="64"/>
  <c r="AJ242" i="64"/>
  <c r="AJ177" i="64"/>
  <c r="AJ226" i="64"/>
  <c r="AJ190" i="64"/>
  <c r="AJ238" i="64"/>
  <c r="AI247" i="64"/>
  <c r="AI251" i="64" s="1"/>
  <c r="AI254" i="64" s="1"/>
  <c r="AM6" i="64"/>
  <c r="AH157" i="64"/>
  <c r="AJ147" i="64"/>
  <c r="AJ146" i="64"/>
  <c r="AJ144" i="64"/>
  <c r="AJ143" i="64"/>
  <c r="AJ142" i="64"/>
  <c r="AJ141" i="64"/>
  <c r="AJ140" i="64"/>
  <c r="AJ136" i="64"/>
  <c r="AJ135" i="64"/>
  <c r="AJ134" i="64"/>
  <c r="AJ133" i="64"/>
  <c r="AJ129" i="64"/>
  <c r="AJ128" i="64"/>
  <c r="AJ127" i="64"/>
  <c r="AJ126" i="64"/>
  <c r="AJ123" i="64"/>
  <c r="AJ120" i="64"/>
  <c r="AJ119" i="64"/>
  <c r="AJ149" i="64" s="1"/>
  <c r="AK114" i="64"/>
  <c r="AI151" i="64"/>
  <c r="AI156" i="64" s="1"/>
  <c r="AI160" i="64" s="1"/>
  <c r="AI150" i="64"/>
  <c r="AI155" i="64" s="1"/>
  <c r="AI200" i="64"/>
  <c r="AI204" i="64" s="1"/>
  <c r="AI207" i="64" s="1"/>
  <c r="AL111" i="46"/>
  <c r="AK149" i="46"/>
  <c r="AK150" i="46"/>
  <c r="AK198" i="46"/>
  <c r="AK199" i="46"/>
  <c r="AK245" i="46"/>
  <c r="AK246" i="46"/>
  <c r="AK158" i="65" l="1"/>
  <c r="AK201" i="64"/>
  <c r="AK153" i="64"/>
  <c r="AK249" i="64"/>
  <c r="AK248" i="64"/>
  <c r="AK152" i="64"/>
  <c r="AK202" i="64"/>
  <c r="AM12" i="64"/>
  <c r="AM21" i="64"/>
  <c r="AJ154" i="64"/>
  <c r="AJ158" i="64" s="1"/>
  <c r="AL21" i="65"/>
  <c r="AL12" i="65"/>
  <c r="AL249" i="65"/>
  <c r="AL248" i="65"/>
  <c r="AL202" i="65"/>
  <c r="AL201" i="65"/>
  <c r="AL153" i="65"/>
  <c r="AL152" i="65"/>
  <c r="AL147" i="65"/>
  <c r="AL146" i="65"/>
  <c r="AL144" i="65"/>
  <c r="AL143" i="65"/>
  <c r="AL142" i="65"/>
  <c r="AL141" i="65"/>
  <c r="AL140" i="65"/>
  <c r="AL136" i="65"/>
  <c r="AL135" i="65"/>
  <c r="AL134" i="65"/>
  <c r="AL133" i="65"/>
  <c r="AL129" i="65"/>
  <c r="AL128" i="65"/>
  <c r="AL127" i="65"/>
  <c r="AL126" i="65"/>
  <c r="AL123" i="65"/>
  <c r="AL120" i="65"/>
  <c r="AL119" i="65"/>
  <c r="AL149" i="65" s="1"/>
  <c r="AM114" i="65"/>
  <c r="AK151" i="65"/>
  <c r="AK156" i="65" s="1"/>
  <c r="AK160" i="65" s="1"/>
  <c r="AK150" i="65"/>
  <c r="AK155" i="65" s="1"/>
  <c r="AM6" i="65"/>
  <c r="AI200" i="65"/>
  <c r="AI204" i="65" s="1"/>
  <c r="AI207" i="65" s="1"/>
  <c r="AJ157" i="65"/>
  <c r="AJ161" i="65" s="1"/>
  <c r="AJ159" i="65"/>
  <c r="AI247" i="65"/>
  <c r="AI251" i="65" s="1"/>
  <c r="AI254" i="65" s="1"/>
  <c r="AJ216" i="65"/>
  <c r="AJ167" i="65"/>
  <c r="AJ237" i="65"/>
  <c r="AJ165" i="65"/>
  <c r="AJ219" i="65"/>
  <c r="AJ170" i="65"/>
  <c r="AJ189" i="65"/>
  <c r="AJ213" i="65"/>
  <c r="AJ181" i="65"/>
  <c r="AJ224" i="65"/>
  <c r="AJ175" i="65"/>
  <c r="AJ231" i="65"/>
  <c r="AJ239" i="65"/>
  <c r="AJ183" i="65"/>
  <c r="AJ243" i="65"/>
  <c r="AJ240" i="65"/>
  <c r="AJ230" i="65"/>
  <c r="AJ197" i="65"/>
  <c r="AJ226" i="65"/>
  <c r="AJ177" i="65"/>
  <c r="AJ222" i="65"/>
  <c r="AJ173" i="65"/>
  <c r="AJ182" i="65"/>
  <c r="AJ191" i="65"/>
  <c r="AJ232" i="65"/>
  <c r="AJ196" i="65"/>
  <c r="AJ192" i="65"/>
  <c r="AJ244" i="65"/>
  <c r="AJ223" i="65"/>
  <c r="AJ174" i="65"/>
  <c r="AJ234" i="65"/>
  <c r="AJ186" i="65"/>
  <c r="AJ242" i="65"/>
  <c r="AJ195" i="65"/>
  <c r="AJ238" i="65"/>
  <c r="AJ190" i="65"/>
  <c r="AJ247" i="64"/>
  <c r="AJ251" i="64" s="1"/>
  <c r="AJ254" i="64" s="1"/>
  <c r="AN6" i="64"/>
  <c r="AK147" i="64"/>
  <c r="AK142" i="64"/>
  <c r="AK143" i="64"/>
  <c r="AK136" i="64"/>
  <c r="AK135" i="64"/>
  <c r="AK134" i="64"/>
  <c r="AK133" i="64"/>
  <c r="AK129" i="64"/>
  <c r="AK128" i="64"/>
  <c r="AK127" i="64"/>
  <c r="AK126" i="64"/>
  <c r="AK123" i="64"/>
  <c r="AK120" i="64"/>
  <c r="AK119" i="64"/>
  <c r="AK149" i="64" s="1"/>
  <c r="AL114" i="64"/>
  <c r="AK146" i="64"/>
  <c r="AK144" i="64"/>
  <c r="AK140" i="64"/>
  <c r="AK141" i="64"/>
  <c r="AJ151" i="64"/>
  <c r="AJ156" i="64" s="1"/>
  <c r="AJ160" i="64" s="1"/>
  <c r="AJ150" i="64"/>
  <c r="AJ155" i="64" s="1"/>
  <c r="AJ200" i="64"/>
  <c r="AJ204" i="64" s="1"/>
  <c r="AJ207" i="64" s="1"/>
  <c r="AI157" i="64"/>
  <c r="AK175" i="64"/>
  <c r="AK189" i="64"/>
  <c r="AK181" i="64"/>
  <c r="AK216" i="64"/>
  <c r="AK167" i="64"/>
  <c r="AK224" i="64"/>
  <c r="AK219" i="64"/>
  <c r="AK170" i="64"/>
  <c r="AK213" i="64"/>
  <c r="AK222" i="64"/>
  <c r="AK173" i="64"/>
  <c r="AK165" i="64"/>
  <c r="AK237" i="64"/>
  <c r="AK232" i="64"/>
  <c r="AK183" i="64"/>
  <c r="AK243" i="64"/>
  <c r="AK196" i="64"/>
  <c r="AK230" i="64"/>
  <c r="AK192" i="64"/>
  <c r="AK197" i="64"/>
  <c r="AK240" i="64"/>
  <c r="AK244" i="64"/>
  <c r="AK242" i="64"/>
  <c r="AK226" i="64"/>
  <c r="AK186" i="64"/>
  <c r="AK195" i="64"/>
  <c r="AK177" i="64"/>
  <c r="AK234" i="64"/>
  <c r="AK238" i="64"/>
  <c r="AK190" i="64"/>
  <c r="AM111" i="46"/>
  <c r="AL149" i="46"/>
  <c r="AL150" i="46"/>
  <c r="AL198" i="46"/>
  <c r="AL199" i="46"/>
  <c r="AL245" i="46"/>
  <c r="AL246" i="46"/>
  <c r="AL249" i="64" l="1"/>
  <c r="AL248" i="64"/>
  <c r="AL202" i="64"/>
  <c r="AL201" i="64"/>
  <c r="AL153" i="64"/>
  <c r="AL152" i="64"/>
  <c r="AN21" i="64"/>
  <c r="AN12" i="64"/>
  <c r="AL154" i="65"/>
  <c r="AL158" i="65" s="1"/>
  <c r="AM249" i="65"/>
  <c r="AM248" i="65"/>
  <c r="AM250" i="65" s="1"/>
  <c r="AM153" i="65"/>
  <c r="AM152" i="65"/>
  <c r="AM12" i="65"/>
  <c r="AM21" i="65"/>
  <c r="AK213" i="65"/>
  <c r="AK216" i="65"/>
  <c r="AK237" i="65"/>
  <c r="AK165" i="65"/>
  <c r="AK167" i="65"/>
  <c r="AK189" i="65"/>
  <c r="AK219" i="65"/>
  <c r="AK170" i="65"/>
  <c r="AK224" i="65"/>
  <c r="AK173" i="65"/>
  <c r="AK231" i="65"/>
  <c r="AK239" i="65"/>
  <c r="AK183" i="65"/>
  <c r="AK197" i="65"/>
  <c r="AK243" i="65"/>
  <c r="AK240" i="65"/>
  <c r="AK226" i="65"/>
  <c r="AK177" i="65"/>
  <c r="AK230" i="65"/>
  <c r="AK175" i="65"/>
  <c r="AK222" i="65"/>
  <c r="AK191" i="65"/>
  <c r="AK232" i="65"/>
  <c r="AK196" i="65"/>
  <c r="AK181" i="65"/>
  <c r="AK244" i="65"/>
  <c r="AK192" i="65"/>
  <c r="AK182" i="65"/>
  <c r="AK223" i="65"/>
  <c r="AK174" i="65"/>
  <c r="AK242" i="65"/>
  <c r="AK195" i="65"/>
  <c r="AK234" i="65"/>
  <c r="AK186" i="65"/>
  <c r="AK238" i="65"/>
  <c r="AK190" i="65"/>
  <c r="AK157" i="65"/>
  <c r="AK161" i="65" s="1"/>
  <c r="AK159" i="65"/>
  <c r="AJ200" i="65"/>
  <c r="AJ204" i="65" s="1"/>
  <c r="AJ207" i="65" s="1"/>
  <c r="AJ247" i="65"/>
  <c r="AJ251" i="65" s="1"/>
  <c r="AJ254" i="65" s="1"/>
  <c r="AN6" i="65"/>
  <c r="AM251" i="65"/>
  <c r="AM147" i="65"/>
  <c r="AM146" i="65"/>
  <c r="AM144" i="65"/>
  <c r="AM143" i="65"/>
  <c r="AM142" i="65"/>
  <c r="AM141" i="65"/>
  <c r="AM140" i="65"/>
  <c r="AM136" i="65"/>
  <c r="AM135" i="65"/>
  <c r="AM134" i="65"/>
  <c r="AM133" i="65"/>
  <c r="AM129" i="65"/>
  <c r="AM128" i="65"/>
  <c r="AM127" i="65"/>
  <c r="AM126" i="65"/>
  <c r="AM123" i="65"/>
  <c r="AM120" i="65"/>
  <c r="AM119" i="65"/>
  <c r="AM149" i="65" s="1"/>
  <c r="AM154" i="65" s="1"/>
  <c r="AM158" i="65" s="1"/>
  <c r="AN114" i="65"/>
  <c r="AL151" i="65"/>
  <c r="AL156" i="65" s="1"/>
  <c r="AL160" i="65" s="1"/>
  <c r="AL150" i="65"/>
  <c r="AL155" i="65" s="1"/>
  <c r="AL232" i="64"/>
  <c r="AL183" i="64"/>
  <c r="AL167" i="64"/>
  <c r="AL243" i="64"/>
  <c r="AL196" i="64"/>
  <c r="AL230" i="64"/>
  <c r="AL181" i="64"/>
  <c r="AL213" i="64"/>
  <c r="AL165" i="64"/>
  <c r="AL216" i="64"/>
  <c r="AL237" i="64"/>
  <c r="AL219" i="64"/>
  <c r="AL222" i="64"/>
  <c r="AL175" i="64"/>
  <c r="AL173" i="64"/>
  <c r="AL224" i="64"/>
  <c r="AL170" i="64"/>
  <c r="AL189" i="64"/>
  <c r="AL244" i="64"/>
  <c r="AL197" i="64"/>
  <c r="AL240" i="64"/>
  <c r="AL192" i="64"/>
  <c r="AL242" i="64"/>
  <c r="AL195" i="64"/>
  <c r="AL234" i="64"/>
  <c r="AL226" i="64"/>
  <c r="AL177" i="64"/>
  <c r="AL186" i="64"/>
  <c r="AL190" i="64"/>
  <c r="AL238" i="64"/>
  <c r="AK150" i="64"/>
  <c r="AK155" i="64" s="1"/>
  <c r="AK151" i="64"/>
  <c r="AK156" i="64" s="1"/>
  <c r="AK160" i="64" s="1"/>
  <c r="AJ157" i="64"/>
  <c r="AL147" i="64"/>
  <c r="AL146" i="64"/>
  <c r="AL144" i="64"/>
  <c r="AL143" i="64"/>
  <c r="AL142" i="64"/>
  <c r="AL141" i="64"/>
  <c r="AL140" i="64"/>
  <c r="AL136" i="64"/>
  <c r="AL135" i="64"/>
  <c r="AL134" i="64"/>
  <c r="AL133" i="64"/>
  <c r="AL129" i="64"/>
  <c r="AL128" i="64"/>
  <c r="AL127" i="64"/>
  <c r="AL126" i="64"/>
  <c r="AL123" i="64"/>
  <c r="AL120" i="64"/>
  <c r="AL119" i="64"/>
  <c r="AL149" i="64" s="1"/>
  <c r="AM114" i="64"/>
  <c r="AO6" i="64"/>
  <c r="AK247" i="64"/>
  <c r="AK251" i="64" s="1"/>
  <c r="AK254" i="64" s="1"/>
  <c r="AK200" i="64"/>
  <c r="AK204" i="64" s="1"/>
  <c r="AK207" i="64" s="1"/>
  <c r="AK154" i="64"/>
  <c r="AK158" i="64" s="1"/>
  <c r="AN111" i="46"/>
  <c r="AM149" i="46"/>
  <c r="AM150" i="46"/>
  <c r="AM245" i="46"/>
  <c r="AM246" i="46"/>
  <c r="AM248" i="46" s="1"/>
  <c r="AL154" i="64" l="1"/>
  <c r="AO21" i="64"/>
  <c r="AO12" i="64"/>
  <c r="AM249" i="64"/>
  <c r="AM251" i="64" s="1"/>
  <c r="AM248" i="64"/>
  <c r="AM250" i="64" s="1"/>
  <c r="AM153" i="64"/>
  <c r="AM152" i="64"/>
  <c r="AN249" i="65"/>
  <c r="AN251" i="65" s="1"/>
  <c r="AN248" i="65"/>
  <c r="AN152" i="65"/>
  <c r="AN153" i="65"/>
  <c r="AN12" i="65"/>
  <c r="AN21" i="65"/>
  <c r="AL158" i="64"/>
  <c r="AL157" i="65"/>
  <c r="AL161" i="65" s="1"/>
  <c r="L18" i="49" s="1"/>
  <c r="AL159" i="65"/>
  <c r="AN250" i="65"/>
  <c r="AN146" i="65"/>
  <c r="AN141" i="65"/>
  <c r="AN136" i="65"/>
  <c r="AN134" i="65"/>
  <c r="AN129" i="65"/>
  <c r="AN127" i="65"/>
  <c r="AN123" i="65"/>
  <c r="AN119" i="65"/>
  <c r="AN149" i="65" s="1"/>
  <c r="AN143" i="65"/>
  <c r="AN142" i="65"/>
  <c r="AN140" i="65"/>
  <c r="AN128" i="65"/>
  <c r="AN120" i="65"/>
  <c r="AO114" i="65"/>
  <c r="AN144" i="65"/>
  <c r="AN147" i="65"/>
  <c r="AN135" i="65"/>
  <c r="AN133" i="65"/>
  <c r="AN126" i="65"/>
  <c r="AM151" i="65"/>
  <c r="AM156" i="65" s="1"/>
  <c r="AM160" i="65" s="1"/>
  <c r="AM150" i="65"/>
  <c r="AM155" i="65" s="1"/>
  <c r="AM252" i="65"/>
  <c r="AO6" i="65"/>
  <c r="AK247" i="65"/>
  <c r="AK251" i="65" s="1"/>
  <c r="AK254" i="65" s="1"/>
  <c r="AK200" i="65"/>
  <c r="AK204" i="65" s="1"/>
  <c r="AK207" i="65" s="1"/>
  <c r="AL213" i="65"/>
  <c r="AL165" i="65"/>
  <c r="AL216" i="65"/>
  <c r="AL237" i="65"/>
  <c r="AL167" i="65"/>
  <c r="AL219" i="65"/>
  <c r="AL189" i="65"/>
  <c r="AL170" i="65"/>
  <c r="AL181" i="65"/>
  <c r="AL224" i="65"/>
  <c r="AL231" i="65"/>
  <c r="AL239" i="65"/>
  <c r="AL183" i="65"/>
  <c r="AL243" i="65"/>
  <c r="AL240" i="65"/>
  <c r="AL230" i="65"/>
  <c r="AL175" i="65"/>
  <c r="AL197" i="65"/>
  <c r="AL177" i="65"/>
  <c r="AL222" i="65"/>
  <c r="AL191" i="65"/>
  <c r="AL232" i="65"/>
  <c r="AL226" i="65"/>
  <c r="AL182" i="65"/>
  <c r="AL244" i="65"/>
  <c r="AL196" i="65"/>
  <c r="AL192" i="65"/>
  <c r="AL173" i="65"/>
  <c r="AL223" i="65"/>
  <c r="AL242" i="65"/>
  <c r="AL186" i="65"/>
  <c r="AL174" i="65"/>
  <c r="AL195" i="65"/>
  <c r="AL234" i="65"/>
  <c r="AL238" i="65"/>
  <c r="AL190" i="65"/>
  <c r="AL200" i="64"/>
  <c r="AL204" i="64" s="1"/>
  <c r="AL207" i="64" s="1"/>
  <c r="AP6" i="64"/>
  <c r="AM147" i="64"/>
  <c r="AM146" i="64"/>
  <c r="AM144" i="64"/>
  <c r="AM143" i="64"/>
  <c r="AM142" i="64"/>
  <c r="AM141" i="64"/>
  <c r="AM140" i="64"/>
  <c r="AM136" i="64"/>
  <c r="AM134" i="64"/>
  <c r="AM127" i="64"/>
  <c r="AM119" i="64"/>
  <c r="AM149" i="64" s="1"/>
  <c r="AM154" i="64" s="1"/>
  <c r="AM158" i="64" s="1"/>
  <c r="AM135" i="64"/>
  <c r="AM128" i="64"/>
  <c r="AM120" i="64"/>
  <c r="AM133" i="64"/>
  <c r="AM129" i="64"/>
  <c r="AM123" i="64"/>
  <c r="AM126" i="64"/>
  <c r="AN114" i="64"/>
  <c r="AL151" i="64"/>
  <c r="AL156" i="64" s="1"/>
  <c r="AL160" i="64" s="1"/>
  <c r="AL150" i="64"/>
  <c r="AL155" i="64" s="1"/>
  <c r="AK157" i="64"/>
  <c r="AL247" i="64"/>
  <c r="AL251" i="64" s="1"/>
  <c r="AL254" i="64" s="1"/>
  <c r="AO111" i="46"/>
  <c r="AN149" i="46"/>
  <c r="AN150" i="46"/>
  <c r="AN245" i="46"/>
  <c r="AN246" i="46"/>
  <c r="AN248" i="46" s="1"/>
  <c r="AP21" i="64" l="1"/>
  <c r="AP12" i="64"/>
  <c r="AN249" i="64"/>
  <c r="AN248" i="64"/>
  <c r="AN250" i="64" s="1"/>
  <c r="AN153" i="64"/>
  <c r="AN152" i="64"/>
  <c r="AO12" i="65"/>
  <c r="AO21" i="65"/>
  <c r="AN154" i="65"/>
  <c r="AN158" i="65" s="1"/>
  <c r="AO248" i="65"/>
  <c r="AO250" i="65" s="1"/>
  <c r="AO152" i="65"/>
  <c r="AO249" i="65"/>
  <c r="AO251" i="65" s="1"/>
  <c r="AO153" i="65"/>
  <c r="AL247" i="65"/>
  <c r="AL251" i="65" s="1"/>
  <c r="AN254" i="65" s="1"/>
  <c r="AO147" i="65"/>
  <c r="AO146" i="65"/>
  <c r="AO144" i="65"/>
  <c r="AO143" i="65"/>
  <c r="AO141" i="65"/>
  <c r="AO136" i="65"/>
  <c r="AO134" i="65"/>
  <c r="AO127" i="65"/>
  <c r="AO142" i="65"/>
  <c r="AO140" i="65"/>
  <c r="AO135" i="65"/>
  <c r="AO133" i="65"/>
  <c r="AO128" i="65"/>
  <c r="AO126" i="65"/>
  <c r="AO120" i="65"/>
  <c r="AP114" i="65"/>
  <c r="AO129" i="65"/>
  <c r="AO123" i="65"/>
  <c r="AO119" i="65"/>
  <c r="AO149" i="65" s="1"/>
  <c r="AN252" i="65"/>
  <c r="AL200" i="65"/>
  <c r="AL204" i="65" s="1"/>
  <c r="AL207" i="65" s="1"/>
  <c r="AM157" i="65"/>
  <c r="AM161" i="65" s="1"/>
  <c r="AM159" i="65"/>
  <c r="AP6" i="65"/>
  <c r="AN151" i="65"/>
  <c r="AN156" i="65" s="1"/>
  <c r="AN160" i="65" s="1"/>
  <c r="AN150" i="65"/>
  <c r="AN155" i="65" s="1"/>
  <c r="AM252" i="64"/>
  <c r="AL157" i="64"/>
  <c r="AM254" i="64"/>
  <c r="AN251" i="64"/>
  <c r="AN254" i="64" s="1"/>
  <c r="AN147" i="64"/>
  <c r="AN146" i="64"/>
  <c r="AN144" i="64"/>
  <c r="AN143" i="64"/>
  <c r="AN142" i="64"/>
  <c r="AN141" i="64"/>
  <c r="AN140" i="64"/>
  <c r="AN136" i="64"/>
  <c r="AN135" i="64"/>
  <c r="AN134" i="64"/>
  <c r="AN133" i="64"/>
  <c r="AN129" i="64"/>
  <c r="AN128" i="64"/>
  <c r="AN127" i="64"/>
  <c r="AN126" i="64"/>
  <c r="AN123" i="64"/>
  <c r="AN120" i="64"/>
  <c r="AN119" i="64"/>
  <c r="AN149" i="64" s="1"/>
  <c r="AO114" i="64"/>
  <c r="AM151" i="64"/>
  <c r="AM156" i="64" s="1"/>
  <c r="AM160" i="64" s="1"/>
  <c r="AM150" i="64"/>
  <c r="AM155" i="64" s="1"/>
  <c r="AQ6" i="64"/>
  <c r="AP111" i="46"/>
  <c r="AO149" i="46"/>
  <c r="AO150" i="46"/>
  <c r="AO245" i="46"/>
  <c r="AO246" i="46"/>
  <c r="AO248" i="46" s="1"/>
  <c r="AO154" i="65" l="1"/>
  <c r="AO158" i="65" s="1"/>
  <c r="AN252" i="64"/>
  <c r="AQ12" i="64"/>
  <c r="AQ21" i="64"/>
  <c r="AO249" i="64"/>
  <c r="AO251" i="64" s="1"/>
  <c r="AO254" i="64" s="1"/>
  <c r="AO248" i="64"/>
  <c r="AO250" i="64" s="1"/>
  <c r="AO153" i="64"/>
  <c r="AO152" i="64"/>
  <c r="AO254" i="65"/>
  <c r="AP21" i="65"/>
  <c r="AP12" i="65"/>
  <c r="AP249" i="65"/>
  <c r="AP251" i="65" s="1"/>
  <c r="AP254" i="65" s="1"/>
  <c r="AP248" i="65"/>
  <c r="AP250" i="65" s="1"/>
  <c r="AP153" i="65"/>
  <c r="AP152" i="65"/>
  <c r="AN157" i="65"/>
  <c r="AN161" i="65" s="1"/>
  <c r="AN159" i="65"/>
  <c r="AO151" i="65"/>
  <c r="AO156" i="65" s="1"/>
  <c r="AO160" i="65" s="1"/>
  <c r="AO150" i="65"/>
  <c r="AO155" i="65" s="1"/>
  <c r="AO252" i="65"/>
  <c r="AP147" i="65"/>
  <c r="AP146" i="65"/>
  <c r="AP144" i="65"/>
  <c r="AP143" i="65"/>
  <c r="AP142" i="65"/>
  <c r="AP141" i="65"/>
  <c r="AP140" i="65"/>
  <c r="AP136" i="65"/>
  <c r="AP135" i="65"/>
  <c r="AP134" i="65"/>
  <c r="AP133" i="65"/>
  <c r="AP129" i="65"/>
  <c r="AP128" i="65"/>
  <c r="AP127" i="65"/>
  <c r="AP126" i="65"/>
  <c r="AP123" i="65"/>
  <c r="AP120" i="65"/>
  <c r="AP119" i="65"/>
  <c r="AP149" i="65" s="1"/>
  <c r="AQ114" i="65"/>
  <c r="AQ6" i="65"/>
  <c r="AL254" i="65"/>
  <c r="AM254" i="65"/>
  <c r="AO143" i="64"/>
  <c r="AO136" i="64"/>
  <c r="AO147" i="64"/>
  <c r="AO144" i="64"/>
  <c r="AO140" i="64"/>
  <c r="AO135" i="64"/>
  <c r="AO134" i="64"/>
  <c r="AO133" i="64"/>
  <c r="AO129" i="64"/>
  <c r="AO128" i="64"/>
  <c r="AO127" i="64"/>
  <c r="AO126" i="64"/>
  <c r="AO123" i="64"/>
  <c r="AO120" i="64"/>
  <c r="AO119" i="64"/>
  <c r="AO149" i="64" s="1"/>
  <c r="AP114" i="64"/>
  <c r="AO146" i="64"/>
  <c r="AO141" i="64"/>
  <c r="AO142" i="64"/>
  <c r="AN151" i="64"/>
  <c r="AN156" i="64" s="1"/>
  <c r="AN160" i="64" s="1"/>
  <c r="AN150" i="64"/>
  <c r="AN155" i="64" s="1"/>
  <c r="AN154" i="64"/>
  <c r="AN158" i="64" s="1"/>
  <c r="AR6" i="64"/>
  <c r="AM157" i="64"/>
  <c r="AQ111" i="46"/>
  <c r="AP149" i="46"/>
  <c r="AP150" i="46"/>
  <c r="AP245" i="46"/>
  <c r="AP246" i="46"/>
  <c r="AP248" i="46" s="1"/>
  <c r="AO252" i="64" l="1"/>
  <c r="AP249" i="64"/>
  <c r="AP248" i="64"/>
  <c r="AP250" i="64" s="1"/>
  <c r="AP153" i="64"/>
  <c r="AP152" i="64"/>
  <c r="AR12" i="64"/>
  <c r="AR21" i="64"/>
  <c r="AP252" i="65"/>
  <c r="AP154" i="65"/>
  <c r="AP158" i="65" s="1"/>
  <c r="AQ249" i="65"/>
  <c r="AQ251" i="65" s="1"/>
  <c r="AQ254" i="65" s="1"/>
  <c r="AQ248" i="65"/>
  <c r="AQ250" i="65" s="1"/>
  <c r="AQ153" i="65"/>
  <c r="AQ152" i="65"/>
  <c r="AQ12" i="65"/>
  <c r="AQ21" i="65"/>
  <c r="AQ147" i="65"/>
  <c r="AQ146" i="65"/>
  <c r="AQ144" i="65"/>
  <c r="AQ143" i="65"/>
  <c r="AQ142" i="65"/>
  <c r="AQ141" i="65"/>
  <c r="AQ140" i="65"/>
  <c r="AQ136" i="65"/>
  <c r="AQ135" i="65"/>
  <c r="AQ134" i="65"/>
  <c r="AQ133" i="65"/>
  <c r="AQ129" i="65"/>
  <c r="AQ128" i="65"/>
  <c r="AQ127" i="65"/>
  <c r="AQ126" i="65"/>
  <c r="AQ123" i="65"/>
  <c r="AQ120" i="65"/>
  <c r="AQ119" i="65"/>
  <c r="AQ149" i="65" s="1"/>
  <c r="AR114" i="65"/>
  <c r="AP151" i="65"/>
  <c r="AP156" i="65" s="1"/>
  <c r="AP160" i="65" s="1"/>
  <c r="AP150" i="65"/>
  <c r="AP155" i="65" s="1"/>
  <c r="AO157" i="65"/>
  <c r="AO161" i="65" s="1"/>
  <c r="AO159" i="65"/>
  <c r="AR6" i="65"/>
  <c r="AO150" i="64"/>
  <c r="AO155" i="64" s="1"/>
  <c r="AO151" i="64"/>
  <c r="AO156" i="64" s="1"/>
  <c r="AO160" i="64" s="1"/>
  <c r="AS6" i="64"/>
  <c r="AP251" i="64"/>
  <c r="AP254" i="64" s="1"/>
  <c r="AP147" i="64"/>
  <c r="AP146" i="64"/>
  <c r="AP144" i="64"/>
  <c r="AP143" i="64"/>
  <c r="AP142" i="64"/>
  <c r="AP141" i="64"/>
  <c r="AP140" i="64"/>
  <c r="AP136" i="64"/>
  <c r="AP135" i="64"/>
  <c r="AP134" i="64"/>
  <c r="AP133" i="64"/>
  <c r="AP129" i="64"/>
  <c r="AP128" i="64"/>
  <c r="AP127" i="64"/>
  <c r="AP126" i="64"/>
  <c r="AP123" i="64"/>
  <c r="AP120" i="64"/>
  <c r="AP119" i="64"/>
  <c r="AP149" i="64" s="1"/>
  <c r="AQ114" i="64"/>
  <c r="AN157" i="64"/>
  <c r="AO154" i="64"/>
  <c r="AO158" i="64" s="1"/>
  <c r="AR111" i="46"/>
  <c r="AQ149" i="46"/>
  <c r="AQ150" i="46"/>
  <c r="AQ245" i="46"/>
  <c r="AQ246" i="46"/>
  <c r="AQ248" i="46" s="1"/>
  <c r="AP154" i="64" l="1"/>
  <c r="AQ249" i="64"/>
  <c r="AQ251" i="64" s="1"/>
  <c r="AQ254" i="64" s="1"/>
  <c r="AQ248" i="64"/>
  <c r="AQ250" i="64" s="1"/>
  <c r="AQ153" i="64"/>
  <c r="AQ152" i="64"/>
  <c r="AS21" i="64"/>
  <c r="AS12" i="64"/>
  <c r="AR248" i="65"/>
  <c r="AR250" i="65" s="1"/>
  <c r="AR152" i="65"/>
  <c r="AR249" i="65"/>
  <c r="AR251" i="65" s="1"/>
  <c r="AR254" i="65" s="1"/>
  <c r="AR153" i="65"/>
  <c r="AR12" i="65"/>
  <c r="AR21" i="65"/>
  <c r="AQ154" i="65"/>
  <c r="AQ158" i="65" s="1"/>
  <c r="AS6" i="65"/>
  <c r="AQ252" i="65"/>
  <c r="AP157" i="65"/>
  <c r="AP161" i="65" s="1"/>
  <c r="AP159" i="65"/>
  <c r="AR147" i="65"/>
  <c r="AR142" i="65"/>
  <c r="AR140" i="65"/>
  <c r="AR135" i="65"/>
  <c r="AR133" i="65"/>
  <c r="AR128" i="65"/>
  <c r="AR126" i="65"/>
  <c r="AR120" i="65"/>
  <c r="AS114" i="65"/>
  <c r="AR141" i="65"/>
  <c r="AR136" i="65"/>
  <c r="AR127" i="65"/>
  <c r="AR143" i="65"/>
  <c r="AR144" i="65"/>
  <c r="AR134" i="65"/>
  <c r="AR129" i="65"/>
  <c r="AR123" i="65"/>
  <c r="AR119" i="65"/>
  <c r="AR149" i="65" s="1"/>
  <c r="AR154" i="65" s="1"/>
  <c r="AR158" i="65" s="1"/>
  <c r="AR146" i="65"/>
  <c r="AQ150" i="65"/>
  <c r="AQ155" i="65" s="1"/>
  <c r="AQ151" i="65"/>
  <c r="AQ156" i="65" s="1"/>
  <c r="AQ160" i="65" s="1"/>
  <c r="AP158" i="64"/>
  <c r="AP252" i="64"/>
  <c r="AQ147" i="64"/>
  <c r="AQ146" i="64"/>
  <c r="AQ144" i="64"/>
  <c r="AQ143" i="64"/>
  <c r="AQ142" i="64"/>
  <c r="AQ141" i="64"/>
  <c r="AQ140" i="64"/>
  <c r="AQ136" i="64"/>
  <c r="AQ135" i="64"/>
  <c r="AQ128" i="64"/>
  <c r="AQ120" i="64"/>
  <c r="AQ134" i="64"/>
  <c r="AQ129" i="64"/>
  <c r="AQ123" i="64"/>
  <c r="AQ127" i="64"/>
  <c r="AQ119" i="64"/>
  <c r="AQ149" i="64" s="1"/>
  <c r="AQ133" i="64"/>
  <c r="AQ126" i="64"/>
  <c r="AR114" i="64"/>
  <c r="AP151" i="64"/>
  <c r="AP156" i="64" s="1"/>
  <c r="AP160" i="64" s="1"/>
  <c r="AP150" i="64"/>
  <c r="AP155" i="64" s="1"/>
  <c r="AT6" i="64"/>
  <c r="AO157" i="64"/>
  <c r="AS111" i="46"/>
  <c r="AR149" i="46"/>
  <c r="AR150" i="46"/>
  <c r="AR245" i="46"/>
  <c r="AR246" i="46"/>
  <c r="AR248" i="46" s="1"/>
  <c r="AQ154" i="64" l="1"/>
  <c r="AQ158" i="64" s="1"/>
  <c r="AR249" i="64"/>
  <c r="AR248" i="64"/>
  <c r="AR250" i="64" s="1"/>
  <c r="AR153" i="64"/>
  <c r="AR152" i="64"/>
  <c r="AT21" i="64"/>
  <c r="AT12" i="64"/>
  <c r="AS21" i="65"/>
  <c r="AS12" i="65"/>
  <c r="AS249" i="65"/>
  <c r="AS153" i="65"/>
  <c r="AS152" i="65"/>
  <c r="AS248" i="65"/>
  <c r="AR252" i="65"/>
  <c r="AQ252" i="64"/>
  <c r="AS251" i="65"/>
  <c r="AS254" i="65" s="1"/>
  <c r="AS250" i="65"/>
  <c r="AS143" i="65"/>
  <c r="AS147" i="65"/>
  <c r="AS146" i="65"/>
  <c r="AS144" i="65"/>
  <c r="AS142" i="65"/>
  <c r="AS128" i="65"/>
  <c r="AS120" i="65"/>
  <c r="AS141" i="65"/>
  <c r="AS136" i="65"/>
  <c r="AS134" i="65"/>
  <c r="AS129" i="65"/>
  <c r="AS127" i="65"/>
  <c r="AS123" i="65"/>
  <c r="AS119" i="65"/>
  <c r="AS149" i="65" s="1"/>
  <c r="AS133" i="65"/>
  <c r="AS140" i="65"/>
  <c r="AS135" i="65"/>
  <c r="AS126" i="65"/>
  <c r="AT114" i="65"/>
  <c r="AT6" i="65"/>
  <c r="AQ157" i="65"/>
  <c r="AQ161" i="65" s="1"/>
  <c r="AQ159" i="65"/>
  <c r="AR150" i="65"/>
  <c r="AR155" i="65" s="1"/>
  <c r="AR151" i="65"/>
  <c r="AR156" i="65" s="1"/>
  <c r="AR160" i="65" s="1"/>
  <c r="AP157" i="64"/>
  <c r="AU6" i="64"/>
  <c r="AU12" i="64" s="1"/>
  <c r="AR251" i="64"/>
  <c r="AR254" i="64" s="1"/>
  <c r="AR147" i="64"/>
  <c r="AR146" i="64"/>
  <c r="AR144" i="64"/>
  <c r="AR143" i="64"/>
  <c r="AR142" i="64"/>
  <c r="AR141" i="64"/>
  <c r="AR140" i="64"/>
  <c r="AR136" i="64"/>
  <c r="AR135" i="64"/>
  <c r="AR134" i="64"/>
  <c r="AR133" i="64"/>
  <c r="AR129" i="64"/>
  <c r="AR128" i="64"/>
  <c r="AR127" i="64"/>
  <c r="AR126" i="64"/>
  <c r="AR123" i="64"/>
  <c r="AR120" i="64"/>
  <c r="AR119" i="64"/>
  <c r="AR149" i="64" s="1"/>
  <c r="AR154" i="64" s="1"/>
  <c r="AR158" i="64" s="1"/>
  <c r="AS114" i="64"/>
  <c r="AQ151" i="64"/>
  <c r="AQ156" i="64" s="1"/>
  <c r="AQ160" i="64" s="1"/>
  <c r="AQ150" i="64"/>
  <c r="AQ155" i="64" s="1"/>
  <c r="AT111" i="46"/>
  <c r="AS149" i="46"/>
  <c r="AS150" i="46"/>
  <c r="AS245" i="46"/>
  <c r="AS246" i="46"/>
  <c r="AS248" i="46" s="1"/>
  <c r="AS154" i="65" l="1"/>
  <c r="AS158" i="65" s="1"/>
  <c r="AS249" i="64"/>
  <c r="AS251" i="64" s="1"/>
  <c r="AS254" i="64" s="1"/>
  <c r="AS248" i="64"/>
  <c r="AS153" i="64"/>
  <c r="AS152" i="64"/>
  <c r="AT249" i="65"/>
  <c r="AT248" i="65"/>
  <c r="AT153" i="65"/>
  <c r="AT152" i="65"/>
  <c r="AT21" i="65"/>
  <c r="AT12" i="65"/>
  <c r="AS151" i="65"/>
  <c r="AS156" i="65" s="1"/>
  <c r="AS160" i="65" s="1"/>
  <c r="AS150" i="65"/>
  <c r="AS155" i="65" s="1"/>
  <c r="AT251" i="65"/>
  <c r="AT254" i="65" s="1"/>
  <c r="AT250" i="65"/>
  <c r="AT147" i="65"/>
  <c r="AT146" i="65"/>
  <c r="AT144" i="65"/>
  <c r="AT143" i="65"/>
  <c r="AT142" i="65"/>
  <c r="AT141" i="65"/>
  <c r="AT140" i="65"/>
  <c r="AT136" i="65"/>
  <c r="AT135" i="65"/>
  <c r="AT134" i="65"/>
  <c r="AT133" i="65"/>
  <c r="AT129" i="65"/>
  <c r="AT128" i="65"/>
  <c r="AT127" i="65"/>
  <c r="AT126" i="65"/>
  <c r="AT123" i="65"/>
  <c r="AT120" i="65"/>
  <c r="AT119" i="65"/>
  <c r="AT149" i="65" s="1"/>
  <c r="AT154" i="65" s="1"/>
  <c r="AT158" i="65" s="1"/>
  <c r="AU114" i="65"/>
  <c r="AS252" i="65"/>
  <c r="AR157" i="65"/>
  <c r="AR161" i="65" s="1"/>
  <c r="AR159" i="65"/>
  <c r="AU6" i="65"/>
  <c r="AU12" i="65" s="1"/>
  <c r="AS250" i="64"/>
  <c r="AS144" i="64"/>
  <c r="AS140" i="64"/>
  <c r="AS143" i="64"/>
  <c r="AS146" i="64"/>
  <c r="AS141" i="64"/>
  <c r="AS135" i="64"/>
  <c r="AS134" i="64"/>
  <c r="AS133" i="64"/>
  <c r="AS129" i="64"/>
  <c r="AS128" i="64"/>
  <c r="AS127" i="64"/>
  <c r="AS126" i="64"/>
  <c r="AS123" i="64"/>
  <c r="AS120" i="64"/>
  <c r="AS119" i="64"/>
  <c r="AS149" i="64" s="1"/>
  <c r="AT114" i="64"/>
  <c r="AS147" i="64"/>
  <c r="AS142" i="64"/>
  <c r="AS136" i="64"/>
  <c r="AR252" i="64"/>
  <c r="AQ157" i="64"/>
  <c r="AR151" i="64"/>
  <c r="AR156" i="64" s="1"/>
  <c r="AR160" i="64" s="1"/>
  <c r="AR150" i="64"/>
  <c r="AR155" i="64" s="1"/>
  <c r="AV6" i="64"/>
  <c r="AV12" i="64" s="1"/>
  <c r="AU111" i="46"/>
  <c r="AT149" i="46"/>
  <c r="AT150" i="46"/>
  <c r="AT245" i="46"/>
  <c r="AT246" i="46"/>
  <c r="AT248" i="46" s="1"/>
  <c r="AS154" i="64" l="1"/>
  <c r="AS158" i="64" s="1"/>
  <c r="AS252" i="64"/>
  <c r="AT249" i="64"/>
  <c r="AT251" i="64" s="1"/>
  <c r="AT254" i="64" s="1"/>
  <c r="AT248" i="64"/>
  <c r="AT250" i="64" s="1"/>
  <c r="AT153" i="64"/>
  <c r="AT152" i="64"/>
  <c r="AU249" i="65"/>
  <c r="AU248" i="65"/>
  <c r="AU250" i="65" s="1"/>
  <c r="AU153" i="65"/>
  <c r="AU152" i="65"/>
  <c r="AU251" i="65"/>
  <c r="AU254" i="65" s="1"/>
  <c r="AU147" i="65"/>
  <c r="AU146" i="65"/>
  <c r="AU144" i="65"/>
  <c r="AU143" i="65"/>
  <c r="AU142" i="65"/>
  <c r="AU141" i="65"/>
  <c r="AU140" i="65"/>
  <c r="AU136" i="65"/>
  <c r="AU135" i="65"/>
  <c r="AU134" i="65"/>
  <c r="AU133" i="65"/>
  <c r="AU129" i="65"/>
  <c r="AU128" i="65"/>
  <c r="AU127" i="65"/>
  <c r="AU126" i="65"/>
  <c r="AU123" i="65"/>
  <c r="AU120" i="65"/>
  <c r="AU119" i="65"/>
  <c r="AU149" i="65" s="1"/>
  <c r="AV114" i="65"/>
  <c r="AT252" i="65"/>
  <c r="AV6" i="65"/>
  <c r="AV12" i="65" s="1"/>
  <c r="AS157" i="65"/>
  <c r="AS161" i="65" s="1"/>
  <c r="AS159" i="65"/>
  <c r="AT151" i="65"/>
  <c r="AT156" i="65" s="1"/>
  <c r="AT160" i="65" s="1"/>
  <c r="AT150" i="65"/>
  <c r="AT155" i="65" s="1"/>
  <c r="AS150" i="64"/>
  <c r="AS155" i="64" s="1"/>
  <c r="AS151" i="64"/>
  <c r="AS156" i="64" s="1"/>
  <c r="AS160" i="64" s="1"/>
  <c r="AR157" i="64"/>
  <c r="AT147" i="64"/>
  <c r="AT146" i="64"/>
  <c r="AT144" i="64"/>
  <c r="AT143" i="64"/>
  <c r="AT142" i="64"/>
  <c r="AT141" i="64"/>
  <c r="AT140" i="64"/>
  <c r="AT136" i="64"/>
  <c r="AT135" i="64"/>
  <c r="AT134" i="64"/>
  <c r="AT133" i="64"/>
  <c r="AT129" i="64"/>
  <c r="AT128" i="64"/>
  <c r="AT127" i="64"/>
  <c r="AT126" i="64"/>
  <c r="AT123" i="64"/>
  <c r="AT120" i="64"/>
  <c r="AT119" i="64"/>
  <c r="AT149" i="64" s="1"/>
  <c r="AU114" i="64"/>
  <c r="AW6" i="64"/>
  <c r="AW12" i="64" s="1"/>
  <c r="AV111" i="46"/>
  <c r="AU149" i="46"/>
  <c r="AU150" i="46"/>
  <c r="AU245" i="46"/>
  <c r="AU246" i="46"/>
  <c r="AU248" i="46" s="1"/>
  <c r="AT252" i="64" l="1"/>
  <c r="AU249" i="64"/>
  <c r="AU248" i="64"/>
  <c r="AU250" i="64" s="1"/>
  <c r="AU153" i="64"/>
  <c r="AU152" i="64"/>
  <c r="AV153" i="65"/>
  <c r="AV248" i="65"/>
  <c r="AV152" i="65"/>
  <c r="AV249" i="65"/>
  <c r="AV251" i="65" s="1"/>
  <c r="AV254" i="65" s="1"/>
  <c r="AU151" i="65"/>
  <c r="AU156" i="65" s="1"/>
  <c r="AU160" i="65" s="1"/>
  <c r="AU150" i="65"/>
  <c r="AU155" i="65" s="1"/>
  <c r="AU154" i="65"/>
  <c r="AU158" i="65" s="1"/>
  <c r="AT157" i="65"/>
  <c r="AT161" i="65" s="1"/>
  <c r="AT159" i="65"/>
  <c r="AW6" i="65"/>
  <c r="AW12" i="65" s="1"/>
  <c r="AU252" i="65"/>
  <c r="AV250" i="65"/>
  <c r="AV143" i="65"/>
  <c r="AV141" i="65"/>
  <c r="AV136" i="65"/>
  <c r="AV134" i="65"/>
  <c r="AV129" i="65"/>
  <c r="AV127" i="65"/>
  <c r="AV123" i="65"/>
  <c r="AV119" i="65"/>
  <c r="AV149" i="65" s="1"/>
  <c r="AV146" i="65"/>
  <c r="AV135" i="65"/>
  <c r="AV128" i="65"/>
  <c r="AV126" i="65"/>
  <c r="AV144" i="65"/>
  <c r="AV142" i="65"/>
  <c r="AV140" i="65"/>
  <c r="AV133" i="65"/>
  <c r="AV120" i="65"/>
  <c r="AW114" i="65"/>
  <c r="AV147" i="65"/>
  <c r="AX6" i="64"/>
  <c r="AX12" i="64" s="1"/>
  <c r="AU251" i="64"/>
  <c r="AU254" i="64" s="1"/>
  <c r="AU147" i="64"/>
  <c r="AU146" i="64"/>
  <c r="AU144" i="64"/>
  <c r="AU143" i="64"/>
  <c r="AU142" i="64"/>
  <c r="AU141" i="64"/>
  <c r="AU140" i="64"/>
  <c r="AU136" i="64"/>
  <c r="AU129" i="64"/>
  <c r="AU123" i="64"/>
  <c r="AU133" i="64"/>
  <c r="AU126" i="64"/>
  <c r="AV114" i="64"/>
  <c r="AU134" i="64"/>
  <c r="AU127" i="64"/>
  <c r="AU119" i="64"/>
  <c r="AU149" i="64" s="1"/>
  <c r="AU135" i="64"/>
  <c r="AU128" i="64"/>
  <c r="AU120" i="64"/>
  <c r="AT151" i="64"/>
  <c r="AT156" i="64" s="1"/>
  <c r="AT160" i="64" s="1"/>
  <c r="AT150" i="64"/>
  <c r="AT155" i="64" s="1"/>
  <c r="AT154" i="64"/>
  <c r="AT158" i="64" s="1"/>
  <c r="AS157" i="64"/>
  <c r="AW111" i="46"/>
  <c r="AV149" i="46"/>
  <c r="AV150" i="46"/>
  <c r="AV245" i="46"/>
  <c r="AV246" i="46"/>
  <c r="AV248" i="46" s="1"/>
  <c r="AV154" i="65" l="1"/>
  <c r="AV158" i="65" s="1"/>
  <c r="AU154" i="64"/>
  <c r="AV249" i="64"/>
  <c r="AV251" i="64" s="1"/>
  <c r="AV254" i="64" s="1"/>
  <c r="AV248" i="64"/>
  <c r="AV250" i="64" s="1"/>
  <c r="AV153" i="64"/>
  <c r="AV152" i="64"/>
  <c r="AU252" i="64"/>
  <c r="AW248" i="65"/>
  <c r="AW250" i="65" s="1"/>
  <c r="AW152" i="65"/>
  <c r="AW249" i="65"/>
  <c r="AW251" i="65" s="1"/>
  <c r="AW254" i="65" s="1"/>
  <c r="AW153" i="65"/>
  <c r="AV151" i="65"/>
  <c r="AV156" i="65" s="1"/>
  <c r="AV160" i="65" s="1"/>
  <c r="AV150" i="65"/>
  <c r="AV155" i="65" s="1"/>
  <c r="AW147" i="65"/>
  <c r="AW146" i="65"/>
  <c r="AW144" i="65"/>
  <c r="AW143" i="65"/>
  <c r="AW129" i="65"/>
  <c r="AW119" i="65"/>
  <c r="AW149" i="65" s="1"/>
  <c r="AW154" i="65" s="1"/>
  <c r="AW158" i="65" s="1"/>
  <c r="AW142" i="65"/>
  <c r="AW140" i="65"/>
  <c r="AW135" i="65"/>
  <c r="AW133" i="65"/>
  <c r="AW128" i="65"/>
  <c r="AW126" i="65"/>
  <c r="AW120" i="65"/>
  <c r="AX114" i="65"/>
  <c r="AW141" i="65"/>
  <c r="AW136" i="65"/>
  <c r="AW127" i="65"/>
  <c r="AW134" i="65"/>
  <c r="AW123" i="65"/>
  <c r="AV252" i="65"/>
  <c r="AX6" i="65"/>
  <c r="AX12" i="65" s="1"/>
  <c r="AU157" i="65"/>
  <c r="AU161" i="65" s="1"/>
  <c r="AU159" i="65"/>
  <c r="AT157" i="64"/>
  <c r="AV147" i="64"/>
  <c r="AV146" i="64"/>
  <c r="AV144" i="64"/>
  <c r="AV143" i="64"/>
  <c r="AV142" i="64"/>
  <c r="AV141" i="64"/>
  <c r="AV140" i="64"/>
  <c r="AV136" i="64"/>
  <c r="AV135" i="64"/>
  <c r="AV134" i="64"/>
  <c r="AV133" i="64"/>
  <c r="AV129" i="64"/>
  <c r="AV128" i="64"/>
  <c r="AV127" i="64"/>
  <c r="AV126" i="64"/>
  <c r="AV123" i="64"/>
  <c r="AV120" i="64"/>
  <c r="AV119" i="64"/>
  <c r="AV149" i="64" s="1"/>
  <c r="AW114" i="64"/>
  <c r="AU158" i="64"/>
  <c r="AY6" i="64"/>
  <c r="AY12" i="64" s="1"/>
  <c r="AU151" i="64"/>
  <c r="AU156" i="64" s="1"/>
  <c r="AU160" i="64" s="1"/>
  <c r="AU150" i="64"/>
  <c r="AU155" i="64" s="1"/>
  <c r="AX111" i="46"/>
  <c r="AW149" i="46"/>
  <c r="AW150" i="46"/>
  <c r="AW245" i="46"/>
  <c r="AW246" i="46"/>
  <c r="AW248" i="46" s="1"/>
  <c r="AV252" i="64" l="1"/>
  <c r="AW153" i="64"/>
  <c r="AW152" i="64"/>
  <c r="AW249" i="64"/>
  <c r="AW251" i="64" s="1"/>
  <c r="AW254" i="64" s="1"/>
  <c r="AW248" i="64"/>
  <c r="AW250" i="64" s="1"/>
  <c r="AV154" i="64"/>
  <c r="AV158" i="64" s="1"/>
  <c r="AX249" i="65"/>
  <c r="AX251" i="65" s="1"/>
  <c r="AX254" i="65" s="1"/>
  <c r="AX248" i="65"/>
  <c r="AX250" i="65" s="1"/>
  <c r="AX153" i="65"/>
  <c r="AX152" i="65"/>
  <c r="AW252" i="65"/>
  <c r="AX147" i="65"/>
  <c r="AX146" i="65"/>
  <c r="AX144" i="65"/>
  <c r="AX143" i="65"/>
  <c r="AX142" i="65"/>
  <c r="AX141" i="65"/>
  <c r="AX140" i="65"/>
  <c r="AX136" i="65"/>
  <c r="AX135" i="65"/>
  <c r="AX134" i="65"/>
  <c r="AX133" i="65"/>
  <c r="AX129" i="65"/>
  <c r="AX128" i="65"/>
  <c r="AX127" i="65"/>
  <c r="AX126" i="65"/>
  <c r="AX123" i="65"/>
  <c r="AX120" i="65"/>
  <c r="AX119" i="65"/>
  <c r="AX149" i="65" s="1"/>
  <c r="AY114" i="65"/>
  <c r="AY6" i="65"/>
  <c r="AY12" i="65" s="1"/>
  <c r="AW151" i="65"/>
  <c r="AW156" i="65" s="1"/>
  <c r="AW160" i="65" s="1"/>
  <c r="AW150" i="65"/>
  <c r="AW155" i="65" s="1"/>
  <c r="AV157" i="65"/>
  <c r="AV161" i="65" s="1"/>
  <c r="AV159" i="65"/>
  <c r="AZ6" i="64"/>
  <c r="AZ12" i="64" s="1"/>
  <c r="AU157" i="64"/>
  <c r="AW146" i="64"/>
  <c r="AW141" i="64"/>
  <c r="AW147" i="64"/>
  <c r="AW142" i="64"/>
  <c r="AW135" i="64"/>
  <c r="AW134" i="64"/>
  <c r="AW133" i="64"/>
  <c r="AW129" i="64"/>
  <c r="AW128" i="64"/>
  <c r="AW127" i="64"/>
  <c r="AW126" i="64"/>
  <c r="AW123" i="64"/>
  <c r="AW120" i="64"/>
  <c r="AW119" i="64"/>
  <c r="AW149" i="64" s="1"/>
  <c r="AX114" i="64"/>
  <c r="AW144" i="64"/>
  <c r="AW143" i="64"/>
  <c r="AW136" i="64"/>
  <c r="AW140" i="64"/>
  <c r="AV151" i="64"/>
  <c r="AV156" i="64" s="1"/>
  <c r="AV160" i="64" s="1"/>
  <c r="AV150" i="64"/>
  <c r="AV155" i="64" s="1"/>
  <c r="AY111" i="46"/>
  <c r="AX149" i="46"/>
  <c r="AX150" i="46"/>
  <c r="AX245" i="46"/>
  <c r="AX246" i="46"/>
  <c r="AX248" i="46" s="1"/>
  <c r="AX249" i="64" l="1"/>
  <c r="AX251" i="64" s="1"/>
  <c r="AX254" i="64" s="1"/>
  <c r="AX248" i="64"/>
  <c r="AX250" i="64" s="1"/>
  <c r="AX153" i="64"/>
  <c r="AX152" i="64"/>
  <c r="AY249" i="65"/>
  <c r="AY248" i="65"/>
  <c r="AY153" i="65"/>
  <c r="AY152" i="65"/>
  <c r="AX252" i="65"/>
  <c r="AW252" i="64"/>
  <c r="AW157" i="65"/>
  <c r="AW161" i="65" s="1"/>
  <c r="AW159" i="65"/>
  <c r="AY251" i="65"/>
  <c r="AY254" i="65" s="1"/>
  <c r="AY250" i="65"/>
  <c r="AY147" i="65"/>
  <c r="AY146" i="65"/>
  <c r="AY144" i="65"/>
  <c r="AY143" i="65"/>
  <c r="AY142" i="65"/>
  <c r="AY141" i="65"/>
  <c r="AY140" i="65"/>
  <c r="AY136" i="65"/>
  <c r="AY135" i="65"/>
  <c r="AY134" i="65"/>
  <c r="AY133" i="65"/>
  <c r="AY129" i="65"/>
  <c r="AY128" i="65"/>
  <c r="AY127" i="65"/>
  <c r="AY126" i="65"/>
  <c r="AY123" i="65"/>
  <c r="AY120" i="65"/>
  <c r="AY119" i="65"/>
  <c r="AY149" i="65" s="1"/>
  <c r="AZ114" i="65"/>
  <c r="AX151" i="65"/>
  <c r="AX156" i="65" s="1"/>
  <c r="AX160" i="65" s="1"/>
  <c r="AX150" i="65"/>
  <c r="AX155" i="65" s="1"/>
  <c r="AX154" i="65"/>
  <c r="AX158" i="65" s="1"/>
  <c r="AZ6" i="65"/>
  <c r="AZ12" i="65" s="1"/>
  <c r="AW151" i="64"/>
  <c r="AW156" i="64" s="1"/>
  <c r="AW160" i="64" s="1"/>
  <c r="AW150" i="64"/>
  <c r="AW155" i="64" s="1"/>
  <c r="AX147" i="64"/>
  <c r="AX146" i="64"/>
  <c r="AX144" i="64"/>
  <c r="AX143" i="64"/>
  <c r="AX142" i="64"/>
  <c r="AX141" i="64"/>
  <c r="AX140" i="64"/>
  <c r="AX136" i="64"/>
  <c r="AX135" i="64"/>
  <c r="AX134" i="64"/>
  <c r="AX133" i="64"/>
  <c r="AX129" i="64"/>
  <c r="AX128" i="64"/>
  <c r="AX127" i="64"/>
  <c r="AX126" i="64"/>
  <c r="AX123" i="64"/>
  <c r="AX120" i="64"/>
  <c r="AX119" i="64"/>
  <c r="AX149" i="64" s="1"/>
  <c r="AY114" i="64"/>
  <c r="AW154" i="64"/>
  <c r="AW158" i="64" s="1"/>
  <c r="AV157" i="64"/>
  <c r="BA6" i="64"/>
  <c r="BA12" i="64" s="1"/>
  <c r="AZ111" i="46"/>
  <c r="AY149" i="46"/>
  <c r="AY150" i="46"/>
  <c r="AY245" i="46"/>
  <c r="AY246" i="46"/>
  <c r="AY248" i="46" s="1"/>
  <c r="AY252" i="65" l="1"/>
  <c r="AX154" i="64"/>
  <c r="AX158" i="64" s="1"/>
  <c r="AY249" i="64"/>
  <c r="AY251" i="64" s="1"/>
  <c r="AY254" i="64" s="1"/>
  <c r="AY248" i="64"/>
  <c r="AY250" i="64" s="1"/>
  <c r="AY153" i="64"/>
  <c r="AY152" i="64"/>
  <c r="AZ248" i="65"/>
  <c r="AZ250" i="65" s="1"/>
  <c r="AZ152" i="65"/>
  <c r="AZ249" i="65"/>
  <c r="AZ251" i="65" s="1"/>
  <c r="AZ254" i="65" s="1"/>
  <c r="AZ153" i="65"/>
  <c r="AX252" i="64"/>
  <c r="AX157" i="65"/>
  <c r="AX161" i="65" s="1"/>
  <c r="AX159" i="65"/>
  <c r="AZ144" i="65"/>
  <c r="AZ142" i="65"/>
  <c r="AZ140" i="65"/>
  <c r="AZ135" i="65"/>
  <c r="AZ133" i="65"/>
  <c r="AZ128" i="65"/>
  <c r="AZ126" i="65"/>
  <c r="AZ120" i="65"/>
  <c r="BA114" i="65"/>
  <c r="AZ147" i="65"/>
  <c r="AZ141" i="65"/>
  <c r="AZ136" i="65"/>
  <c r="AZ127" i="65"/>
  <c r="AZ143" i="65"/>
  <c r="AZ146" i="65"/>
  <c r="AZ134" i="65"/>
  <c r="AZ129" i="65"/>
  <c r="AZ123" i="65"/>
  <c r="AZ119" i="65"/>
  <c r="AZ149" i="65" s="1"/>
  <c r="AY150" i="65"/>
  <c r="AY155" i="65" s="1"/>
  <c r="AY151" i="65"/>
  <c r="AY156" i="65" s="1"/>
  <c r="AY160" i="65" s="1"/>
  <c r="BA6" i="65"/>
  <c r="BA12" i="65" s="1"/>
  <c r="AY154" i="65"/>
  <c r="AY158" i="65" s="1"/>
  <c r="AW157" i="64"/>
  <c r="BB6" i="64"/>
  <c r="BB12" i="64" s="1"/>
  <c r="AY147" i="64"/>
  <c r="AY146" i="64"/>
  <c r="AY144" i="64"/>
  <c r="AY143" i="64"/>
  <c r="AY142" i="64"/>
  <c r="AY141" i="64"/>
  <c r="AY140" i="64"/>
  <c r="AY136" i="64"/>
  <c r="AY133" i="64"/>
  <c r="AY126" i="64"/>
  <c r="AZ114" i="64"/>
  <c r="AY134" i="64"/>
  <c r="AY127" i="64"/>
  <c r="AY119" i="64"/>
  <c r="AY149" i="64" s="1"/>
  <c r="AY129" i="64"/>
  <c r="AY135" i="64"/>
  <c r="AY128" i="64"/>
  <c r="AY120" i="64"/>
  <c r="AY123" i="64"/>
  <c r="AX151" i="64"/>
  <c r="AX156" i="64" s="1"/>
  <c r="AX160" i="64" s="1"/>
  <c r="AX150" i="64"/>
  <c r="AX155" i="64" s="1"/>
  <c r="BA111" i="46"/>
  <c r="AZ149" i="46"/>
  <c r="AZ150" i="46"/>
  <c r="AZ245" i="46"/>
  <c r="AZ246" i="46"/>
  <c r="AZ248" i="46" s="1"/>
  <c r="AZ154" i="65" l="1"/>
  <c r="AZ158" i="65" s="1"/>
  <c r="AY154" i="64"/>
  <c r="AY158" i="64" s="1"/>
  <c r="AZ249" i="64"/>
  <c r="AZ251" i="64" s="1"/>
  <c r="AZ254" i="64" s="1"/>
  <c r="AZ248" i="64"/>
  <c r="AZ250" i="64" s="1"/>
  <c r="AZ153" i="64"/>
  <c r="AZ152" i="64"/>
  <c r="AY252" i="64"/>
  <c r="BA249" i="65"/>
  <c r="BA251" i="65" s="1"/>
  <c r="BA254" i="65" s="1"/>
  <c r="BA153" i="65"/>
  <c r="BA248" i="65"/>
  <c r="BA250" i="65" s="1"/>
  <c r="BA152" i="65"/>
  <c r="AZ252" i="65"/>
  <c r="BB6" i="65"/>
  <c r="BB12" i="65" s="1"/>
  <c r="BA143" i="65"/>
  <c r="BA147" i="65"/>
  <c r="BA146" i="65"/>
  <c r="BA144" i="65"/>
  <c r="BA142" i="65"/>
  <c r="BA140" i="65"/>
  <c r="BA135" i="65"/>
  <c r="BA133" i="65"/>
  <c r="BA120" i="65"/>
  <c r="BB114" i="65"/>
  <c r="BA141" i="65"/>
  <c r="BA136" i="65"/>
  <c r="BA134" i="65"/>
  <c r="BA129" i="65"/>
  <c r="BA127" i="65"/>
  <c r="BA123" i="65"/>
  <c r="BA119" i="65"/>
  <c r="BA149" i="65" s="1"/>
  <c r="BA128" i="65"/>
  <c r="BA126" i="65"/>
  <c r="AY157" i="65"/>
  <c r="AY161" i="65" s="1"/>
  <c r="AY159" i="65"/>
  <c r="AZ150" i="65"/>
  <c r="AZ155" i="65" s="1"/>
  <c r="AZ151" i="65"/>
  <c r="AZ156" i="65" s="1"/>
  <c r="AZ160" i="65" s="1"/>
  <c r="BC6" i="64"/>
  <c r="BC12" i="64" s="1"/>
  <c r="AZ147" i="64"/>
  <c r="AZ146" i="64"/>
  <c r="AZ144" i="64"/>
  <c r="AZ143" i="64"/>
  <c r="AZ142" i="64"/>
  <c r="AZ141" i="64"/>
  <c r="AZ140" i="64"/>
  <c r="AZ136" i="64"/>
  <c r="AZ135" i="64"/>
  <c r="AZ134" i="64"/>
  <c r="AZ133" i="64"/>
  <c r="AZ129" i="64"/>
  <c r="AZ128" i="64"/>
  <c r="AZ127" i="64"/>
  <c r="AZ126" i="64"/>
  <c r="AZ123" i="64"/>
  <c r="AZ120" i="64"/>
  <c r="AZ119" i="64"/>
  <c r="AZ149" i="64" s="1"/>
  <c r="BA114" i="64"/>
  <c r="AY151" i="64"/>
  <c r="AY156" i="64" s="1"/>
  <c r="AY160" i="64" s="1"/>
  <c r="AY150" i="64"/>
  <c r="AY155" i="64" s="1"/>
  <c r="AX157" i="64"/>
  <c r="BB111" i="46"/>
  <c r="BA149" i="46"/>
  <c r="BA150" i="46"/>
  <c r="BA245" i="46"/>
  <c r="BA246" i="46"/>
  <c r="BA248" i="46" s="1"/>
  <c r="AZ154" i="64" l="1"/>
  <c r="AZ158" i="64" s="1"/>
  <c r="AZ252" i="64"/>
  <c r="BA249" i="64"/>
  <c r="BA251" i="64" s="1"/>
  <c r="BA254" i="64" s="1"/>
  <c r="BA248" i="64"/>
  <c r="BA250" i="64" s="1"/>
  <c r="BA153" i="64"/>
  <c r="BA152" i="64"/>
  <c r="BB249" i="65"/>
  <c r="BB251" i="65" s="1"/>
  <c r="BB254" i="65" s="1"/>
  <c r="BB248" i="65"/>
  <c r="BB250" i="65" s="1"/>
  <c r="BB153" i="65"/>
  <c r="BB152" i="65"/>
  <c r="BA154" i="65"/>
  <c r="BA158" i="65" s="1"/>
  <c r="BA252" i="65"/>
  <c r="AZ157" i="65"/>
  <c r="AZ161" i="65" s="1"/>
  <c r="AZ159" i="65"/>
  <c r="BB147" i="65"/>
  <c r="BB146" i="65"/>
  <c r="BB144" i="65"/>
  <c r="BB143" i="65"/>
  <c r="BB142" i="65"/>
  <c r="BB141" i="65"/>
  <c r="BB140" i="65"/>
  <c r="BB136" i="65"/>
  <c r="BB135" i="65"/>
  <c r="BB134" i="65"/>
  <c r="BB133" i="65"/>
  <c r="BB129" i="65"/>
  <c r="BB128" i="65"/>
  <c r="BB127" i="65"/>
  <c r="BB126" i="65"/>
  <c r="BB123" i="65"/>
  <c r="BB120" i="65"/>
  <c r="BB119" i="65"/>
  <c r="BB149" i="65" s="1"/>
  <c r="BB154" i="65" s="1"/>
  <c r="BC114" i="65"/>
  <c r="BA151" i="65"/>
  <c r="BA156" i="65" s="1"/>
  <c r="BA160" i="65" s="1"/>
  <c r="BA150" i="65"/>
  <c r="BA155" i="65" s="1"/>
  <c r="BC6" i="65"/>
  <c r="BC12" i="65" s="1"/>
  <c r="AY157" i="64"/>
  <c r="BD6" i="64"/>
  <c r="BD12" i="64" s="1"/>
  <c r="BA147" i="64"/>
  <c r="BA142" i="64"/>
  <c r="BA146" i="64"/>
  <c r="BA143" i="64"/>
  <c r="BA136" i="64"/>
  <c r="BA135" i="64"/>
  <c r="BA134" i="64"/>
  <c r="BA133" i="64"/>
  <c r="BA129" i="64"/>
  <c r="BA128" i="64"/>
  <c r="BA127" i="64"/>
  <c r="BA126" i="64"/>
  <c r="BA123" i="64"/>
  <c r="BA120" i="64"/>
  <c r="BA119" i="64"/>
  <c r="BA149" i="64" s="1"/>
  <c r="BB114" i="64"/>
  <c r="BA144" i="64"/>
  <c r="BA140" i="64"/>
  <c r="BA141" i="64"/>
  <c r="AZ151" i="64"/>
  <c r="AZ156" i="64" s="1"/>
  <c r="AZ160" i="64" s="1"/>
  <c r="AZ150" i="64"/>
  <c r="AZ155" i="64" s="1"/>
  <c r="BC111" i="46"/>
  <c r="BB149" i="46"/>
  <c r="BB150" i="46"/>
  <c r="BB245" i="46"/>
  <c r="BB246" i="46"/>
  <c r="BB248" i="46" s="1"/>
  <c r="BB158" i="65" l="1"/>
  <c r="BA252" i="64"/>
  <c r="BB249" i="64"/>
  <c r="BB248" i="64"/>
  <c r="BB153" i="64"/>
  <c r="BB152" i="64"/>
  <c r="BC249" i="65"/>
  <c r="BC251" i="65" s="1"/>
  <c r="BC254" i="65" s="1"/>
  <c r="BC248" i="65"/>
  <c r="BC250" i="65" s="1"/>
  <c r="BC153" i="65"/>
  <c r="BC152" i="65"/>
  <c r="BB252" i="65"/>
  <c r="BA157" i="65"/>
  <c r="BA161" i="65" s="1"/>
  <c r="BA159" i="65"/>
  <c r="BD6" i="65"/>
  <c r="BD12" i="65" s="1"/>
  <c r="BC147" i="65"/>
  <c r="BC146" i="65"/>
  <c r="BC144" i="65"/>
  <c r="BC143" i="65"/>
  <c r="BC142" i="65"/>
  <c r="BC141" i="65"/>
  <c r="BC140" i="65"/>
  <c r="BC136" i="65"/>
  <c r="BC135" i="65"/>
  <c r="BC134" i="65"/>
  <c r="BC133" i="65"/>
  <c r="BC129" i="65"/>
  <c r="BC128" i="65"/>
  <c r="BC127" i="65"/>
  <c r="BC126" i="65"/>
  <c r="BC123" i="65"/>
  <c r="BC120" i="65"/>
  <c r="BC119" i="65"/>
  <c r="BC149" i="65" s="1"/>
  <c r="BD114" i="65"/>
  <c r="BB151" i="65"/>
  <c r="BB156" i="65" s="1"/>
  <c r="BB160" i="65" s="1"/>
  <c r="BB150" i="65"/>
  <c r="BB155" i="65" s="1"/>
  <c r="BA151" i="64"/>
  <c r="BA156" i="64" s="1"/>
  <c r="BA160" i="64" s="1"/>
  <c r="BA150" i="64"/>
  <c r="BA155" i="64" s="1"/>
  <c r="BE6" i="64"/>
  <c r="BE12" i="64" s="1"/>
  <c r="BB250" i="64"/>
  <c r="BB251" i="64"/>
  <c r="BB254" i="64" s="1"/>
  <c r="BB147" i="64"/>
  <c r="BB146" i="64"/>
  <c r="BB144" i="64"/>
  <c r="BB143" i="64"/>
  <c r="BB142" i="64"/>
  <c r="BB141" i="64"/>
  <c r="BB140" i="64"/>
  <c r="BB136" i="64"/>
  <c r="BB135" i="64"/>
  <c r="BB134" i="64"/>
  <c r="BB133" i="64"/>
  <c r="BB129" i="64"/>
  <c r="BB128" i="64"/>
  <c r="BB127" i="64"/>
  <c r="BB126" i="64"/>
  <c r="BB123" i="64"/>
  <c r="BB120" i="64"/>
  <c r="BB119" i="64"/>
  <c r="BB149" i="64" s="1"/>
  <c r="BC114" i="64"/>
  <c r="AZ157" i="64"/>
  <c r="BA154" i="64"/>
  <c r="BA158" i="64" s="1"/>
  <c r="BD111" i="46"/>
  <c r="BC149" i="46"/>
  <c r="BC150" i="46"/>
  <c r="BC245" i="46"/>
  <c r="BC246" i="46"/>
  <c r="BC248" i="46" s="1"/>
  <c r="BC249" i="64" l="1"/>
  <c r="BC248" i="64"/>
  <c r="BC153" i="64"/>
  <c r="BC152" i="64"/>
  <c r="BB154" i="64"/>
  <c r="BB158" i="64" s="1"/>
  <c r="BC154" i="65"/>
  <c r="BC158" i="65" s="1"/>
  <c r="BD153" i="65"/>
  <c r="BD248" i="65"/>
  <c r="BD250" i="65" s="1"/>
  <c r="BD152" i="65"/>
  <c r="BD249" i="65"/>
  <c r="BE6" i="65"/>
  <c r="BE12" i="65" s="1"/>
  <c r="BB157" i="65"/>
  <c r="BB161" i="65" s="1"/>
  <c r="BB159" i="65"/>
  <c r="BD251" i="65"/>
  <c r="BD254" i="65" s="1"/>
  <c r="BD146" i="65"/>
  <c r="BD141" i="65"/>
  <c r="BD136" i="65"/>
  <c r="BD134" i="65"/>
  <c r="BD129" i="65"/>
  <c r="BD127" i="65"/>
  <c r="BD123" i="65"/>
  <c r="BD119" i="65"/>
  <c r="BD149" i="65" s="1"/>
  <c r="BD143" i="65"/>
  <c r="BD142" i="65"/>
  <c r="BD140" i="65"/>
  <c r="BD135" i="65"/>
  <c r="BD133" i="65"/>
  <c r="BD120" i="65"/>
  <c r="BD147" i="65"/>
  <c r="BD128" i="65"/>
  <c r="BD126" i="65"/>
  <c r="BE114" i="65"/>
  <c r="BD144" i="65"/>
  <c r="BC151" i="65"/>
  <c r="BC156" i="65" s="1"/>
  <c r="BC160" i="65" s="1"/>
  <c r="BC150" i="65"/>
  <c r="BC155" i="65" s="1"/>
  <c r="BC252" i="65"/>
  <c r="BC251" i="64"/>
  <c r="BC254" i="64" s="1"/>
  <c r="BC250" i="64"/>
  <c r="BC147" i="64"/>
  <c r="BC146" i="64"/>
  <c r="BC144" i="64"/>
  <c r="BC143" i="64"/>
  <c r="BC142" i="64"/>
  <c r="BC141" i="64"/>
  <c r="BC140" i="64"/>
  <c r="BC136" i="64"/>
  <c r="BC134" i="64"/>
  <c r="BC127" i="64"/>
  <c r="BC119" i="64"/>
  <c r="BC149" i="64" s="1"/>
  <c r="BC133" i="64"/>
  <c r="BC126" i="64"/>
  <c r="BC135" i="64"/>
  <c r="BC128" i="64"/>
  <c r="BC120" i="64"/>
  <c r="BD114" i="64"/>
  <c r="BC129" i="64"/>
  <c r="BC123" i="64"/>
  <c r="BB151" i="64"/>
  <c r="BB156" i="64" s="1"/>
  <c r="BB160" i="64" s="1"/>
  <c r="BB150" i="64"/>
  <c r="BB155" i="64" s="1"/>
  <c r="BF6" i="64"/>
  <c r="BF12" i="64" s="1"/>
  <c r="BA157" i="64"/>
  <c r="BB252" i="64"/>
  <c r="BE111" i="46"/>
  <c r="BD149" i="46"/>
  <c r="BD150" i="46"/>
  <c r="BD245" i="46"/>
  <c r="BD246" i="46"/>
  <c r="BD248" i="46" s="1"/>
  <c r="BC252" i="64" l="1"/>
  <c r="BD249" i="64"/>
  <c r="BD248" i="64"/>
  <c r="BD153" i="64"/>
  <c r="BD152" i="64"/>
  <c r="BD154" i="65"/>
  <c r="BD158" i="65" s="1"/>
  <c r="BE249" i="65"/>
  <c r="BE251" i="65" s="1"/>
  <c r="BE254" i="65" s="1"/>
  <c r="BE248" i="65"/>
  <c r="BE250" i="65" s="1"/>
  <c r="BE152" i="65"/>
  <c r="BE153" i="65"/>
  <c r="BD252" i="65"/>
  <c r="BD151" i="65"/>
  <c r="BD156" i="65" s="1"/>
  <c r="BD160" i="65" s="1"/>
  <c r="BD150" i="65"/>
  <c r="BD155" i="65" s="1"/>
  <c r="BE147" i="65"/>
  <c r="BE146" i="65"/>
  <c r="BE144" i="65"/>
  <c r="BE143" i="65"/>
  <c r="BE141" i="65"/>
  <c r="BE136" i="65"/>
  <c r="BE123" i="65"/>
  <c r="BE142" i="65"/>
  <c r="BE140" i="65"/>
  <c r="BE135" i="65"/>
  <c r="BE133" i="65"/>
  <c r="BE128" i="65"/>
  <c r="BE126" i="65"/>
  <c r="BE120" i="65"/>
  <c r="BF114" i="65"/>
  <c r="BE134" i="65"/>
  <c r="BE119" i="65"/>
  <c r="BE149" i="65" s="1"/>
  <c r="BE129" i="65"/>
  <c r="BE127" i="65"/>
  <c r="BC157" i="65"/>
  <c r="BC161" i="65" s="1"/>
  <c r="BC159" i="65"/>
  <c r="BF6" i="65"/>
  <c r="BF12" i="65" s="1"/>
  <c r="BG6" i="64"/>
  <c r="BG12" i="64" s="1"/>
  <c r="BC154" i="64"/>
  <c r="BC158" i="64" s="1"/>
  <c r="BC151" i="64"/>
  <c r="BC156" i="64" s="1"/>
  <c r="BC160" i="64" s="1"/>
  <c r="BC150" i="64"/>
  <c r="BC155" i="64" s="1"/>
  <c r="BB157" i="64"/>
  <c r="BD251" i="64"/>
  <c r="BD254" i="64" s="1"/>
  <c r="BD250" i="64"/>
  <c r="BD147" i="64"/>
  <c r="BD146" i="64"/>
  <c r="BD144" i="64"/>
  <c r="BD143" i="64"/>
  <c r="BD142" i="64"/>
  <c r="BD141" i="64"/>
  <c r="BD140" i="64"/>
  <c r="BD136" i="64"/>
  <c r="BD135" i="64"/>
  <c r="BD134" i="64"/>
  <c r="BD133" i="64"/>
  <c r="BD129" i="64"/>
  <c r="BD128" i="64"/>
  <c r="BD127" i="64"/>
  <c r="BD126" i="64"/>
  <c r="BD123" i="64"/>
  <c r="BD120" i="64"/>
  <c r="BD119" i="64"/>
  <c r="BD149" i="64" s="1"/>
  <c r="BD154" i="64" s="1"/>
  <c r="BE114" i="64"/>
  <c r="BF111" i="46"/>
  <c r="BE149" i="46"/>
  <c r="BE150" i="46"/>
  <c r="BE245" i="46"/>
  <c r="BE246" i="46"/>
  <c r="BE248" i="46" s="1"/>
  <c r="BD158" i="64" l="1"/>
  <c r="BE249" i="64"/>
  <c r="BE248" i="64"/>
  <c r="BE153" i="64"/>
  <c r="BE152" i="64"/>
  <c r="BE154" i="65"/>
  <c r="BE158" i="65" s="1"/>
  <c r="BF249" i="65"/>
  <c r="BF251" i="65" s="1"/>
  <c r="BF254" i="65" s="1"/>
  <c r="BF248" i="65"/>
  <c r="BF250" i="65" s="1"/>
  <c r="BF153" i="65"/>
  <c r="BF152" i="65"/>
  <c r="BE252" i="65"/>
  <c r="BG6" i="65"/>
  <c r="BG12" i="65" s="1"/>
  <c r="BE151" i="65"/>
  <c r="BE156" i="65" s="1"/>
  <c r="BE160" i="65" s="1"/>
  <c r="BE150" i="65"/>
  <c r="BE155" i="65" s="1"/>
  <c r="BD157" i="65"/>
  <c r="BD161" i="65" s="1"/>
  <c r="BD159" i="65"/>
  <c r="BF147" i="65"/>
  <c r="BF146" i="65"/>
  <c r="BF144" i="65"/>
  <c r="BF143" i="65"/>
  <c r="BF142" i="65"/>
  <c r="BF141" i="65"/>
  <c r="BF140" i="65"/>
  <c r="BF136" i="65"/>
  <c r="BF135" i="65"/>
  <c r="BF134" i="65"/>
  <c r="BF133" i="65"/>
  <c r="BF129" i="65"/>
  <c r="BF128" i="65"/>
  <c r="BF127" i="65"/>
  <c r="BF126" i="65"/>
  <c r="BF123" i="65"/>
  <c r="BF120" i="65"/>
  <c r="BF119" i="65"/>
  <c r="BF149" i="65" s="1"/>
  <c r="BF154" i="65" s="1"/>
  <c r="BF158" i="65" s="1"/>
  <c r="BG114" i="65"/>
  <c r="BE251" i="64"/>
  <c r="BE254" i="64" s="1"/>
  <c r="BE250" i="64"/>
  <c r="BE143" i="64"/>
  <c r="BE136" i="64"/>
  <c r="BE144" i="64"/>
  <c r="BE140" i="64"/>
  <c r="BE135" i="64"/>
  <c r="BE134" i="64"/>
  <c r="BE133" i="64"/>
  <c r="BE129" i="64"/>
  <c r="BE128" i="64"/>
  <c r="BE127" i="64"/>
  <c r="BE126" i="64"/>
  <c r="BE123" i="64"/>
  <c r="BE120" i="64"/>
  <c r="BE119" i="64"/>
  <c r="BE149" i="64" s="1"/>
  <c r="BE154" i="64" s="1"/>
  <c r="BE158" i="64" s="1"/>
  <c r="BF114" i="64"/>
  <c r="BE146" i="64"/>
  <c r="BE141" i="64"/>
  <c r="BE147" i="64"/>
  <c r="BE142" i="64"/>
  <c r="BD151" i="64"/>
  <c r="BD156" i="64" s="1"/>
  <c r="BD160" i="64" s="1"/>
  <c r="BD150" i="64"/>
  <c r="BD155" i="64" s="1"/>
  <c r="BH6" i="64"/>
  <c r="BH12" i="64" s="1"/>
  <c r="BD252" i="64"/>
  <c r="BC157" i="64"/>
  <c r="BG111" i="46"/>
  <c r="BF149" i="46"/>
  <c r="BF150" i="46"/>
  <c r="BF245" i="46"/>
  <c r="BF246" i="46"/>
  <c r="BF248" i="46" s="1"/>
  <c r="BF249" i="64" l="1"/>
  <c r="BF251" i="64" s="1"/>
  <c r="BF254" i="64" s="1"/>
  <c r="BF248" i="64"/>
  <c r="BF250" i="64" s="1"/>
  <c r="BF153" i="64"/>
  <c r="BF152" i="64"/>
  <c r="BE252" i="64"/>
  <c r="BG249" i="65"/>
  <c r="BG251" i="65" s="1"/>
  <c r="BG254" i="65" s="1"/>
  <c r="BG248" i="65"/>
  <c r="BG250" i="65" s="1"/>
  <c r="BG153" i="65"/>
  <c r="BG152" i="65"/>
  <c r="BH6" i="65"/>
  <c r="BH12" i="65" s="1"/>
  <c r="BG147" i="65"/>
  <c r="BG146" i="65"/>
  <c r="BG144" i="65"/>
  <c r="BG143" i="65"/>
  <c r="BG142" i="65"/>
  <c r="BG141" i="65"/>
  <c r="BG140" i="65"/>
  <c r="BG136" i="65"/>
  <c r="BG135" i="65"/>
  <c r="BG134" i="65"/>
  <c r="BG133" i="65"/>
  <c r="BG129" i="65"/>
  <c r="BG128" i="65"/>
  <c r="BG127" i="65"/>
  <c r="BG126" i="65"/>
  <c r="BG123" i="65"/>
  <c r="BG120" i="65"/>
  <c r="BG119" i="65"/>
  <c r="BG149" i="65" s="1"/>
  <c r="BH114" i="65"/>
  <c r="BF151" i="65"/>
  <c r="BF156" i="65" s="1"/>
  <c r="BF160" i="65" s="1"/>
  <c r="BF150" i="65"/>
  <c r="BF155" i="65" s="1"/>
  <c r="BE157" i="65"/>
  <c r="BE161" i="65" s="1"/>
  <c r="BE159" i="65"/>
  <c r="BF252" i="65"/>
  <c r="BI6" i="64"/>
  <c r="BI12" i="64" s="1"/>
  <c r="BE150" i="64"/>
  <c r="BE155" i="64" s="1"/>
  <c r="BE151" i="64"/>
  <c r="BE156" i="64" s="1"/>
  <c r="BE160" i="64" s="1"/>
  <c r="BD157" i="64"/>
  <c r="BF147" i="64"/>
  <c r="BF146" i="64"/>
  <c r="BF144" i="64"/>
  <c r="BF143" i="64"/>
  <c r="BF142" i="64"/>
  <c r="BF141" i="64"/>
  <c r="BF140" i="64"/>
  <c r="BF136" i="64"/>
  <c r="BF135" i="64"/>
  <c r="BF134" i="64"/>
  <c r="BF133" i="64"/>
  <c r="BF129" i="64"/>
  <c r="BF128" i="64"/>
  <c r="BF127" i="64"/>
  <c r="BF126" i="64"/>
  <c r="BF123" i="64"/>
  <c r="BF120" i="64"/>
  <c r="BF119" i="64"/>
  <c r="BF149" i="64" s="1"/>
  <c r="BG114" i="64"/>
  <c r="BH111" i="46"/>
  <c r="BG149" i="46"/>
  <c r="BG150" i="46"/>
  <c r="BG245" i="46"/>
  <c r="BG246" i="46"/>
  <c r="BG248" i="46" s="1"/>
  <c r="BF154" i="64" l="1"/>
  <c r="BF158" i="64" s="1"/>
  <c r="BG249" i="64"/>
  <c r="BG251" i="64" s="1"/>
  <c r="BG254" i="64" s="1"/>
  <c r="BG248" i="64"/>
  <c r="BG250" i="64" s="1"/>
  <c r="BG153" i="64"/>
  <c r="BG152" i="64"/>
  <c r="BH248" i="65"/>
  <c r="BH250" i="65" s="1"/>
  <c r="BH152" i="65"/>
  <c r="BH153" i="65"/>
  <c r="BH249" i="65"/>
  <c r="BH251" i="65" s="1"/>
  <c r="BH254" i="65" s="1"/>
  <c r="BG252" i="65"/>
  <c r="BF252" i="64"/>
  <c r="BH147" i="65"/>
  <c r="BH142" i="65"/>
  <c r="BH140" i="65"/>
  <c r="BH135" i="65"/>
  <c r="BH133" i="65"/>
  <c r="BH128" i="65"/>
  <c r="BH126" i="65"/>
  <c r="BH120" i="65"/>
  <c r="BI114" i="65"/>
  <c r="BH141" i="65"/>
  <c r="BH136" i="65"/>
  <c r="BH127" i="65"/>
  <c r="BH146" i="65"/>
  <c r="BH143" i="65"/>
  <c r="BH144" i="65"/>
  <c r="BH134" i="65"/>
  <c r="BH129" i="65"/>
  <c r="BH123" i="65"/>
  <c r="BH119" i="65"/>
  <c r="BH149" i="65" s="1"/>
  <c r="BG154" i="65"/>
  <c r="BG158" i="65" s="1"/>
  <c r="BI6" i="65"/>
  <c r="BI12" i="65" s="1"/>
  <c r="BF157" i="65"/>
  <c r="BF161" i="65" s="1"/>
  <c r="BF159" i="65"/>
  <c r="BG150" i="65"/>
  <c r="BG155" i="65" s="1"/>
  <c r="BG151" i="65"/>
  <c r="BG156" i="65" s="1"/>
  <c r="BG160" i="65" s="1"/>
  <c r="BE157" i="64"/>
  <c r="BG147" i="64"/>
  <c r="BG146" i="64"/>
  <c r="BG144" i="64"/>
  <c r="BG143" i="64"/>
  <c r="BG142" i="64"/>
  <c r="BG141" i="64"/>
  <c r="BG140" i="64"/>
  <c r="BG136" i="64"/>
  <c r="BG135" i="64"/>
  <c r="BG128" i="64"/>
  <c r="BG120" i="64"/>
  <c r="BG127" i="64"/>
  <c r="BG129" i="64"/>
  <c r="BG123" i="64"/>
  <c r="BG133" i="64"/>
  <c r="BG126" i="64"/>
  <c r="BH114" i="64"/>
  <c r="BG134" i="64"/>
  <c r="BG119" i="64"/>
  <c r="BG149" i="64" s="1"/>
  <c r="BF151" i="64"/>
  <c r="BF156" i="64" s="1"/>
  <c r="BF160" i="64" s="1"/>
  <c r="BF150" i="64"/>
  <c r="BF155" i="64" s="1"/>
  <c r="BJ6" i="64"/>
  <c r="BJ12" i="64" s="1"/>
  <c r="BI111" i="46"/>
  <c r="BH150" i="46"/>
  <c r="BH149" i="46"/>
  <c r="BH245" i="46"/>
  <c r="BH246" i="46"/>
  <c r="BH248" i="46" s="1"/>
  <c r="BH154" i="65" l="1"/>
  <c r="BG154" i="64"/>
  <c r="BG158" i="64" s="1"/>
  <c r="BH249" i="64"/>
  <c r="BH251" i="64" s="1"/>
  <c r="BH254" i="64" s="1"/>
  <c r="BH248" i="64"/>
  <c r="BH250" i="64" s="1"/>
  <c r="BH153" i="64"/>
  <c r="BH152" i="64"/>
  <c r="BH252" i="65"/>
  <c r="BI249" i="65"/>
  <c r="BI251" i="65" s="1"/>
  <c r="BI254" i="65" s="1"/>
  <c r="BI153" i="65"/>
  <c r="BI152" i="65"/>
  <c r="BI248" i="65"/>
  <c r="BI250" i="65" s="1"/>
  <c r="BG252" i="64"/>
  <c r="BH158" i="65"/>
  <c r="BH150" i="65"/>
  <c r="BH155" i="65" s="1"/>
  <c r="BH151" i="65"/>
  <c r="BH156" i="65" s="1"/>
  <c r="BH160" i="65" s="1"/>
  <c r="BG157" i="65"/>
  <c r="BG161" i="65" s="1"/>
  <c r="BG159" i="65"/>
  <c r="BJ6" i="65"/>
  <c r="BJ12" i="65" s="1"/>
  <c r="BI147" i="65"/>
  <c r="BI146" i="65"/>
  <c r="BI144" i="65"/>
  <c r="BI143" i="65"/>
  <c r="BI142" i="65"/>
  <c r="BI140" i="65"/>
  <c r="BI128" i="65"/>
  <c r="BI141" i="65"/>
  <c r="BI136" i="65"/>
  <c r="BI134" i="65"/>
  <c r="BI129" i="65"/>
  <c r="BI127" i="65"/>
  <c r="BI123" i="65"/>
  <c r="BI119" i="65"/>
  <c r="BI149" i="65" s="1"/>
  <c r="BI133" i="65"/>
  <c r="BI126" i="65"/>
  <c r="BJ114" i="65"/>
  <c r="BI135" i="65"/>
  <c r="BI120" i="65"/>
  <c r="BF157" i="64"/>
  <c r="BH147" i="64"/>
  <c r="BH146" i="64"/>
  <c r="BH144" i="64"/>
  <c r="BH143" i="64"/>
  <c r="BH142" i="64"/>
  <c r="BH141" i="64"/>
  <c r="BH140" i="64"/>
  <c r="BH136" i="64"/>
  <c r="BH135" i="64"/>
  <c r="BH134" i="64"/>
  <c r="BH133" i="64"/>
  <c r="BH129" i="64"/>
  <c r="BH128" i="64"/>
  <c r="BH127" i="64"/>
  <c r="BH126" i="64"/>
  <c r="BH123" i="64"/>
  <c r="BH120" i="64"/>
  <c r="BH119" i="64"/>
  <c r="BH149" i="64" s="1"/>
  <c r="BI114" i="64"/>
  <c r="BK6" i="64"/>
  <c r="BK12" i="64" s="1"/>
  <c r="BG151" i="64"/>
  <c r="BG156" i="64" s="1"/>
  <c r="BG160" i="64" s="1"/>
  <c r="BG150" i="64"/>
  <c r="BG155" i="64" s="1"/>
  <c r="BJ111" i="46"/>
  <c r="BI149" i="46"/>
  <c r="BI150" i="46"/>
  <c r="BI245" i="46"/>
  <c r="BI246" i="46"/>
  <c r="BI248" i="46" s="1"/>
  <c r="BH252" i="64" l="1"/>
  <c r="BI153" i="64"/>
  <c r="BI152" i="64"/>
  <c r="BI249" i="64"/>
  <c r="BI248" i="64"/>
  <c r="BH154" i="64"/>
  <c r="BH158" i="64" s="1"/>
  <c r="BJ249" i="65"/>
  <c r="BJ251" i="65" s="1"/>
  <c r="BJ254" i="65" s="1"/>
  <c r="BJ248" i="65"/>
  <c r="BJ250" i="65" s="1"/>
  <c r="BJ153" i="65"/>
  <c r="BJ152" i="65"/>
  <c r="BK6" i="65"/>
  <c r="BK12" i="65" s="1"/>
  <c r="BH157" i="65"/>
  <c r="BH161" i="65" s="1"/>
  <c r="BH159" i="65"/>
  <c r="BJ147" i="65"/>
  <c r="BJ146" i="65"/>
  <c r="BJ144" i="65"/>
  <c r="BJ143" i="65"/>
  <c r="BJ142" i="65"/>
  <c r="BJ141" i="65"/>
  <c r="BJ140" i="65"/>
  <c r="BJ136" i="65"/>
  <c r="BJ135" i="65"/>
  <c r="BJ134" i="65"/>
  <c r="BJ133" i="65"/>
  <c r="BJ129" i="65"/>
  <c r="BJ128" i="65"/>
  <c r="BJ127" i="65"/>
  <c r="BJ126" i="65"/>
  <c r="BJ123" i="65"/>
  <c r="BJ120" i="65"/>
  <c r="BJ119" i="65"/>
  <c r="BJ149" i="65" s="1"/>
  <c r="BK114" i="65"/>
  <c r="BI154" i="65"/>
  <c r="BI158" i="65" s="1"/>
  <c r="BI151" i="65"/>
  <c r="BI156" i="65" s="1"/>
  <c r="BI160" i="65" s="1"/>
  <c r="BI150" i="65"/>
  <c r="BI155" i="65" s="1"/>
  <c r="BI252" i="65"/>
  <c r="BL6" i="64"/>
  <c r="BL12" i="64" s="1"/>
  <c r="BG157" i="64"/>
  <c r="BI251" i="64"/>
  <c r="BI254" i="64" s="1"/>
  <c r="BI250" i="64"/>
  <c r="BI144" i="64"/>
  <c r="BI140" i="64"/>
  <c r="BI146" i="64"/>
  <c r="BI141" i="64"/>
  <c r="BI134" i="64"/>
  <c r="BI133" i="64"/>
  <c r="BI129" i="64"/>
  <c r="BI128" i="64"/>
  <c r="BI127" i="64"/>
  <c r="BI126" i="64"/>
  <c r="BI123" i="64"/>
  <c r="BI120" i="64"/>
  <c r="BI119" i="64"/>
  <c r="BI149" i="64" s="1"/>
  <c r="BJ114" i="64"/>
  <c r="BI147" i="64"/>
  <c r="BI142" i="64"/>
  <c r="BI136" i="64"/>
  <c r="BI135" i="64"/>
  <c r="BI143" i="64"/>
  <c r="BH151" i="64"/>
  <c r="BH156" i="64" s="1"/>
  <c r="BH160" i="64" s="1"/>
  <c r="BH150" i="64"/>
  <c r="BH155" i="64" s="1"/>
  <c r="BK111" i="46"/>
  <c r="BJ149" i="46"/>
  <c r="BJ150" i="46"/>
  <c r="BJ245" i="46"/>
  <c r="BJ246" i="46"/>
  <c r="BJ248" i="46" s="1"/>
  <c r="BJ252" i="65" l="1"/>
  <c r="BI154" i="64"/>
  <c r="BI158" i="64" s="1"/>
  <c r="BJ249" i="64"/>
  <c r="BJ248" i="64"/>
  <c r="BJ250" i="64" s="1"/>
  <c r="BJ153" i="64"/>
  <c r="BJ152" i="64"/>
  <c r="BK249" i="65"/>
  <c r="BK251" i="65" s="1"/>
  <c r="BK254" i="65" s="1"/>
  <c r="BK248" i="65"/>
  <c r="BK250" i="65" s="1"/>
  <c r="BK153" i="65"/>
  <c r="BK152" i="65"/>
  <c r="BI252" i="64"/>
  <c r="BJ151" i="65"/>
  <c r="BJ156" i="65" s="1"/>
  <c r="BJ160" i="65" s="1"/>
  <c r="BJ150" i="65"/>
  <c r="BJ155" i="65" s="1"/>
  <c r="BI157" i="65"/>
  <c r="BI161" i="65" s="1"/>
  <c r="BI159" i="65"/>
  <c r="BJ154" i="65"/>
  <c r="BJ158" i="65" s="1"/>
  <c r="BL6" i="65"/>
  <c r="BL12" i="65" s="1"/>
  <c r="BK147" i="65"/>
  <c r="BK146" i="65"/>
  <c r="BK144" i="65"/>
  <c r="BK143" i="65"/>
  <c r="BK142" i="65"/>
  <c r="BK141" i="65"/>
  <c r="BK140" i="65"/>
  <c r="BK136" i="65"/>
  <c r="BK135" i="65"/>
  <c r="BK134" i="65"/>
  <c r="BK133" i="65"/>
  <c r="BK129" i="65"/>
  <c r="BK128" i="65"/>
  <c r="BK127" i="65"/>
  <c r="BK126" i="65"/>
  <c r="BK123" i="65"/>
  <c r="BK120" i="65"/>
  <c r="BK119" i="65"/>
  <c r="BK149" i="65" s="1"/>
  <c r="BL114" i="65"/>
  <c r="BI150" i="64"/>
  <c r="BI155" i="64" s="1"/>
  <c r="BI151" i="64"/>
  <c r="BI156" i="64" s="1"/>
  <c r="BI160" i="64" s="1"/>
  <c r="BJ251" i="64"/>
  <c r="BJ254" i="64" s="1"/>
  <c r="BJ147" i="64"/>
  <c r="BJ146" i="64"/>
  <c r="BJ144" i="64"/>
  <c r="BJ143" i="64"/>
  <c r="BJ142" i="64"/>
  <c r="BJ141" i="64"/>
  <c r="BJ140" i="64"/>
  <c r="BJ136" i="64"/>
  <c r="BJ134" i="64"/>
  <c r="BJ133" i="64"/>
  <c r="BJ129" i="64"/>
  <c r="BJ128" i="64"/>
  <c r="BJ127" i="64"/>
  <c r="BJ126" i="64"/>
  <c r="BJ123" i="64"/>
  <c r="BJ120" i="64"/>
  <c r="BJ119" i="64"/>
  <c r="BJ149" i="64" s="1"/>
  <c r="BK114" i="64"/>
  <c r="BJ135" i="64"/>
  <c r="BH157" i="64"/>
  <c r="BM6" i="64"/>
  <c r="BM12" i="64" s="1"/>
  <c r="BL111" i="46"/>
  <c r="BK149" i="46"/>
  <c r="BK150" i="46"/>
  <c r="BK245" i="46"/>
  <c r="BK246" i="46"/>
  <c r="BK248" i="46" s="1"/>
  <c r="BK249" i="64" l="1"/>
  <c r="BK251" i="64" s="1"/>
  <c r="BK254" i="64" s="1"/>
  <c r="BK248" i="64"/>
  <c r="BK250" i="64" s="1"/>
  <c r="BK153" i="64"/>
  <c r="BK152" i="64"/>
  <c r="BJ154" i="64"/>
  <c r="BJ158" i="64" s="1"/>
  <c r="BJ252" i="64"/>
  <c r="BK154" i="65"/>
  <c r="BK158" i="65" s="1"/>
  <c r="BL249" i="65"/>
  <c r="BL251" i="65" s="1"/>
  <c r="BL254" i="65" s="1"/>
  <c r="BL248" i="65"/>
  <c r="BL250" i="65" s="1"/>
  <c r="BL152" i="65"/>
  <c r="BL153" i="65"/>
  <c r="BL143" i="65"/>
  <c r="BL141" i="65"/>
  <c r="BL136" i="65"/>
  <c r="BL134" i="65"/>
  <c r="BL129" i="65"/>
  <c r="BL127" i="65"/>
  <c r="BL123" i="65"/>
  <c r="BL119" i="65"/>
  <c r="BL149" i="65" s="1"/>
  <c r="BL140" i="65"/>
  <c r="BL128" i="65"/>
  <c r="BL126" i="65"/>
  <c r="BM114" i="65"/>
  <c r="BL147" i="65"/>
  <c r="BL144" i="65"/>
  <c r="BL146" i="65"/>
  <c r="BL142" i="65"/>
  <c r="BL135" i="65"/>
  <c r="BL133" i="65"/>
  <c r="BL120" i="65"/>
  <c r="BM6" i="65"/>
  <c r="BM12" i="65" s="1"/>
  <c r="BJ157" i="65"/>
  <c r="BJ161" i="65" s="1"/>
  <c r="BJ159" i="65"/>
  <c r="BK151" i="65"/>
  <c r="BK156" i="65" s="1"/>
  <c r="BK160" i="65" s="1"/>
  <c r="BK150" i="65"/>
  <c r="BK155" i="65" s="1"/>
  <c r="BK252" i="65"/>
  <c r="BN6" i="64"/>
  <c r="BN12" i="64" s="1"/>
  <c r="BK147" i="64"/>
  <c r="BK146" i="64"/>
  <c r="BK144" i="64"/>
  <c r="BK143" i="64"/>
  <c r="BK142" i="64"/>
  <c r="BK141" i="64"/>
  <c r="BK140" i="64"/>
  <c r="BK136" i="64"/>
  <c r="BK135" i="64"/>
  <c r="BK129" i="64"/>
  <c r="BK123" i="64"/>
  <c r="BK133" i="64"/>
  <c r="BK126" i="64"/>
  <c r="BL114" i="64"/>
  <c r="BK120" i="64"/>
  <c r="BK134" i="64"/>
  <c r="BK127" i="64"/>
  <c r="BK119" i="64"/>
  <c r="BK149" i="64" s="1"/>
  <c r="BK128" i="64"/>
  <c r="BJ151" i="64"/>
  <c r="BJ156" i="64" s="1"/>
  <c r="BJ160" i="64" s="1"/>
  <c r="BJ150" i="64"/>
  <c r="BJ155" i="64" s="1"/>
  <c r="BI157" i="64"/>
  <c r="BM111" i="46"/>
  <c r="BL150" i="46"/>
  <c r="BL149" i="46"/>
  <c r="BL245" i="46"/>
  <c r="BL246" i="46"/>
  <c r="BL248" i="46" s="1"/>
  <c r="BK154" i="64" l="1"/>
  <c r="BK158" i="64" s="1"/>
  <c r="BL249" i="64"/>
  <c r="BL248" i="64"/>
  <c r="BL250" i="64" s="1"/>
  <c r="BL153" i="64"/>
  <c r="BL152" i="64"/>
  <c r="BK252" i="64"/>
  <c r="BL154" i="65"/>
  <c r="BL158" i="65" s="1"/>
  <c r="BM249" i="65"/>
  <c r="BM251" i="65" s="1"/>
  <c r="BM254" i="65" s="1"/>
  <c r="BM248" i="65"/>
  <c r="BM250" i="65" s="1"/>
  <c r="BM152" i="65"/>
  <c r="BM153" i="65"/>
  <c r="BL252" i="65"/>
  <c r="BN6" i="65"/>
  <c r="BN12" i="65" s="1"/>
  <c r="BM147" i="65"/>
  <c r="BM144" i="65"/>
  <c r="BM143" i="65"/>
  <c r="BM146" i="65"/>
  <c r="BM134" i="65"/>
  <c r="BM129" i="65"/>
  <c r="BM127" i="65"/>
  <c r="BM142" i="65"/>
  <c r="BM140" i="65"/>
  <c r="BM135" i="65"/>
  <c r="BM133" i="65"/>
  <c r="BM128" i="65"/>
  <c r="BM126" i="65"/>
  <c r="BM120" i="65"/>
  <c r="BN114" i="65"/>
  <c r="BM141" i="65"/>
  <c r="BM123" i="65"/>
  <c r="BM136" i="65"/>
  <c r="BM119" i="65"/>
  <c r="BM149" i="65" s="1"/>
  <c r="BM154" i="65" s="1"/>
  <c r="BM158" i="65" s="1"/>
  <c r="BK157" i="65"/>
  <c r="BK161" i="65" s="1"/>
  <c r="BK159" i="65"/>
  <c r="BL151" i="65"/>
  <c r="BL156" i="65" s="1"/>
  <c r="BL160" i="65" s="1"/>
  <c r="BL150" i="65"/>
  <c r="BL155" i="65" s="1"/>
  <c r="BJ157" i="64"/>
  <c r="BL251" i="64"/>
  <c r="BL254" i="64" s="1"/>
  <c r="BL147" i="64"/>
  <c r="BL146" i="64"/>
  <c r="BL144" i="64"/>
  <c r="BL143" i="64"/>
  <c r="BL142" i="64"/>
  <c r="BL141" i="64"/>
  <c r="BL140" i="64"/>
  <c r="BL136" i="64"/>
  <c r="BL135" i="64"/>
  <c r="BL134" i="64"/>
  <c r="BL133" i="64"/>
  <c r="BL129" i="64"/>
  <c r="BL128" i="64"/>
  <c r="BL127" i="64"/>
  <c r="BL126" i="64"/>
  <c r="BL123" i="64"/>
  <c r="BL120" i="64"/>
  <c r="BL119" i="64"/>
  <c r="BL149" i="64" s="1"/>
  <c r="BM114" i="64"/>
  <c r="BO6" i="64"/>
  <c r="BO12" i="64" s="1"/>
  <c r="BK151" i="64"/>
  <c r="BK156" i="64" s="1"/>
  <c r="BK160" i="64" s="1"/>
  <c r="BK150" i="64"/>
  <c r="BK155" i="64" s="1"/>
  <c r="BN111" i="46"/>
  <c r="BM149" i="46"/>
  <c r="BM150" i="46"/>
  <c r="BM245" i="46"/>
  <c r="BM246" i="46"/>
  <c r="BM248" i="46" s="1"/>
  <c r="BL154" i="64" l="1"/>
  <c r="BL158" i="64" s="1"/>
  <c r="BM153" i="64"/>
  <c r="BM152" i="64"/>
  <c r="BM249" i="64"/>
  <c r="BM248" i="64"/>
  <c r="BM250" i="64" s="1"/>
  <c r="BL252" i="64"/>
  <c r="BN249" i="65"/>
  <c r="BN248" i="65"/>
  <c r="BN153" i="65"/>
  <c r="BN152" i="65"/>
  <c r="BM252" i="65"/>
  <c r="BM151" i="65"/>
  <c r="BM156" i="65" s="1"/>
  <c r="BM160" i="65" s="1"/>
  <c r="BM150" i="65"/>
  <c r="BM155" i="65" s="1"/>
  <c r="BL157" i="65"/>
  <c r="BL161" i="65" s="1"/>
  <c r="BL159" i="65"/>
  <c r="BN250" i="65"/>
  <c r="BN251" i="65"/>
  <c r="BN254" i="65" s="1"/>
  <c r="BN147" i="65"/>
  <c r="BN146" i="65"/>
  <c r="BN144" i="65"/>
  <c r="BN143" i="65"/>
  <c r="BN142" i="65"/>
  <c r="BN141" i="65"/>
  <c r="BN140" i="65"/>
  <c r="BN136" i="65"/>
  <c r="BN135" i="65"/>
  <c r="BN134" i="65"/>
  <c r="BN133" i="65"/>
  <c r="BN129" i="65"/>
  <c r="BN128" i="65"/>
  <c r="BN127" i="65"/>
  <c r="BN126" i="65"/>
  <c r="BN123" i="65"/>
  <c r="BN120" i="65"/>
  <c r="BN119" i="65"/>
  <c r="BN149" i="65" s="1"/>
  <c r="BO114" i="65"/>
  <c r="BP114" i="65" s="1"/>
  <c r="BQ114" i="65" s="1"/>
  <c r="BR114" i="65" s="1"/>
  <c r="BS114" i="65" s="1"/>
  <c r="BO6" i="65"/>
  <c r="BO12" i="65" s="1"/>
  <c r="BP6" i="64"/>
  <c r="BQ6" i="64" s="1"/>
  <c r="BR6" i="64" s="1"/>
  <c r="BS6" i="64" s="1"/>
  <c r="BT6" i="64" s="1"/>
  <c r="BK157" i="64"/>
  <c r="BM251" i="64"/>
  <c r="BM254" i="64" s="1"/>
  <c r="BM146" i="64"/>
  <c r="BM141" i="64"/>
  <c r="BM144" i="64"/>
  <c r="BM147" i="64"/>
  <c r="BM142" i="64"/>
  <c r="BM135" i="64"/>
  <c r="BM134" i="64"/>
  <c r="BM133" i="64"/>
  <c r="BM129" i="64"/>
  <c r="BM128" i="64"/>
  <c r="BM127" i="64"/>
  <c r="BM126" i="64"/>
  <c r="BM123" i="64"/>
  <c r="BM120" i="64"/>
  <c r="BM119" i="64"/>
  <c r="BM149" i="64" s="1"/>
  <c r="BN114" i="64"/>
  <c r="BM143" i="64"/>
  <c r="BM136" i="64"/>
  <c r="BM140" i="64"/>
  <c r="BL151" i="64"/>
  <c r="BL156" i="64" s="1"/>
  <c r="BL160" i="64" s="1"/>
  <c r="BL150" i="64"/>
  <c r="BL155" i="64" s="1"/>
  <c r="BO111" i="46"/>
  <c r="BP111" i="46" s="1"/>
  <c r="BQ111" i="46" s="1"/>
  <c r="BR111" i="46" s="1"/>
  <c r="BS111" i="46" s="1"/>
  <c r="BN149" i="46"/>
  <c r="BN150" i="46"/>
  <c r="BN245" i="46"/>
  <c r="BN246" i="46"/>
  <c r="BN248" i="46" s="1"/>
  <c r="BM252" i="64" l="1"/>
  <c r="BN249" i="64"/>
  <c r="BN251" i="64" s="1"/>
  <c r="BN254" i="64" s="1"/>
  <c r="BN248" i="64"/>
  <c r="BN250" i="64" s="1"/>
  <c r="BN153" i="64"/>
  <c r="BN152" i="64"/>
  <c r="BN154" i="65"/>
  <c r="BN158" i="65" s="1"/>
  <c r="BM157" i="65"/>
  <c r="BM161" i="65" s="1"/>
  <c r="BM159" i="65"/>
  <c r="BN151" i="65"/>
  <c r="BN156" i="65" s="1"/>
  <c r="BN160" i="65" s="1"/>
  <c r="BN150" i="65"/>
  <c r="BN155" i="65" s="1"/>
  <c r="BP6" i="65"/>
  <c r="BQ6" i="65" s="1"/>
  <c r="BR6" i="65" s="1"/>
  <c r="BS6" i="65" s="1"/>
  <c r="BT6" i="65" s="1"/>
  <c r="BN252" i="65"/>
  <c r="BM151" i="64"/>
  <c r="BM156" i="64" s="1"/>
  <c r="BM160" i="64" s="1"/>
  <c r="BM150" i="64"/>
  <c r="BM155" i="64" s="1"/>
  <c r="BM154" i="64"/>
  <c r="BM158" i="64" s="1"/>
  <c r="BN147" i="64"/>
  <c r="BN146" i="64"/>
  <c r="BN144" i="64"/>
  <c r="BN143" i="64"/>
  <c r="BN142" i="64"/>
  <c r="BN141" i="64"/>
  <c r="BN140" i="64"/>
  <c r="BN136" i="64"/>
  <c r="BN135" i="64"/>
  <c r="BN134" i="64"/>
  <c r="BN133" i="64"/>
  <c r="BN129" i="64"/>
  <c r="BN128" i="64"/>
  <c r="BN127" i="64"/>
  <c r="BN126" i="64"/>
  <c r="BN123" i="64"/>
  <c r="BN120" i="64"/>
  <c r="BN119" i="64"/>
  <c r="BN149" i="64" s="1"/>
  <c r="BO114" i="64"/>
  <c r="BP114" i="64" s="1"/>
  <c r="BQ114" i="64" s="1"/>
  <c r="BR114" i="64" s="1"/>
  <c r="BS114" i="64" s="1"/>
  <c r="BL157" i="64"/>
  <c r="BN154" i="64" l="1"/>
  <c r="BN158" i="64" s="1"/>
  <c r="AJ40" i="64" s="1"/>
  <c r="AJ40" i="65"/>
  <c r="AF40" i="65"/>
  <c r="AB40" i="65"/>
  <c r="X40" i="65"/>
  <c r="T40" i="65"/>
  <c r="P40" i="65"/>
  <c r="L40" i="65"/>
  <c r="H40" i="65"/>
  <c r="AK20" i="65"/>
  <c r="AG20" i="65"/>
  <c r="AC20" i="65"/>
  <c r="Y20" i="65"/>
  <c r="U20" i="65"/>
  <c r="Q20" i="65"/>
  <c r="M20" i="65"/>
  <c r="I20" i="65"/>
  <c r="AK40" i="65"/>
  <c r="AC40" i="65"/>
  <c r="M40" i="65"/>
  <c r="AH20" i="65"/>
  <c r="V20" i="65"/>
  <c r="AM40" i="65"/>
  <c r="AI40" i="65"/>
  <c r="AE40" i="65"/>
  <c r="AA40" i="65"/>
  <c r="W40" i="65"/>
  <c r="S40" i="65"/>
  <c r="O40" i="65"/>
  <c r="K40" i="65"/>
  <c r="AJ20" i="65"/>
  <c r="AF20" i="65"/>
  <c r="AB20" i="65"/>
  <c r="X20" i="65"/>
  <c r="T20" i="65"/>
  <c r="P20" i="65"/>
  <c r="L20" i="65"/>
  <c r="H20" i="65"/>
  <c r="AG40" i="65"/>
  <c r="U40" i="65"/>
  <c r="I40" i="65"/>
  <c r="AL20" i="65"/>
  <c r="Z20" i="65"/>
  <c r="N20" i="65"/>
  <c r="AL40" i="65"/>
  <c r="AH40" i="65"/>
  <c r="AD40" i="65"/>
  <c r="Z40" i="65"/>
  <c r="V40" i="65"/>
  <c r="R40" i="65"/>
  <c r="N40" i="65"/>
  <c r="J40" i="65"/>
  <c r="AM20" i="65"/>
  <c r="AI20" i="65"/>
  <c r="AE20" i="65"/>
  <c r="AA20" i="65"/>
  <c r="W20" i="65"/>
  <c r="S20" i="65"/>
  <c r="O20" i="65"/>
  <c r="K20" i="65"/>
  <c r="Y40" i="65"/>
  <c r="Q40" i="65"/>
  <c r="AD20" i="65"/>
  <c r="R20" i="65"/>
  <c r="J20" i="65"/>
  <c r="X40" i="64"/>
  <c r="H40" i="64"/>
  <c r="Y20" i="64"/>
  <c r="I20" i="64"/>
  <c r="Q40" i="64"/>
  <c r="N20" i="64"/>
  <c r="AI40" i="64"/>
  <c r="AA40" i="64"/>
  <c r="S40" i="64"/>
  <c r="K40" i="64"/>
  <c r="AF20" i="64"/>
  <c r="X20" i="64"/>
  <c r="P20" i="64"/>
  <c r="H20" i="64"/>
  <c r="AC40" i="64"/>
  <c r="I40" i="64"/>
  <c r="AD20" i="64"/>
  <c r="R20" i="64"/>
  <c r="J20" i="64"/>
  <c r="AL40" i="64"/>
  <c r="AD40" i="64"/>
  <c r="Z40" i="64"/>
  <c r="V40" i="64"/>
  <c r="R40" i="64"/>
  <c r="N40" i="64"/>
  <c r="J40" i="64"/>
  <c r="AM20" i="64"/>
  <c r="AI20" i="64"/>
  <c r="AE20" i="64"/>
  <c r="AA20" i="64"/>
  <c r="W20" i="64"/>
  <c r="S20" i="64"/>
  <c r="O20" i="64"/>
  <c r="K20" i="64"/>
  <c r="Y40" i="64"/>
  <c r="M40" i="64"/>
  <c r="AH20" i="64"/>
  <c r="BN157" i="65"/>
  <c r="BN161" i="65" s="1"/>
  <c r="M18" i="49" s="1"/>
  <c r="BN159" i="65"/>
  <c r="BN151" i="64"/>
  <c r="BN156" i="64" s="1"/>
  <c r="BN160" i="64" s="1"/>
  <c r="BN150" i="64"/>
  <c r="BN155" i="64" s="1"/>
  <c r="BM157" i="64"/>
  <c r="BN252" i="64"/>
  <c r="Q20" i="64" l="1"/>
  <c r="P40" i="64"/>
  <c r="AG20" i="64"/>
  <c r="AF40" i="64"/>
  <c r="AE229" i="64" s="1"/>
  <c r="AH40" i="64"/>
  <c r="V20" i="64"/>
  <c r="U40" i="64"/>
  <c r="T229" i="64" s="1"/>
  <c r="L20" i="64"/>
  <c r="K215" i="64" s="1"/>
  <c r="AB20" i="64"/>
  <c r="O40" i="64"/>
  <c r="AE40" i="64"/>
  <c r="Z20" i="64"/>
  <c r="Y215" i="64" s="1"/>
  <c r="M20" i="64"/>
  <c r="AC20" i="64"/>
  <c r="L40" i="64"/>
  <c r="K229" i="64" s="1"/>
  <c r="AB40" i="64"/>
  <c r="AA229" i="64" s="1"/>
  <c r="AL20" i="64"/>
  <c r="AK40" i="64"/>
  <c r="T20" i="64"/>
  <c r="S215" i="64" s="1"/>
  <c r="AJ20" i="64"/>
  <c r="AI215" i="64" s="1"/>
  <c r="W40" i="64"/>
  <c r="AM40" i="64"/>
  <c r="AG40" i="64"/>
  <c r="AF229" i="64" s="1"/>
  <c r="U20" i="64"/>
  <c r="T215" i="64" s="1"/>
  <c r="AK20" i="64"/>
  <c r="T40" i="64"/>
  <c r="AI229" i="65"/>
  <c r="AI180" i="65"/>
  <c r="AE229" i="65"/>
  <c r="AE180" i="65"/>
  <c r="AA229" i="65"/>
  <c r="AA180" i="65"/>
  <c r="W229" i="65"/>
  <c r="W180" i="65"/>
  <c r="S229" i="65"/>
  <c r="S180" i="65"/>
  <c r="O229" i="65"/>
  <c r="O180" i="65"/>
  <c r="K215" i="65"/>
  <c r="K166" i="65"/>
  <c r="G215" i="65"/>
  <c r="G166" i="65"/>
  <c r="AI215" i="65"/>
  <c r="AI246" i="65" s="1"/>
  <c r="AI250" i="65" s="1"/>
  <c r="AI252" i="65" s="1"/>
  <c r="AI166" i="65"/>
  <c r="AI199" i="65" s="1"/>
  <c r="AI203" i="65" s="1"/>
  <c r="AI205" i="65" s="1"/>
  <c r="AE215" i="65"/>
  <c r="AE246" i="65" s="1"/>
  <c r="AE250" i="65" s="1"/>
  <c r="AE252" i="65" s="1"/>
  <c r="AE166" i="65"/>
  <c r="AE199" i="65" s="1"/>
  <c r="AE203" i="65" s="1"/>
  <c r="AE205" i="65" s="1"/>
  <c r="AA215" i="65"/>
  <c r="AA246" i="65" s="1"/>
  <c r="AA250" i="65" s="1"/>
  <c r="AA252" i="65" s="1"/>
  <c r="AA166" i="65"/>
  <c r="W215" i="65"/>
  <c r="W246" i="65" s="1"/>
  <c r="W250" i="65" s="1"/>
  <c r="W252" i="65" s="1"/>
  <c r="W166" i="65"/>
  <c r="W199" i="65" s="1"/>
  <c r="W203" i="65" s="1"/>
  <c r="W205" i="65" s="1"/>
  <c r="U180" i="65"/>
  <c r="U229" i="65"/>
  <c r="Q229" i="65"/>
  <c r="Q180" i="65"/>
  <c r="M215" i="65"/>
  <c r="M166" i="65"/>
  <c r="K229" i="65"/>
  <c r="K180" i="65"/>
  <c r="G229" i="65"/>
  <c r="G180" i="65"/>
  <c r="AL229" i="65"/>
  <c r="AL180" i="65"/>
  <c r="AJ229" i="65"/>
  <c r="AJ180" i="65"/>
  <c r="AH180" i="65"/>
  <c r="AH229" i="65"/>
  <c r="AF215" i="65"/>
  <c r="AF166" i="65"/>
  <c r="AD215" i="65"/>
  <c r="AD166" i="65"/>
  <c r="AB229" i="65"/>
  <c r="AB180" i="65"/>
  <c r="Z180" i="65"/>
  <c r="Z229" i="65"/>
  <c r="X215" i="65"/>
  <c r="X166" i="65"/>
  <c r="V229" i="65"/>
  <c r="V180" i="65"/>
  <c r="T215" i="65"/>
  <c r="T166" i="65"/>
  <c r="R166" i="65"/>
  <c r="R215" i="65"/>
  <c r="P215" i="65"/>
  <c r="P166" i="65"/>
  <c r="N229" i="65"/>
  <c r="N180" i="65"/>
  <c r="L215" i="65"/>
  <c r="L166" i="65"/>
  <c r="J166" i="65"/>
  <c r="J215" i="65"/>
  <c r="H215" i="65"/>
  <c r="H166" i="65"/>
  <c r="AK215" i="65"/>
  <c r="AK166" i="65"/>
  <c r="AG229" i="65"/>
  <c r="AG180" i="65"/>
  <c r="AC215" i="65"/>
  <c r="AC166" i="65"/>
  <c r="Y229" i="65"/>
  <c r="Y180" i="65"/>
  <c r="U166" i="65"/>
  <c r="U215" i="65"/>
  <c r="Q215" i="65"/>
  <c r="Q166" i="65"/>
  <c r="M229" i="65"/>
  <c r="M180" i="65"/>
  <c r="I229" i="65"/>
  <c r="I180" i="65"/>
  <c r="AK229" i="65"/>
  <c r="AK180" i="65"/>
  <c r="AG215" i="65"/>
  <c r="AG246" i="65" s="1"/>
  <c r="AG250" i="65" s="1"/>
  <c r="AG252" i="65" s="1"/>
  <c r="AG166" i="65"/>
  <c r="AG199" i="65" s="1"/>
  <c r="AG203" i="65" s="1"/>
  <c r="AG205" i="65" s="1"/>
  <c r="AC229" i="65"/>
  <c r="AC180" i="65"/>
  <c r="Y215" i="65"/>
  <c r="Y246" i="65" s="1"/>
  <c r="Y250" i="65" s="1"/>
  <c r="Y252" i="65" s="1"/>
  <c r="Y166" i="65"/>
  <c r="Y199" i="65" s="1"/>
  <c r="Y203" i="65" s="1"/>
  <c r="Y205" i="65" s="1"/>
  <c r="S215" i="65"/>
  <c r="S166" i="65"/>
  <c r="O215" i="65"/>
  <c r="O166" i="65"/>
  <c r="I215" i="65"/>
  <c r="I166" i="65"/>
  <c r="AL215" i="65"/>
  <c r="AL166" i="65"/>
  <c r="AJ215" i="65"/>
  <c r="AJ166" i="65"/>
  <c r="AH166" i="65"/>
  <c r="AH215" i="65"/>
  <c r="AF229" i="65"/>
  <c r="AF180" i="65"/>
  <c r="AD229" i="65"/>
  <c r="AD180" i="65"/>
  <c r="AB215" i="65"/>
  <c r="AB166" i="65"/>
  <c r="Z166" i="65"/>
  <c r="Z215" i="65"/>
  <c r="X229" i="65"/>
  <c r="X180" i="65"/>
  <c r="V215" i="65"/>
  <c r="V166" i="65"/>
  <c r="T229" i="65"/>
  <c r="T180" i="65"/>
  <c r="R180" i="65"/>
  <c r="R229" i="65"/>
  <c r="P229" i="65"/>
  <c r="P180" i="65"/>
  <c r="N215" i="65"/>
  <c r="N166" i="65"/>
  <c r="L229" i="65"/>
  <c r="L180" i="65"/>
  <c r="J180" i="65"/>
  <c r="J229" i="65"/>
  <c r="H229" i="65"/>
  <c r="H180" i="65"/>
  <c r="AJ229" i="64"/>
  <c r="AJ180" i="64"/>
  <c r="AD215" i="64"/>
  <c r="AD166" i="64"/>
  <c r="X215" i="64"/>
  <c r="X166" i="64"/>
  <c r="R229" i="64"/>
  <c r="R180" i="64"/>
  <c r="L229" i="64"/>
  <c r="L180" i="64"/>
  <c r="I229" i="64"/>
  <c r="I180" i="64"/>
  <c r="AL215" i="64"/>
  <c r="AL166" i="64"/>
  <c r="AJ215" i="64"/>
  <c r="AJ166" i="64"/>
  <c r="AH215" i="64"/>
  <c r="AH166" i="64"/>
  <c r="AF215" i="64"/>
  <c r="AF166" i="64"/>
  <c r="AD229" i="64"/>
  <c r="AD180" i="64"/>
  <c r="AB229" i="64"/>
  <c r="AB180" i="64"/>
  <c r="Z229" i="64"/>
  <c r="Z180" i="64"/>
  <c r="X229" i="64"/>
  <c r="X180" i="64"/>
  <c r="V229" i="64"/>
  <c r="V180" i="64"/>
  <c r="R215" i="64"/>
  <c r="R166" i="64"/>
  <c r="P229" i="64"/>
  <c r="P180" i="64"/>
  <c r="N215" i="64"/>
  <c r="N166" i="64"/>
  <c r="L215" i="64"/>
  <c r="L166" i="64"/>
  <c r="J229" i="64"/>
  <c r="J180" i="64"/>
  <c r="G229" i="64"/>
  <c r="G180" i="64"/>
  <c r="AH229" i="64"/>
  <c r="AH180" i="64"/>
  <c r="AB215" i="64"/>
  <c r="AB166" i="64"/>
  <c r="V215" i="64"/>
  <c r="V166" i="64"/>
  <c r="P215" i="64"/>
  <c r="P166" i="64"/>
  <c r="AK229" i="64"/>
  <c r="AK180" i="64"/>
  <c r="AG229" i="64"/>
  <c r="AG180" i="64"/>
  <c r="AE215" i="64"/>
  <c r="AE166" i="64"/>
  <c r="AC215" i="64"/>
  <c r="AC166" i="64"/>
  <c r="W215" i="64"/>
  <c r="W166" i="64"/>
  <c r="U180" i="64"/>
  <c r="U229" i="64"/>
  <c r="Q215" i="64"/>
  <c r="Q166" i="64"/>
  <c r="O229" i="64"/>
  <c r="O180" i="64"/>
  <c r="M229" i="64"/>
  <c r="M180" i="64"/>
  <c r="H229" i="64"/>
  <c r="H180" i="64"/>
  <c r="H215" i="64"/>
  <c r="H166" i="64"/>
  <c r="BN157" i="64"/>
  <c r="AL229" i="64"/>
  <c r="AL180" i="64"/>
  <c r="Z215" i="64"/>
  <c r="Z166" i="64"/>
  <c r="N229" i="64"/>
  <c r="N180" i="64"/>
  <c r="J215" i="64"/>
  <c r="J166" i="64"/>
  <c r="AK215" i="64"/>
  <c r="AK166" i="64"/>
  <c r="AI229" i="64"/>
  <c r="AI180" i="64"/>
  <c r="AG215" i="64"/>
  <c r="AG166" i="64"/>
  <c r="AC229" i="64"/>
  <c r="AC180" i="64"/>
  <c r="AA215" i="64"/>
  <c r="AA166" i="64"/>
  <c r="Y229" i="64"/>
  <c r="Y180" i="64"/>
  <c r="W229" i="64"/>
  <c r="W180" i="64"/>
  <c r="U215" i="64"/>
  <c r="U166" i="64"/>
  <c r="S229" i="64"/>
  <c r="S180" i="64"/>
  <c r="Q229" i="64"/>
  <c r="Q180" i="64"/>
  <c r="O215" i="64"/>
  <c r="O166" i="64"/>
  <c r="M215" i="64"/>
  <c r="M166" i="64"/>
  <c r="K180" i="64"/>
  <c r="I215" i="64"/>
  <c r="I166" i="64"/>
  <c r="G215" i="64"/>
  <c r="G166" i="64"/>
  <c r="AE180" i="64" l="1"/>
  <c r="AF180" i="64"/>
  <c r="T180" i="64"/>
  <c r="Y166" i="64"/>
  <c r="K166" i="64"/>
  <c r="S166" i="64"/>
  <c r="AA180" i="64"/>
  <c r="AI166" i="64"/>
  <c r="T166" i="64"/>
  <c r="AB246" i="65"/>
  <c r="AB250" i="65" s="1"/>
  <c r="AB252" i="65" s="1"/>
  <c r="AJ246" i="65"/>
  <c r="AJ250" i="65" s="1"/>
  <c r="AJ252" i="65" s="1"/>
  <c r="I246" i="65"/>
  <c r="I250" i="65" s="1"/>
  <c r="I252" i="65" s="1"/>
  <c r="S246" i="65"/>
  <c r="S250" i="65" s="1"/>
  <c r="S252" i="65" s="1"/>
  <c r="U199" i="65"/>
  <c r="U203" i="65" s="1"/>
  <c r="U205" i="65" s="1"/>
  <c r="AB199" i="65"/>
  <c r="AB203" i="65" s="1"/>
  <c r="AB205" i="65" s="1"/>
  <c r="AJ199" i="65"/>
  <c r="AJ203" i="65" s="1"/>
  <c r="AJ205" i="65" s="1"/>
  <c r="I199" i="65"/>
  <c r="I203" i="65" s="1"/>
  <c r="I205" i="65" s="1"/>
  <c r="S199" i="65"/>
  <c r="S203" i="65" s="1"/>
  <c r="S205" i="65" s="1"/>
  <c r="U246" i="65"/>
  <c r="U250" i="65" s="1"/>
  <c r="U252" i="65" s="1"/>
  <c r="AA199" i="65"/>
  <c r="AA203" i="65" s="1"/>
  <c r="AA205" i="65" s="1"/>
  <c r="J246" i="65"/>
  <c r="J250" i="65" s="1"/>
  <c r="J252" i="65" s="1"/>
  <c r="R246" i="65"/>
  <c r="R250" i="65" s="1"/>
  <c r="R252" i="65" s="1"/>
  <c r="AD199" i="65"/>
  <c r="AD203" i="65" s="1"/>
  <c r="AD205" i="65" s="1"/>
  <c r="G199" i="65"/>
  <c r="G203" i="65" s="1"/>
  <c r="G206" i="65" s="1"/>
  <c r="J199" i="65"/>
  <c r="J203" i="65" s="1"/>
  <c r="J205" i="65" s="1"/>
  <c r="R199" i="65"/>
  <c r="R203" i="65" s="1"/>
  <c r="R205" i="65" s="1"/>
  <c r="AD246" i="65"/>
  <c r="AD250" i="65" s="1"/>
  <c r="AD252" i="65" s="1"/>
  <c r="G246" i="65"/>
  <c r="G250" i="65" s="1"/>
  <c r="G252" i="65" s="1"/>
  <c r="AC199" i="65"/>
  <c r="AC203" i="65" s="1"/>
  <c r="AC205" i="65" s="1"/>
  <c r="AK199" i="65"/>
  <c r="AK203" i="65" s="1"/>
  <c r="AK205" i="65" s="1"/>
  <c r="N199" i="65"/>
  <c r="N203" i="65" s="1"/>
  <c r="N205" i="65" s="1"/>
  <c r="V199" i="65"/>
  <c r="V203" i="65" s="1"/>
  <c r="V205" i="65" s="1"/>
  <c r="Z246" i="65"/>
  <c r="Z250" i="65" s="1"/>
  <c r="Z252" i="65" s="1"/>
  <c r="AH246" i="65"/>
  <c r="AH250" i="65" s="1"/>
  <c r="AH252" i="65" s="1"/>
  <c r="AL199" i="65"/>
  <c r="AL203" i="65" s="1"/>
  <c r="AL205" i="65" s="1"/>
  <c r="O199" i="65"/>
  <c r="O203" i="65" s="1"/>
  <c r="O205" i="65" s="1"/>
  <c r="Q199" i="65"/>
  <c r="Q203" i="65" s="1"/>
  <c r="Q205" i="65" s="1"/>
  <c r="H199" i="65"/>
  <c r="H203" i="65" s="1"/>
  <c r="H205" i="65" s="1"/>
  <c r="L199" i="65"/>
  <c r="L203" i="65" s="1"/>
  <c r="L205" i="65" s="1"/>
  <c r="P199" i="65"/>
  <c r="P203" i="65" s="1"/>
  <c r="P205" i="65" s="1"/>
  <c r="T199" i="65"/>
  <c r="T203" i="65" s="1"/>
  <c r="T205" i="65" s="1"/>
  <c r="X199" i="65"/>
  <c r="X203" i="65" s="1"/>
  <c r="X205" i="65" s="1"/>
  <c r="AF199" i="65"/>
  <c r="AF203" i="65" s="1"/>
  <c r="AF205" i="65" s="1"/>
  <c r="M199" i="65"/>
  <c r="M203" i="65" s="1"/>
  <c r="M205" i="65" s="1"/>
  <c r="K199" i="65"/>
  <c r="K203" i="65" s="1"/>
  <c r="K205" i="65" s="1"/>
  <c r="AC246" i="65"/>
  <c r="AC250" i="65" s="1"/>
  <c r="AC252" i="65" s="1"/>
  <c r="AK246" i="65"/>
  <c r="AK250" i="65" s="1"/>
  <c r="AK252" i="65" s="1"/>
  <c r="N246" i="65"/>
  <c r="N250" i="65" s="1"/>
  <c r="N252" i="65" s="1"/>
  <c r="V246" i="65"/>
  <c r="V250" i="65" s="1"/>
  <c r="V252" i="65" s="1"/>
  <c r="Z199" i="65"/>
  <c r="Z203" i="65" s="1"/>
  <c r="Z205" i="65" s="1"/>
  <c r="AH199" i="65"/>
  <c r="AH203" i="65" s="1"/>
  <c r="AH205" i="65" s="1"/>
  <c r="AL246" i="65"/>
  <c r="AL250" i="65" s="1"/>
  <c r="AL252" i="65" s="1"/>
  <c r="O246" i="65"/>
  <c r="O250" i="65" s="1"/>
  <c r="O252" i="65" s="1"/>
  <c r="Q246" i="65"/>
  <c r="Q250" i="65" s="1"/>
  <c r="Q252" i="65" s="1"/>
  <c r="H246" i="65"/>
  <c r="H250" i="65" s="1"/>
  <c r="H252" i="65" s="1"/>
  <c r="L246" i="65"/>
  <c r="L250" i="65" s="1"/>
  <c r="L252" i="65" s="1"/>
  <c r="P246" i="65"/>
  <c r="P250" i="65" s="1"/>
  <c r="P252" i="65" s="1"/>
  <c r="T246" i="65"/>
  <c r="T250" i="65" s="1"/>
  <c r="T252" i="65" s="1"/>
  <c r="X246" i="65"/>
  <c r="X250" i="65" s="1"/>
  <c r="X252" i="65" s="1"/>
  <c r="AF246" i="65"/>
  <c r="AF250" i="65" s="1"/>
  <c r="AF252" i="65" s="1"/>
  <c r="M246" i="65"/>
  <c r="M250" i="65" s="1"/>
  <c r="M252" i="65" s="1"/>
  <c r="K246" i="65"/>
  <c r="K250" i="65" s="1"/>
  <c r="K252" i="65" s="1"/>
  <c r="G205" i="65" l="1"/>
  <c r="X208" i="65" s="1"/>
  <c r="G253" i="65"/>
  <c r="I206" i="65"/>
  <c r="O206" i="65"/>
  <c r="I253" i="65"/>
  <c r="P206" i="65"/>
  <c r="H253" i="65"/>
  <c r="AK206" i="65"/>
  <c r="BH253" i="65"/>
  <c r="BN255" i="65"/>
  <c r="M20" i="49" s="1"/>
  <c r="M30" i="49" s="1"/>
  <c r="BJ255" i="65"/>
  <c r="BF255" i="65"/>
  <c r="BB255" i="65"/>
  <c r="AX255" i="65"/>
  <c r="AT255" i="65"/>
  <c r="AP255" i="65"/>
  <c r="AL255" i="65"/>
  <c r="L20" i="49" s="1"/>
  <c r="AH255" i="65"/>
  <c r="AD255" i="65"/>
  <c r="Z255" i="65"/>
  <c r="V255" i="65"/>
  <c r="R255" i="65"/>
  <c r="N255" i="65"/>
  <c r="J255" i="65"/>
  <c r="BM255" i="65"/>
  <c r="BH255" i="65"/>
  <c r="BC255" i="65"/>
  <c r="AW255" i="65"/>
  <c r="AR255" i="65"/>
  <c r="AM255" i="65"/>
  <c r="AG255" i="65"/>
  <c r="AB255" i="65"/>
  <c r="W255" i="65"/>
  <c r="Q255" i="65"/>
  <c r="L255" i="65"/>
  <c r="G255" i="65"/>
  <c r="BL255" i="65"/>
  <c r="BG255" i="65"/>
  <c r="BA255" i="65"/>
  <c r="AV255" i="65"/>
  <c r="AQ255" i="65"/>
  <c r="AK255" i="65"/>
  <c r="AF255" i="65"/>
  <c r="AA255" i="65"/>
  <c r="U255" i="65"/>
  <c r="P255" i="65"/>
  <c r="K255" i="65"/>
  <c r="BK255" i="65"/>
  <c r="AZ255" i="65"/>
  <c r="AO255" i="65"/>
  <c r="AE255" i="65"/>
  <c r="T255" i="65"/>
  <c r="I255" i="65"/>
  <c r="BI255" i="65"/>
  <c r="AY255" i="65"/>
  <c r="AN255" i="65"/>
  <c r="AC255" i="65"/>
  <c r="S255" i="65"/>
  <c r="H255" i="65"/>
  <c r="BE255" i="65"/>
  <c r="AJ255" i="65"/>
  <c r="O255" i="65"/>
  <c r="BD255" i="65"/>
  <c r="AI255" i="65"/>
  <c r="M255" i="65"/>
  <c r="AU255" i="65"/>
  <c r="AS255" i="65"/>
  <c r="Y255" i="65"/>
  <c r="X255" i="65"/>
  <c r="W253" i="65"/>
  <c r="X253" i="65"/>
  <c r="AZ253" i="65"/>
  <c r="AD253" i="65"/>
  <c r="AT253" i="65"/>
  <c r="Y206" i="65"/>
  <c r="N206" i="65"/>
  <c r="S206" i="65"/>
  <c r="P253" i="65"/>
  <c r="AK253" i="65"/>
  <c r="K253" i="65"/>
  <c r="BA253" i="65"/>
  <c r="AG253" i="65"/>
  <c r="AC253" i="65"/>
  <c r="AY253" i="65"/>
  <c r="O253" i="65"/>
  <c r="AJ253" i="65"/>
  <c r="BE253" i="65"/>
  <c r="R253" i="65"/>
  <c r="AH253" i="65"/>
  <c r="AX253" i="65"/>
  <c r="BN253" i="65"/>
  <c r="AG206" i="65"/>
  <c r="R206" i="65"/>
  <c r="U206" i="65"/>
  <c r="V206" i="65"/>
  <c r="W206" i="65"/>
  <c r="H206" i="65"/>
  <c r="X206" i="65"/>
  <c r="Q253" i="65"/>
  <c r="AM253" i="65"/>
  <c r="AB253" i="65"/>
  <c r="U253" i="65"/>
  <c r="BL253" i="65"/>
  <c r="AR253" i="65"/>
  <c r="M253" i="65"/>
  <c r="AI253" i="65"/>
  <c r="BD253" i="65"/>
  <c r="T253" i="65"/>
  <c r="AO253" i="65"/>
  <c r="BK253" i="65"/>
  <c r="V253" i="65"/>
  <c r="AL253" i="65"/>
  <c r="BB253" i="65"/>
  <c r="Z206" i="65"/>
  <c r="AL206" i="65"/>
  <c r="AE206" i="65"/>
  <c r="AF206" i="65"/>
  <c r="AV253" i="65"/>
  <c r="AQ253" i="65"/>
  <c r="BM253" i="65"/>
  <c r="AS253" i="65"/>
  <c r="AE253" i="65"/>
  <c r="N253" i="65"/>
  <c r="BJ253" i="65"/>
  <c r="Q206" i="65"/>
  <c r="M206" i="65"/>
  <c r="AJ208" i="65"/>
  <c r="AB208" i="65"/>
  <c r="T208" i="65"/>
  <c r="L208" i="65"/>
  <c r="AI208" i="65"/>
  <c r="AA208" i="65"/>
  <c r="S208" i="65"/>
  <c r="K208" i="65"/>
  <c r="AL208" i="65"/>
  <c r="L19" i="49" s="1"/>
  <c r="L29" i="49" s="1"/>
  <c r="V208" i="65"/>
  <c r="AK208" i="65"/>
  <c r="U208" i="65"/>
  <c r="Z208" i="65"/>
  <c r="R208" i="65"/>
  <c r="I208" i="65"/>
  <c r="Q208" i="65"/>
  <c r="AI206" i="65"/>
  <c r="T206" i="65"/>
  <c r="AJ206" i="65"/>
  <c r="AH206" i="65"/>
  <c r="J206" i="65"/>
  <c r="AC206" i="65"/>
  <c r="AD206" i="65"/>
  <c r="K206" i="65"/>
  <c r="AA206" i="65"/>
  <c r="L206" i="65"/>
  <c r="AB206" i="65"/>
  <c r="BG253" i="65"/>
  <c r="AA253" i="65"/>
  <c r="AW253" i="65"/>
  <c r="AF253" i="65"/>
  <c r="L253" i="65"/>
  <c r="BC253" i="65"/>
  <c r="S253" i="65"/>
  <c r="AN253" i="65"/>
  <c r="BI253" i="65"/>
  <c r="Y253" i="65"/>
  <c r="AU253" i="65"/>
  <c r="J253" i="65"/>
  <c r="Z253" i="65"/>
  <c r="AP253" i="65"/>
  <c r="BF253" i="65"/>
  <c r="AH208" i="65" l="1"/>
  <c r="J208" i="65"/>
  <c r="AC208" i="65"/>
  <c r="AD208" i="65"/>
  <c r="O208" i="65"/>
  <c r="AE208" i="65"/>
  <c r="P208" i="65"/>
  <c r="AF208" i="65"/>
  <c r="AG208" i="65"/>
  <c r="Y208" i="65"/>
  <c r="M208" i="65"/>
  <c r="N208" i="65"/>
  <c r="G208" i="65"/>
  <c r="W208" i="65"/>
  <c r="H208" i="65"/>
  <c r="G50" i="46"/>
  <c r="BO13" i="46" l="1"/>
  <c r="BN115" i="46" s="1"/>
  <c r="G16" i="46" l="1"/>
  <c r="I6" i="46"/>
  <c r="G10" i="46"/>
  <c r="G116" i="46" l="1"/>
  <c r="H116" i="46"/>
  <c r="G137" i="46"/>
  <c r="H137" i="46"/>
  <c r="I137" i="46"/>
  <c r="I116" i="46"/>
  <c r="J116" i="46"/>
  <c r="J137" i="46"/>
  <c r="K116" i="46"/>
  <c r="K137" i="46"/>
  <c r="L137" i="46"/>
  <c r="L116" i="46"/>
  <c r="M116" i="46"/>
  <c r="M137" i="46"/>
  <c r="N137" i="46"/>
  <c r="N116" i="46"/>
  <c r="O123" i="46"/>
  <c r="O130" i="46"/>
  <c r="O138" i="46"/>
  <c r="O141" i="46"/>
  <c r="O133" i="46"/>
  <c r="O126" i="46"/>
  <c r="O137" i="46"/>
  <c r="O124" i="46"/>
  <c r="O132" i="46"/>
  <c r="O131" i="46"/>
  <c r="O143" i="46"/>
  <c r="O117" i="46"/>
  <c r="O125" i="46"/>
  <c r="O139" i="46"/>
  <c r="O144" i="46"/>
  <c r="O120" i="46"/>
  <c r="O140" i="46"/>
  <c r="P123" i="46"/>
  <c r="P130" i="46"/>
  <c r="P137" i="46"/>
  <c r="P143" i="46"/>
  <c r="P144" i="46"/>
  <c r="P124" i="46"/>
  <c r="P131" i="46"/>
  <c r="P138" i="46"/>
  <c r="P117" i="46"/>
  <c r="P125" i="46"/>
  <c r="P132" i="46"/>
  <c r="P139" i="46"/>
  <c r="P120" i="46"/>
  <c r="P126" i="46"/>
  <c r="P133" i="46"/>
  <c r="P140" i="46"/>
  <c r="P141" i="46"/>
  <c r="Q130" i="46"/>
  <c r="Q132" i="46"/>
  <c r="Q124" i="46"/>
  <c r="Q141" i="46"/>
  <c r="Q126" i="46"/>
  <c r="Q133" i="46"/>
  <c r="Q123" i="46"/>
  <c r="Q143" i="46"/>
  <c r="Q117" i="46"/>
  <c r="Q125" i="46"/>
  <c r="Q137" i="46"/>
  <c r="Q139" i="46"/>
  <c r="Q144" i="46"/>
  <c r="Q120" i="46"/>
  <c r="Q131" i="46"/>
  <c r="Q138" i="46"/>
  <c r="Q140" i="46"/>
  <c r="R123" i="46"/>
  <c r="R130" i="46"/>
  <c r="R138" i="46"/>
  <c r="R140" i="46"/>
  <c r="R139" i="46"/>
  <c r="R124" i="46"/>
  <c r="R131" i="46"/>
  <c r="R137" i="46"/>
  <c r="R143" i="46"/>
  <c r="R117" i="46"/>
  <c r="R125" i="46"/>
  <c r="R133" i="46"/>
  <c r="R141" i="46"/>
  <c r="R120" i="46"/>
  <c r="R126" i="46"/>
  <c r="R132" i="46"/>
  <c r="R144" i="46"/>
  <c r="S123" i="46"/>
  <c r="S132" i="46"/>
  <c r="S130" i="46"/>
  <c r="S143" i="46"/>
  <c r="S131" i="46"/>
  <c r="S117" i="46"/>
  <c r="S125" i="46"/>
  <c r="S137" i="46"/>
  <c r="S124" i="46"/>
  <c r="S133" i="46"/>
  <c r="S139" i="46"/>
  <c r="S144" i="46"/>
  <c r="S140" i="46"/>
  <c r="S120" i="46"/>
  <c r="S126" i="46"/>
  <c r="S138" i="46"/>
  <c r="S141" i="46"/>
  <c r="T123" i="46"/>
  <c r="T130" i="46"/>
  <c r="T137" i="46"/>
  <c r="T144" i="46"/>
  <c r="T124" i="46"/>
  <c r="T131" i="46"/>
  <c r="T138" i="46"/>
  <c r="T140" i="46"/>
  <c r="T117" i="46"/>
  <c r="T125" i="46"/>
  <c r="T132" i="46"/>
  <c r="T139" i="46"/>
  <c r="T143" i="46"/>
  <c r="T120" i="46"/>
  <c r="T126" i="46"/>
  <c r="T133" i="46"/>
  <c r="T141" i="46"/>
  <c r="U123" i="46"/>
  <c r="U130" i="46"/>
  <c r="U138" i="46"/>
  <c r="U141" i="46"/>
  <c r="U124" i="46"/>
  <c r="U132" i="46"/>
  <c r="U125" i="46"/>
  <c r="U143" i="46"/>
  <c r="U117" i="46"/>
  <c r="U131" i="46"/>
  <c r="U133" i="46"/>
  <c r="U139" i="46"/>
  <c r="U144" i="46"/>
  <c r="U120" i="46"/>
  <c r="U126" i="46"/>
  <c r="U140" i="46"/>
  <c r="U137" i="46"/>
  <c r="V124" i="46"/>
  <c r="V131" i="46"/>
  <c r="V132" i="46"/>
  <c r="V143" i="46"/>
  <c r="V144" i="46"/>
  <c r="V125" i="46"/>
  <c r="V123" i="46"/>
  <c r="V138" i="46"/>
  <c r="V117" i="46"/>
  <c r="V126" i="46"/>
  <c r="V137" i="46"/>
  <c r="V139" i="46"/>
  <c r="V120" i="46"/>
  <c r="V130" i="46"/>
  <c r="V133" i="46"/>
  <c r="V140" i="46"/>
  <c r="V141" i="46"/>
  <c r="W123" i="46"/>
  <c r="W132" i="46"/>
  <c r="W131" i="46"/>
  <c r="W141" i="46"/>
  <c r="W124" i="46"/>
  <c r="W133" i="46"/>
  <c r="W130" i="46"/>
  <c r="W143" i="46"/>
  <c r="W117" i="46"/>
  <c r="W125" i="46"/>
  <c r="W137" i="46"/>
  <c r="W139" i="46"/>
  <c r="W144" i="46"/>
  <c r="W120" i="46"/>
  <c r="W126" i="46"/>
  <c r="W138" i="46"/>
  <c r="W140" i="46"/>
  <c r="X123" i="46"/>
  <c r="X130" i="46"/>
  <c r="X137" i="46"/>
  <c r="X143" i="46"/>
  <c r="X144" i="46"/>
  <c r="X124" i="46"/>
  <c r="X131" i="46"/>
  <c r="X138" i="46"/>
  <c r="X117" i="46"/>
  <c r="X125" i="46"/>
  <c r="X132" i="46"/>
  <c r="X139" i="46"/>
  <c r="X120" i="46"/>
  <c r="X126" i="46"/>
  <c r="X133" i="46"/>
  <c r="X140" i="46"/>
  <c r="X141" i="46"/>
  <c r="Y123" i="46"/>
  <c r="Y131" i="46"/>
  <c r="Y138" i="46"/>
  <c r="Y141" i="46"/>
  <c r="Y125" i="46"/>
  <c r="Y132" i="46"/>
  <c r="Y126" i="46"/>
  <c r="Y143" i="46"/>
  <c r="Y117" i="46"/>
  <c r="Y130" i="46"/>
  <c r="Y133" i="46"/>
  <c r="Y139" i="46"/>
  <c r="Y144" i="46"/>
  <c r="Y120" i="46"/>
  <c r="Y124" i="46"/>
  <c r="Y137" i="46"/>
  <c r="Y140" i="46"/>
  <c r="Z123" i="46"/>
  <c r="Z130" i="46"/>
  <c r="Z133" i="46"/>
  <c r="Z139" i="46"/>
  <c r="Z124" i="46"/>
  <c r="Z131" i="46"/>
  <c r="Z141" i="46"/>
  <c r="Z140" i="46"/>
  <c r="Z117" i="46"/>
  <c r="Z125" i="46"/>
  <c r="Z138" i="46"/>
  <c r="Z144" i="46"/>
  <c r="Z143" i="46"/>
  <c r="Z120" i="46"/>
  <c r="Z126" i="46"/>
  <c r="Z137" i="46"/>
  <c r="Z132" i="46"/>
  <c r="AA123" i="46"/>
  <c r="AA132" i="46"/>
  <c r="AA130" i="46"/>
  <c r="AA141" i="46"/>
  <c r="AA124" i="46"/>
  <c r="AA133" i="46"/>
  <c r="AA131" i="46"/>
  <c r="AA143" i="46"/>
  <c r="AA117" i="46"/>
  <c r="AA125" i="46"/>
  <c r="AA137" i="46"/>
  <c r="AA139" i="46"/>
  <c r="AA144" i="46"/>
  <c r="AA120" i="46"/>
  <c r="AA126" i="46"/>
  <c r="AA138" i="46"/>
  <c r="AA140" i="46"/>
  <c r="AB123" i="46"/>
  <c r="AB130" i="46"/>
  <c r="AB137" i="46"/>
  <c r="AB144" i="46"/>
  <c r="AB124" i="46"/>
  <c r="AB131" i="46"/>
  <c r="AB138" i="46"/>
  <c r="AB140" i="46"/>
  <c r="AB117" i="46"/>
  <c r="AB125" i="46"/>
  <c r="AB132" i="46"/>
  <c r="AB139" i="46"/>
  <c r="AB143" i="46"/>
  <c r="AB120" i="46"/>
  <c r="AB126" i="46"/>
  <c r="AB133" i="46"/>
  <c r="AB141" i="46"/>
  <c r="AC123" i="46"/>
  <c r="AC124" i="46"/>
  <c r="AC137" i="46"/>
  <c r="AC141" i="46"/>
  <c r="AC126" i="46"/>
  <c r="AC130" i="46"/>
  <c r="AC138" i="46"/>
  <c r="AC143" i="46"/>
  <c r="AC117" i="46"/>
  <c r="AC131" i="46"/>
  <c r="AC132" i="46"/>
  <c r="AC139" i="46"/>
  <c r="AC144" i="46"/>
  <c r="AC120" i="46"/>
  <c r="AC125" i="46"/>
  <c r="AC133" i="46"/>
  <c r="AC140" i="46"/>
  <c r="AD124" i="46"/>
  <c r="AD131" i="46"/>
  <c r="AD137" i="46"/>
  <c r="AD144" i="46"/>
  <c r="AD130" i="46"/>
  <c r="AD141" i="46"/>
  <c r="AD125" i="46"/>
  <c r="AD123" i="46"/>
  <c r="AD140" i="46"/>
  <c r="AD133" i="46"/>
  <c r="AD138" i="46"/>
  <c r="AD117" i="46"/>
  <c r="AD126" i="46"/>
  <c r="AD132" i="46"/>
  <c r="AD143" i="46"/>
  <c r="AD139" i="46"/>
  <c r="AD120" i="46"/>
  <c r="AE123" i="46"/>
  <c r="AE132" i="46"/>
  <c r="AE131" i="46"/>
  <c r="AE143" i="46"/>
  <c r="AE130" i="46"/>
  <c r="AE126" i="46"/>
  <c r="AE124" i="46"/>
  <c r="AE133" i="46"/>
  <c r="AE139" i="46"/>
  <c r="AE144" i="46"/>
  <c r="AE120" i="46"/>
  <c r="AE138" i="46"/>
  <c r="AE141" i="46"/>
  <c r="AE117" i="46"/>
  <c r="AE125" i="46"/>
  <c r="AE137" i="46"/>
  <c r="AE140" i="46"/>
  <c r="AF123" i="46"/>
  <c r="AF130" i="46"/>
  <c r="AF137" i="46"/>
  <c r="AF143" i="46"/>
  <c r="AF144" i="46"/>
  <c r="AF141" i="46"/>
  <c r="AF124" i="46"/>
  <c r="AF131" i="46"/>
  <c r="AF138" i="46"/>
  <c r="AF120" i="46"/>
  <c r="AF126" i="46"/>
  <c r="AF133" i="46"/>
  <c r="AF117" i="46"/>
  <c r="AF125" i="46"/>
  <c r="AF132" i="46"/>
  <c r="AF139" i="46"/>
  <c r="AF140" i="46"/>
  <c r="AG130" i="46"/>
  <c r="AG131" i="46"/>
  <c r="AG138" i="46"/>
  <c r="AG141" i="46"/>
  <c r="AG124" i="46"/>
  <c r="AG117" i="46"/>
  <c r="AG126" i="46"/>
  <c r="AG133" i="46"/>
  <c r="AG144" i="46"/>
  <c r="AG125" i="46"/>
  <c r="AG140" i="46"/>
  <c r="AG123" i="46"/>
  <c r="AG132" i="46"/>
  <c r="AG143" i="46"/>
  <c r="AG139" i="46"/>
  <c r="AG120" i="46"/>
  <c r="AG137" i="46"/>
  <c r="AH123" i="46"/>
  <c r="AH130" i="46"/>
  <c r="AH138" i="46"/>
  <c r="AH140" i="46"/>
  <c r="AH139" i="46"/>
  <c r="AH124" i="46"/>
  <c r="AH131" i="46"/>
  <c r="AH141" i="46"/>
  <c r="AH143" i="46"/>
  <c r="AH117" i="46"/>
  <c r="AH125" i="46"/>
  <c r="AH133" i="46"/>
  <c r="AH144" i="46"/>
  <c r="AH120" i="46"/>
  <c r="AH126" i="46"/>
  <c r="AH132" i="46"/>
  <c r="AH137" i="46"/>
  <c r="AI123" i="46"/>
  <c r="AI132" i="46"/>
  <c r="AI130" i="46"/>
  <c r="AI143" i="46"/>
  <c r="AI131" i="46"/>
  <c r="AI124" i="46"/>
  <c r="AI133" i="46"/>
  <c r="AI139" i="46"/>
  <c r="AI144" i="46"/>
  <c r="AI117" i="46"/>
  <c r="AI125" i="46"/>
  <c r="AI137" i="46"/>
  <c r="AI140" i="46"/>
  <c r="AI120" i="46"/>
  <c r="AI126" i="46"/>
  <c r="AI138" i="46"/>
  <c r="AI141" i="46"/>
  <c r="AJ123" i="46"/>
  <c r="AJ130" i="46"/>
  <c r="AJ137" i="46"/>
  <c r="AJ144" i="46"/>
  <c r="AJ124" i="46"/>
  <c r="AJ131" i="46"/>
  <c r="AJ138" i="46"/>
  <c r="AJ140" i="46"/>
  <c r="AJ117" i="46"/>
  <c r="AJ125" i="46"/>
  <c r="AJ132" i="46"/>
  <c r="AJ139" i="46"/>
  <c r="AJ143" i="46"/>
  <c r="AJ120" i="46"/>
  <c r="AJ126" i="46"/>
  <c r="AJ133" i="46"/>
  <c r="AJ141" i="46"/>
  <c r="AK123" i="46"/>
  <c r="AK130" i="46"/>
  <c r="AK138" i="46"/>
  <c r="AK141" i="46"/>
  <c r="AK124" i="46"/>
  <c r="AK132" i="46"/>
  <c r="AK125" i="46"/>
  <c r="AK143" i="46"/>
  <c r="AK117" i="46"/>
  <c r="AK131" i="46"/>
  <c r="AK133" i="46"/>
  <c r="AK139" i="46"/>
  <c r="AK144" i="46"/>
  <c r="AK120" i="46"/>
  <c r="AK126" i="46"/>
  <c r="AK137" i="46"/>
  <c r="AK140" i="46"/>
  <c r="AL124" i="46"/>
  <c r="AL131" i="46"/>
  <c r="AL132" i="46"/>
  <c r="AL144" i="46"/>
  <c r="AL125" i="46"/>
  <c r="AL123" i="46"/>
  <c r="AL139" i="46"/>
  <c r="AL117" i="46"/>
  <c r="AL126" i="46"/>
  <c r="AL137" i="46"/>
  <c r="AL140" i="46"/>
  <c r="AL138" i="46"/>
  <c r="AL120" i="46"/>
  <c r="AL130" i="46"/>
  <c r="AL133" i="46"/>
  <c r="AL143" i="46"/>
  <c r="AL141" i="46"/>
  <c r="AM123" i="46"/>
  <c r="AM132" i="46"/>
  <c r="AM131" i="46"/>
  <c r="AM143" i="46"/>
  <c r="AM130" i="46"/>
  <c r="AM124" i="46"/>
  <c r="AM133" i="46"/>
  <c r="AM139" i="46"/>
  <c r="AM144" i="46"/>
  <c r="AM117" i="46"/>
  <c r="AM125" i="46"/>
  <c r="AM137" i="46"/>
  <c r="AM140" i="46"/>
  <c r="AM120" i="46"/>
  <c r="AM126" i="46"/>
  <c r="AM138" i="46"/>
  <c r="AM141" i="46"/>
  <c r="AN123" i="46"/>
  <c r="AN130" i="46"/>
  <c r="AN137" i="46"/>
  <c r="AN143" i="46"/>
  <c r="AN144" i="46"/>
  <c r="AN124" i="46"/>
  <c r="AN131" i="46"/>
  <c r="AN138" i="46"/>
  <c r="AN117" i="46"/>
  <c r="AN125" i="46"/>
  <c r="AN132" i="46"/>
  <c r="AN139" i="46"/>
  <c r="AN120" i="46"/>
  <c r="AN126" i="46"/>
  <c r="AN133" i="46"/>
  <c r="AN140" i="46"/>
  <c r="AN141" i="46"/>
  <c r="AO125" i="46"/>
  <c r="AO131" i="46"/>
  <c r="AO138" i="46"/>
  <c r="AO141" i="46"/>
  <c r="AO130" i="46"/>
  <c r="AO132" i="46"/>
  <c r="AO126" i="46"/>
  <c r="AO143" i="46"/>
  <c r="AO117" i="46"/>
  <c r="AO124" i="46"/>
  <c r="AO133" i="46"/>
  <c r="AO139" i="46"/>
  <c r="AO144" i="46"/>
  <c r="AO120" i="46"/>
  <c r="AO123" i="46"/>
  <c r="AO137" i="46"/>
  <c r="AO140" i="46"/>
  <c r="AP123" i="46"/>
  <c r="AP130" i="46"/>
  <c r="AP133" i="46"/>
  <c r="AP132" i="46"/>
  <c r="AP124" i="46"/>
  <c r="AP131" i="46"/>
  <c r="AP141" i="46"/>
  <c r="AP140" i="46"/>
  <c r="AP117" i="46"/>
  <c r="AP125" i="46"/>
  <c r="AP138" i="46"/>
  <c r="AP144" i="46"/>
  <c r="AP143" i="46"/>
  <c r="AP120" i="46"/>
  <c r="AP126" i="46"/>
  <c r="AP137" i="46"/>
  <c r="AP139" i="46"/>
  <c r="AQ123" i="46"/>
  <c r="AQ132" i="46"/>
  <c r="AQ130" i="46"/>
  <c r="AQ143" i="46"/>
  <c r="AQ131" i="46"/>
  <c r="AQ124" i="46"/>
  <c r="AQ133" i="46"/>
  <c r="AQ139" i="46"/>
  <c r="AQ144" i="46"/>
  <c r="AQ117" i="46"/>
  <c r="AQ125" i="46"/>
  <c r="AQ137" i="46"/>
  <c r="AQ140" i="46"/>
  <c r="AQ120" i="46"/>
  <c r="AQ126" i="46"/>
  <c r="AQ138" i="46"/>
  <c r="AQ141" i="46"/>
  <c r="AR123" i="46"/>
  <c r="AR130" i="46"/>
  <c r="AR137" i="46"/>
  <c r="AR144" i="46"/>
  <c r="AR131" i="46"/>
  <c r="AR140" i="46"/>
  <c r="AR124" i="46"/>
  <c r="AR138" i="46"/>
  <c r="AR117" i="46"/>
  <c r="AR125" i="46"/>
  <c r="AR132" i="46"/>
  <c r="AR139" i="46"/>
  <c r="AR143" i="46"/>
  <c r="AR120" i="46"/>
  <c r="AR126" i="46"/>
  <c r="AR133" i="46"/>
  <c r="AR141" i="46"/>
  <c r="AS126" i="46"/>
  <c r="AS130" i="46"/>
  <c r="AS138" i="46"/>
  <c r="AS141" i="46"/>
  <c r="AS131" i="46"/>
  <c r="AS132" i="46"/>
  <c r="AS123" i="46"/>
  <c r="AS143" i="46"/>
  <c r="AS117" i="46"/>
  <c r="AS125" i="46"/>
  <c r="AS133" i="46"/>
  <c r="AS139" i="46"/>
  <c r="AS144" i="46"/>
  <c r="AS120" i="46"/>
  <c r="AS124" i="46"/>
  <c r="AS137" i="46"/>
  <c r="AS140" i="46"/>
  <c r="AT123" i="46"/>
  <c r="AT130" i="46"/>
  <c r="AT137" i="46"/>
  <c r="AT144" i="46"/>
  <c r="AT124" i="46"/>
  <c r="AT131" i="46"/>
  <c r="AT140" i="46"/>
  <c r="AT133" i="46"/>
  <c r="AT117" i="46"/>
  <c r="AT125" i="46"/>
  <c r="AT132" i="46"/>
  <c r="AT143" i="46"/>
  <c r="AT139" i="46"/>
  <c r="AT120" i="46"/>
  <c r="AT126" i="46"/>
  <c r="AT138" i="46"/>
  <c r="AT141" i="46"/>
  <c r="AU123" i="46"/>
  <c r="AU132" i="46"/>
  <c r="AU131" i="46"/>
  <c r="AU143" i="46"/>
  <c r="AU130" i="46"/>
  <c r="AU124" i="46"/>
  <c r="AU133" i="46"/>
  <c r="AU139" i="46"/>
  <c r="AU144" i="46"/>
  <c r="AU117" i="46"/>
  <c r="AU125" i="46"/>
  <c r="AU137" i="46"/>
  <c r="AU140" i="46"/>
  <c r="AU120" i="46"/>
  <c r="AU126" i="46"/>
  <c r="AU138" i="46"/>
  <c r="AU141" i="46"/>
  <c r="AV123" i="46"/>
  <c r="AV130" i="46"/>
  <c r="AV137" i="46"/>
  <c r="AV144" i="46"/>
  <c r="AV124" i="46"/>
  <c r="AV131" i="46"/>
  <c r="AV138" i="46"/>
  <c r="AV117" i="46"/>
  <c r="AV125" i="46"/>
  <c r="AV132" i="46"/>
  <c r="AV140" i="46"/>
  <c r="AV139" i="46"/>
  <c r="AV120" i="46"/>
  <c r="AV126" i="46"/>
  <c r="AV133" i="46"/>
  <c r="AV143" i="46"/>
  <c r="AV141" i="46"/>
  <c r="AW123" i="46"/>
  <c r="AW131" i="46"/>
  <c r="AW124" i="46"/>
  <c r="AW141" i="46"/>
  <c r="AW130" i="46"/>
  <c r="AW132" i="46"/>
  <c r="AW138" i="46"/>
  <c r="AW143" i="46"/>
  <c r="AW117" i="46"/>
  <c r="AW126" i="46"/>
  <c r="AW133" i="46"/>
  <c r="AW139" i="46"/>
  <c r="AW144" i="46"/>
  <c r="AW120" i="46"/>
  <c r="AW125" i="46"/>
  <c r="AW137" i="46"/>
  <c r="AW140" i="46"/>
  <c r="AX123" i="46"/>
  <c r="AX130" i="46"/>
  <c r="AX139" i="46"/>
  <c r="AX138" i="46"/>
  <c r="AX124" i="46"/>
  <c r="AX131" i="46"/>
  <c r="AX141" i="46"/>
  <c r="AX140" i="46"/>
  <c r="AX117" i="46"/>
  <c r="AX125" i="46"/>
  <c r="AX133" i="46"/>
  <c r="AX144" i="46"/>
  <c r="AX143" i="46"/>
  <c r="AX120" i="46"/>
  <c r="AX126" i="46"/>
  <c r="AX132" i="46"/>
  <c r="AX137" i="46"/>
  <c r="AY123" i="46"/>
  <c r="AY132" i="46"/>
  <c r="AY130" i="46"/>
  <c r="AY143" i="46"/>
  <c r="AY131" i="46"/>
  <c r="AY124" i="46"/>
  <c r="AY133" i="46"/>
  <c r="AY139" i="46"/>
  <c r="AY144" i="46"/>
  <c r="AY117" i="46"/>
  <c r="AY125" i="46"/>
  <c r="AY137" i="46"/>
  <c r="AY140" i="46"/>
  <c r="AY120" i="46"/>
  <c r="AY126" i="46"/>
  <c r="AY138" i="46"/>
  <c r="AY141" i="46"/>
  <c r="AZ123" i="46"/>
  <c r="AZ130" i="46"/>
  <c r="AZ137" i="46"/>
  <c r="AZ144" i="46"/>
  <c r="AZ124" i="46"/>
  <c r="AZ131" i="46"/>
  <c r="AZ138" i="46"/>
  <c r="AZ140" i="46"/>
  <c r="AZ117" i="46"/>
  <c r="AZ125" i="46"/>
  <c r="AZ132" i="46"/>
  <c r="AZ139" i="46"/>
  <c r="AZ143" i="46"/>
  <c r="AZ120" i="46"/>
  <c r="AZ126" i="46"/>
  <c r="AZ133" i="46"/>
  <c r="AZ141" i="46"/>
  <c r="BA117" i="46"/>
  <c r="BA123" i="46"/>
  <c r="BA133" i="46"/>
  <c r="BA139" i="46"/>
  <c r="BA144" i="46"/>
  <c r="BA130" i="46"/>
  <c r="BA141" i="46"/>
  <c r="BA131" i="46"/>
  <c r="BA125" i="46"/>
  <c r="BA120" i="46"/>
  <c r="BA126" i="46"/>
  <c r="BA137" i="46"/>
  <c r="BA140" i="46"/>
  <c r="BA124" i="46"/>
  <c r="BA138" i="46"/>
  <c r="BA132" i="46"/>
  <c r="BA143" i="46"/>
  <c r="BB123" i="46"/>
  <c r="BB130" i="46"/>
  <c r="BB138" i="46"/>
  <c r="BB144" i="46"/>
  <c r="BB120" i="46"/>
  <c r="BB126" i="46"/>
  <c r="BB133" i="46"/>
  <c r="BB141" i="46"/>
  <c r="BB124" i="46"/>
  <c r="BB131" i="46"/>
  <c r="BB132" i="46"/>
  <c r="BB143" i="46"/>
  <c r="BB117" i="46"/>
  <c r="BB125" i="46"/>
  <c r="BB137" i="46"/>
  <c r="BB140" i="46"/>
  <c r="BB139" i="46"/>
  <c r="BC123" i="46"/>
  <c r="BC132" i="46"/>
  <c r="BC131" i="46"/>
  <c r="BC141" i="46"/>
  <c r="BC120" i="46"/>
  <c r="BC138" i="46"/>
  <c r="BC124" i="46"/>
  <c r="BC133" i="46"/>
  <c r="BC130" i="46"/>
  <c r="BC143" i="46"/>
  <c r="BC139" i="46"/>
  <c r="BC126" i="46"/>
  <c r="BC117" i="46"/>
  <c r="BC125" i="46"/>
  <c r="BC137" i="46"/>
  <c r="BC144" i="46"/>
  <c r="BC140" i="46"/>
  <c r="BD123" i="46"/>
  <c r="BD130" i="46"/>
  <c r="BD138" i="46"/>
  <c r="BD144" i="46"/>
  <c r="BD124" i="46"/>
  <c r="BD132" i="46"/>
  <c r="BD131" i="46"/>
  <c r="BD117" i="46"/>
  <c r="BD125" i="46"/>
  <c r="BD133" i="46"/>
  <c r="BD140" i="46"/>
  <c r="BD139" i="46"/>
  <c r="BD120" i="46"/>
  <c r="BD126" i="46"/>
  <c r="BD137" i="46"/>
  <c r="BD143" i="46"/>
  <c r="BD141" i="46"/>
  <c r="BE125" i="46"/>
  <c r="BE132" i="46"/>
  <c r="BE126" i="46"/>
  <c r="BE141" i="46"/>
  <c r="BE130" i="46"/>
  <c r="BE133" i="46"/>
  <c r="BE138" i="46"/>
  <c r="BE143" i="46"/>
  <c r="BE117" i="46"/>
  <c r="BE124" i="46"/>
  <c r="BE137" i="46"/>
  <c r="BE139" i="46"/>
  <c r="BE144" i="46"/>
  <c r="BE120" i="46"/>
  <c r="BE123" i="46"/>
  <c r="BE131" i="46"/>
  <c r="BE140" i="46"/>
  <c r="BF117" i="46"/>
  <c r="BF126" i="46"/>
  <c r="BF137" i="46"/>
  <c r="BF144" i="46"/>
  <c r="BF132" i="46"/>
  <c r="BF124" i="46"/>
  <c r="BF143" i="46"/>
  <c r="BF141" i="46"/>
  <c r="BF123" i="46"/>
  <c r="BF130" i="46"/>
  <c r="BF133" i="46"/>
  <c r="BF140" i="46"/>
  <c r="BF138" i="46"/>
  <c r="BF131" i="46"/>
  <c r="BF139" i="46"/>
  <c r="BF125" i="46"/>
  <c r="BF120" i="46"/>
  <c r="BG123" i="46"/>
  <c r="BG131" i="46"/>
  <c r="BG138" i="46"/>
  <c r="BG141" i="46"/>
  <c r="BG124" i="46"/>
  <c r="BG132" i="46"/>
  <c r="BG130" i="46"/>
  <c r="BG143" i="46"/>
  <c r="BG117" i="46"/>
  <c r="BG125" i="46"/>
  <c r="BG133" i="46"/>
  <c r="BG139" i="46"/>
  <c r="BG144" i="46"/>
  <c r="BG120" i="46"/>
  <c r="BG126" i="46"/>
  <c r="BG137" i="46"/>
  <c r="BG140" i="46"/>
  <c r="BH123" i="46"/>
  <c r="BH130" i="46"/>
  <c r="BH137" i="46"/>
  <c r="BH141" i="46"/>
  <c r="BH124" i="46"/>
  <c r="BH131" i="46"/>
  <c r="BH138" i="46"/>
  <c r="BH144" i="46"/>
  <c r="BH117" i="46"/>
  <c r="BH125" i="46"/>
  <c r="BH132" i="46"/>
  <c r="BH140" i="46"/>
  <c r="BH120" i="46"/>
  <c r="BH126" i="46"/>
  <c r="BH133" i="46"/>
  <c r="BH139" i="46"/>
  <c r="BH143" i="46"/>
  <c r="BI120" i="46"/>
  <c r="BI131" i="46"/>
  <c r="BI138" i="46"/>
  <c r="BI143" i="46"/>
  <c r="BI125" i="46"/>
  <c r="BI132" i="46"/>
  <c r="BI139" i="46"/>
  <c r="BI144" i="46"/>
  <c r="BI117" i="46"/>
  <c r="BI124" i="46"/>
  <c r="BI133" i="46"/>
  <c r="BI140" i="46"/>
  <c r="BI126" i="46"/>
  <c r="BI130" i="46"/>
  <c r="BI137" i="46"/>
  <c r="BI141" i="46"/>
  <c r="BI123" i="46"/>
  <c r="BJ123" i="46"/>
  <c r="BJ130" i="46"/>
  <c r="BJ137" i="46"/>
  <c r="BJ139" i="46"/>
  <c r="BJ133" i="46"/>
  <c r="BJ124" i="46"/>
  <c r="BJ132" i="46"/>
  <c r="BJ140" i="46"/>
  <c r="BJ141" i="46"/>
  <c r="BJ117" i="46"/>
  <c r="BJ125" i="46"/>
  <c r="BJ131" i="46"/>
  <c r="BJ143" i="46"/>
  <c r="BJ144" i="46"/>
  <c r="BJ120" i="46"/>
  <c r="BJ126" i="46"/>
  <c r="BJ138" i="46"/>
  <c r="BK123" i="46"/>
  <c r="BK131" i="46"/>
  <c r="BK138" i="46"/>
  <c r="BK143" i="46"/>
  <c r="BK124" i="46"/>
  <c r="BK132" i="46"/>
  <c r="BK139" i="46"/>
  <c r="BK144" i="46"/>
  <c r="BK117" i="46"/>
  <c r="BK125" i="46"/>
  <c r="BK133" i="46"/>
  <c r="BK140" i="46"/>
  <c r="BK120" i="46"/>
  <c r="BK126" i="46"/>
  <c r="BK137" i="46"/>
  <c r="BK141" i="46"/>
  <c r="BK130" i="46"/>
  <c r="BL123" i="46"/>
  <c r="BL130" i="46"/>
  <c r="BL137" i="46"/>
  <c r="BL143" i="46"/>
  <c r="BL144" i="46"/>
  <c r="BL124" i="46"/>
  <c r="BL138" i="46"/>
  <c r="BL131" i="46"/>
  <c r="BL117" i="46"/>
  <c r="BL125" i="46"/>
  <c r="BL132" i="46"/>
  <c r="BL139" i="46"/>
  <c r="BL120" i="46"/>
  <c r="BL126" i="46"/>
  <c r="BL133" i="46"/>
  <c r="BL140" i="46"/>
  <c r="BL141" i="46"/>
  <c r="BM123" i="46"/>
  <c r="BM131" i="46"/>
  <c r="BM138" i="46"/>
  <c r="BM143" i="46"/>
  <c r="BM124" i="46"/>
  <c r="BM130" i="46"/>
  <c r="BM132" i="46"/>
  <c r="BM139" i="46"/>
  <c r="BM144" i="46"/>
  <c r="BM117" i="46"/>
  <c r="BM126" i="46"/>
  <c r="BM133" i="46"/>
  <c r="BM140" i="46"/>
  <c r="BM120" i="46"/>
  <c r="BM125" i="46"/>
  <c r="BM137" i="46"/>
  <c r="BM141" i="46"/>
  <c r="BN124" i="46"/>
  <c r="BN120" i="46"/>
  <c r="BN138" i="46"/>
  <c r="BN140" i="46"/>
  <c r="BN137" i="46"/>
  <c r="BN125" i="46"/>
  <c r="BN133" i="46"/>
  <c r="BN139" i="46"/>
  <c r="BN143" i="46"/>
  <c r="BN117" i="46"/>
  <c r="BN126" i="46"/>
  <c r="BN132" i="46"/>
  <c r="BN141" i="46"/>
  <c r="BN123" i="46"/>
  <c r="BN130" i="46"/>
  <c r="BN131" i="46"/>
  <c r="BN144" i="46"/>
  <c r="H21" i="46"/>
  <c r="I21" i="46"/>
  <c r="I12" i="46"/>
  <c r="H12" i="46"/>
  <c r="BK148" i="46" l="1"/>
  <c r="BK153" i="46" s="1"/>
  <c r="BC148" i="46"/>
  <c r="BC153" i="46" s="1"/>
  <c r="AX148" i="46"/>
  <c r="AX153" i="46" s="1"/>
  <c r="W148" i="46"/>
  <c r="W153" i="46" s="1"/>
  <c r="S148" i="46"/>
  <c r="S153" i="46" s="1"/>
  <c r="Q148" i="46"/>
  <c r="Q153" i="46" s="1"/>
  <c r="AH148" i="46"/>
  <c r="AH153" i="46" s="1"/>
  <c r="AP148" i="46"/>
  <c r="AP153" i="46" s="1"/>
  <c r="AC148" i="46"/>
  <c r="AC153" i="46" s="1"/>
  <c r="Z148" i="46"/>
  <c r="Z153" i="46" s="1"/>
  <c r="R148" i="46"/>
  <c r="R153" i="46" s="1"/>
  <c r="O148" i="46"/>
  <c r="O153" i="46" s="1"/>
  <c r="J148" i="46"/>
  <c r="J153" i="46" s="1"/>
  <c r="H148" i="46"/>
  <c r="H153" i="46" s="1"/>
  <c r="BI148" i="46"/>
  <c r="BI153" i="46" s="1"/>
  <c r="BE148" i="46"/>
  <c r="BE153" i="46" s="1"/>
  <c r="AA148" i="46"/>
  <c r="AA153" i="46" s="1"/>
  <c r="H186" i="46"/>
  <c r="H234" i="46"/>
  <c r="BF148" i="46"/>
  <c r="BF153" i="46" s="1"/>
  <c r="BD148" i="46"/>
  <c r="BD153" i="46" s="1"/>
  <c r="BB148" i="46"/>
  <c r="BB153" i="46" s="1"/>
  <c r="AG148" i="46"/>
  <c r="AG153" i="46" s="1"/>
  <c r="V148" i="46"/>
  <c r="V153" i="46" s="1"/>
  <c r="U148" i="46"/>
  <c r="U153" i="46" s="1"/>
  <c r="M148" i="46"/>
  <c r="M153" i="46" s="1"/>
  <c r="I148" i="46"/>
  <c r="I153" i="46" s="1"/>
  <c r="BN148" i="46"/>
  <c r="BN153" i="46" s="1"/>
  <c r="G186" i="46"/>
  <c r="G197" i="46" s="1"/>
  <c r="G201" i="46" s="1"/>
  <c r="G234" i="46"/>
  <c r="BM148" i="46"/>
  <c r="BM153" i="46" s="1"/>
  <c r="BL148" i="46"/>
  <c r="BL153" i="46" s="1"/>
  <c r="BJ148" i="46"/>
  <c r="BJ153" i="46" s="1"/>
  <c r="BH148" i="46"/>
  <c r="BH153" i="46" s="1"/>
  <c r="BG148" i="46"/>
  <c r="BG153" i="46" s="1"/>
  <c r="BA148" i="46"/>
  <c r="BA153" i="46" s="1"/>
  <c r="AZ148" i="46"/>
  <c r="AZ153" i="46" s="1"/>
  <c r="AY148" i="46"/>
  <c r="AY153" i="46" s="1"/>
  <c r="AW148" i="46"/>
  <c r="AW153" i="46" s="1"/>
  <c r="AV148" i="46"/>
  <c r="AV153" i="46" s="1"/>
  <c r="AU148" i="46"/>
  <c r="AU153" i="46" s="1"/>
  <c r="AT148" i="46"/>
  <c r="AT153" i="46" s="1"/>
  <c r="AS148" i="46"/>
  <c r="AS153" i="46" s="1"/>
  <c r="AR148" i="46"/>
  <c r="AR153" i="46" s="1"/>
  <c r="AQ148" i="46"/>
  <c r="AQ153" i="46" s="1"/>
  <c r="AO148" i="46"/>
  <c r="AO153" i="46" s="1"/>
  <c r="AN148" i="46"/>
  <c r="AN153" i="46" s="1"/>
  <c r="AM148" i="46"/>
  <c r="AM153" i="46" s="1"/>
  <c r="AL148" i="46"/>
  <c r="AL153" i="46" s="1"/>
  <c r="AK148" i="46"/>
  <c r="AK153" i="46" s="1"/>
  <c r="AJ148" i="46"/>
  <c r="AJ153" i="46" s="1"/>
  <c r="AI148" i="46"/>
  <c r="AI153" i="46" s="1"/>
  <c r="AF148" i="46"/>
  <c r="AF153" i="46" s="1"/>
  <c r="AE148" i="46"/>
  <c r="AE153" i="46" s="1"/>
  <c r="AD148" i="46"/>
  <c r="AD153" i="46" s="1"/>
  <c r="AB148" i="46"/>
  <c r="AB153" i="46" s="1"/>
  <c r="Y148" i="46"/>
  <c r="Y153" i="46" s="1"/>
  <c r="X148" i="46"/>
  <c r="X153" i="46" s="1"/>
  <c r="T148" i="46"/>
  <c r="T153" i="46" s="1"/>
  <c r="P148" i="46"/>
  <c r="P153" i="46" s="1"/>
  <c r="N148" i="46"/>
  <c r="N153" i="46" s="1"/>
  <c r="L148" i="46"/>
  <c r="L153" i="46" s="1"/>
  <c r="K148" i="46"/>
  <c r="K153" i="46" s="1"/>
  <c r="G148" i="46"/>
  <c r="G153" i="46" s="1"/>
  <c r="G11" i="46"/>
  <c r="H210" i="46" s="1"/>
  <c r="AM13" i="46"/>
  <c r="AL115" i="46" s="1"/>
  <c r="AN13" i="46"/>
  <c r="AM115" i="46" s="1"/>
  <c r="J6" i="46"/>
  <c r="J157" i="46" l="1"/>
  <c r="N157" i="46"/>
  <c r="R157" i="46"/>
  <c r="V157" i="46"/>
  <c r="Z157" i="46"/>
  <c r="AD157" i="46"/>
  <c r="AH157" i="46"/>
  <c r="AL157" i="46"/>
  <c r="AP157" i="46"/>
  <c r="AT157" i="46"/>
  <c r="AX157" i="46"/>
  <c r="BB157" i="46"/>
  <c r="BF157" i="46"/>
  <c r="BJ157" i="46"/>
  <c r="BN157" i="46"/>
  <c r="G157" i="46"/>
  <c r="K157" i="46"/>
  <c r="O157" i="46"/>
  <c r="S157" i="46"/>
  <c r="W157" i="46"/>
  <c r="AA157" i="46"/>
  <c r="AE157" i="46"/>
  <c r="AI157" i="46"/>
  <c r="AM157" i="46"/>
  <c r="AQ157" i="46"/>
  <c r="AU157" i="46"/>
  <c r="AY157" i="46"/>
  <c r="BC157" i="46"/>
  <c r="BG157" i="46"/>
  <c r="BK157" i="46"/>
  <c r="H157" i="46"/>
  <c r="L157" i="46"/>
  <c r="P157" i="46"/>
  <c r="T157" i="46"/>
  <c r="X157" i="46"/>
  <c r="AB157" i="46"/>
  <c r="AF157" i="46"/>
  <c r="AJ157" i="46"/>
  <c r="AN157" i="46"/>
  <c r="AR157" i="46"/>
  <c r="AV157" i="46"/>
  <c r="AZ157" i="46"/>
  <c r="BD157" i="46"/>
  <c r="BH157" i="46"/>
  <c r="BL157" i="46"/>
  <c r="I157" i="46"/>
  <c r="M157" i="46"/>
  <c r="Q157" i="46"/>
  <c r="U157" i="46"/>
  <c r="Y157" i="46"/>
  <c r="AC157" i="46"/>
  <c r="AG157" i="46"/>
  <c r="AK157" i="46"/>
  <c r="AO157" i="46"/>
  <c r="AS157" i="46"/>
  <c r="AW157" i="46"/>
  <c r="BA157" i="46"/>
  <c r="BE157" i="46"/>
  <c r="BI157" i="46"/>
  <c r="BM157" i="46"/>
  <c r="G162" i="46"/>
  <c r="G244" i="46"/>
  <c r="G248" i="46" s="1"/>
  <c r="H244" i="46"/>
  <c r="H248" i="46" s="1"/>
  <c r="H162" i="46"/>
  <c r="G204" i="46"/>
  <c r="H197" i="46"/>
  <c r="H201" i="46" s="1"/>
  <c r="AN211" i="46"/>
  <c r="AR211" i="46"/>
  <c r="AV211" i="46"/>
  <c r="AZ211" i="46"/>
  <c r="BD211" i="46"/>
  <c r="BH211" i="46"/>
  <c r="BL211" i="46"/>
  <c r="AO211" i="46"/>
  <c r="AS211" i="46"/>
  <c r="AW211" i="46"/>
  <c r="BA211" i="46"/>
  <c r="BE211" i="46"/>
  <c r="BI211" i="46"/>
  <c r="BM211" i="46"/>
  <c r="AP211" i="46"/>
  <c r="AT211" i="46"/>
  <c r="AX211" i="46"/>
  <c r="BB211" i="46"/>
  <c r="BF211" i="46"/>
  <c r="BJ211" i="46"/>
  <c r="BN211" i="46"/>
  <c r="AM211" i="46"/>
  <c r="AQ211" i="46"/>
  <c r="AU211" i="46"/>
  <c r="AY211" i="46"/>
  <c r="BC211" i="46"/>
  <c r="BG211" i="46"/>
  <c r="BK211" i="46"/>
  <c r="Q116" i="46"/>
  <c r="S116" i="46"/>
  <c r="U116" i="46"/>
  <c r="W116" i="46"/>
  <c r="Y116" i="46"/>
  <c r="AA116" i="46"/>
  <c r="AC116" i="46"/>
  <c r="AD116" i="46"/>
  <c r="AF116" i="46"/>
  <c r="AK116" i="46"/>
  <c r="AO116" i="46"/>
  <c r="AS116" i="46"/>
  <c r="AW116" i="46"/>
  <c r="BE116" i="46"/>
  <c r="BG116" i="46"/>
  <c r="BI116" i="46"/>
  <c r="BK116" i="46"/>
  <c r="BH116" i="46"/>
  <c r="AN116" i="46"/>
  <c r="BA116" i="46"/>
  <c r="BJ116" i="46"/>
  <c r="BN116" i="46"/>
  <c r="AI116" i="46"/>
  <c r="AM116" i="46"/>
  <c r="AM146" i="46" s="1"/>
  <c r="AM151" i="46" s="1"/>
  <c r="AQ116" i="46"/>
  <c r="AU116" i="46"/>
  <c r="AY116" i="46"/>
  <c r="BL116" i="46"/>
  <c r="BM116" i="46"/>
  <c r="AH116" i="46"/>
  <c r="T116" i="46"/>
  <c r="Z116" i="46"/>
  <c r="AB116" i="46"/>
  <c r="AE116" i="46"/>
  <c r="AJ116" i="46"/>
  <c r="AL116" i="46"/>
  <c r="AL147" i="46" s="1"/>
  <c r="AL152" i="46" s="1"/>
  <c r="AL154" i="46" s="1"/>
  <c r="AP116" i="46"/>
  <c r="AR116" i="46"/>
  <c r="AT116" i="46"/>
  <c r="AV116" i="46"/>
  <c r="AX116" i="46"/>
  <c r="AZ116" i="46"/>
  <c r="BB116" i="46"/>
  <c r="BC116" i="46"/>
  <c r="BD116" i="46"/>
  <c r="BF116" i="46"/>
  <c r="O116" i="46"/>
  <c r="P116" i="46"/>
  <c r="R116" i="46"/>
  <c r="V116" i="46"/>
  <c r="X116" i="46"/>
  <c r="AG116" i="46"/>
  <c r="G210" i="46"/>
  <c r="J21" i="46"/>
  <c r="K6" i="46"/>
  <c r="J12" i="46"/>
  <c r="AL146" i="46" l="1"/>
  <c r="AL151" i="46" s="1"/>
  <c r="AM147" i="46"/>
  <c r="AM152" i="46" s="1"/>
  <c r="AM154" i="46" s="1"/>
  <c r="G251" i="46"/>
  <c r="H251" i="46"/>
  <c r="I186" i="46"/>
  <c r="I234" i="46"/>
  <c r="I162" i="46"/>
  <c r="I210" i="46"/>
  <c r="BN146" i="46"/>
  <c r="BN151" i="46" s="1"/>
  <c r="BN147" i="46"/>
  <c r="BN152" i="46" s="1"/>
  <c r="BN154" i="46" s="1"/>
  <c r="H204" i="46"/>
  <c r="K21" i="46"/>
  <c r="L6" i="46"/>
  <c r="K12" i="46"/>
  <c r="J186" i="46" l="1"/>
  <c r="J234" i="46"/>
  <c r="J162" i="46"/>
  <c r="J210" i="46"/>
  <c r="I244" i="46"/>
  <c r="I248" i="46" s="1"/>
  <c r="I197" i="46"/>
  <c r="I201" i="46" s="1"/>
  <c r="L21" i="46"/>
  <c r="M6" i="46"/>
  <c r="L12" i="46"/>
  <c r="I251" i="46" l="1"/>
  <c r="J244" i="46"/>
  <c r="J248" i="46" s="1"/>
  <c r="J251" i="46" s="1"/>
  <c r="K234" i="46"/>
  <c r="K186" i="46"/>
  <c r="K162" i="46"/>
  <c r="K210" i="46"/>
  <c r="J197" i="46"/>
  <c r="J201" i="46" s="1"/>
  <c r="J204" i="46" s="1"/>
  <c r="I204" i="46"/>
  <c r="M21" i="46"/>
  <c r="N6" i="46"/>
  <c r="M12" i="46"/>
  <c r="BN13" i="46"/>
  <c r="BM115" i="46" s="1"/>
  <c r="BM13" i="46"/>
  <c r="BL115" i="46" s="1"/>
  <c r="BL13" i="46"/>
  <c r="BK115" i="46" s="1"/>
  <c r="BK13" i="46"/>
  <c r="BJ115" i="46" s="1"/>
  <c r="BJ13" i="46"/>
  <c r="BI115" i="46" s="1"/>
  <c r="BI13" i="46"/>
  <c r="BH115" i="46" s="1"/>
  <c r="BH13" i="46"/>
  <c r="BG115" i="46" s="1"/>
  <c r="BG13" i="46"/>
  <c r="BF115" i="46" s="1"/>
  <c r="BF13" i="46"/>
  <c r="BE115" i="46" s="1"/>
  <c r="BE13" i="46"/>
  <c r="BD115" i="46" s="1"/>
  <c r="BD13" i="46"/>
  <c r="BC115" i="46" s="1"/>
  <c r="BC13" i="46"/>
  <c r="BB115" i="46" s="1"/>
  <c r="BB13" i="46"/>
  <c r="BA115" i="46" s="1"/>
  <c r="BA13" i="46"/>
  <c r="AZ115" i="46" s="1"/>
  <c r="AZ13" i="46"/>
  <c r="AY115" i="46" s="1"/>
  <c r="AY13" i="46"/>
  <c r="AX115" i="46" s="1"/>
  <c r="AX13" i="46"/>
  <c r="AW115" i="46" s="1"/>
  <c r="AW13" i="46"/>
  <c r="AV115" i="46" s="1"/>
  <c r="AV13" i="46"/>
  <c r="AU115" i="46" s="1"/>
  <c r="AU13" i="46"/>
  <c r="AT115" i="46" s="1"/>
  <c r="AT13" i="46"/>
  <c r="AS115" i="46" s="1"/>
  <c r="AS13" i="46"/>
  <c r="AR115" i="46" s="1"/>
  <c r="AR13" i="46"/>
  <c r="AQ115" i="46" s="1"/>
  <c r="AQ13" i="46"/>
  <c r="AP115" i="46" s="1"/>
  <c r="AP13" i="46"/>
  <c r="AO115" i="46" s="1"/>
  <c r="AO13" i="46"/>
  <c r="AN115" i="46" s="1"/>
  <c r="AL13" i="46"/>
  <c r="AK115" i="46" s="1"/>
  <c r="AK13" i="46"/>
  <c r="AJ115" i="46" s="1"/>
  <c r="AJ13" i="46"/>
  <c r="AI115" i="46" s="1"/>
  <c r="AI13" i="46"/>
  <c r="AH115" i="46" s="1"/>
  <c r="AH13" i="46"/>
  <c r="AG115" i="46" s="1"/>
  <c r="AG13" i="46"/>
  <c r="AF115" i="46" s="1"/>
  <c r="AF13" i="46"/>
  <c r="AE115" i="46" s="1"/>
  <c r="AE13" i="46"/>
  <c r="AD115" i="46" s="1"/>
  <c r="AD13" i="46"/>
  <c r="AC115" i="46" s="1"/>
  <c r="AC13" i="46"/>
  <c r="AB115" i="46" s="1"/>
  <c r="AB13" i="46"/>
  <c r="AA115" i="46" s="1"/>
  <c r="AA13" i="46"/>
  <c r="Z115" i="46" s="1"/>
  <c r="Z13" i="46"/>
  <c r="Y115" i="46" s="1"/>
  <c r="Y13" i="46"/>
  <c r="X115" i="46" s="1"/>
  <c r="X13" i="46"/>
  <c r="W115" i="46" s="1"/>
  <c r="W13" i="46"/>
  <c r="V115" i="46" s="1"/>
  <c r="V13" i="46"/>
  <c r="U115" i="46" s="1"/>
  <c r="U13" i="46"/>
  <c r="T115" i="46" s="1"/>
  <c r="T13" i="46"/>
  <c r="S115" i="46" s="1"/>
  <c r="S13" i="46"/>
  <c r="R115" i="46" s="1"/>
  <c r="R13" i="46"/>
  <c r="Q115" i="46" s="1"/>
  <c r="Q13" i="46"/>
  <c r="P115" i="46" s="1"/>
  <c r="P13" i="46"/>
  <c r="O115" i="46" s="1"/>
  <c r="O13" i="46"/>
  <c r="N115" i="46" s="1"/>
  <c r="N13" i="46"/>
  <c r="M115" i="46" s="1"/>
  <c r="M13" i="46"/>
  <c r="L115" i="46" s="1"/>
  <c r="L13" i="46"/>
  <c r="K115" i="46" s="1"/>
  <c r="K13" i="46"/>
  <c r="J115" i="46" s="1"/>
  <c r="J13" i="46"/>
  <c r="I115" i="46" s="1"/>
  <c r="I13" i="46"/>
  <c r="H115" i="46" s="1"/>
  <c r="H13" i="46"/>
  <c r="G115" i="46" s="1"/>
  <c r="M146" i="46" l="1"/>
  <c r="M151" i="46" s="1"/>
  <c r="Q146" i="46"/>
  <c r="Q151" i="46" s="1"/>
  <c r="Q147" i="46"/>
  <c r="Q152" i="46" s="1"/>
  <c r="Q154" i="46" s="1"/>
  <c r="U146" i="46"/>
  <c r="U151" i="46" s="1"/>
  <c r="U147" i="46"/>
  <c r="U152" i="46" s="1"/>
  <c r="U154" i="46" s="1"/>
  <c r="Y146" i="46"/>
  <c r="Y151" i="46" s="1"/>
  <c r="Y147" i="46"/>
  <c r="Y152" i="46" s="1"/>
  <c r="Y154" i="46" s="1"/>
  <c r="AC146" i="46"/>
  <c r="AC151" i="46" s="1"/>
  <c r="AC147" i="46"/>
  <c r="AC152" i="46" s="1"/>
  <c r="AC154" i="46" s="1"/>
  <c r="AG146" i="46"/>
  <c r="AG151" i="46" s="1"/>
  <c r="AG147" i="46"/>
  <c r="AG152" i="46" s="1"/>
  <c r="AG154" i="46" s="1"/>
  <c r="AK146" i="46"/>
  <c r="AK151" i="46" s="1"/>
  <c r="AK147" i="46"/>
  <c r="AK152" i="46" s="1"/>
  <c r="AK154" i="46" s="1"/>
  <c r="AQ146" i="46"/>
  <c r="AQ151" i="46" s="1"/>
  <c r="AQ147" i="46"/>
  <c r="AQ152" i="46" s="1"/>
  <c r="AQ154" i="46" s="1"/>
  <c r="AU146" i="46"/>
  <c r="AU151" i="46" s="1"/>
  <c r="AU147" i="46"/>
  <c r="AU152" i="46" s="1"/>
  <c r="AU154" i="46" s="1"/>
  <c r="AY146" i="46"/>
  <c r="AY151" i="46" s="1"/>
  <c r="AY147" i="46"/>
  <c r="AY152" i="46" s="1"/>
  <c r="AY154" i="46" s="1"/>
  <c r="BC146" i="46"/>
  <c r="BC151" i="46" s="1"/>
  <c r="BC147" i="46"/>
  <c r="BC152" i="46" s="1"/>
  <c r="BC154" i="46" s="1"/>
  <c r="BG146" i="46"/>
  <c r="BG151" i="46" s="1"/>
  <c r="BG147" i="46"/>
  <c r="BG152" i="46" s="1"/>
  <c r="BG154" i="46" s="1"/>
  <c r="BK146" i="46"/>
  <c r="BK151" i="46" s="1"/>
  <c r="BK147" i="46"/>
  <c r="BK152" i="46" s="1"/>
  <c r="BK154" i="46" s="1"/>
  <c r="I146" i="46"/>
  <c r="I151" i="46" s="1"/>
  <c r="J146" i="46"/>
  <c r="J151" i="46" s="1"/>
  <c r="N146" i="46"/>
  <c r="N151" i="46" s="1"/>
  <c r="R146" i="46"/>
  <c r="R151" i="46" s="1"/>
  <c r="R147" i="46"/>
  <c r="R152" i="46" s="1"/>
  <c r="R154" i="46" s="1"/>
  <c r="V146" i="46"/>
  <c r="V151" i="46" s="1"/>
  <c r="V147" i="46"/>
  <c r="V152" i="46" s="1"/>
  <c r="V154" i="46" s="1"/>
  <c r="Z146" i="46"/>
  <c r="Z151" i="46" s="1"/>
  <c r="Z147" i="46"/>
  <c r="Z152" i="46" s="1"/>
  <c r="Z154" i="46" s="1"/>
  <c r="AD146" i="46"/>
  <c r="AD151" i="46" s="1"/>
  <c r="AD147" i="46"/>
  <c r="AD152" i="46" s="1"/>
  <c r="AD154" i="46" s="1"/>
  <c r="AH146" i="46"/>
  <c r="AH151" i="46" s="1"/>
  <c r="AH147" i="46"/>
  <c r="AH152" i="46" s="1"/>
  <c r="AH154" i="46" s="1"/>
  <c r="AN146" i="46"/>
  <c r="AN151" i="46" s="1"/>
  <c r="AN147" i="46"/>
  <c r="AN152" i="46" s="1"/>
  <c r="AN154" i="46" s="1"/>
  <c r="AR146" i="46"/>
  <c r="AR151" i="46" s="1"/>
  <c r="AR147" i="46"/>
  <c r="AR152" i="46" s="1"/>
  <c r="AR154" i="46" s="1"/>
  <c r="AV146" i="46"/>
  <c r="AV151" i="46" s="1"/>
  <c r="AV147" i="46"/>
  <c r="AV152" i="46" s="1"/>
  <c r="AV154" i="46" s="1"/>
  <c r="AZ146" i="46"/>
  <c r="AZ151" i="46" s="1"/>
  <c r="AZ147" i="46"/>
  <c r="AZ152" i="46" s="1"/>
  <c r="AZ154" i="46" s="1"/>
  <c r="BD146" i="46"/>
  <c r="BD151" i="46" s="1"/>
  <c r="BD147" i="46"/>
  <c r="BD152" i="46" s="1"/>
  <c r="BD154" i="46" s="1"/>
  <c r="BH146" i="46"/>
  <c r="BH151" i="46" s="1"/>
  <c r="BH147" i="46"/>
  <c r="BH152" i="46" s="1"/>
  <c r="BH154" i="46" s="1"/>
  <c r="BL146" i="46"/>
  <c r="BL151" i="46" s="1"/>
  <c r="BL147" i="46"/>
  <c r="BL152" i="46" s="1"/>
  <c r="BL154" i="46" s="1"/>
  <c r="L186" i="46"/>
  <c r="L234" i="46"/>
  <c r="L162" i="46"/>
  <c r="L210" i="46"/>
  <c r="H146" i="46"/>
  <c r="H151" i="46" s="1"/>
  <c r="G146" i="46"/>
  <c r="G151" i="46" s="1"/>
  <c r="K146" i="46"/>
  <c r="K151" i="46" s="1"/>
  <c r="O146" i="46"/>
  <c r="O151" i="46" s="1"/>
  <c r="O147" i="46"/>
  <c r="O152" i="46" s="1"/>
  <c r="O154" i="46" s="1"/>
  <c r="S146" i="46"/>
  <c r="S151" i="46" s="1"/>
  <c r="S147" i="46"/>
  <c r="S152" i="46" s="1"/>
  <c r="S154" i="46" s="1"/>
  <c r="W146" i="46"/>
  <c r="W151" i="46" s="1"/>
  <c r="W147" i="46"/>
  <c r="W152" i="46" s="1"/>
  <c r="W154" i="46" s="1"/>
  <c r="AA146" i="46"/>
  <c r="AA151" i="46" s="1"/>
  <c r="AA147" i="46"/>
  <c r="AA152" i="46" s="1"/>
  <c r="AA154" i="46" s="1"/>
  <c r="AE146" i="46"/>
  <c r="AE151" i="46" s="1"/>
  <c r="AE147" i="46"/>
  <c r="AE152" i="46" s="1"/>
  <c r="AE154" i="46" s="1"/>
  <c r="AI146" i="46"/>
  <c r="AI151" i="46" s="1"/>
  <c r="AI147" i="46"/>
  <c r="AI152" i="46" s="1"/>
  <c r="AI154" i="46" s="1"/>
  <c r="AO146" i="46"/>
  <c r="AO151" i="46" s="1"/>
  <c r="AO147" i="46"/>
  <c r="AO152" i="46" s="1"/>
  <c r="AO154" i="46" s="1"/>
  <c r="AS146" i="46"/>
  <c r="AS151" i="46" s="1"/>
  <c r="AS147" i="46"/>
  <c r="AS152" i="46" s="1"/>
  <c r="AS154" i="46" s="1"/>
  <c r="AW146" i="46"/>
  <c r="AW151" i="46" s="1"/>
  <c r="AW147" i="46"/>
  <c r="AW152" i="46" s="1"/>
  <c r="AW154" i="46" s="1"/>
  <c r="BA146" i="46"/>
  <c r="BA151" i="46" s="1"/>
  <c r="BA147" i="46"/>
  <c r="BA152" i="46" s="1"/>
  <c r="BA154" i="46" s="1"/>
  <c r="BE146" i="46"/>
  <c r="BE151" i="46" s="1"/>
  <c r="BE147" i="46"/>
  <c r="BE152" i="46" s="1"/>
  <c r="BE154" i="46" s="1"/>
  <c r="BI146" i="46"/>
  <c r="BI151" i="46" s="1"/>
  <c r="BI147" i="46"/>
  <c r="BI152" i="46" s="1"/>
  <c r="BI154" i="46" s="1"/>
  <c r="BM146" i="46"/>
  <c r="BM151" i="46" s="1"/>
  <c r="BM147" i="46"/>
  <c r="BM152" i="46" s="1"/>
  <c r="BM154" i="46" s="1"/>
  <c r="K197" i="46"/>
  <c r="K201" i="46" s="1"/>
  <c r="L146" i="46"/>
  <c r="L151" i="46" s="1"/>
  <c r="P146" i="46"/>
  <c r="P151" i="46" s="1"/>
  <c r="P147" i="46"/>
  <c r="P152" i="46" s="1"/>
  <c r="P154" i="46" s="1"/>
  <c r="T146" i="46"/>
  <c r="T151" i="46" s="1"/>
  <c r="T147" i="46"/>
  <c r="T152" i="46" s="1"/>
  <c r="T154" i="46" s="1"/>
  <c r="X146" i="46"/>
  <c r="X151" i="46" s="1"/>
  <c r="X147" i="46"/>
  <c r="X152" i="46" s="1"/>
  <c r="X154" i="46" s="1"/>
  <c r="AB146" i="46"/>
  <c r="AB151" i="46" s="1"/>
  <c r="AB147" i="46"/>
  <c r="AB152" i="46" s="1"/>
  <c r="AB154" i="46" s="1"/>
  <c r="AF146" i="46"/>
  <c r="AF151" i="46" s="1"/>
  <c r="AF147" i="46"/>
  <c r="AF152" i="46" s="1"/>
  <c r="AF154" i="46" s="1"/>
  <c r="AJ146" i="46"/>
  <c r="AJ151" i="46" s="1"/>
  <c r="AJ147" i="46"/>
  <c r="AJ152" i="46" s="1"/>
  <c r="AJ154" i="46" s="1"/>
  <c r="AP146" i="46"/>
  <c r="AP151" i="46" s="1"/>
  <c r="AP147" i="46"/>
  <c r="AP152" i="46" s="1"/>
  <c r="AP154" i="46" s="1"/>
  <c r="AT146" i="46"/>
  <c r="AT151" i="46" s="1"/>
  <c r="AT147" i="46"/>
  <c r="AT152" i="46" s="1"/>
  <c r="AT154" i="46" s="1"/>
  <c r="AX146" i="46"/>
  <c r="AX151" i="46" s="1"/>
  <c r="AX147" i="46"/>
  <c r="AX152" i="46" s="1"/>
  <c r="AX154" i="46" s="1"/>
  <c r="BB146" i="46"/>
  <c r="BB151" i="46" s="1"/>
  <c r="BB147" i="46"/>
  <c r="BB152" i="46" s="1"/>
  <c r="BB154" i="46" s="1"/>
  <c r="BF146" i="46"/>
  <c r="BF151" i="46" s="1"/>
  <c r="BF147" i="46"/>
  <c r="BF152" i="46" s="1"/>
  <c r="BF154" i="46" s="1"/>
  <c r="BJ146" i="46"/>
  <c r="BJ151" i="46" s="1"/>
  <c r="BJ147" i="46"/>
  <c r="BJ152" i="46" s="1"/>
  <c r="BJ154" i="46" s="1"/>
  <c r="K244" i="46"/>
  <c r="K248" i="46" s="1"/>
  <c r="K251" i="46" s="1"/>
  <c r="N21" i="46"/>
  <c r="O6" i="46"/>
  <c r="N12" i="46"/>
  <c r="J155" i="46" l="1"/>
  <c r="N155" i="46"/>
  <c r="R155" i="46"/>
  <c r="V155" i="46"/>
  <c r="Z155" i="46"/>
  <c r="AD155" i="46"/>
  <c r="AH155" i="46"/>
  <c r="AL155" i="46"/>
  <c r="AP155" i="46"/>
  <c r="AT155" i="46"/>
  <c r="AX155" i="46"/>
  <c r="BB155" i="46"/>
  <c r="BF155" i="46"/>
  <c r="BJ155" i="46"/>
  <c r="BN155" i="46"/>
  <c r="G155" i="46"/>
  <c r="K155" i="46"/>
  <c r="O155" i="46"/>
  <c r="S155" i="46"/>
  <c r="W155" i="46"/>
  <c r="AA155" i="46"/>
  <c r="AE155" i="46"/>
  <c r="AI155" i="46"/>
  <c r="AM155" i="46"/>
  <c r="AQ155" i="46"/>
  <c r="AU155" i="46"/>
  <c r="AY155" i="46"/>
  <c r="BC155" i="46"/>
  <c r="BG155" i="46"/>
  <c r="BK155" i="46"/>
  <c r="H155" i="46"/>
  <c r="L155" i="46"/>
  <c r="P155" i="46"/>
  <c r="T155" i="46"/>
  <c r="X155" i="46"/>
  <c r="AB155" i="46"/>
  <c r="AF155" i="46"/>
  <c r="AJ155" i="46"/>
  <c r="AN155" i="46"/>
  <c r="AR155" i="46"/>
  <c r="AV155" i="46"/>
  <c r="AZ155" i="46"/>
  <c r="BD155" i="46"/>
  <c r="BH155" i="46"/>
  <c r="BL155" i="46"/>
  <c r="I155" i="46"/>
  <c r="M155" i="46"/>
  <c r="Q155" i="46"/>
  <c r="U155" i="46"/>
  <c r="Y155" i="46"/>
  <c r="AC155" i="46"/>
  <c r="AG155" i="46"/>
  <c r="AK155" i="46"/>
  <c r="AO155" i="46"/>
  <c r="AS155" i="46"/>
  <c r="AW155" i="46"/>
  <c r="BA155" i="46"/>
  <c r="BE155" i="46"/>
  <c r="BI155" i="46"/>
  <c r="BM155" i="46"/>
  <c r="L197" i="46"/>
  <c r="L201" i="46" s="1"/>
  <c r="L204" i="46" s="1"/>
  <c r="K204" i="46"/>
  <c r="M186" i="46"/>
  <c r="M234" i="46"/>
  <c r="M162" i="46"/>
  <c r="M210" i="46"/>
  <c r="L244" i="46"/>
  <c r="L248" i="46" s="1"/>
  <c r="O21" i="46"/>
  <c r="P6" i="46"/>
  <c r="O12" i="46"/>
  <c r="G19" i="46" s="1"/>
  <c r="G108" i="46" s="1"/>
  <c r="G109" i="46" s="1"/>
  <c r="G24" i="46"/>
  <c r="J164" i="46" l="1"/>
  <c r="N164" i="46"/>
  <c r="G164" i="46"/>
  <c r="K164" i="46"/>
  <c r="H164" i="46"/>
  <c r="L164" i="46"/>
  <c r="I164" i="46"/>
  <c r="M164" i="46"/>
  <c r="H213" i="46"/>
  <c r="L213" i="46"/>
  <c r="I213" i="46"/>
  <c r="M213" i="46"/>
  <c r="J213" i="46"/>
  <c r="N213" i="46"/>
  <c r="G213" i="46"/>
  <c r="K213" i="46"/>
  <c r="I117" i="46"/>
  <c r="G117" i="46"/>
  <c r="H117" i="46"/>
  <c r="K117" i="46"/>
  <c r="N117" i="46"/>
  <c r="J117" i="46"/>
  <c r="L117" i="46"/>
  <c r="M117" i="46"/>
  <c r="L251" i="46"/>
  <c r="N186" i="46"/>
  <c r="N234" i="46"/>
  <c r="N162" i="46"/>
  <c r="N210" i="46"/>
  <c r="M197" i="46"/>
  <c r="M201" i="46" s="1"/>
  <c r="M244" i="46"/>
  <c r="M248" i="46" s="1"/>
  <c r="P21" i="46"/>
  <c r="Q6" i="46"/>
  <c r="P12" i="46"/>
  <c r="G27" i="46"/>
  <c r="G31" i="46"/>
  <c r="G39" i="46"/>
  <c r="G32" i="46" l="1"/>
  <c r="G170" i="46" s="1"/>
  <c r="G33" i="46"/>
  <c r="N197" i="46"/>
  <c r="N201" i="46" s="1"/>
  <c r="N204" i="46" s="1"/>
  <c r="O234" i="46"/>
  <c r="O186" i="46"/>
  <c r="O162" i="46"/>
  <c r="O210" i="46"/>
  <c r="M204" i="46"/>
  <c r="M251" i="46"/>
  <c r="N244" i="46"/>
  <c r="N248" i="46" s="1"/>
  <c r="O213" i="46"/>
  <c r="O164" i="46"/>
  <c r="G41" i="46"/>
  <c r="Q21" i="46"/>
  <c r="P170" i="46" s="1"/>
  <c r="R6" i="46"/>
  <c r="Q12" i="46"/>
  <c r="N123" i="46" l="1"/>
  <c r="I123" i="46"/>
  <c r="H123" i="46"/>
  <c r="J219" i="46"/>
  <c r="L123" i="46"/>
  <c r="J123" i="46"/>
  <c r="K123" i="46"/>
  <c r="G123" i="46"/>
  <c r="M123" i="46"/>
  <c r="H219" i="46"/>
  <c r="K170" i="46"/>
  <c r="I219" i="46"/>
  <c r="N170" i="46"/>
  <c r="O219" i="46"/>
  <c r="H170" i="46"/>
  <c r="G219" i="46"/>
  <c r="I170" i="46"/>
  <c r="K219" i="46"/>
  <c r="M219" i="46"/>
  <c r="M170" i="46"/>
  <c r="O170" i="46"/>
  <c r="J170" i="46"/>
  <c r="N219" i="46"/>
  <c r="L219" i="46"/>
  <c r="L170" i="46"/>
  <c r="P219" i="46"/>
  <c r="O244" i="46"/>
  <c r="O248" i="46" s="1"/>
  <c r="O251" i="46" s="1"/>
  <c r="N251" i="46"/>
  <c r="P186" i="46"/>
  <c r="P234" i="46"/>
  <c r="P162" i="46"/>
  <c r="P210" i="46"/>
  <c r="P164" i="46"/>
  <c r="P213" i="46"/>
  <c r="J178" i="46"/>
  <c r="N178" i="46"/>
  <c r="G178" i="46"/>
  <c r="K178" i="46"/>
  <c r="O178" i="46"/>
  <c r="H178" i="46"/>
  <c r="L178" i="46"/>
  <c r="P178" i="46"/>
  <c r="I178" i="46"/>
  <c r="M178" i="46"/>
  <c r="H227" i="46"/>
  <c r="L227" i="46"/>
  <c r="P227" i="46"/>
  <c r="I227" i="46"/>
  <c r="M227" i="46"/>
  <c r="J227" i="46"/>
  <c r="N227" i="46"/>
  <c r="G227" i="46"/>
  <c r="K227" i="46"/>
  <c r="O227" i="46"/>
  <c r="M130" i="46"/>
  <c r="N130" i="46"/>
  <c r="I130" i="46"/>
  <c r="K130" i="46"/>
  <c r="G130" i="46"/>
  <c r="H130" i="46"/>
  <c r="J130" i="46"/>
  <c r="L130" i="46"/>
  <c r="O197" i="46"/>
  <c r="O201" i="46" s="1"/>
  <c r="O204" i="46" s="1"/>
  <c r="R21" i="46"/>
  <c r="Q178" i="46" s="1"/>
  <c r="S6" i="46"/>
  <c r="R12" i="46"/>
  <c r="Q227" i="46" l="1"/>
  <c r="P197" i="46"/>
  <c r="P201" i="46" s="1"/>
  <c r="P204" i="46" s="1"/>
  <c r="Q186" i="46"/>
  <c r="Q234" i="46"/>
  <c r="Q162" i="46"/>
  <c r="Q210" i="46"/>
  <c r="Q164" i="46"/>
  <c r="Q213" i="46"/>
  <c r="Q219" i="46"/>
  <c r="Q170" i="46"/>
  <c r="P244" i="46"/>
  <c r="P248" i="46" s="1"/>
  <c r="P251" i="46" s="1"/>
  <c r="S21" i="46"/>
  <c r="T6" i="46"/>
  <c r="S12" i="46"/>
  <c r="R186" i="46" l="1"/>
  <c r="R234" i="46"/>
  <c r="R210" i="46"/>
  <c r="R162" i="46"/>
  <c r="R164" i="46"/>
  <c r="R213" i="46"/>
  <c r="R170" i="46"/>
  <c r="R219" i="46"/>
  <c r="R178" i="46"/>
  <c r="R227" i="46"/>
  <c r="Q197" i="46"/>
  <c r="Q201" i="46" s="1"/>
  <c r="Q204" i="46" s="1"/>
  <c r="Q244" i="46"/>
  <c r="Q248" i="46" s="1"/>
  <c r="Q251" i="46" s="1"/>
  <c r="T21" i="46"/>
  <c r="U6" i="46"/>
  <c r="T12" i="46"/>
  <c r="R244" i="46" l="1"/>
  <c r="R248" i="46" s="1"/>
  <c r="R251" i="46" s="1"/>
  <c r="S234" i="46"/>
  <c r="S186" i="46"/>
  <c r="S210" i="46"/>
  <c r="S162" i="46"/>
  <c r="S164" i="46"/>
  <c r="S213" i="46"/>
  <c r="S170" i="46"/>
  <c r="S219" i="46"/>
  <c r="S178" i="46"/>
  <c r="S227" i="46"/>
  <c r="R197" i="46"/>
  <c r="R201" i="46" s="1"/>
  <c r="R204" i="46" s="1"/>
  <c r="U21" i="46"/>
  <c r="V6" i="46"/>
  <c r="U12" i="46"/>
  <c r="G49" i="46"/>
  <c r="G28" i="46"/>
  <c r="S197" i="46" l="1"/>
  <c r="S201" i="46" s="1"/>
  <c r="S204" i="46" s="1"/>
  <c r="J167" i="46"/>
  <c r="N167" i="46"/>
  <c r="R167" i="46"/>
  <c r="G167" i="46"/>
  <c r="K167" i="46"/>
  <c r="O167" i="46"/>
  <c r="S167" i="46"/>
  <c r="H167" i="46"/>
  <c r="L167" i="46"/>
  <c r="P167" i="46"/>
  <c r="T167" i="46"/>
  <c r="I167" i="46"/>
  <c r="M167" i="46"/>
  <c r="Q167" i="46"/>
  <c r="H216" i="46"/>
  <c r="L216" i="46"/>
  <c r="P216" i="46"/>
  <c r="T216" i="46"/>
  <c r="I216" i="46"/>
  <c r="M216" i="46"/>
  <c r="Q216" i="46"/>
  <c r="J216" i="46"/>
  <c r="N216" i="46"/>
  <c r="R216" i="46"/>
  <c r="G216" i="46"/>
  <c r="K216" i="46"/>
  <c r="O216" i="46"/>
  <c r="S216" i="46"/>
  <c r="J120" i="46"/>
  <c r="L120" i="46"/>
  <c r="I120" i="46"/>
  <c r="G120" i="46"/>
  <c r="H120" i="46"/>
  <c r="K120" i="46"/>
  <c r="N120" i="46"/>
  <c r="M120" i="46"/>
  <c r="T186" i="46"/>
  <c r="T234" i="46"/>
  <c r="T162" i="46"/>
  <c r="T210" i="46"/>
  <c r="T164" i="46"/>
  <c r="T213" i="46"/>
  <c r="T170" i="46"/>
  <c r="T219" i="46"/>
  <c r="T178" i="46"/>
  <c r="T227" i="46"/>
  <c r="S244" i="46"/>
  <c r="S248" i="46" s="1"/>
  <c r="S251" i="46" s="1"/>
  <c r="V21" i="46"/>
  <c r="U167" i="46" s="1"/>
  <c r="W6" i="46"/>
  <c r="V12" i="46"/>
  <c r="G57" i="46"/>
  <c r="G56" i="46"/>
  <c r="J193" i="46" l="1"/>
  <c r="N193" i="46"/>
  <c r="R193" i="46"/>
  <c r="G193" i="46"/>
  <c r="K193" i="46"/>
  <c r="O193" i="46"/>
  <c r="S193" i="46"/>
  <c r="H193" i="46"/>
  <c r="L193" i="46"/>
  <c r="P193" i="46"/>
  <c r="T193" i="46"/>
  <c r="I193" i="46"/>
  <c r="M193" i="46"/>
  <c r="Q193" i="46"/>
  <c r="U193" i="46"/>
  <c r="H240" i="46"/>
  <c r="L240" i="46"/>
  <c r="P240" i="46"/>
  <c r="T240" i="46"/>
  <c r="I240" i="46"/>
  <c r="M240" i="46"/>
  <c r="Q240" i="46"/>
  <c r="U240" i="46"/>
  <c r="K240" i="46"/>
  <c r="S240" i="46"/>
  <c r="N240" i="46"/>
  <c r="G240" i="46"/>
  <c r="O240" i="46"/>
  <c r="J240" i="46"/>
  <c r="R240" i="46"/>
  <c r="I143" i="46"/>
  <c r="N143" i="46"/>
  <c r="G143" i="46"/>
  <c r="H143" i="46"/>
  <c r="J143" i="46"/>
  <c r="K143" i="46"/>
  <c r="L143" i="46"/>
  <c r="M143" i="46"/>
  <c r="J194" i="46"/>
  <c r="N194" i="46"/>
  <c r="R194" i="46"/>
  <c r="G194" i="46"/>
  <c r="K194" i="46"/>
  <c r="O194" i="46"/>
  <c r="S194" i="46"/>
  <c r="H194" i="46"/>
  <c r="L194" i="46"/>
  <c r="P194" i="46"/>
  <c r="T194" i="46"/>
  <c r="I194" i="46"/>
  <c r="M194" i="46"/>
  <c r="Q194" i="46"/>
  <c r="U194" i="46"/>
  <c r="I241" i="46"/>
  <c r="M241" i="46"/>
  <c r="Q241" i="46"/>
  <c r="G241" i="46"/>
  <c r="L241" i="46"/>
  <c r="R241" i="46"/>
  <c r="H241" i="46"/>
  <c r="N241" i="46"/>
  <c r="S241" i="46"/>
  <c r="J241" i="46"/>
  <c r="O241" i="46"/>
  <c r="T241" i="46"/>
  <c r="K241" i="46"/>
  <c r="P241" i="46"/>
  <c r="U241" i="46"/>
  <c r="I144" i="46"/>
  <c r="K144" i="46"/>
  <c r="L144" i="46"/>
  <c r="N144" i="46"/>
  <c r="H144" i="46"/>
  <c r="M144" i="46"/>
  <c r="G144" i="46"/>
  <c r="J144" i="46"/>
  <c r="U216" i="46"/>
  <c r="T244" i="46"/>
  <c r="T248" i="46" s="1"/>
  <c r="T251" i="46" s="1"/>
  <c r="U186" i="46"/>
  <c r="U234" i="46"/>
  <c r="U210" i="46"/>
  <c r="U162" i="46"/>
  <c r="U164" i="46"/>
  <c r="U213" i="46"/>
  <c r="U170" i="46"/>
  <c r="U219" i="46"/>
  <c r="U178" i="46"/>
  <c r="U227" i="46"/>
  <c r="T197" i="46"/>
  <c r="T201" i="46" s="1"/>
  <c r="T204" i="46" s="1"/>
  <c r="W21" i="46"/>
  <c r="X6" i="46"/>
  <c r="W12" i="46"/>
  <c r="U244" i="46" l="1"/>
  <c r="U248" i="46" s="1"/>
  <c r="U251" i="46" s="1"/>
  <c r="V234" i="46"/>
  <c r="V186" i="46"/>
  <c r="V162" i="46"/>
  <c r="V210" i="46"/>
  <c r="V164" i="46"/>
  <c r="V213" i="46"/>
  <c r="V170" i="46"/>
  <c r="V219" i="46"/>
  <c r="V178" i="46"/>
  <c r="V227" i="46"/>
  <c r="V167" i="46"/>
  <c r="V216" i="46"/>
  <c r="U197" i="46"/>
  <c r="U201" i="46" s="1"/>
  <c r="U204" i="46" s="1"/>
  <c r="V194" i="46"/>
  <c r="V240" i="46"/>
  <c r="V193" i="46"/>
  <c r="V241" i="46"/>
  <c r="X21" i="46"/>
  <c r="Y6" i="46"/>
  <c r="X12" i="46"/>
  <c r="V244" i="46" l="1"/>
  <c r="V248" i="46" s="1"/>
  <c r="V251" i="46" s="1"/>
  <c r="W186" i="46"/>
  <c r="W234" i="46"/>
  <c r="W162" i="46"/>
  <c r="W210" i="46"/>
  <c r="W164" i="46"/>
  <c r="W213" i="46"/>
  <c r="W170" i="46"/>
  <c r="W219" i="46"/>
  <c r="W178" i="46"/>
  <c r="W227" i="46"/>
  <c r="W167" i="46"/>
  <c r="W216" i="46"/>
  <c r="W241" i="46"/>
  <c r="W193" i="46"/>
  <c r="W240" i="46"/>
  <c r="W194" i="46"/>
  <c r="V197" i="46"/>
  <c r="V201" i="46" s="1"/>
  <c r="V204" i="46" s="1"/>
  <c r="Y21" i="46"/>
  <c r="Z6" i="46"/>
  <c r="Y12" i="46"/>
  <c r="G44" i="46"/>
  <c r="G35" i="46"/>
  <c r="G45" i="46"/>
  <c r="G36" i="46"/>
  <c r="G55" i="46"/>
  <c r="G54" i="46"/>
  <c r="G43" i="46"/>
  <c r="J180" i="46" l="1"/>
  <c r="N180" i="46"/>
  <c r="R180" i="46"/>
  <c r="V180" i="46"/>
  <c r="G180" i="46"/>
  <c r="K180" i="46"/>
  <c r="O180" i="46"/>
  <c r="S180" i="46"/>
  <c r="W180" i="46"/>
  <c r="H180" i="46"/>
  <c r="L180" i="46"/>
  <c r="P180" i="46"/>
  <c r="T180" i="46"/>
  <c r="X180" i="46"/>
  <c r="I180" i="46"/>
  <c r="M180" i="46"/>
  <c r="Q180" i="46"/>
  <c r="U180" i="46"/>
  <c r="H229" i="46"/>
  <c r="L229" i="46"/>
  <c r="P229" i="46"/>
  <c r="T229" i="46"/>
  <c r="X229" i="46"/>
  <c r="I229" i="46"/>
  <c r="M229" i="46"/>
  <c r="Q229" i="46"/>
  <c r="U229" i="46"/>
  <c r="J229" i="46"/>
  <c r="N229" i="46"/>
  <c r="R229" i="46"/>
  <c r="V229" i="46"/>
  <c r="G229" i="46"/>
  <c r="K229" i="46"/>
  <c r="O229" i="46"/>
  <c r="S229" i="46"/>
  <c r="W229" i="46"/>
  <c r="H132" i="46"/>
  <c r="M132" i="46"/>
  <c r="N132" i="46"/>
  <c r="J132" i="46"/>
  <c r="L132" i="46"/>
  <c r="G132" i="46"/>
  <c r="I132" i="46"/>
  <c r="K132" i="46"/>
  <c r="V183" i="46"/>
  <c r="S183" i="46"/>
  <c r="W183" i="46"/>
  <c r="T183" i="46"/>
  <c r="X183" i="46"/>
  <c r="U183" i="46"/>
  <c r="T231" i="46"/>
  <c r="X231" i="46"/>
  <c r="U231" i="46"/>
  <c r="V231" i="46"/>
  <c r="S231" i="46"/>
  <c r="W231" i="46"/>
  <c r="W244" i="46"/>
  <c r="W248" i="46" s="1"/>
  <c r="W251" i="46" s="1"/>
  <c r="J191" i="46"/>
  <c r="N191" i="46"/>
  <c r="R191" i="46"/>
  <c r="G191" i="46"/>
  <c r="K191" i="46"/>
  <c r="O191" i="46"/>
  <c r="H191" i="46"/>
  <c r="L191" i="46"/>
  <c r="P191" i="46"/>
  <c r="I191" i="46"/>
  <c r="M191" i="46"/>
  <c r="Q191" i="46"/>
  <c r="H238" i="46"/>
  <c r="L238" i="46"/>
  <c r="P238" i="46"/>
  <c r="I238" i="46"/>
  <c r="M238" i="46"/>
  <c r="Q238" i="46"/>
  <c r="K238" i="46"/>
  <c r="N238" i="46"/>
  <c r="G238" i="46"/>
  <c r="O238" i="46"/>
  <c r="J238" i="46"/>
  <c r="R238" i="46"/>
  <c r="G141" i="46"/>
  <c r="H141" i="46"/>
  <c r="K141" i="46"/>
  <c r="M141" i="46"/>
  <c r="J141" i="46"/>
  <c r="I141" i="46"/>
  <c r="L141" i="46"/>
  <c r="N141" i="46"/>
  <c r="J173" i="46"/>
  <c r="N173" i="46"/>
  <c r="R173" i="46"/>
  <c r="G173" i="46"/>
  <c r="K173" i="46"/>
  <c r="O173" i="46"/>
  <c r="H173" i="46"/>
  <c r="L173" i="46"/>
  <c r="P173" i="46"/>
  <c r="I173" i="46"/>
  <c r="M173" i="46"/>
  <c r="Q173" i="46"/>
  <c r="H222" i="46"/>
  <c r="L222" i="46"/>
  <c r="P222" i="46"/>
  <c r="I222" i="46"/>
  <c r="M222" i="46"/>
  <c r="Q222" i="46"/>
  <c r="J222" i="46"/>
  <c r="N222" i="46"/>
  <c r="R222" i="46"/>
  <c r="G222" i="46"/>
  <c r="K222" i="46"/>
  <c r="O222" i="46"/>
  <c r="I126" i="46"/>
  <c r="J126" i="46"/>
  <c r="L126" i="46"/>
  <c r="G126" i="46"/>
  <c r="H126" i="46"/>
  <c r="K126" i="46"/>
  <c r="M126" i="46"/>
  <c r="N126" i="46"/>
  <c r="X186" i="46"/>
  <c r="X234" i="46"/>
  <c r="X162" i="46"/>
  <c r="X210" i="46"/>
  <c r="X164" i="46"/>
  <c r="X213" i="46"/>
  <c r="X170" i="46"/>
  <c r="X219" i="46"/>
  <c r="X178" i="46"/>
  <c r="X227" i="46"/>
  <c r="X167" i="46"/>
  <c r="X216" i="46"/>
  <c r="X193" i="46"/>
  <c r="X240" i="46"/>
  <c r="X194" i="46"/>
  <c r="X241" i="46"/>
  <c r="W197" i="46"/>
  <c r="W201" i="46" s="1"/>
  <c r="W204" i="46" s="1"/>
  <c r="V192" i="46"/>
  <c r="S192" i="46"/>
  <c r="W192" i="46"/>
  <c r="T192" i="46"/>
  <c r="X192" i="46"/>
  <c r="U192" i="46"/>
  <c r="T239" i="46"/>
  <c r="X239" i="46"/>
  <c r="U239" i="46"/>
  <c r="S239" i="46"/>
  <c r="V239" i="46"/>
  <c r="W239" i="46"/>
  <c r="J182" i="46"/>
  <c r="N182" i="46"/>
  <c r="R182" i="46"/>
  <c r="G182" i="46"/>
  <c r="K182" i="46"/>
  <c r="O182" i="46"/>
  <c r="H182" i="46"/>
  <c r="L182" i="46"/>
  <c r="P182" i="46"/>
  <c r="I182" i="46"/>
  <c r="M182" i="46"/>
  <c r="Q182" i="46"/>
  <c r="H230" i="46"/>
  <c r="L230" i="46"/>
  <c r="P230" i="46"/>
  <c r="I230" i="46"/>
  <c r="M230" i="46"/>
  <c r="Q230" i="46"/>
  <c r="J230" i="46"/>
  <c r="N230" i="46"/>
  <c r="R230" i="46"/>
  <c r="G230" i="46"/>
  <c r="K230" i="46"/>
  <c r="O230" i="46"/>
  <c r="I133" i="46"/>
  <c r="J133" i="46"/>
  <c r="K133" i="46"/>
  <c r="H133" i="46"/>
  <c r="M133" i="46"/>
  <c r="L133" i="46"/>
  <c r="G133" i="46"/>
  <c r="N133" i="46"/>
  <c r="V174" i="46"/>
  <c r="S174" i="46"/>
  <c r="W174" i="46"/>
  <c r="T174" i="46"/>
  <c r="X174" i="46"/>
  <c r="U174" i="46"/>
  <c r="T223" i="46"/>
  <c r="X223" i="46"/>
  <c r="U223" i="46"/>
  <c r="V223" i="46"/>
  <c r="S223" i="46"/>
  <c r="W223" i="46"/>
  <c r="Z21" i="46"/>
  <c r="Y174" i="46" s="1"/>
  <c r="AA6" i="46"/>
  <c r="Z12" i="46"/>
  <c r="G53" i="46"/>
  <c r="G34" i="46"/>
  <c r="Y223" i="46" l="1"/>
  <c r="X244" i="46"/>
  <c r="X248" i="46" s="1"/>
  <c r="X251" i="46" s="1"/>
  <c r="J172" i="46"/>
  <c r="N172" i="46"/>
  <c r="R172" i="46"/>
  <c r="V172" i="46"/>
  <c r="G172" i="46"/>
  <c r="K172" i="46"/>
  <c r="O172" i="46"/>
  <c r="S172" i="46"/>
  <c r="W172" i="46"/>
  <c r="H172" i="46"/>
  <c r="L172" i="46"/>
  <c r="P172" i="46"/>
  <c r="T172" i="46"/>
  <c r="X172" i="46"/>
  <c r="I172" i="46"/>
  <c r="M172" i="46"/>
  <c r="Q172" i="46"/>
  <c r="U172" i="46"/>
  <c r="Y172" i="46"/>
  <c r="H221" i="46"/>
  <c r="L221" i="46"/>
  <c r="P221" i="46"/>
  <c r="T221" i="46"/>
  <c r="X221" i="46"/>
  <c r="I221" i="46"/>
  <c r="M221" i="46"/>
  <c r="Q221" i="46"/>
  <c r="U221" i="46"/>
  <c r="Y221" i="46"/>
  <c r="J221" i="46"/>
  <c r="N221" i="46"/>
  <c r="R221" i="46"/>
  <c r="V221" i="46"/>
  <c r="G221" i="46"/>
  <c r="K221" i="46"/>
  <c r="O221" i="46"/>
  <c r="S221" i="46"/>
  <c r="W221" i="46"/>
  <c r="J125" i="46"/>
  <c r="L125" i="46"/>
  <c r="M125" i="46"/>
  <c r="G125" i="46"/>
  <c r="H125" i="46"/>
  <c r="I125" i="46"/>
  <c r="N125" i="46"/>
  <c r="K125" i="46"/>
  <c r="Y239" i="46"/>
  <c r="X197" i="46"/>
  <c r="X201" i="46" s="1"/>
  <c r="X204" i="46" s="1"/>
  <c r="Y231" i="46"/>
  <c r="Y186" i="46"/>
  <c r="Y234" i="46"/>
  <c r="Y162" i="46"/>
  <c r="Y210" i="46"/>
  <c r="Y164" i="46"/>
  <c r="Y213" i="46"/>
  <c r="Y170" i="46"/>
  <c r="Y219" i="46"/>
  <c r="Y178" i="46"/>
  <c r="Y227" i="46"/>
  <c r="Y167" i="46"/>
  <c r="Y216" i="46"/>
  <c r="Y240" i="46"/>
  <c r="Y193" i="46"/>
  <c r="Y194" i="46"/>
  <c r="Y241" i="46"/>
  <c r="J189" i="46"/>
  <c r="N189" i="46"/>
  <c r="R189" i="46"/>
  <c r="V189" i="46"/>
  <c r="G189" i="46"/>
  <c r="K189" i="46"/>
  <c r="O189" i="46"/>
  <c r="S189" i="46"/>
  <c r="W189" i="46"/>
  <c r="H189" i="46"/>
  <c r="L189" i="46"/>
  <c r="P189" i="46"/>
  <c r="T189" i="46"/>
  <c r="X189" i="46"/>
  <c r="I189" i="46"/>
  <c r="M189" i="46"/>
  <c r="Q189" i="46"/>
  <c r="U189" i="46"/>
  <c r="Y189" i="46"/>
  <c r="H237" i="46"/>
  <c r="L237" i="46"/>
  <c r="P237" i="46"/>
  <c r="T237" i="46"/>
  <c r="X237" i="46"/>
  <c r="I237" i="46"/>
  <c r="M237" i="46"/>
  <c r="Q237" i="46"/>
  <c r="U237" i="46"/>
  <c r="Y237" i="46"/>
  <c r="K237" i="46"/>
  <c r="S237" i="46"/>
  <c r="N237" i="46"/>
  <c r="V237" i="46"/>
  <c r="G237" i="46"/>
  <c r="O237" i="46"/>
  <c r="W237" i="46"/>
  <c r="J237" i="46"/>
  <c r="R237" i="46"/>
  <c r="G140" i="46"/>
  <c r="K140" i="46"/>
  <c r="N140" i="46"/>
  <c r="I140" i="46"/>
  <c r="H140" i="46"/>
  <c r="J140" i="46"/>
  <c r="L140" i="46"/>
  <c r="M140" i="46"/>
  <c r="Y192" i="46"/>
  <c r="Y183" i="46"/>
  <c r="Y229" i="46"/>
  <c r="Y180" i="46"/>
  <c r="AA21" i="46"/>
  <c r="Z189" i="46" s="1"/>
  <c r="AB6" i="46"/>
  <c r="AA12" i="46"/>
  <c r="G52" i="46"/>
  <c r="G42" i="46"/>
  <c r="J188" i="46" l="1"/>
  <c r="N188" i="46"/>
  <c r="R188" i="46"/>
  <c r="V188" i="46"/>
  <c r="Z188" i="46"/>
  <c r="G188" i="46"/>
  <c r="K188" i="46"/>
  <c r="O188" i="46"/>
  <c r="S188" i="46"/>
  <c r="W188" i="46"/>
  <c r="H188" i="46"/>
  <c r="L188" i="46"/>
  <c r="P188" i="46"/>
  <c r="T188" i="46"/>
  <c r="X188" i="46"/>
  <c r="I188" i="46"/>
  <c r="M188" i="46"/>
  <c r="Q188" i="46"/>
  <c r="U188" i="46"/>
  <c r="Y188" i="46"/>
  <c r="H236" i="46"/>
  <c r="L236" i="46"/>
  <c r="P236" i="46"/>
  <c r="T236" i="46"/>
  <c r="X236" i="46"/>
  <c r="I236" i="46"/>
  <c r="M236" i="46"/>
  <c r="Q236" i="46"/>
  <c r="U236" i="46"/>
  <c r="Y236" i="46"/>
  <c r="K236" i="46"/>
  <c r="S236" i="46"/>
  <c r="N236" i="46"/>
  <c r="V236" i="46"/>
  <c r="G236" i="46"/>
  <c r="O236" i="46"/>
  <c r="W236" i="46"/>
  <c r="J236" i="46"/>
  <c r="R236" i="46"/>
  <c r="Z236" i="46"/>
  <c r="H139" i="46"/>
  <c r="K139" i="46"/>
  <c r="I139" i="46"/>
  <c r="J139" i="46"/>
  <c r="M139" i="46"/>
  <c r="L139" i="46"/>
  <c r="N139" i="46"/>
  <c r="G139" i="46"/>
  <c r="Z237" i="46"/>
  <c r="Y244" i="46"/>
  <c r="Y248" i="46" s="1"/>
  <c r="Y251" i="46" s="1"/>
  <c r="J179" i="46"/>
  <c r="N179" i="46"/>
  <c r="R179" i="46"/>
  <c r="V179" i="46"/>
  <c r="Z179" i="46"/>
  <c r="G179" i="46"/>
  <c r="K179" i="46"/>
  <c r="O179" i="46"/>
  <c r="S179" i="46"/>
  <c r="W179" i="46"/>
  <c r="H179" i="46"/>
  <c r="L179" i="46"/>
  <c r="P179" i="46"/>
  <c r="T179" i="46"/>
  <c r="X179" i="46"/>
  <c r="I179" i="46"/>
  <c r="M179" i="46"/>
  <c r="Q179" i="46"/>
  <c r="U179" i="46"/>
  <c r="Y179" i="46"/>
  <c r="H228" i="46"/>
  <c r="L228" i="46"/>
  <c r="P228" i="46"/>
  <c r="T228" i="46"/>
  <c r="X228" i="46"/>
  <c r="I228" i="46"/>
  <c r="M228" i="46"/>
  <c r="Q228" i="46"/>
  <c r="U228" i="46"/>
  <c r="Y228" i="46"/>
  <c r="J228" i="46"/>
  <c r="N228" i="46"/>
  <c r="R228" i="46"/>
  <c r="V228" i="46"/>
  <c r="Z228" i="46"/>
  <c r="G228" i="46"/>
  <c r="K228" i="46"/>
  <c r="O228" i="46"/>
  <c r="S228" i="46"/>
  <c r="W228" i="46"/>
  <c r="H131" i="46"/>
  <c r="J131" i="46"/>
  <c r="K131" i="46"/>
  <c r="L131" i="46"/>
  <c r="M131" i="46"/>
  <c r="I131" i="46"/>
  <c r="G131" i="46"/>
  <c r="N131" i="46"/>
  <c r="Y197" i="46"/>
  <c r="Y201" i="46" s="1"/>
  <c r="Y204" i="46" s="1"/>
  <c r="J171" i="46"/>
  <c r="N171" i="46"/>
  <c r="R171" i="46"/>
  <c r="V171" i="46"/>
  <c r="Z171" i="46"/>
  <c r="G171" i="46"/>
  <c r="K171" i="46"/>
  <c r="O171" i="46"/>
  <c r="S171" i="46"/>
  <c r="W171" i="46"/>
  <c r="H171" i="46"/>
  <c r="L171" i="46"/>
  <c r="P171" i="46"/>
  <c r="T171" i="46"/>
  <c r="X171" i="46"/>
  <c r="I171" i="46"/>
  <c r="M171" i="46"/>
  <c r="Q171" i="46"/>
  <c r="U171" i="46"/>
  <c r="Y171" i="46"/>
  <c r="H220" i="46"/>
  <c r="L220" i="46"/>
  <c r="P220" i="46"/>
  <c r="T220" i="46"/>
  <c r="X220" i="46"/>
  <c r="I220" i="46"/>
  <c r="M220" i="46"/>
  <c r="Q220" i="46"/>
  <c r="U220" i="46"/>
  <c r="Y220" i="46"/>
  <c r="J220" i="46"/>
  <c r="N220" i="46"/>
  <c r="R220" i="46"/>
  <c r="V220" i="46"/>
  <c r="Z220" i="46"/>
  <c r="G220" i="46"/>
  <c r="K220" i="46"/>
  <c r="O220" i="46"/>
  <c r="S220" i="46"/>
  <c r="W220" i="46"/>
  <c r="G124" i="46"/>
  <c r="H124" i="46"/>
  <c r="M124" i="46"/>
  <c r="I124" i="46"/>
  <c r="K124" i="46"/>
  <c r="N124" i="46"/>
  <c r="J124" i="46"/>
  <c r="L124" i="46"/>
  <c r="Z186" i="46"/>
  <c r="Z234" i="46"/>
  <c r="Z162" i="46"/>
  <c r="Z210" i="46"/>
  <c r="Z164" i="46"/>
  <c r="Z213" i="46"/>
  <c r="Z170" i="46"/>
  <c r="Z219" i="46"/>
  <c r="Z178" i="46"/>
  <c r="Z227" i="46"/>
  <c r="Z167" i="46"/>
  <c r="Z216" i="46"/>
  <c r="Z241" i="46"/>
  <c r="Z193" i="46"/>
  <c r="Z194" i="46"/>
  <c r="Z240" i="46"/>
  <c r="Z180" i="46"/>
  <c r="Z229" i="46"/>
  <c r="Z223" i="46"/>
  <c r="Z183" i="46"/>
  <c r="Z192" i="46"/>
  <c r="Z239" i="46"/>
  <c r="Z174" i="46"/>
  <c r="Z231" i="46"/>
  <c r="Z221" i="46"/>
  <c r="Z172" i="46"/>
  <c r="AB21" i="46"/>
  <c r="AA236" i="46" s="1"/>
  <c r="AC6" i="46"/>
  <c r="AB12" i="46"/>
  <c r="G51" i="46"/>
  <c r="Z244" i="46" l="1"/>
  <c r="Z248" i="46" s="1"/>
  <c r="Z251" i="46" s="1"/>
  <c r="AA220" i="46"/>
  <c r="AA171" i="46"/>
  <c r="Z197" i="46"/>
  <c r="Z201" i="46" s="1"/>
  <c r="Z204" i="46" s="1"/>
  <c r="AA234" i="46"/>
  <c r="AA186" i="46"/>
  <c r="AA162" i="46"/>
  <c r="AA210" i="46"/>
  <c r="AA164" i="46"/>
  <c r="AA213" i="46"/>
  <c r="AA170" i="46"/>
  <c r="AA219" i="46"/>
  <c r="AA178" i="46"/>
  <c r="AA227" i="46"/>
  <c r="AA167" i="46"/>
  <c r="AA216" i="46"/>
  <c r="AA241" i="46"/>
  <c r="AA240" i="46"/>
  <c r="AA193" i="46"/>
  <c r="AA194" i="46"/>
  <c r="AA174" i="46"/>
  <c r="AA180" i="46"/>
  <c r="AA229" i="46"/>
  <c r="AA231" i="46"/>
  <c r="AA223" i="46"/>
  <c r="AA183" i="46"/>
  <c r="AA192" i="46"/>
  <c r="AA239" i="46"/>
  <c r="AA172" i="46"/>
  <c r="AA221" i="46"/>
  <c r="AA189" i="46"/>
  <c r="AA237" i="46"/>
  <c r="AA228" i="46"/>
  <c r="AA179" i="46"/>
  <c r="AA188" i="46"/>
  <c r="J187" i="46"/>
  <c r="N187" i="46"/>
  <c r="R187" i="46"/>
  <c r="V187" i="46"/>
  <c r="Z187" i="46"/>
  <c r="G187" i="46"/>
  <c r="K187" i="46"/>
  <c r="O187" i="46"/>
  <c r="S187" i="46"/>
  <c r="W187" i="46"/>
  <c r="AA187" i="46"/>
  <c r="H187" i="46"/>
  <c r="L187" i="46"/>
  <c r="P187" i="46"/>
  <c r="T187" i="46"/>
  <c r="X187" i="46"/>
  <c r="I187" i="46"/>
  <c r="M187" i="46"/>
  <c r="Q187" i="46"/>
  <c r="U187" i="46"/>
  <c r="Y187" i="46"/>
  <c r="H235" i="46"/>
  <c r="L235" i="46"/>
  <c r="P235" i="46"/>
  <c r="T235" i="46"/>
  <c r="X235" i="46"/>
  <c r="I235" i="46"/>
  <c r="M235" i="46"/>
  <c r="Q235" i="46"/>
  <c r="U235" i="46"/>
  <c r="Y235" i="46"/>
  <c r="K235" i="46"/>
  <c r="S235" i="46"/>
  <c r="AA235" i="46"/>
  <c r="N235" i="46"/>
  <c r="V235" i="46"/>
  <c r="G235" i="46"/>
  <c r="O235" i="46"/>
  <c r="W235" i="46"/>
  <c r="J235" i="46"/>
  <c r="R235" i="46"/>
  <c r="Z235" i="46"/>
  <c r="G138" i="46"/>
  <c r="G147" i="46" s="1"/>
  <c r="G152" i="46" s="1"/>
  <c r="J138" i="46"/>
  <c r="J147" i="46" s="1"/>
  <c r="J152" i="46" s="1"/>
  <c r="J154" i="46" s="1"/>
  <c r="L138" i="46"/>
  <c r="L147" i="46" s="1"/>
  <c r="L152" i="46" s="1"/>
  <c r="L154" i="46" s="1"/>
  <c r="I138" i="46"/>
  <c r="I147" i="46" s="1"/>
  <c r="I152" i="46" s="1"/>
  <c r="I154" i="46" s="1"/>
  <c r="K138" i="46"/>
  <c r="K147" i="46" s="1"/>
  <c r="K152" i="46" s="1"/>
  <c r="K154" i="46" s="1"/>
  <c r="M138" i="46"/>
  <c r="M147" i="46" s="1"/>
  <c r="M152" i="46" s="1"/>
  <c r="M154" i="46" s="1"/>
  <c r="H138" i="46"/>
  <c r="H147" i="46" s="1"/>
  <c r="H152" i="46" s="1"/>
  <c r="H154" i="46" s="1"/>
  <c r="N138" i="46"/>
  <c r="N147" i="46" s="1"/>
  <c r="N152" i="46" s="1"/>
  <c r="N154" i="46" s="1"/>
  <c r="AC21" i="46"/>
  <c r="AD6" i="46"/>
  <c r="AC12" i="46"/>
  <c r="J156" i="46" l="1"/>
  <c r="N156" i="46"/>
  <c r="R156" i="46"/>
  <c r="V156" i="46"/>
  <c r="Z156" i="46"/>
  <c r="AD156" i="46"/>
  <c r="AH156" i="46"/>
  <c r="AL156" i="46"/>
  <c r="AP156" i="46"/>
  <c r="AT156" i="46"/>
  <c r="AX156" i="46"/>
  <c r="BB156" i="46"/>
  <c r="BF156" i="46"/>
  <c r="BJ156" i="46"/>
  <c r="BN156" i="46"/>
  <c r="G154" i="46"/>
  <c r="G156" i="46"/>
  <c r="K156" i="46"/>
  <c r="O156" i="46"/>
  <c r="S156" i="46"/>
  <c r="W156" i="46"/>
  <c r="AA156" i="46"/>
  <c r="AE156" i="46"/>
  <c r="AI156" i="46"/>
  <c r="AM156" i="46"/>
  <c r="AQ156" i="46"/>
  <c r="AU156" i="46"/>
  <c r="AY156" i="46"/>
  <c r="BC156" i="46"/>
  <c r="BG156" i="46"/>
  <c r="BK156" i="46"/>
  <c r="H156" i="46"/>
  <c r="L156" i="46"/>
  <c r="P156" i="46"/>
  <c r="T156" i="46"/>
  <c r="X156" i="46"/>
  <c r="AB156" i="46"/>
  <c r="AF156" i="46"/>
  <c r="AJ156" i="46"/>
  <c r="AN156" i="46"/>
  <c r="AR156" i="46"/>
  <c r="AV156" i="46"/>
  <c r="AZ156" i="46"/>
  <c r="BD156" i="46"/>
  <c r="BH156" i="46"/>
  <c r="BL156" i="46"/>
  <c r="I156" i="46"/>
  <c r="M156" i="46"/>
  <c r="Q156" i="46"/>
  <c r="U156" i="46"/>
  <c r="Y156" i="46"/>
  <c r="AC156" i="46"/>
  <c r="AG156" i="46"/>
  <c r="AK156" i="46"/>
  <c r="AO156" i="46"/>
  <c r="AS156" i="46"/>
  <c r="AW156" i="46"/>
  <c r="BA156" i="46"/>
  <c r="BE156" i="46"/>
  <c r="BI156" i="46"/>
  <c r="BM156" i="46"/>
  <c r="AB186" i="46"/>
  <c r="AB234" i="46"/>
  <c r="AB162" i="46"/>
  <c r="AB210" i="46"/>
  <c r="AB213" i="46"/>
  <c r="AB164" i="46"/>
  <c r="AB170" i="46"/>
  <c r="AB219" i="46"/>
  <c r="AB178" i="46"/>
  <c r="AB227" i="46"/>
  <c r="AB167" i="46"/>
  <c r="AB216" i="46"/>
  <c r="AB241" i="46"/>
  <c r="AB193" i="46"/>
  <c r="AB240" i="46"/>
  <c r="AB194" i="46"/>
  <c r="AB183" i="46"/>
  <c r="AB192" i="46"/>
  <c r="AB180" i="46"/>
  <c r="AB229" i="46"/>
  <c r="AB174" i="46"/>
  <c r="AB231" i="46"/>
  <c r="AB239" i="46"/>
  <c r="AB223" i="46"/>
  <c r="AB172" i="46"/>
  <c r="AB221" i="46"/>
  <c r="AB189" i="46"/>
  <c r="AB237" i="46"/>
  <c r="AB188" i="46"/>
  <c r="AB236" i="46"/>
  <c r="AB179" i="46"/>
  <c r="AB228" i="46"/>
  <c r="AB171" i="46"/>
  <c r="AB220" i="46"/>
  <c r="AA197" i="46"/>
  <c r="AA201" i="46" s="1"/>
  <c r="AA204" i="46" s="1"/>
  <c r="AA244" i="46"/>
  <c r="AA248" i="46" s="1"/>
  <c r="AA251" i="46" s="1"/>
  <c r="AB235" i="46"/>
  <c r="AB187" i="46"/>
  <c r="AD21" i="46"/>
  <c r="AE6" i="46"/>
  <c r="AD12" i="46"/>
  <c r="AB244" i="46" l="1"/>
  <c r="AB248" i="46" s="1"/>
  <c r="AB251" i="46" s="1"/>
  <c r="AC186" i="46"/>
  <c r="AC234" i="46"/>
  <c r="AC162" i="46"/>
  <c r="AC210" i="46"/>
  <c r="AC164" i="46"/>
  <c r="AC213" i="46"/>
  <c r="AC170" i="46"/>
  <c r="AC219" i="46"/>
  <c r="AC178" i="46"/>
  <c r="AC227" i="46"/>
  <c r="AC167" i="46"/>
  <c r="AC216" i="46"/>
  <c r="AC240" i="46"/>
  <c r="AC193" i="46"/>
  <c r="AC194" i="46"/>
  <c r="AC241" i="46"/>
  <c r="AC223" i="46"/>
  <c r="AC180" i="46"/>
  <c r="AC229" i="46"/>
  <c r="AC183" i="46"/>
  <c r="AC192" i="46"/>
  <c r="AC174" i="46"/>
  <c r="AC231" i="46"/>
  <c r="AC239" i="46"/>
  <c r="AC172" i="46"/>
  <c r="AC221" i="46"/>
  <c r="AC189" i="46"/>
  <c r="AC237" i="46"/>
  <c r="AC188" i="46"/>
  <c r="AC236" i="46"/>
  <c r="AC179" i="46"/>
  <c r="AC228" i="46"/>
  <c r="AC171" i="46"/>
  <c r="AC220" i="46"/>
  <c r="AC187" i="46"/>
  <c r="AC235" i="46"/>
  <c r="J158" i="46"/>
  <c r="N158" i="46"/>
  <c r="R158" i="46"/>
  <c r="V158" i="46"/>
  <c r="Z158" i="46"/>
  <c r="AD158" i="46"/>
  <c r="AH158" i="46"/>
  <c r="AL158" i="46"/>
  <c r="F18" i="49" s="1"/>
  <c r="AP158" i="46"/>
  <c r="AT158" i="46"/>
  <c r="AX158" i="46"/>
  <c r="BB158" i="46"/>
  <c r="BF158" i="46"/>
  <c r="BJ158" i="46"/>
  <c r="BN158" i="46"/>
  <c r="G18" i="49" s="1"/>
  <c r="G158" i="46"/>
  <c r="K158" i="46"/>
  <c r="O158" i="46"/>
  <c r="S158" i="46"/>
  <c r="W158" i="46"/>
  <c r="AA158" i="46"/>
  <c r="AE158" i="46"/>
  <c r="AI158" i="46"/>
  <c r="AM158" i="46"/>
  <c r="AQ158" i="46"/>
  <c r="AU158" i="46"/>
  <c r="AY158" i="46"/>
  <c r="BC158" i="46"/>
  <c r="BG158" i="46"/>
  <c r="BK158" i="46"/>
  <c r="H158" i="46"/>
  <c r="L158" i="46"/>
  <c r="P158" i="46"/>
  <c r="T158" i="46"/>
  <c r="X158" i="46"/>
  <c r="AB158" i="46"/>
  <c r="AF158" i="46"/>
  <c r="AJ158" i="46"/>
  <c r="AN158" i="46"/>
  <c r="AR158" i="46"/>
  <c r="AV158" i="46"/>
  <c r="AZ158" i="46"/>
  <c r="BD158" i="46"/>
  <c r="BH158" i="46"/>
  <c r="BL158" i="46"/>
  <c r="I158" i="46"/>
  <c r="M158" i="46"/>
  <c r="Q158" i="46"/>
  <c r="U158" i="46"/>
  <c r="Y158" i="46"/>
  <c r="AC158" i="46"/>
  <c r="AG158" i="46"/>
  <c r="AK158" i="46"/>
  <c r="AO158" i="46"/>
  <c r="AS158" i="46"/>
  <c r="AW158" i="46"/>
  <c r="BA158" i="46"/>
  <c r="BE158" i="46"/>
  <c r="BI158" i="46"/>
  <c r="BM158" i="46"/>
  <c r="AB197" i="46"/>
  <c r="AB201" i="46" s="1"/>
  <c r="AB204" i="46" s="1"/>
  <c r="AE21" i="46"/>
  <c r="AF6" i="46"/>
  <c r="AE12" i="46"/>
  <c r="AC244" i="46" l="1"/>
  <c r="AC248" i="46" s="1"/>
  <c r="AC251" i="46" s="1"/>
  <c r="AF209" i="46"/>
  <c r="AJ209" i="46"/>
  <c r="AN209" i="46"/>
  <c r="AN243" i="46" s="1"/>
  <c r="AN247" i="46" s="1"/>
  <c r="AN249" i="46" s="1"/>
  <c r="AR209" i="46"/>
  <c r="AR243" i="46" s="1"/>
  <c r="AR247" i="46" s="1"/>
  <c r="AR249" i="46" s="1"/>
  <c r="AV209" i="46"/>
  <c r="AV243" i="46" s="1"/>
  <c r="AV247" i="46" s="1"/>
  <c r="AV249" i="46" s="1"/>
  <c r="AZ209" i="46"/>
  <c r="AZ243" i="46" s="1"/>
  <c r="AZ247" i="46" s="1"/>
  <c r="AZ249" i="46" s="1"/>
  <c r="BD209" i="46"/>
  <c r="BD243" i="46" s="1"/>
  <c r="BD247" i="46" s="1"/>
  <c r="BD249" i="46" s="1"/>
  <c r="BH209" i="46"/>
  <c r="BH243" i="46" s="1"/>
  <c r="BH247" i="46" s="1"/>
  <c r="BH249" i="46" s="1"/>
  <c r="BL209" i="46"/>
  <c r="BL243" i="46" s="1"/>
  <c r="BL247" i="46" s="1"/>
  <c r="BL249" i="46" s="1"/>
  <c r="AG209" i="46"/>
  <c r="AK209" i="46"/>
  <c r="AO209" i="46"/>
  <c r="AO243" i="46" s="1"/>
  <c r="AO247" i="46" s="1"/>
  <c r="AO249" i="46" s="1"/>
  <c r="AS209" i="46"/>
  <c r="AS243" i="46" s="1"/>
  <c r="AS247" i="46" s="1"/>
  <c r="AS249" i="46" s="1"/>
  <c r="AW209" i="46"/>
  <c r="AW243" i="46" s="1"/>
  <c r="AW247" i="46" s="1"/>
  <c r="AW249" i="46" s="1"/>
  <c r="BA209" i="46"/>
  <c r="BA243" i="46" s="1"/>
  <c r="BA247" i="46" s="1"/>
  <c r="BA249" i="46" s="1"/>
  <c r="BE209" i="46"/>
  <c r="BE243" i="46" s="1"/>
  <c r="BE247" i="46" s="1"/>
  <c r="BE249" i="46" s="1"/>
  <c r="BI209" i="46"/>
  <c r="BI243" i="46" s="1"/>
  <c r="BI247" i="46" s="1"/>
  <c r="BI249" i="46" s="1"/>
  <c r="BM209" i="46"/>
  <c r="BM243" i="46" s="1"/>
  <c r="BM247" i="46" s="1"/>
  <c r="BM249" i="46" s="1"/>
  <c r="AH209" i="46"/>
  <c r="AL209" i="46"/>
  <c r="AP209" i="46"/>
  <c r="AP243" i="46" s="1"/>
  <c r="AP247" i="46" s="1"/>
  <c r="AP249" i="46" s="1"/>
  <c r="AT209" i="46"/>
  <c r="AT243" i="46" s="1"/>
  <c r="AT247" i="46" s="1"/>
  <c r="AT249" i="46" s="1"/>
  <c r="AX209" i="46"/>
  <c r="AX243" i="46" s="1"/>
  <c r="AX247" i="46" s="1"/>
  <c r="AX249" i="46" s="1"/>
  <c r="BB209" i="46"/>
  <c r="BB243" i="46" s="1"/>
  <c r="BB247" i="46" s="1"/>
  <c r="BB249" i="46" s="1"/>
  <c r="BF209" i="46"/>
  <c r="BF243" i="46" s="1"/>
  <c r="BF247" i="46" s="1"/>
  <c r="BF249" i="46" s="1"/>
  <c r="BJ209" i="46"/>
  <c r="BJ243" i="46" s="1"/>
  <c r="BJ247" i="46" s="1"/>
  <c r="BJ249" i="46" s="1"/>
  <c r="BN209" i="46"/>
  <c r="BN243" i="46" s="1"/>
  <c r="BN247" i="46" s="1"/>
  <c r="BN249" i="46" s="1"/>
  <c r="AE209" i="46"/>
  <c r="AI209" i="46"/>
  <c r="AM209" i="46"/>
  <c r="AM243" i="46" s="1"/>
  <c r="AM247" i="46" s="1"/>
  <c r="AM249" i="46" s="1"/>
  <c r="AQ209" i="46"/>
  <c r="AQ243" i="46" s="1"/>
  <c r="AQ247" i="46" s="1"/>
  <c r="AQ249" i="46" s="1"/>
  <c r="AU209" i="46"/>
  <c r="AU243" i="46" s="1"/>
  <c r="AU247" i="46" s="1"/>
  <c r="AU249" i="46" s="1"/>
  <c r="AY209" i="46"/>
  <c r="AY243" i="46" s="1"/>
  <c r="AY247" i="46" s="1"/>
  <c r="AY249" i="46" s="1"/>
  <c r="BC209" i="46"/>
  <c r="BC243" i="46" s="1"/>
  <c r="BC247" i="46" s="1"/>
  <c r="BC249" i="46" s="1"/>
  <c r="BG209" i="46"/>
  <c r="BG243" i="46" s="1"/>
  <c r="BG247" i="46" s="1"/>
  <c r="BG249" i="46" s="1"/>
  <c r="BK209" i="46"/>
  <c r="BK243" i="46" s="1"/>
  <c r="BK247" i="46" s="1"/>
  <c r="BK249" i="46" s="1"/>
  <c r="AD186" i="46"/>
  <c r="AD234" i="46"/>
  <c r="AD162" i="46"/>
  <c r="AD210" i="46"/>
  <c r="AD164" i="46"/>
  <c r="AD213" i="46"/>
  <c r="AD170" i="46"/>
  <c r="AD219" i="46"/>
  <c r="AD178" i="46"/>
  <c r="AD227" i="46"/>
  <c r="AD167" i="46"/>
  <c r="AD216" i="46"/>
  <c r="AD240" i="46"/>
  <c r="AD241" i="46"/>
  <c r="AD193" i="46"/>
  <c r="AD194" i="46"/>
  <c r="AD231" i="46"/>
  <c r="AD180" i="46"/>
  <c r="AD229" i="46"/>
  <c r="AD223" i="46"/>
  <c r="AD183" i="46"/>
  <c r="AD192" i="46"/>
  <c r="AD239" i="46"/>
  <c r="AD174" i="46"/>
  <c r="AD172" i="46"/>
  <c r="AD221" i="46"/>
  <c r="AD189" i="46"/>
  <c r="AD237" i="46"/>
  <c r="AD188" i="46"/>
  <c r="AD179" i="46"/>
  <c r="AD228" i="46"/>
  <c r="AD236" i="46"/>
  <c r="AD171" i="46"/>
  <c r="AD220" i="46"/>
  <c r="AD187" i="46"/>
  <c r="AD235" i="46"/>
  <c r="AC197" i="46"/>
  <c r="AC201" i="46" s="1"/>
  <c r="AC204" i="46" s="1"/>
  <c r="AF21" i="46"/>
  <c r="AG6" i="46"/>
  <c r="AF12" i="46"/>
  <c r="AD244" i="46" l="1"/>
  <c r="AD248" i="46" s="1"/>
  <c r="AD251" i="46" s="1"/>
  <c r="AE234" i="46"/>
  <c r="AE186" i="46"/>
  <c r="AE210" i="46"/>
  <c r="AE162" i="46"/>
  <c r="AE164" i="46"/>
  <c r="AE213" i="46"/>
  <c r="AE170" i="46"/>
  <c r="AE219" i="46"/>
  <c r="AE178" i="46"/>
  <c r="AE227" i="46"/>
  <c r="AE167" i="46"/>
  <c r="AE216" i="46"/>
  <c r="AE193" i="46"/>
  <c r="AE194" i="46"/>
  <c r="AE241" i="46"/>
  <c r="AE240" i="46"/>
  <c r="AE183" i="46"/>
  <c r="AE192" i="46"/>
  <c r="AE239" i="46"/>
  <c r="AE174" i="46"/>
  <c r="AE180" i="46"/>
  <c r="AE229" i="46"/>
  <c r="AE231" i="46"/>
  <c r="AE223" i="46"/>
  <c r="AE237" i="46"/>
  <c r="AE172" i="46"/>
  <c r="AE221" i="46"/>
  <c r="AE189" i="46"/>
  <c r="AE171" i="46"/>
  <c r="AE220" i="46"/>
  <c r="AE188" i="46"/>
  <c r="AE179" i="46"/>
  <c r="AE228" i="46"/>
  <c r="AE236" i="46"/>
  <c r="AE187" i="46"/>
  <c r="AE235" i="46"/>
  <c r="AD197" i="46"/>
  <c r="AD201" i="46" s="1"/>
  <c r="AD204" i="46" s="1"/>
  <c r="AG21" i="46"/>
  <c r="AH6" i="46"/>
  <c r="AG12" i="46"/>
  <c r="AE197" i="46" l="1"/>
  <c r="AE201" i="46" s="1"/>
  <c r="AE204" i="46" s="1"/>
  <c r="AF186" i="46"/>
  <c r="AF234" i="46"/>
  <c r="AF210" i="46"/>
  <c r="AF162" i="46"/>
  <c r="AF164" i="46"/>
  <c r="AF213" i="46"/>
  <c r="AF170" i="46"/>
  <c r="AF219" i="46"/>
  <c r="AF178" i="46"/>
  <c r="AF227" i="46"/>
  <c r="AF167" i="46"/>
  <c r="AF216" i="46"/>
  <c r="AF193" i="46"/>
  <c r="AF240" i="46"/>
  <c r="AF194" i="46"/>
  <c r="AF241" i="46"/>
  <c r="AF223" i="46"/>
  <c r="AF183" i="46"/>
  <c r="AF192" i="46"/>
  <c r="AF180" i="46"/>
  <c r="AF229" i="46"/>
  <c r="AF174" i="46"/>
  <c r="AF231" i="46"/>
  <c r="AF239" i="46"/>
  <c r="AF172" i="46"/>
  <c r="AF221" i="46"/>
  <c r="AF189" i="46"/>
  <c r="AF237" i="46"/>
  <c r="AF171" i="46"/>
  <c r="AF220" i="46"/>
  <c r="AF188" i="46"/>
  <c r="AF236" i="46"/>
  <c r="AF179" i="46"/>
  <c r="AF228" i="46"/>
  <c r="AF235" i="46"/>
  <c r="AF187" i="46"/>
  <c r="AE244" i="46"/>
  <c r="AE248" i="46" s="1"/>
  <c r="AE251" i="46" s="1"/>
  <c r="AH21" i="46"/>
  <c r="AI6" i="46"/>
  <c r="AH12" i="46"/>
  <c r="AF244" i="46" l="1"/>
  <c r="AF248" i="46" s="1"/>
  <c r="AF251" i="46" s="1"/>
  <c r="AG186" i="46"/>
  <c r="AG234" i="46"/>
  <c r="AG162" i="46"/>
  <c r="AG210" i="46"/>
  <c r="AG164" i="46"/>
  <c r="AG213" i="46"/>
  <c r="AG170" i="46"/>
  <c r="AG219" i="46"/>
  <c r="AG178" i="46"/>
  <c r="AG227" i="46"/>
  <c r="AG167" i="46"/>
  <c r="AG216" i="46"/>
  <c r="AG193" i="46"/>
  <c r="AG194" i="46"/>
  <c r="AG241" i="46"/>
  <c r="AG240" i="46"/>
  <c r="AG231" i="46"/>
  <c r="AG239" i="46"/>
  <c r="AG223" i="46"/>
  <c r="AG180" i="46"/>
  <c r="AG229" i="46"/>
  <c r="AG183" i="46"/>
  <c r="AG192" i="46"/>
  <c r="AG174" i="46"/>
  <c r="AG172" i="46"/>
  <c r="AG221" i="46"/>
  <c r="AG189" i="46"/>
  <c r="AG237" i="46"/>
  <c r="AG171" i="46"/>
  <c r="AG220" i="46"/>
  <c r="AG188" i="46"/>
  <c r="AG236" i="46"/>
  <c r="AG179" i="46"/>
  <c r="AG228" i="46"/>
  <c r="AG235" i="46"/>
  <c r="AG187" i="46"/>
  <c r="AF197" i="46"/>
  <c r="AF201" i="46" s="1"/>
  <c r="AF204" i="46" s="1"/>
  <c r="AI21" i="46"/>
  <c r="AJ6" i="46"/>
  <c r="AI12" i="46"/>
  <c r="AG244" i="46" l="1"/>
  <c r="AG248" i="46" s="1"/>
  <c r="AG251" i="46" s="1"/>
  <c r="AH186" i="46"/>
  <c r="AH234" i="46"/>
  <c r="AH162" i="46"/>
  <c r="AH210" i="46"/>
  <c r="AH164" i="46"/>
  <c r="AH213" i="46"/>
  <c r="AH219" i="46"/>
  <c r="AH170" i="46"/>
  <c r="AH178" i="46"/>
  <c r="AH227" i="46"/>
  <c r="AH167" i="46"/>
  <c r="AH216" i="46"/>
  <c r="AH193" i="46"/>
  <c r="AH194" i="46"/>
  <c r="AH240" i="46"/>
  <c r="AH241" i="46"/>
  <c r="AH174" i="46"/>
  <c r="AH231" i="46"/>
  <c r="AH223" i="46"/>
  <c r="AH180" i="46"/>
  <c r="AH229" i="46"/>
  <c r="AH183" i="46"/>
  <c r="AH192" i="46"/>
  <c r="AH239" i="46"/>
  <c r="AH237" i="46"/>
  <c r="AH172" i="46"/>
  <c r="AH221" i="46"/>
  <c r="AH189" i="46"/>
  <c r="AH171" i="46"/>
  <c r="AH220" i="46"/>
  <c r="AH188" i="46"/>
  <c r="AH179" i="46"/>
  <c r="AH228" i="46"/>
  <c r="AH236" i="46"/>
  <c r="AH187" i="46"/>
  <c r="AH235" i="46"/>
  <c r="AG197" i="46"/>
  <c r="AG201" i="46" s="1"/>
  <c r="AG204" i="46" s="1"/>
  <c r="AJ21" i="46"/>
  <c r="AK6" i="46"/>
  <c r="AJ12" i="46"/>
  <c r="AH244" i="46" l="1"/>
  <c r="AH248" i="46" s="1"/>
  <c r="AH251" i="46" s="1"/>
  <c r="AI186" i="46"/>
  <c r="AI234" i="46"/>
  <c r="AI210" i="46"/>
  <c r="AI162" i="46"/>
  <c r="AI164" i="46"/>
  <c r="AI213" i="46"/>
  <c r="AI170" i="46"/>
  <c r="AI219" i="46"/>
  <c r="AI178" i="46"/>
  <c r="AI227" i="46"/>
  <c r="AI167" i="46"/>
  <c r="AI216" i="46"/>
  <c r="AI193" i="46"/>
  <c r="AI194" i="46"/>
  <c r="AI240" i="46"/>
  <c r="AI241" i="46"/>
  <c r="AI239" i="46"/>
  <c r="AI223" i="46"/>
  <c r="AI183" i="46"/>
  <c r="AI192" i="46"/>
  <c r="AI174" i="46"/>
  <c r="AI180" i="46"/>
  <c r="AI229" i="46"/>
  <c r="AI231" i="46"/>
  <c r="AI189" i="46"/>
  <c r="AI237" i="46"/>
  <c r="AI172" i="46"/>
  <c r="AI221" i="46"/>
  <c r="AI171" i="46"/>
  <c r="AI220" i="46"/>
  <c r="AI188" i="46"/>
  <c r="AI236" i="46"/>
  <c r="AI179" i="46"/>
  <c r="AI228" i="46"/>
  <c r="AI187" i="46"/>
  <c r="AI235" i="46"/>
  <c r="AH197" i="46"/>
  <c r="AH201" i="46" s="1"/>
  <c r="AH204" i="46" s="1"/>
  <c r="AK21" i="46"/>
  <c r="AL6" i="46"/>
  <c r="AK12" i="46"/>
  <c r="AI244" i="46" l="1"/>
  <c r="AI248" i="46" s="1"/>
  <c r="AI251" i="46" s="1"/>
  <c r="AJ186" i="46"/>
  <c r="AJ234" i="46"/>
  <c r="AJ162" i="46"/>
  <c r="AJ210" i="46"/>
  <c r="AJ164" i="46"/>
  <c r="AJ213" i="46"/>
  <c r="AJ170" i="46"/>
  <c r="AJ219" i="46"/>
  <c r="AJ178" i="46"/>
  <c r="AJ227" i="46"/>
  <c r="AJ167" i="46"/>
  <c r="AJ216" i="46"/>
  <c r="AJ240" i="46"/>
  <c r="AJ193" i="46"/>
  <c r="AJ194" i="46"/>
  <c r="AJ241" i="46"/>
  <c r="AJ231" i="46"/>
  <c r="AJ239" i="46"/>
  <c r="AJ223" i="46"/>
  <c r="AJ174" i="46"/>
  <c r="AJ183" i="46"/>
  <c r="AJ192" i="46"/>
  <c r="AJ180" i="46"/>
  <c r="AJ229" i="46"/>
  <c r="AJ189" i="46"/>
  <c r="AJ237" i="46"/>
  <c r="AJ172" i="46"/>
  <c r="AJ221" i="46"/>
  <c r="AJ171" i="46"/>
  <c r="AJ220" i="46"/>
  <c r="AJ188" i="46"/>
  <c r="AJ236" i="46"/>
  <c r="AJ179" i="46"/>
  <c r="AJ228" i="46"/>
  <c r="AJ187" i="46"/>
  <c r="AJ235" i="46"/>
  <c r="AI197" i="46"/>
  <c r="AI201" i="46" s="1"/>
  <c r="AI204" i="46" s="1"/>
  <c r="AL21" i="46"/>
  <c r="AM6" i="46"/>
  <c r="AL12" i="46"/>
  <c r="AJ244" i="46" l="1"/>
  <c r="AJ248" i="46" s="1"/>
  <c r="AJ251" i="46" s="1"/>
  <c r="AK186" i="46"/>
  <c r="AK234" i="46"/>
  <c r="AK162" i="46"/>
  <c r="AK210" i="46"/>
  <c r="AK164" i="46"/>
  <c r="AK213" i="46"/>
  <c r="AK170" i="46"/>
  <c r="AK219" i="46"/>
  <c r="AK178" i="46"/>
  <c r="AK227" i="46"/>
  <c r="AK167" i="46"/>
  <c r="AK216" i="46"/>
  <c r="AK193" i="46"/>
  <c r="AK194" i="46"/>
  <c r="AK241" i="46"/>
  <c r="AK240" i="46"/>
  <c r="AK174" i="46"/>
  <c r="AK231" i="46"/>
  <c r="AK239" i="46"/>
  <c r="AK223" i="46"/>
  <c r="AK180" i="46"/>
  <c r="AK229" i="46"/>
  <c r="AK183" i="46"/>
  <c r="AK192" i="46"/>
  <c r="AK189" i="46"/>
  <c r="AK237" i="46"/>
  <c r="AK172" i="46"/>
  <c r="AK221" i="46"/>
  <c r="AK171" i="46"/>
  <c r="AK220" i="46"/>
  <c r="AK188" i="46"/>
  <c r="AK236" i="46"/>
  <c r="AK179" i="46"/>
  <c r="AK228" i="46"/>
  <c r="AK187" i="46"/>
  <c r="AK235" i="46"/>
  <c r="AJ197" i="46"/>
  <c r="AJ201" i="46" s="1"/>
  <c r="AJ204" i="46" s="1"/>
  <c r="AM21" i="46"/>
  <c r="AN6" i="46"/>
  <c r="AN21" i="46" s="1"/>
  <c r="AM12" i="46"/>
  <c r="AK244" i="46" l="1"/>
  <c r="AK248" i="46" s="1"/>
  <c r="AK251" i="46" s="1"/>
  <c r="AL234" i="46"/>
  <c r="AL186" i="46"/>
  <c r="AL210" i="46"/>
  <c r="AL162" i="46"/>
  <c r="AL164" i="46"/>
  <c r="AL213" i="46"/>
  <c r="AL170" i="46"/>
  <c r="AL219" i="46"/>
  <c r="AL178" i="46"/>
  <c r="AL227" i="46"/>
  <c r="AL167" i="46"/>
  <c r="AL216" i="46"/>
  <c r="AL241" i="46"/>
  <c r="AL193" i="46"/>
  <c r="AL240" i="46"/>
  <c r="AL194" i="46"/>
  <c r="AL183" i="46"/>
  <c r="AL192" i="46"/>
  <c r="AL174" i="46"/>
  <c r="AL231" i="46"/>
  <c r="AL223" i="46"/>
  <c r="AL180" i="46"/>
  <c r="AL229" i="46"/>
  <c r="AL239" i="46"/>
  <c r="AL189" i="46"/>
  <c r="AL237" i="46"/>
  <c r="AL172" i="46"/>
  <c r="AL221" i="46"/>
  <c r="AL171" i="46"/>
  <c r="AL220" i="46"/>
  <c r="AL188" i="46"/>
  <c r="AL236" i="46"/>
  <c r="AL179" i="46"/>
  <c r="AL228" i="46"/>
  <c r="AL187" i="46"/>
  <c r="AL235" i="46"/>
  <c r="AK197" i="46"/>
  <c r="AK201" i="46" s="1"/>
  <c r="AK204" i="46" s="1"/>
  <c r="AO6" i="46"/>
  <c r="AO21" i="46" s="1"/>
  <c r="AN12" i="46"/>
  <c r="AL197" i="46" l="1"/>
  <c r="AL201" i="46" s="1"/>
  <c r="AL204" i="46" s="1"/>
  <c r="AL244" i="46"/>
  <c r="AL248" i="46" s="1"/>
  <c r="AP6" i="46"/>
  <c r="AP21" i="46" s="1"/>
  <c r="AO12" i="46"/>
  <c r="BB251" i="46" l="1"/>
  <c r="BN251" i="46"/>
  <c r="BM251" i="46"/>
  <c r="AM251" i="46"/>
  <c r="AT251" i="46"/>
  <c r="AW251" i="46"/>
  <c r="BJ251" i="46"/>
  <c r="AX251" i="46"/>
  <c r="BA251" i="46"/>
  <c r="AQ251" i="46"/>
  <c r="BH251" i="46"/>
  <c r="AZ251" i="46"/>
  <c r="BE251" i="46"/>
  <c r="AS251" i="46"/>
  <c r="BL251" i="46"/>
  <c r="BG251" i="46"/>
  <c r="BF251" i="46"/>
  <c r="BC251" i="46"/>
  <c r="AP251" i="46"/>
  <c r="AU251" i="46"/>
  <c r="BI251" i="46"/>
  <c r="AV251" i="46"/>
  <c r="BK251" i="46"/>
  <c r="AN251" i="46"/>
  <c r="AL251" i="46"/>
  <c r="BD251" i="46"/>
  <c r="AY251" i="46"/>
  <c r="AR251" i="46"/>
  <c r="AO251" i="46"/>
  <c r="AQ6" i="46"/>
  <c r="AQ21" i="46" s="1"/>
  <c r="AP12" i="46"/>
  <c r="AR6" i="46" l="1"/>
  <c r="AR21" i="46" s="1"/>
  <c r="AQ12" i="46"/>
  <c r="AS6" i="46" l="1"/>
  <c r="AS21" i="46" s="1"/>
  <c r="AR12" i="46"/>
  <c r="AT6" i="46" l="1"/>
  <c r="AT21" i="46" s="1"/>
  <c r="AS12" i="46"/>
  <c r="AU6" i="46" l="1"/>
  <c r="AT12" i="46"/>
  <c r="AV6" i="46" l="1"/>
  <c r="AU12" i="46"/>
  <c r="AW6" i="46" l="1"/>
  <c r="AV12" i="46"/>
  <c r="AX6" i="46" l="1"/>
  <c r="AW12" i="46"/>
  <c r="AY6" i="46" l="1"/>
  <c r="AX12" i="46"/>
  <c r="AZ6" i="46" l="1"/>
  <c r="AY12" i="46"/>
  <c r="BA6" i="46" l="1"/>
  <c r="AZ12" i="46"/>
  <c r="BB6" i="46" l="1"/>
  <c r="BA12" i="46"/>
  <c r="BC6" i="46" l="1"/>
  <c r="BB12" i="46"/>
  <c r="BD6" i="46" l="1"/>
  <c r="BC12" i="46"/>
  <c r="BE6" i="46" l="1"/>
  <c r="BD12" i="46"/>
  <c r="BF6" i="46" l="1"/>
  <c r="BE12" i="46"/>
  <c r="BG6" i="46" l="1"/>
  <c r="BF12" i="46"/>
  <c r="BH6" i="46" l="1"/>
  <c r="BG12" i="46"/>
  <c r="BI6" i="46" l="1"/>
  <c r="BH12" i="46"/>
  <c r="BJ6" i="46" l="1"/>
  <c r="BI12" i="46"/>
  <c r="BK6" i="46" l="1"/>
  <c r="BJ12" i="46"/>
  <c r="BL6" i="46" l="1"/>
  <c r="BK12" i="46"/>
  <c r="BM6" i="46" l="1"/>
  <c r="BL12" i="46"/>
  <c r="BN6" i="46" l="1"/>
  <c r="BM12" i="46"/>
  <c r="BO6" i="46" l="1"/>
  <c r="BN12" i="46"/>
  <c r="BP6" i="46" l="1"/>
  <c r="BQ6" i="46" s="1"/>
  <c r="BR6" i="46" s="1"/>
  <c r="BS6" i="46" s="1"/>
  <c r="BT6" i="46" s="1"/>
  <c r="BO12" i="46"/>
  <c r="X40" i="46" l="1"/>
  <c r="AM40" i="46"/>
  <c r="W40" i="46"/>
  <c r="AL40" i="46"/>
  <c r="V40" i="46"/>
  <c r="AK40" i="46"/>
  <c r="U40" i="46"/>
  <c r="AJ40" i="46"/>
  <c r="AG40" i="46"/>
  <c r="AB40" i="46"/>
  <c r="J40" i="46"/>
  <c r="AF40" i="46"/>
  <c r="P40" i="46"/>
  <c r="AI40" i="46"/>
  <c r="S40" i="46"/>
  <c r="AH40" i="46"/>
  <c r="R40" i="46"/>
  <c r="Q40" i="46"/>
  <c r="K40" i="46"/>
  <c r="Y40" i="46"/>
  <c r="T40" i="46"/>
  <c r="AE40" i="46"/>
  <c r="O40" i="46"/>
  <c r="AD40" i="46"/>
  <c r="N40" i="46"/>
  <c r="AC40" i="46"/>
  <c r="M40" i="46"/>
  <c r="L40" i="46"/>
  <c r="H40" i="46"/>
  <c r="AA40" i="46"/>
  <c r="Z40" i="46"/>
  <c r="I40" i="46"/>
  <c r="H20" i="46"/>
  <c r="V20" i="46"/>
  <c r="J20" i="46"/>
  <c r="AD20" i="46"/>
  <c r="AA20" i="46"/>
  <c r="T20" i="46"/>
  <c r="P20" i="46"/>
  <c r="Y20" i="46"/>
  <c r="AE20" i="46"/>
  <c r="Z20" i="46"/>
  <c r="L20" i="46"/>
  <c r="AL20" i="46"/>
  <c r="N20" i="46"/>
  <c r="AH20" i="46"/>
  <c r="AK20" i="46"/>
  <c r="AI20" i="46"/>
  <c r="AC20" i="46"/>
  <c r="X20" i="46"/>
  <c r="M20" i="46"/>
  <c r="S20" i="46"/>
  <c r="AF20" i="46"/>
  <c r="O20" i="46"/>
  <c r="R20" i="46"/>
  <c r="K20" i="46"/>
  <c r="U20" i="46"/>
  <c r="AG20" i="46"/>
  <c r="AB20" i="46"/>
  <c r="AM20" i="46"/>
  <c r="I20" i="46"/>
  <c r="W20" i="46"/>
  <c r="AJ20" i="46"/>
  <c r="Q20" i="46"/>
  <c r="AL163" i="46" l="1"/>
  <c r="AL212" i="46"/>
  <c r="AI163" i="46"/>
  <c r="AI212" i="46"/>
  <c r="AA163" i="46"/>
  <c r="AA212" i="46"/>
  <c r="Q163" i="46"/>
  <c r="Q212" i="46"/>
  <c r="L163" i="46"/>
  <c r="L212" i="46"/>
  <c r="AJ163" i="46"/>
  <c r="AJ212" i="46"/>
  <c r="K163" i="46"/>
  <c r="K212" i="46"/>
  <c r="O163" i="46"/>
  <c r="O212" i="46"/>
  <c r="I163" i="46"/>
  <c r="I212" i="46"/>
  <c r="H177" i="46"/>
  <c r="H226" i="46"/>
  <c r="K177" i="46"/>
  <c r="K226" i="46"/>
  <c r="AC177" i="46"/>
  <c r="AC226" i="46"/>
  <c r="X177" i="46"/>
  <c r="X226" i="46"/>
  <c r="AG177" i="46"/>
  <c r="AG226" i="46"/>
  <c r="AE177" i="46"/>
  <c r="AE226" i="46"/>
  <c r="AI177" i="46"/>
  <c r="AI226" i="46"/>
  <c r="AK177" i="46"/>
  <c r="AK226" i="46"/>
  <c r="V163" i="46"/>
  <c r="V212" i="46"/>
  <c r="AF163" i="46"/>
  <c r="AF212" i="46"/>
  <c r="N163" i="46"/>
  <c r="N212" i="46"/>
  <c r="W163" i="46"/>
  <c r="W212" i="46"/>
  <c r="AG163" i="46"/>
  <c r="AG196" i="46" s="1"/>
  <c r="AG200" i="46" s="1"/>
  <c r="AG202" i="46" s="1"/>
  <c r="AG212" i="46"/>
  <c r="AG243" i="46" s="1"/>
  <c r="AG247" i="46" s="1"/>
  <c r="AG249" i="46" s="1"/>
  <c r="Y163" i="46"/>
  <c r="Y212" i="46"/>
  <c r="S163" i="46"/>
  <c r="S212" i="46"/>
  <c r="U163" i="46"/>
  <c r="U212" i="46"/>
  <c r="Y177" i="46"/>
  <c r="Y226" i="46"/>
  <c r="L177" i="46"/>
  <c r="L226" i="46"/>
  <c r="N177" i="46"/>
  <c r="N226" i="46"/>
  <c r="J177" i="46"/>
  <c r="J226" i="46"/>
  <c r="R177" i="46"/>
  <c r="R226" i="46"/>
  <c r="I177" i="46"/>
  <c r="I226" i="46"/>
  <c r="T177" i="46"/>
  <c r="T226" i="46"/>
  <c r="V177" i="46"/>
  <c r="V226" i="46"/>
  <c r="H163" i="46"/>
  <c r="H196" i="46" s="1"/>
  <c r="H200" i="46" s="1"/>
  <c r="H202" i="46" s="1"/>
  <c r="H212" i="46"/>
  <c r="H243" i="46" s="1"/>
  <c r="H247" i="46" s="1"/>
  <c r="H249" i="46" s="1"/>
  <c r="T163" i="46"/>
  <c r="T212" i="46"/>
  <c r="AE163" i="46"/>
  <c r="AE212" i="46"/>
  <c r="AE243" i="46" s="1"/>
  <c r="AE247" i="46" s="1"/>
  <c r="AE249" i="46" s="1"/>
  <c r="AB163" i="46"/>
  <c r="AB212" i="46"/>
  <c r="M163" i="46"/>
  <c r="M212" i="46"/>
  <c r="AD163" i="46"/>
  <c r="AD212" i="46"/>
  <c r="Z163" i="46"/>
  <c r="Z212" i="46"/>
  <c r="G163" i="46"/>
  <c r="G212" i="46"/>
  <c r="Z177" i="46"/>
  <c r="Z226" i="46"/>
  <c r="AB177" i="46"/>
  <c r="AB226" i="46"/>
  <c r="AD177" i="46"/>
  <c r="AD226" i="46"/>
  <c r="P177" i="46"/>
  <c r="P226" i="46"/>
  <c r="AH177" i="46"/>
  <c r="AH226" i="46"/>
  <c r="AA177" i="46"/>
  <c r="AA226" i="46"/>
  <c r="AJ177" i="46"/>
  <c r="AJ226" i="46"/>
  <c r="AL177" i="46"/>
  <c r="AL226" i="46"/>
  <c r="P163" i="46"/>
  <c r="P212" i="46"/>
  <c r="P243" i="46" s="1"/>
  <c r="P247" i="46" s="1"/>
  <c r="P249" i="46" s="1"/>
  <c r="J163" i="46"/>
  <c r="J196" i="46" s="1"/>
  <c r="J200" i="46" s="1"/>
  <c r="J202" i="46" s="1"/>
  <c r="J212" i="46"/>
  <c r="J243" i="46" s="1"/>
  <c r="J247" i="46" s="1"/>
  <c r="J249" i="46" s="1"/>
  <c r="R163" i="46"/>
  <c r="R196" i="46" s="1"/>
  <c r="R200" i="46" s="1"/>
  <c r="R202" i="46" s="1"/>
  <c r="R212" i="46"/>
  <c r="R243" i="46" s="1"/>
  <c r="R247" i="46" s="1"/>
  <c r="R249" i="46" s="1"/>
  <c r="AH163" i="46"/>
  <c r="AH212" i="46"/>
  <c r="AK163" i="46"/>
  <c r="AK212" i="46"/>
  <c r="AK243" i="46" s="1"/>
  <c r="AK247" i="46" s="1"/>
  <c r="AK249" i="46" s="1"/>
  <c r="X163" i="46"/>
  <c r="X196" i="46" s="1"/>
  <c r="X200" i="46" s="1"/>
  <c r="X202" i="46" s="1"/>
  <c r="X212" i="46"/>
  <c r="X243" i="46" s="1"/>
  <c r="X247" i="46" s="1"/>
  <c r="X249" i="46" s="1"/>
  <c r="AC163" i="46"/>
  <c r="AC196" i="46" s="1"/>
  <c r="AC200" i="46" s="1"/>
  <c r="AC202" i="46" s="1"/>
  <c r="AC212" i="46"/>
  <c r="AC243" i="46" s="1"/>
  <c r="AC247" i="46" s="1"/>
  <c r="AC249" i="46" s="1"/>
  <c r="G177" i="46"/>
  <c r="G226" i="46"/>
  <c r="M177" i="46"/>
  <c r="M226" i="46"/>
  <c r="S177" i="46"/>
  <c r="S226" i="46"/>
  <c r="Q177" i="46"/>
  <c r="Q226" i="46"/>
  <c r="O177" i="46"/>
  <c r="O226" i="46"/>
  <c r="AF177" i="46"/>
  <c r="AF226" i="46"/>
  <c r="U177" i="46"/>
  <c r="U226" i="46"/>
  <c r="W177" i="46"/>
  <c r="W226" i="46"/>
  <c r="AK196" i="46" l="1"/>
  <c r="AK200" i="46" s="1"/>
  <c r="AK202" i="46" s="1"/>
  <c r="P196" i="46"/>
  <c r="P200" i="46" s="1"/>
  <c r="P202" i="46" s="1"/>
  <c r="AE196" i="46"/>
  <c r="AE200" i="46" s="1"/>
  <c r="AE202" i="46" s="1"/>
  <c r="Z243" i="46"/>
  <c r="Z247" i="46" s="1"/>
  <c r="Z249" i="46" s="1"/>
  <c r="M243" i="46"/>
  <c r="M247" i="46" s="1"/>
  <c r="M249" i="46" s="1"/>
  <c r="S243" i="46"/>
  <c r="S247" i="46" s="1"/>
  <c r="S249" i="46" s="1"/>
  <c r="N243" i="46"/>
  <c r="N247" i="46" s="1"/>
  <c r="N249" i="46" s="1"/>
  <c r="V243" i="46"/>
  <c r="V247" i="46" s="1"/>
  <c r="V249" i="46" s="1"/>
  <c r="O243" i="46"/>
  <c r="O247" i="46" s="1"/>
  <c r="O249" i="46" s="1"/>
  <c r="AJ243" i="46"/>
  <c r="AJ247" i="46" s="1"/>
  <c r="AJ249" i="46" s="1"/>
  <c r="Q243" i="46"/>
  <c r="Q247" i="46" s="1"/>
  <c r="Q249" i="46" s="1"/>
  <c r="AI243" i="46"/>
  <c r="AI247" i="46" s="1"/>
  <c r="AI249" i="46" s="1"/>
  <c r="Z196" i="46"/>
  <c r="Z200" i="46" s="1"/>
  <c r="Z202" i="46" s="1"/>
  <c r="M196" i="46"/>
  <c r="M200" i="46" s="1"/>
  <c r="M202" i="46" s="1"/>
  <c r="S196" i="46"/>
  <c r="S200" i="46" s="1"/>
  <c r="S202" i="46" s="1"/>
  <c r="N196" i="46"/>
  <c r="N200" i="46" s="1"/>
  <c r="N202" i="46" s="1"/>
  <c r="V196" i="46"/>
  <c r="V200" i="46" s="1"/>
  <c r="V202" i="46" s="1"/>
  <c r="O196" i="46"/>
  <c r="O200" i="46" s="1"/>
  <c r="O202" i="46" s="1"/>
  <c r="AJ196" i="46"/>
  <c r="AJ200" i="46" s="1"/>
  <c r="AJ202" i="46" s="1"/>
  <c r="Q196" i="46"/>
  <c r="Q200" i="46" s="1"/>
  <c r="Q202" i="46" s="1"/>
  <c r="AI196" i="46"/>
  <c r="AI200" i="46" s="1"/>
  <c r="AI202" i="46" s="1"/>
  <c r="AH243" i="46"/>
  <c r="AH247" i="46" s="1"/>
  <c r="AH249" i="46" s="1"/>
  <c r="G243" i="46"/>
  <c r="G247" i="46" s="1"/>
  <c r="AD243" i="46"/>
  <c r="AD247" i="46" s="1"/>
  <c r="AD249" i="46" s="1"/>
  <c r="AB243" i="46"/>
  <c r="AB247" i="46" s="1"/>
  <c r="AB249" i="46" s="1"/>
  <c r="T243" i="46"/>
  <c r="T247" i="46" s="1"/>
  <c r="T249" i="46" s="1"/>
  <c r="U243" i="46"/>
  <c r="U247" i="46" s="1"/>
  <c r="U249" i="46" s="1"/>
  <c r="Y243" i="46"/>
  <c r="Y247" i="46" s="1"/>
  <c r="Y249" i="46" s="1"/>
  <c r="W243" i="46"/>
  <c r="W247" i="46" s="1"/>
  <c r="W249" i="46" s="1"/>
  <c r="AF243" i="46"/>
  <c r="AF247" i="46" s="1"/>
  <c r="AF249" i="46" s="1"/>
  <c r="I243" i="46"/>
  <c r="I247" i="46" s="1"/>
  <c r="I249" i="46" s="1"/>
  <c r="K243" i="46"/>
  <c r="K247" i="46" s="1"/>
  <c r="K249" i="46" s="1"/>
  <c r="L243" i="46"/>
  <c r="L247" i="46" s="1"/>
  <c r="L249" i="46" s="1"/>
  <c r="AA243" i="46"/>
  <c r="AA247" i="46" s="1"/>
  <c r="AA249" i="46" s="1"/>
  <c r="AL243" i="46"/>
  <c r="AL247" i="46" s="1"/>
  <c r="AL249" i="46" s="1"/>
  <c r="AH196" i="46"/>
  <c r="AH200" i="46" s="1"/>
  <c r="AH202" i="46" s="1"/>
  <c r="G196" i="46"/>
  <c r="G200" i="46" s="1"/>
  <c r="AD196" i="46"/>
  <c r="AD200" i="46" s="1"/>
  <c r="AD202" i="46" s="1"/>
  <c r="AB196" i="46"/>
  <c r="AB200" i="46" s="1"/>
  <c r="AB202" i="46" s="1"/>
  <c r="T196" i="46"/>
  <c r="T200" i="46" s="1"/>
  <c r="T202" i="46" s="1"/>
  <c r="U196" i="46"/>
  <c r="U200" i="46" s="1"/>
  <c r="U202" i="46" s="1"/>
  <c r="Y196" i="46"/>
  <c r="Y200" i="46" s="1"/>
  <c r="Y202" i="46" s="1"/>
  <c r="W196" i="46"/>
  <c r="W200" i="46" s="1"/>
  <c r="W202" i="46" s="1"/>
  <c r="AF196" i="46"/>
  <c r="AF200" i="46" s="1"/>
  <c r="AF202" i="46" s="1"/>
  <c r="I196" i="46"/>
  <c r="I200" i="46" s="1"/>
  <c r="I202" i="46" s="1"/>
  <c r="K196" i="46"/>
  <c r="K200" i="46" s="1"/>
  <c r="K202" i="46" s="1"/>
  <c r="L196" i="46"/>
  <c r="L200" i="46" s="1"/>
  <c r="L202" i="46" s="1"/>
  <c r="AA196" i="46"/>
  <c r="AA200" i="46" s="1"/>
  <c r="AA202" i="46" s="1"/>
  <c r="AL196" i="46"/>
  <c r="AL200" i="46" s="1"/>
  <c r="AL202" i="46" s="1"/>
  <c r="J250" i="46" l="1"/>
  <c r="N250" i="46"/>
  <c r="R250" i="46"/>
  <c r="V250" i="46"/>
  <c r="Z250" i="46"/>
  <c r="AD250" i="46"/>
  <c r="AH250" i="46"/>
  <c r="AL250" i="46"/>
  <c r="AP250" i="46"/>
  <c r="AT250" i="46"/>
  <c r="AX250" i="46"/>
  <c r="BB250" i="46"/>
  <c r="BF250" i="46"/>
  <c r="BJ250" i="46"/>
  <c r="BN250" i="46"/>
  <c r="G249" i="46"/>
  <c r="G250" i="46"/>
  <c r="K250" i="46"/>
  <c r="O250" i="46"/>
  <c r="S250" i="46"/>
  <c r="W250" i="46"/>
  <c r="AA250" i="46"/>
  <c r="AE250" i="46"/>
  <c r="AI250" i="46"/>
  <c r="AM250" i="46"/>
  <c r="AQ250" i="46"/>
  <c r="AU250" i="46"/>
  <c r="AY250" i="46"/>
  <c r="BC250" i="46"/>
  <c r="BG250" i="46"/>
  <c r="BK250" i="46"/>
  <c r="H250" i="46"/>
  <c r="L250" i="46"/>
  <c r="P250" i="46"/>
  <c r="T250" i="46"/>
  <c r="X250" i="46"/>
  <c r="AB250" i="46"/>
  <c r="AF250" i="46"/>
  <c r="AJ250" i="46"/>
  <c r="AN250" i="46"/>
  <c r="AR250" i="46"/>
  <c r="AV250" i="46"/>
  <c r="AZ250" i="46"/>
  <c r="BD250" i="46"/>
  <c r="BH250" i="46"/>
  <c r="BL250" i="46"/>
  <c r="I250" i="46"/>
  <c r="M250" i="46"/>
  <c r="Q250" i="46"/>
  <c r="U250" i="46"/>
  <c r="Y250" i="46"/>
  <c r="AC250" i="46"/>
  <c r="AG250" i="46"/>
  <c r="AK250" i="46"/>
  <c r="AO250" i="46"/>
  <c r="AS250" i="46"/>
  <c r="AW250" i="46"/>
  <c r="BA250" i="46"/>
  <c r="BE250" i="46"/>
  <c r="BI250" i="46"/>
  <c r="BM250" i="46"/>
  <c r="J203" i="46"/>
  <c r="N203" i="46"/>
  <c r="R203" i="46"/>
  <c r="V203" i="46"/>
  <c r="Z203" i="46"/>
  <c r="AD203" i="46"/>
  <c r="AH203" i="46"/>
  <c r="AL203" i="46"/>
  <c r="G202" i="46"/>
  <c r="G203" i="46"/>
  <c r="K203" i="46"/>
  <c r="O203" i="46"/>
  <c r="S203" i="46"/>
  <c r="W203" i="46"/>
  <c r="AA203" i="46"/>
  <c r="AE203" i="46"/>
  <c r="AI203" i="46"/>
  <c r="H203" i="46"/>
  <c r="L203" i="46"/>
  <c r="P203" i="46"/>
  <c r="T203" i="46"/>
  <c r="X203" i="46"/>
  <c r="AB203" i="46"/>
  <c r="M203" i="46"/>
  <c r="AC203" i="46"/>
  <c r="AK203" i="46"/>
  <c r="Q203" i="46"/>
  <c r="AF203" i="46"/>
  <c r="U203" i="46"/>
  <c r="AG203" i="46"/>
  <c r="I203" i="46"/>
  <c r="Y203" i="46"/>
  <c r="AJ203" i="46"/>
  <c r="J252" i="46" l="1"/>
  <c r="N252" i="46"/>
  <c r="R252" i="46"/>
  <c r="V252" i="46"/>
  <c r="Z252" i="46"/>
  <c r="AD252" i="46"/>
  <c r="AH252" i="46"/>
  <c r="AL252" i="46"/>
  <c r="F20" i="49" s="1"/>
  <c r="AP252" i="46"/>
  <c r="AT252" i="46"/>
  <c r="AX252" i="46"/>
  <c r="BB252" i="46"/>
  <c r="BF252" i="46"/>
  <c r="BJ252" i="46"/>
  <c r="BN252" i="46"/>
  <c r="G252" i="46"/>
  <c r="K252" i="46"/>
  <c r="O252" i="46"/>
  <c r="S252" i="46"/>
  <c r="W252" i="46"/>
  <c r="AA252" i="46"/>
  <c r="AE252" i="46"/>
  <c r="AI252" i="46"/>
  <c r="AM252" i="46"/>
  <c r="AQ252" i="46"/>
  <c r="AU252" i="46"/>
  <c r="AY252" i="46"/>
  <c r="BC252" i="46"/>
  <c r="BG252" i="46"/>
  <c r="BK252" i="46"/>
  <c r="H252" i="46"/>
  <c r="L252" i="46"/>
  <c r="P252" i="46"/>
  <c r="T252" i="46"/>
  <c r="X252" i="46"/>
  <c r="AB252" i="46"/>
  <c r="AF252" i="46"/>
  <c r="AJ252" i="46"/>
  <c r="AN252" i="46"/>
  <c r="AR252" i="46"/>
  <c r="AV252" i="46"/>
  <c r="AZ252" i="46"/>
  <c r="BD252" i="46"/>
  <c r="BH252" i="46"/>
  <c r="BL252" i="46"/>
  <c r="I252" i="46"/>
  <c r="M252" i="46"/>
  <c r="Q252" i="46"/>
  <c r="U252" i="46"/>
  <c r="Y252" i="46"/>
  <c r="AC252" i="46"/>
  <c r="AG252" i="46"/>
  <c r="AK252" i="46"/>
  <c r="AO252" i="46"/>
  <c r="AS252" i="46"/>
  <c r="AW252" i="46"/>
  <c r="BA252" i="46"/>
  <c r="BE252" i="46"/>
  <c r="BI252" i="46"/>
  <c r="BM252" i="46"/>
  <c r="J205" i="46"/>
  <c r="N205" i="46"/>
  <c r="R205" i="46"/>
  <c r="V205" i="46"/>
  <c r="Z205" i="46"/>
  <c r="AD205" i="46"/>
  <c r="AH205" i="46"/>
  <c r="G205" i="46"/>
  <c r="K205" i="46"/>
  <c r="O205" i="46"/>
  <c r="S205" i="46"/>
  <c r="W205" i="46"/>
  <c r="AA205" i="46"/>
  <c r="AE205" i="46"/>
  <c r="M205" i="46"/>
  <c r="U205" i="46"/>
  <c r="AC205" i="46"/>
  <c r="AJ205" i="46"/>
  <c r="H205" i="46"/>
  <c r="P205" i="46"/>
  <c r="X205" i="46"/>
  <c r="AF205" i="46"/>
  <c r="AK205" i="46"/>
  <c r="I205" i="46"/>
  <c r="Q205" i="46"/>
  <c r="Y205" i="46"/>
  <c r="AG205" i="46"/>
  <c r="AL205" i="46"/>
  <c r="F19" i="49" s="1"/>
  <c r="F29" i="49" s="1"/>
  <c r="L205" i="46"/>
  <c r="T205" i="46"/>
  <c r="AB205" i="46"/>
  <c r="AI205" i="46"/>
  <c r="G20" i="49" l="1"/>
  <c r="G30" i="49" s="1"/>
  <c r="G33" i="64" l="1"/>
  <c r="AJ174" i="64" s="1"/>
  <c r="I127" i="64"/>
  <c r="G42" i="64"/>
  <c r="G52" i="64"/>
  <c r="J223" i="64" l="1"/>
  <c r="G223" i="64"/>
  <c r="Z174" i="64"/>
  <c r="AG223" i="64"/>
  <c r="H174" i="64"/>
  <c r="AI174" i="64"/>
  <c r="AA223" i="64"/>
  <c r="G127" i="64"/>
  <c r="J174" i="64"/>
  <c r="X174" i="64"/>
  <c r="AC223" i="64"/>
  <c r="H127" i="64"/>
  <c r="G174" i="64"/>
  <c r="AH174" i="64"/>
  <c r="AB174" i="64"/>
  <c r="L127" i="64"/>
  <c r="K174" i="64"/>
  <c r="K127" i="64"/>
  <c r="V174" i="64"/>
  <c r="AD223" i="64"/>
  <c r="S223" i="64"/>
  <c r="W174" i="64"/>
  <c r="AH223" i="64"/>
  <c r="P174" i="64"/>
  <c r="H223" i="64"/>
  <c r="Y174" i="64"/>
  <c r="K223" i="64"/>
  <c r="Y223" i="64"/>
  <c r="AE174" i="64"/>
  <c r="L223" i="64"/>
  <c r="X223" i="64"/>
  <c r="AC174" i="64"/>
  <c r="O223" i="64"/>
  <c r="AA174" i="64"/>
  <c r="O174" i="64"/>
  <c r="AJ223" i="64"/>
  <c r="M174" i="64"/>
  <c r="L174" i="64"/>
  <c r="AL223" i="64"/>
  <c r="AB223" i="64"/>
  <c r="I223" i="64"/>
  <c r="AG174" i="64"/>
  <c r="P223" i="64"/>
  <c r="U174" i="64"/>
  <c r="T174" i="64"/>
  <c r="M223" i="64"/>
  <c r="R223" i="64"/>
  <c r="Q223" i="64"/>
  <c r="AK174" i="64"/>
  <c r="T223" i="64"/>
  <c r="W223" i="64"/>
  <c r="AD174" i="64"/>
  <c r="I174" i="64"/>
  <c r="M127" i="64"/>
  <c r="J127" i="64"/>
  <c r="AL174" i="64"/>
  <c r="N127" i="64"/>
  <c r="R174" i="64"/>
  <c r="V223" i="64"/>
  <c r="U223" i="64"/>
  <c r="AK223" i="64"/>
  <c r="S174" i="64"/>
  <c r="Q174" i="64"/>
  <c r="AF223" i="64"/>
  <c r="AF174" i="64"/>
  <c r="AE223" i="64"/>
  <c r="N174" i="64"/>
  <c r="AI223" i="64"/>
  <c r="Z223" i="64"/>
  <c r="N223" i="64"/>
  <c r="AI191" i="64"/>
  <c r="V239" i="64"/>
  <c r="I239" i="64"/>
  <c r="AK191" i="64"/>
  <c r="K191" i="64"/>
  <c r="Y191" i="64"/>
  <c r="S239" i="64"/>
  <c r="AG239" i="64"/>
  <c r="Z191" i="64"/>
  <c r="Y239" i="64"/>
  <c r="M142" i="64"/>
  <c r="I191" i="64"/>
  <c r="AL191" i="64"/>
  <c r="H239" i="64"/>
  <c r="X239" i="64"/>
  <c r="O191" i="64"/>
  <c r="AE191" i="64"/>
  <c r="L142" i="64"/>
  <c r="AG191" i="64"/>
  <c r="AD191" i="64"/>
  <c r="AA191" i="64"/>
  <c r="AB239" i="64"/>
  <c r="H142" i="64"/>
  <c r="K142" i="64"/>
  <c r="J142" i="64"/>
  <c r="AH191" i="64"/>
  <c r="L239" i="64"/>
  <c r="AJ191" i="64"/>
  <c r="AL239" i="64"/>
  <c r="R191" i="64"/>
  <c r="AK239" i="64"/>
  <c r="J239" i="64"/>
  <c r="M191" i="64"/>
  <c r="Z239" i="64"/>
  <c r="AI239" i="64"/>
  <c r="AB191" i="64"/>
  <c r="O239" i="64"/>
  <c r="AE239" i="64"/>
  <c r="AH239" i="64"/>
  <c r="AD239" i="64"/>
  <c r="AJ239" i="64"/>
  <c r="U239" i="64"/>
  <c r="G142" i="64"/>
  <c r="J191" i="64"/>
  <c r="T191" i="64"/>
  <c r="W191" i="64"/>
  <c r="N191" i="64"/>
  <c r="R239" i="64"/>
  <c r="Q239" i="64"/>
  <c r="AC191" i="64"/>
  <c r="M239" i="64"/>
  <c r="U191" i="64"/>
  <c r="AC239" i="64"/>
  <c r="Q191" i="64"/>
  <c r="AA239" i="64"/>
  <c r="AF239" i="64"/>
  <c r="P191" i="64"/>
  <c r="K239" i="64"/>
  <c r="N239" i="64"/>
  <c r="G239" i="64"/>
  <c r="L191" i="64"/>
  <c r="V191" i="64"/>
  <c r="H191" i="64"/>
  <c r="X191" i="64"/>
  <c r="G191" i="64"/>
  <c r="N142" i="64"/>
  <c r="S191" i="64"/>
  <c r="I142" i="64"/>
  <c r="T239" i="64"/>
  <c r="W239" i="64"/>
  <c r="AF191" i="64"/>
  <c r="P239" i="64"/>
  <c r="AL182" i="64"/>
  <c r="AC231" i="64"/>
  <c r="AD182" i="64"/>
  <c r="J231" i="64"/>
  <c r="J246" i="64" s="1"/>
  <c r="J250" i="64" s="1"/>
  <c r="J252" i="64" s="1"/>
  <c r="W182" i="64"/>
  <c r="W231" i="64"/>
  <c r="AB182" i="64"/>
  <c r="I182" i="64"/>
  <c r="AA231" i="64"/>
  <c r="V182" i="64"/>
  <c r="N182" i="64"/>
  <c r="O182" i="64"/>
  <c r="Y182" i="64"/>
  <c r="AI231" i="64"/>
  <c r="J134" i="64"/>
  <c r="K231" i="64"/>
  <c r="K134" i="64"/>
  <c r="L134" i="64"/>
  <c r="L150" i="64" s="1"/>
  <c r="L155" i="64" s="1"/>
  <c r="L157" i="64" s="1"/>
  <c r="S182" i="64"/>
  <c r="R231" i="64"/>
  <c r="G182" i="64"/>
  <c r="G199" i="64" s="1"/>
  <c r="G203" i="64" s="1"/>
  <c r="X182" i="64"/>
  <c r="AB231" i="64"/>
  <c r="AF182" i="64"/>
  <c r="N134" i="64"/>
  <c r="H231" i="64"/>
  <c r="Q182" i="64"/>
  <c r="AJ231" i="64"/>
  <c r="V231" i="64"/>
  <c r="R182" i="64"/>
  <c r="T182" i="64"/>
  <c r="AA182" i="64"/>
  <c r="AG182" i="64"/>
  <c r="H182" i="64"/>
  <c r="I231" i="64"/>
  <c r="I246" i="64" s="1"/>
  <c r="I250" i="64" s="1"/>
  <c r="I252" i="64" s="1"/>
  <c r="AI182" i="64"/>
  <c r="G134" i="64"/>
  <c r="S231" i="64"/>
  <c r="AK231" i="64"/>
  <c r="AK246" i="64" s="1"/>
  <c r="AK250" i="64" s="1"/>
  <c r="AK252" i="64" s="1"/>
  <c r="I134" i="64"/>
  <c r="I150" i="64" s="1"/>
  <c r="I155" i="64" s="1"/>
  <c r="I157" i="64" s="1"/>
  <c r="AJ182" i="64"/>
  <c r="AF231" i="64"/>
  <c r="N231" i="64"/>
  <c r="Q231" i="64"/>
  <c r="U231" i="64"/>
  <c r="Z182" i="64"/>
  <c r="AL231" i="64"/>
  <c r="AE231" i="64"/>
  <c r="X231" i="64"/>
  <c r="AK182" i="64"/>
  <c r="AC182" i="64"/>
  <c r="M182" i="64"/>
  <c r="J182" i="64"/>
  <c r="H134" i="64"/>
  <c r="M231" i="64"/>
  <c r="L231" i="64"/>
  <c r="AH231" i="64"/>
  <c r="Z231" i="64"/>
  <c r="P231" i="64"/>
  <c r="AG231" i="64"/>
  <c r="M134" i="64"/>
  <c r="U182" i="64"/>
  <c r="G231" i="64"/>
  <c r="O231" i="64"/>
  <c r="K182" i="64"/>
  <c r="K199" i="64" s="1"/>
  <c r="K203" i="64" s="1"/>
  <c r="K205" i="64" s="1"/>
  <c r="P182" i="64"/>
  <c r="Y231" i="64"/>
  <c r="AH182" i="64"/>
  <c r="AD231" i="64"/>
  <c r="AE182" i="64"/>
  <c r="L182" i="64"/>
  <c r="T231" i="64"/>
  <c r="AG246" i="64" l="1"/>
  <c r="AG250" i="64" s="1"/>
  <c r="AG252" i="64" s="1"/>
  <c r="V199" i="64"/>
  <c r="V203" i="64" s="1"/>
  <c r="V205" i="64" s="1"/>
  <c r="G150" i="64"/>
  <c r="G155" i="64" s="1"/>
  <c r="G159" i="64" s="1"/>
  <c r="Z246" i="64"/>
  <c r="Z250" i="64" s="1"/>
  <c r="Z252" i="64" s="1"/>
  <c r="H150" i="64"/>
  <c r="H155" i="64" s="1"/>
  <c r="H157" i="64" s="1"/>
  <c r="S246" i="64"/>
  <c r="S250" i="64" s="1"/>
  <c r="S252" i="64" s="1"/>
  <c r="H199" i="64"/>
  <c r="H203" i="64" s="1"/>
  <c r="H205" i="64" s="1"/>
  <c r="H246" i="64"/>
  <c r="H250" i="64" s="1"/>
  <c r="H252" i="64" s="1"/>
  <c r="AI246" i="64"/>
  <c r="AI250" i="64" s="1"/>
  <c r="AI252" i="64" s="1"/>
  <c r="M150" i="64"/>
  <c r="M155" i="64" s="1"/>
  <c r="M157" i="64" s="1"/>
  <c r="AH246" i="64"/>
  <c r="AH250" i="64" s="1"/>
  <c r="AH252" i="64" s="1"/>
  <c r="X246" i="64"/>
  <c r="X250" i="64" s="1"/>
  <c r="X252" i="64" s="1"/>
  <c r="AG199" i="64"/>
  <c r="AG203" i="64" s="1"/>
  <c r="AG205" i="64" s="1"/>
  <c r="AA246" i="64"/>
  <c r="AA250" i="64" s="1"/>
  <c r="AA252" i="64" s="1"/>
  <c r="L246" i="64"/>
  <c r="L250" i="64" s="1"/>
  <c r="L252" i="64" s="1"/>
  <c r="AF199" i="64"/>
  <c r="AF203" i="64" s="1"/>
  <c r="AF205" i="64" s="1"/>
  <c r="I199" i="64"/>
  <c r="I203" i="64" s="1"/>
  <c r="I205" i="64" s="1"/>
  <c r="N150" i="64"/>
  <c r="N155" i="64" s="1"/>
  <c r="N157" i="64" s="1"/>
  <c r="AL199" i="64"/>
  <c r="AL203" i="64" s="1"/>
  <c r="AL205" i="64" s="1"/>
  <c r="AH199" i="64"/>
  <c r="AH203" i="64" s="1"/>
  <c r="AH205" i="64" s="1"/>
  <c r="O199" i="64"/>
  <c r="O203" i="64" s="1"/>
  <c r="O205" i="64" s="1"/>
  <c r="U246" i="64"/>
  <c r="U250" i="64" s="1"/>
  <c r="U252" i="64" s="1"/>
  <c r="V246" i="64"/>
  <c r="V250" i="64" s="1"/>
  <c r="V252" i="64" s="1"/>
  <c r="Y199" i="64"/>
  <c r="Y203" i="64" s="1"/>
  <c r="Y205" i="64" s="1"/>
  <c r="W199" i="64"/>
  <c r="W203" i="64" s="1"/>
  <c r="W205" i="64" s="1"/>
  <c r="AB246" i="64"/>
  <c r="AB250" i="64" s="1"/>
  <c r="AB252" i="64" s="1"/>
  <c r="N199" i="64"/>
  <c r="N203" i="64" s="1"/>
  <c r="N205" i="64" s="1"/>
  <c r="T246" i="64"/>
  <c r="T250" i="64" s="1"/>
  <c r="T252" i="64" s="1"/>
  <c r="M199" i="64"/>
  <c r="M203" i="64" s="1"/>
  <c r="M205" i="64" s="1"/>
  <c r="Q246" i="64"/>
  <c r="Q250" i="64" s="1"/>
  <c r="Q252" i="64" s="1"/>
  <c r="AI199" i="64"/>
  <c r="AI203" i="64" s="1"/>
  <c r="AI205" i="64" s="1"/>
  <c r="AA199" i="64"/>
  <c r="AA203" i="64" s="1"/>
  <c r="AA205" i="64" s="1"/>
  <c r="AJ246" i="64"/>
  <c r="AJ250" i="64" s="1"/>
  <c r="AJ252" i="64" s="1"/>
  <c r="R246" i="64"/>
  <c r="R250" i="64" s="1"/>
  <c r="R252" i="64" s="1"/>
  <c r="L199" i="64"/>
  <c r="L203" i="64" s="1"/>
  <c r="L205" i="64" s="1"/>
  <c r="M246" i="64"/>
  <c r="M250" i="64" s="1"/>
  <c r="M252" i="64" s="1"/>
  <c r="AL246" i="64"/>
  <c r="AL250" i="64" s="1"/>
  <c r="AL252" i="64" s="1"/>
  <c r="T199" i="64"/>
  <c r="T203" i="64" s="1"/>
  <c r="T205" i="64" s="1"/>
  <c r="Q199" i="64"/>
  <c r="Q203" i="64" s="1"/>
  <c r="Q205" i="64" s="1"/>
  <c r="J150" i="64"/>
  <c r="J155" i="64" s="1"/>
  <c r="J157" i="64" s="1"/>
  <c r="O246" i="64"/>
  <c r="O250" i="64" s="1"/>
  <c r="O252" i="64" s="1"/>
  <c r="AE199" i="64"/>
  <c r="AE203" i="64" s="1"/>
  <c r="AE205" i="64" s="1"/>
  <c r="P199" i="64"/>
  <c r="P203" i="64" s="1"/>
  <c r="P205" i="64" s="1"/>
  <c r="Z199" i="64"/>
  <c r="Z203" i="64" s="1"/>
  <c r="Z205" i="64" s="1"/>
  <c r="W246" i="64"/>
  <c r="W250" i="64" s="1"/>
  <c r="W252" i="64" s="1"/>
  <c r="AC246" i="64"/>
  <c r="AC250" i="64" s="1"/>
  <c r="AC252" i="64" s="1"/>
  <c r="J199" i="64"/>
  <c r="J203" i="64" s="1"/>
  <c r="J205" i="64" s="1"/>
  <c r="AJ199" i="64"/>
  <c r="AJ203" i="64" s="1"/>
  <c r="AJ205" i="64" s="1"/>
  <c r="N246" i="64"/>
  <c r="N250" i="64" s="1"/>
  <c r="N252" i="64" s="1"/>
  <c r="G246" i="64"/>
  <c r="G250" i="64" s="1"/>
  <c r="P246" i="64"/>
  <c r="P250" i="64" s="1"/>
  <c r="P252" i="64" s="1"/>
  <c r="S199" i="64"/>
  <c r="S203" i="64" s="1"/>
  <c r="S205" i="64" s="1"/>
  <c r="U199" i="64"/>
  <c r="U203" i="64" s="1"/>
  <c r="U205" i="64" s="1"/>
  <c r="R199" i="64"/>
  <c r="R203" i="64" s="1"/>
  <c r="R205" i="64" s="1"/>
  <c r="AD246" i="64"/>
  <c r="AD250" i="64" s="1"/>
  <c r="AD252" i="64" s="1"/>
  <c r="AB199" i="64"/>
  <c r="AB203" i="64" s="1"/>
  <c r="AB205" i="64" s="1"/>
  <c r="AD199" i="64"/>
  <c r="AD203" i="64" s="1"/>
  <c r="AD205" i="64" s="1"/>
  <c r="AK199" i="64"/>
  <c r="AK203" i="64" s="1"/>
  <c r="AK205" i="64" s="1"/>
  <c r="AF246" i="64"/>
  <c r="AF250" i="64" s="1"/>
  <c r="AF252" i="64" s="1"/>
  <c r="X199" i="64"/>
  <c r="X203" i="64" s="1"/>
  <c r="X205" i="64" s="1"/>
  <c r="K246" i="64"/>
  <c r="K250" i="64" s="1"/>
  <c r="K252" i="64" s="1"/>
  <c r="AC199" i="64"/>
  <c r="AC203" i="64" s="1"/>
  <c r="AC205" i="64" s="1"/>
  <c r="AE246" i="64"/>
  <c r="AE250" i="64" s="1"/>
  <c r="AE252" i="64" s="1"/>
  <c r="Y246" i="64"/>
  <c r="Y250" i="64" s="1"/>
  <c r="Y252" i="64" s="1"/>
  <c r="K150" i="64"/>
  <c r="K155" i="64" s="1"/>
  <c r="K157" i="64" s="1"/>
  <c r="G206" i="64"/>
  <c r="G205" i="64"/>
  <c r="G157" i="64"/>
  <c r="H159" i="64" l="1"/>
  <c r="I159" i="64"/>
  <c r="I206" i="64"/>
  <c r="H253" i="64"/>
  <c r="BF159" i="64"/>
  <c r="I253" i="64"/>
  <c r="J253" i="64"/>
  <c r="G253" i="64"/>
  <c r="AC159" i="64"/>
  <c r="G252" i="64"/>
  <c r="X255" i="64" s="1"/>
  <c r="H206" i="64"/>
  <c r="BB159" i="64"/>
  <c r="O253" i="64"/>
  <c r="AO159" i="64"/>
  <c r="J159" i="64"/>
  <c r="T253" i="64"/>
  <c r="AA206" i="64"/>
  <c r="BK159" i="64"/>
  <c r="BG159" i="64"/>
  <c r="BA159" i="64"/>
  <c r="K253" i="64"/>
  <c r="AD159" i="64"/>
  <c r="BM159" i="64"/>
  <c r="AW159" i="64"/>
  <c r="N253" i="64"/>
  <c r="AV159" i="64"/>
  <c r="M159" i="64"/>
  <c r="AX159" i="64"/>
  <c r="V159" i="64"/>
  <c r="AU159" i="64"/>
  <c r="BH159" i="64"/>
  <c r="AL159" i="64"/>
  <c r="BJ159" i="64"/>
  <c r="AJ206" i="64"/>
  <c r="Q206" i="64"/>
  <c r="L253" i="64"/>
  <c r="L159" i="64"/>
  <c r="BC159" i="64"/>
  <c r="AK159" i="64"/>
  <c r="Z206" i="64"/>
  <c r="Y253" i="64"/>
  <c r="V253" i="64"/>
  <c r="AJ159" i="64"/>
  <c r="AZ159" i="64"/>
  <c r="AS159" i="64"/>
  <c r="AH159" i="64"/>
  <c r="AM159" i="64"/>
  <c r="Z159" i="64"/>
  <c r="AB159" i="64"/>
  <c r="Y206" i="64"/>
  <c r="P253" i="64"/>
  <c r="S253" i="64"/>
  <c r="X253" i="64"/>
  <c r="X159" i="64"/>
  <c r="W159" i="64"/>
  <c r="S159" i="64"/>
  <c r="BE159" i="64"/>
  <c r="AE159" i="64"/>
  <c r="BN159" i="64"/>
  <c r="AP159" i="64"/>
  <c r="AK206" i="64"/>
  <c r="AB206" i="64"/>
  <c r="L206" i="64"/>
  <c r="N206" i="64"/>
  <c r="O206" i="64"/>
  <c r="U253" i="64"/>
  <c r="AD253" i="64"/>
  <c r="X206" i="64"/>
  <c r="T206" i="64"/>
  <c r="P206" i="64"/>
  <c r="K206" i="64"/>
  <c r="W253" i="64"/>
  <c r="R253" i="64"/>
  <c r="AC253" i="64"/>
  <c r="AY159" i="64"/>
  <c r="K159" i="64"/>
  <c r="AA159" i="64"/>
  <c r="AT159" i="64"/>
  <c r="R159" i="64"/>
  <c r="AI159" i="64"/>
  <c r="Q159" i="64"/>
  <c r="U159" i="64"/>
  <c r="U206" i="64"/>
  <c r="M206" i="64"/>
  <c r="J206" i="64"/>
  <c r="W206" i="64"/>
  <c r="AD206" i="64"/>
  <c r="S206" i="64"/>
  <c r="AC206" i="64"/>
  <c r="V206" i="64"/>
  <c r="R206" i="64"/>
  <c r="AN253" i="64"/>
  <c r="AF253" i="64"/>
  <c r="AK253" i="64"/>
  <c r="AW253" i="64"/>
  <c r="BA253" i="64"/>
  <c r="AE253" i="64"/>
  <c r="BF253" i="64"/>
  <c r="AH253" i="64"/>
  <c r="AH206" i="64"/>
  <c r="BC253" i="64"/>
  <c r="AJ253" i="64"/>
  <c r="BE253" i="64"/>
  <c r="AS253" i="64"/>
  <c r="BG253" i="64"/>
  <c r="AG253" i="64"/>
  <c r="BH253" i="64"/>
  <c r="AP253" i="64"/>
  <c r="BD253" i="64"/>
  <c r="BK253" i="64"/>
  <c r="AT253" i="64"/>
  <c r="AI253" i="64"/>
  <c r="AY253" i="64"/>
  <c r="BB253" i="64"/>
  <c r="AZ253" i="64"/>
  <c r="AM253" i="64"/>
  <c r="BN253" i="64"/>
  <c r="AR253" i="64"/>
  <c r="AO253" i="64"/>
  <c r="AG206" i="64"/>
  <c r="AF206" i="64"/>
  <c r="AI206" i="64"/>
  <c r="AA253" i="64"/>
  <c r="AL253" i="64"/>
  <c r="BJ253" i="64"/>
  <c r="BL253" i="64"/>
  <c r="Q253" i="64"/>
  <c r="BM253" i="64"/>
  <c r="BI253" i="64"/>
  <c r="AX253" i="64"/>
  <c r="M253" i="64"/>
  <c r="Z253" i="64"/>
  <c r="AV253" i="64"/>
  <c r="AQ253" i="64"/>
  <c r="AB253" i="64"/>
  <c r="AU253" i="64"/>
  <c r="AR159" i="64"/>
  <c r="AN159" i="64"/>
  <c r="AF159" i="64"/>
  <c r="P159" i="64"/>
  <c r="Y159" i="64"/>
  <c r="AQ159" i="64"/>
  <c r="BD159" i="64"/>
  <c r="BI159" i="64"/>
  <c r="N159" i="64"/>
  <c r="T159" i="64"/>
  <c r="BL159" i="64"/>
  <c r="O159" i="64"/>
  <c r="AG159" i="64"/>
  <c r="AL206" i="64"/>
  <c r="AE206" i="64"/>
  <c r="AH208" i="64"/>
  <c r="AC208" i="64"/>
  <c r="R208" i="64"/>
  <c r="AA208" i="64"/>
  <c r="AK208" i="64"/>
  <c r="L208" i="64"/>
  <c r="Q208" i="64"/>
  <c r="AG208" i="64"/>
  <c r="W208" i="64"/>
  <c r="AI208" i="64"/>
  <c r="T208" i="64"/>
  <c r="AD208" i="64"/>
  <c r="I208" i="64"/>
  <c r="X208" i="64"/>
  <c r="O208" i="64"/>
  <c r="U208" i="64"/>
  <c r="K208" i="64"/>
  <c r="AJ208" i="64"/>
  <c r="AE208" i="64"/>
  <c r="S208" i="64"/>
  <c r="V208" i="64"/>
  <c r="G208" i="64"/>
  <c r="J208" i="64"/>
  <c r="AF208" i="64"/>
  <c r="P208" i="64"/>
  <c r="AL208" i="64"/>
  <c r="I19" i="49" s="1"/>
  <c r="Y208" i="64"/>
  <c r="H208" i="64"/>
  <c r="N208" i="64"/>
  <c r="M208" i="64"/>
  <c r="AB208" i="64"/>
  <c r="Z208" i="64"/>
  <c r="BM161" i="64"/>
  <c r="X161" i="64"/>
  <c r="AY161" i="64"/>
  <c r="I161" i="64"/>
  <c r="AU161" i="64"/>
  <c r="O161" i="64"/>
  <c r="AI161" i="64"/>
  <c r="K161" i="64"/>
  <c r="AZ161" i="64"/>
  <c r="AD161" i="64"/>
  <c r="S161" i="64"/>
  <c r="L161" i="64"/>
  <c r="H161" i="64"/>
  <c r="J161" i="64"/>
  <c r="BB161" i="64"/>
  <c r="AB161" i="64"/>
  <c r="W161" i="64"/>
  <c r="BA161" i="64"/>
  <c r="AK161" i="64"/>
  <c r="BC161" i="64"/>
  <c r="AP161" i="64"/>
  <c r="BH161" i="64"/>
  <c r="AV161" i="64"/>
  <c r="AS161" i="64"/>
  <c r="M161" i="64"/>
  <c r="BL161" i="64"/>
  <c r="R161" i="64"/>
  <c r="AR161" i="64"/>
  <c r="G161" i="64"/>
  <c r="AM161" i="64"/>
  <c r="AF161" i="64"/>
  <c r="P161" i="64"/>
  <c r="AN161" i="64"/>
  <c r="AL161" i="64"/>
  <c r="I18" i="49" s="1"/>
  <c r="AE161" i="64"/>
  <c r="BD161" i="64"/>
  <c r="BG161" i="64"/>
  <c r="U161" i="64"/>
  <c r="BI161" i="64"/>
  <c r="Q161" i="64"/>
  <c r="V161" i="64"/>
  <c r="AH161" i="64"/>
  <c r="Y161" i="64"/>
  <c r="AX161" i="64"/>
  <c r="T161" i="64"/>
  <c r="AG161" i="64"/>
  <c r="AJ161" i="64"/>
  <c r="AQ161" i="64"/>
  <c r="N161" i="64"/>
  <c r="BK161" i="64"/>
  <c r="AO161" i="64"/>
  <c r="BF161" i="64"/>
  <c r="AW161" i="64"/>
  <c r="BJ161" i="64"/>
  <c r="Z161" i="64"/>
  <c r="AT161" i="64"/>
  <c r="AA161" i="64"/>
  <c r="BE161" i="64"/>
  <c r="AC161" i="64"/>
  <c r="BN161" i="64"/>
  <c r="J18" i="49" s="1"/>
  <c r="AH255" i="64"/>
  <c r="AK255" i="64"/>
  <c r="AN255" i="64"/>
  <c r="O255" i="64"/>
  <c r="V255" i="64"/>
  <c r="AD255" i="64"/>
  <c r="P255" i="64" l="1"/>
  <c r="BB255" i="64"/>
  <c r="BD255" i="64"/>
  <c r="G255" i="64"/>
  <c r="AJ255" i="64"/>
  <c r="BK255" i="64"/>
  <c r="T255" i="64"/>
  <c r="U255" i="64"/>
  <c r="N255" i="64"/>
  <c r="Y255" i="64"/>
  <c r="AC255" i="64"/>
  <c r="AR255" i="64"/>
  <c r="K255" i="64"/>
  <c r="M255" i="64"/>
  <c r="AS255" i="64"/>
  <c r="J255" i="64"/>
  <c r="I255" i="64"/>
  <c r="AI255" i="64"/>
  <c r="AB255" i="64"/>
  <c r="W255" i="64"/>
  <c r="AX255" i="64"/>
  <c r="BF255" i="64"/>
  <c r="BI255" i="64"/>
  <c r="AZ255" i="64"/>
  <c r="BL255" i="64"/>
  <c r="AL255" i="64"/>
  <c r="I20" i="49" s="1"/>
  <c r="AU255" i="64"/>
  <c r="BE255" i="64"/>
  <c r="BJ255" i="64"/>
  <c r="AG255" i="64"/>
  <c r="AO255" i="64"/>
  <c r="Q255" i="64"/>
  <c r="AQ255" i="64"/>
  <c r="BM255" i="64"/>
  <c r="AW255" i="64"/>
  <c r="AE255" i="64"/>
  <c r="BN255" i="64"/>
  <c r="J20" i="49" s="1"/>
  <c r="J30" i="49" s="1"/>
  <c r="AY255" i="64"/>
  <c r="AF255" i="64"/>
  <c r="BH255" i="64"/>
  <c r="AT255" i="64"/>
  <c r="AM255" i="64"/>
  <c r="AA255" i="64"/>
  <c r="L255" i="64"/>
  <c r="R255" i="64"/>
  <c r="S255" i="64"/>
  <c r="Z255" i="64"/>
  <c r="BA255" i="64"/>
  <c r="BG255" i="64"/>
  <c r="H255" i="64"/>
  <c r="BC255" i="64"/>
  <c r="AV255" i="64"/>
  <c r="AP255" i="64"/>
  <c r="I29" i="49"/>
</calcChain>
</file>

<file path=xl/sharedStrings.xml><?xml version="1.0" encoding="utf-8"?>
<sst xmlns="http://schemas.openxmlformats.org/spreadsheetml/2006/main" count="3088" uniqueCount="372">
  <si>
    <t>£m</t>
  </si>
  <si>
    <t>2013/14</t>
  </si>
  <si>
    <t>Loss of lease</t>
  </si>
  <si>
    <t>Fixed Price Constraint Costs</t>
  </si>
  <si>
    <t>Low</t>
  </si>
  <si>
    <t>High</t>
  </si>
  <si>
    <t>To 2024</t>
  </si>
  <si>
    <t>From 2024 to 2072</t>
  </si>
  <si>
    <t>Tunnel replacement</t>
  </si>
  <si>
    <t>Cost of mattressing</t>
  </si>
  <si>
    <t>Freespan develops despite mattressing (less than 20m section)</t>
  </si>
  <si>
    <t>Freespan develops despite mattressing (between 20m and 55m section)</t>
  </si>
  <si>
    <t>Prompt constraint costs (£m) (09/10 prices)</t>
  </si>
  <si>
    <t>Up to 2024</t>
  </si>
  <si>
    <t>Beyond 2024</t>
  </si>
  <si>
    <t>Freespan develops despite mattressing (greater than 55m section)</t>
  </si>
  <si>
    <t>Cost of intervention</t>
  </si>
  <si>
    <t>Probability of event</t>
  </si>
  <si>
    <t>Post-mod constraint costs - 16 months (£m) (09/10 prices)</t>
  </si>
  <si>
    <t>Third party interference</t>
  </si>
  <si>
    <t>Shipping lane closure (£m) (09/10 prices)</t>
  </si>
  <si>
    <t>Shipwreck clear up costs (£m) (09/10 prices)</t>
  </si>
  <si>
    <t xml:space="preserve">Probablity adjusted cost of losing lease in any year </t>
  </si>
  <si>
    <t>Revenue impact of construction cost</t>
  </si>
  <si>
    <t>Operational costs</t>
  </si>
  <si>
    <t>Mattressing cost</t>
  </si>
  <si>
    <t>Freespan (&lt;20m)</t>
  </si>
  <si>
    <t>Emergency mattressing following freespan</t>
  </si>
  <si>
    <t>Freespan (20-55m)</t>
  </si>
  <si>
    <t>Freespan (&gt;55m)</t>
  </si>
  <si>
    <t>Third party impact</t>
  </si>
  <si>
    <t>Probability adjusted cost associated with possible loss of life</t>
  </si>
  <si>
    <t>Cost minor mattressing work</t>
  </si>
  <si>
    <t>Cost of major mattressing work</t>
  </si>
  <si>
    <t>Probability that major work is required following exposure</t>
  </si>
  <si>
    <t>Probability that minor work is required following exposure</t>
  </si>
  <si>
    <t>Probability of TPI/anchor strike on the pipeline</t>
  </si>
  <si>
    <t>Estimated casualties following TPI - base case</t>
  </si>
  <si>
    <t>Number/year</t>
  </si>
  <si>
    <t>Estimated casualties following TPI - worst case</t>
  </si>
  <si>
    <t>Probability of loss of lease</t>
  </si>
  <si>
    <t>kWh</t>
  </si>
  <si>
    <t>Total annual domestic gas consumption</t>
  </si>
  <si>
    <t>kWh to Therm conversion factor</t>
  </si>
  <si>
    <t>kWh/therm</t>
  </si>
  <si>
    <t>Gas price impact in first month (summer) (to 2024)</t>
  </si>
  <si>
    <t>Gas price impact in first month (winter) (to 2024)</t>
  </si>
  <si>
    <t>Gas price impact in subsequent months (to 2024)</t>
  </si>
  <si>
    <t>Gas price impact in first month (summer) (2024 onwards)</t>
  </si>
  <si>
    <t>Gas price impact in first month (winter) (2024 onwards)</t>
  </si>
  <si>
    <t>Gas price impact in subsequent months (2024 onwards)</t>
  </si>
  <si>
    <t>p/therm</t>
  </si>
  <si>
    <t>Annual cost of regular inspections/pigging</t>
  </si>
  <si>
    <t>Annual cost of pigging</t>
  </si>
  <si>
    <t>Annual cost of regular inspections of the riverbed/pipeline</t>
  </si>
  <si>
    <t>Prompt constraints - Probability of a 3-day constraint cost event in the summer</t>
  </si>
  <si>
    <t>Prompt constraints - Probability of a 7-day constraint cost event in the summer</t>
  </si>
  <si>
    <t>Prompt constraints - Probability of a 3-day constraint cost event in the winter</t>
  </si>
  <si>
    <t>Prompt constraints - Probability of a 7-day constraint cost event in the winter</t>
  </si>
  <si>
    <t>Constraint costs</t>
  </si>
  <si>
    <t>Prompt constraints - Cost of a 3-day constraint event in the summer</t>
  </si>
  <si>
    <t>Prompt constraints - Cost of a 7-day constraint event in the summer</t>
  </si>
  <si>
    <t>Prompt constraints - Cost of a 3-day constraint event in the winter</t>
  </si>
  <si>
    <t>Prompt constraints - Cost of a 7-day constraint event in the winter</t>
  </si>
  <si>
    <t>Fixed constraints - Probability of a high cost scenario</t>
  </si>
  <si>
    <t>Fixed constraints - Probability of a medium cost scenario</t>
  </si>
  <si>
    <t>Fixed constraints - Probability of a low cost scenario</t>
  </si>
  <si>
    <t>Cost of pipeline repair/replacement following damage</t>
  </si>
  <si>
    <t>Repair clamp following localised mechanical/impact damage</t>
  </si>
  <si>
    <t>Short replacement spool following localised failure</t>
  </si>
  <si>
    <t>Long replacement spool following extensive failure</t>
  </si>
  <si>
    <t>Tunnel replacement following extensive failure</t>
  </si>
  <si>
    <t>Other adverse consequences</t>
  </si>
  <si>
    <t>Ship clear up costs following accident</t>
  </si>
  <si>
    <t>Discount factor for other costs</t>
  </si>
  <si>
    <t>Possible loss of life</t>
  </si>
  <si>
    <t>Assumed cost of a life</t>
  </si>
  <si>
    <t>Disproportionality factor</t>
  </si>
  <si>
    <t>%</t>
  </si>
  <si>
    <t>Discount factor for loss of life costs</t>
  </si>
  <si>
    <t>Option 1: Tunnel in 2012</t>
  </si>
  <si>
    <t>Option 3: Mitigation upto 2044 then tunnel</t>
  </si>
  <si>
    <t>Option 1: Tunnel in 2012 (base case)</t>
  </si>
  <si>
    <t xml:space="preserve">Duration of gas price increase following a 20-55m freespan (months) </t>
  </si>
  <si>
    <t>Months</t>
  </si>
  <si>
    <t xml:space="preserve">Duration of gas price increase following a &gt;55m freespan (months) </t>
  </si>
  <si>
    <t>NGGT proposed expenditure profile</t>
  </si>
  <si>
    <t>Ofgem estimate of revenue profile (after efficiency challenge)</t>
  </si>
  <si>
    <t>Expenditure profile after Ofgem efficiency challenge</t>
  </si>
  <si>
    <t>Annual cost of inspections/pigging</t>
  </si>
  <si>
    <t>Cost of replacing pipeline with a tunnel (after Ofgem efficiency challenge)</t>
  </si>
  <si>
    <t>Tunnel revenue profile to be used for modelling</t>
  </si>
  <si>
    <t>Probability of freespan of less than 20m developing</t>
  </si>
  <si>
    <t>Probability of freespan of between 20m and 55m developing</t>
  </si>
  <si>
    <t>Probability of freespan greater than 55m developing</t>
  </si>
  <si>
    <t>Probability that the lease is still in force and current pipeline is operational</t>
  </si>
  <si>
    <t>Cost of building a tunnel replacement</t>
  </si>
  <si>
    <t>Cost of building a replacement tunnel</t>
  </si>
  <si>
    <t>TABLE OF CONTENTS</t>
  </si>
  <si>
    <t>KEY</t>
  </si>
  <si>
    <t>Text</t>
  </si>
  <si>
    <t>Contents</t>
  </si>
  <si>
    <t>Input</t>
  </si>
  <si>
    <t>Calculation / formula</t>
  </si>
  <si>
    <t>Item</t>
  </si>
  <si>
    <t>Unit</t>
  </si>
  <si>
    <t>Index</t>
  </si>
  <si>
    <t>Source</t>
  </si>
  <si>
    <t>Constant</t>
  </si>
  <si>
    <t>Comments</t>
  </si>
  <si>
    <t>09/10</t>
  </si>
  <si>
    <t>Treasury Green Book 2018</t>
  </si>
  <si>
    <t>Notes</t>
  </si>
  <si>
    <t xml:space="preserve">Operating Expenediture </t>
  </si>
  <si>
    <t>Capital Expenditure</t>
  </si>
  <si>
    <t>NGGT</t>
  </si>
  <si>
    <t>Revenue profile</t>
  </si>
  <si>
    <t>NGGT estimate of revenue profile for tunnel option (before efficiency challenge)</t>
  </si>
  <si>
    <t xml:space="preserve">Date </t>
  </si>
  <si>
    <t xml:space="preserve">Version </t>
  </si>
  <si>
    <t>Various</t>
  </si>
  <si>
    <t>`</t>
  </si>
  <si>
    <t>Footnote.</t>
  </si>
  <si>
    <t>fraction</t>
  </si>
  <si>
    <t>Probability that a section of the pipeline is exposed (scouring)</t>
  </si>
  <si>
    <t xml:space="preserve">Probabilities </t>
  </si>
  <si>
    <t>Probability of third party incidents (TPI)</t>
  </si>
  <si>
    <t>Probability of gas price impact and constraint costs</t>
  </si>
  <si>
    <t>Potential delays from damage to existing pipeline</t>
  </si>
  <si>
    <t>Probability minor</t>
  </si>
  <si>
    <t>Delays from damage</t>
  </si>
  <si>
    <t>weeks</t>
  </si>
  <si>
    <t>Costs of adverse events</t>
  </si>
  <si>
    <t xml:space="preserve">Gas price impact </t>
  </si>
  <si>
    <t>No.</t>
  </si>
  <si>
    <t>16/17</t>
  </si>
  <si>
    <t>Option: Tunnel 2012</t>
  </si>
  <si>
    <t>Option: Mitigate 2044</t>
  </si>
  <si>
    <t xml:space="preserve">Option: Mitigate with tunnel replacement in 2044 </t>
  </si>
  <si>
    <t>Team</t>
  </si>
  <si>
    <t>OUTPUT| Summary results</t>
  </si>
  <si>
    <t xml:space="preserve">Fixed constraints costs - Low scenario (Min) </t>
  </si>
  <si>
    <t xml:space="preserve">Fixed constraints costs - Low scenario (Max) </t>
  </si>
  <si>
    <t>Fixed constraints costs - Medium scenario (Min)</t>
  </si>
  <si>
    <t>Fixed constraints costs - Medium scenario (Max)</t>
  </si>
  <si>
    <t>Fixed constraints costs - High scenario (Min)</t>
  </si>
  <si>
    <t>Fixed constraints costs - High scenario (Max)</t>
  </si>
  <si>
    <t>See footnote 1</t>
  </si>
  <si>
    <t>See footnote 2</t>
  </si>
  <si>
    <t>Probability of major</t>
  </si>
  <si>
    <t>Wholesale gas price impact up to 2024</t>
  </si>
  <si>
    <t>Wholesale gas price beyond 2024</t>
  </si>
  <si>
    <t>Cost of emergency mattressing</t>
  </si>
  <si>
    <t>Cost of loss of lease</t>
  </si>
  <si>
    <t>Prompt constraint costs</t>
  </si>
  <si>
    <t>Post-mod constraint costs - 16 months</t>
  </si>
  <si>
    <t>Wholesale gas price impact for 16 months up to 2024</t>
  </si>
  <si>
    <t>Wholesale gas price impact for 16 months beyond 2024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</si>
  <si>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</si>
  <si>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</si>
  <si>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</si>
  <si>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</si>
  <si>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</si>
  <si>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</si>
  <si>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</si>
  <si>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</si>
  <si>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</si>
  <si>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2023/24</t>
  </si>
  <si>
    <t>2024/25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</si>
  <si>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</si>
  <si>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</si>
  <si>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</si>
  <si>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</si>
  <si>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</si>
  <si>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</si>
  <si>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</si>
  <si>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</si>
  <si>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2033/34</t>
  </si>
  <si>
    <t>2034/35</t>
  </si>
  <si>
    <t>2035/36</t>
  </si>
  <si>
    <t>2036/37</t>
  </si>
  <si>
    <t>2037/38</t>
  </si>
  <si>
    <t>2038/39</t>
  </si>
  <si>
    <t>2039/40</t>
  </si>
  <si>
    <t>2040/41</t>
  </si>
  <si>
    <t>2041/42</t>
  </si>
  <si>
    <t>2042/43</t>
  </si>
  <si>
    <t>2043/44</t>
  </si>
  <si>
    <t>2044/45</t>
  </si>
  <si>
    <t>2045/46</t>
  </si>
  <si>
    <t>2046/47</t>
  </si>
  <si>
    <t>2047/48</t>
  </si>
  <si>
    <t>2048/49</t>
  </si>
  <si>
    <t>2049/50</t>
  </si>
  <si>
    <t>2050/51</t>
  </si>
  <si>
    <t>2051/52</t>
  </si>
  <si>
    <t>2052/53</t>
  </si>
  <si>
    <t>2053/54</t>
  </si>
  <si>
    <t>2054/55</t>
  </si>
  <si>
    <t>2055/56</t>
  </si>
  <si>
    <t>2056/57</t>
  </si>
  <si>
    <t>2057/58</t>
  </si>
  <si>
    <t>2058/59</t>
  </si>
  <si>
    <t>2059/60</t>
  </si>
  <si>
    <t>2060/61</t>
  </si>
  <si>
    <t>2061/62</t>
  </si>
  <si>
    <t>2062/63</t>
  </si>
  <si>
    <t>2063/64</t>
  </si>
  <si>
    <t>2064/65</t>
  </si>
  <si>
    <t>2065/66</t>
  </si>
  <si>
    <t>2066/67</t>
  </si>
  <si>
    <t>2067/68</t>
  </si>
  <si>
    <t>2068/69</t>
  </si>
  <si>
    <t>2069/70</t>
  </si>
  <si>
    <t>2070/71</t>
  </si>
  <si>
    <t>2071/72</t>
  </si>
  <si>
    <t>2072/73</t>
  </si>
  <si>
    <t>2073/74</t>
  </si>
  <si>
    <t>2074/75</t>
  </si>
  <si>
    <t>2075/76</t>
  </si>
  <si>
    <t>2076/77</t>
  </si>
  <si>
    <t>2077/78</t>
  </si>
  <si>
    <t>Discount rate</t>
  </si>
  <si>
    <t>Cost of emergency mattressing - major</t>
  </si>
  <si>
    <t xml:space="preserve">Post-mod constraint costs - three months </t>
  </si>
  <si>
    <t>General</t>
  </si>
  <si>
    <t>years</t>
  </si>
  <si>
    <t>Wholesale gas price impact beyond 2024</t>
  </si>
  <si>
    <t>Wholesale gas price impact for 16 months(Up to 2024)</t>
  </si>
  <si>
    <t>Wholesale gas price impact for 16 months(Beyond 2024)</t>
  </si>
  <si>
    <t xml:space="preserve">Prompt constraint costs </t>
  </si>
  <si>
    <t xml:space="preserve">Post-mod constraint costs - 16 months </t>
  </si>
  <si>
    <t>Discounted total tunnel construction and operation cost</t>
  </si>
  <si>
    <t>Cumulative total discounted cost</t>
  </si>
  <si>
    <t>Cumulative discounted cost of loss of life</t>
  </si>
  <si>
    <t>Cumulative discounted costs (excluding loss of life)</t>
  </si>
  <si>
    <t>Cumulative discounted tunnel construction and operation cost</t>
  </si>
  <si>
    <t>Assumed that remediation could be minor or major (weighted using probability of each) - NGGT assumed Major which is not reasonable or in line with probabilities presented to Ofgem.</t>
  </si>
  <si>
    <t>Based on NG forecast that a reduction in Easington area capability could result in 78-103 days of constraints per year, which could result in buyback costs …[…]. See slide 21 of NG presentation to Ofgem on 7Feb2018.</t>
  </si>
  <si>
    <t xml:space="preserve"> Costs and expenditure profile Tunnel</t>
  </si>
  <si>
    <t xml:space="preserve"> Costs and expenditure profile Mitigation </t>
  </si>
  <si>
    <t>Post-mod constraint costs - three months</t>
  </si>
  <si>
    <t>Wholesale gas price impact (Up to 2024)</t>
  </si>
  <si>
    <t>Wholesale gas price impact (Beyond 2024)</t>
  </si>
  <si>
    <t>Shipwreck clear up costs</t>
  </si>
  <si>
    <t>Shipping lane closure</t>
  </si>
  <si>
    <t>Total tunnel construction and operation cost</t>
  </si>
  <si>
    <t xml:space="preserve">Total costs (excluding loss of life) </t>
  </si>
  <si>
    <t>Cost of possible loss of life</t>
  </si>
  <si>
    <t xml:space="preserve">Discounted costs (excluding loss of life) </t>
  </si>
  <si>
    <t>Discounted cost of loss of life</t>
  </si>
  <si>
    <t>Total discounted cost</t>
  </si>
  <si>
    <t xml:space="preserve">Wholesale gas price impact for 16 months </t>
  </si>
  <si>
    <t>Wholesale gas price impact for 16 months</t>
  </si>
  <si>
    <t xml:space="preserve">Cost of possible loss of life </t>
  </si>
  <si>
    <t>Discounted costs (excluding loss of life)</t>
  </si>
  <si>
    <t xml:space="preserve">Discounted cost of loss of life </t>
  </si>
  <si>
    <t xml:space="preserve">Cumulative discounted cost of loss of life </t>
  </si>
  <si>
    <t xml:space="preserve">Cumulative total discounted cost </t>
  </si>
  <si>
    <t>See footnote 5</t>
  </si>
  <si>
    <t>Probability adjusted annual cost of mattressing</t>
  </si>
  <si>
    <t xml:space="preserve">Cost of emergency mattressing - major </t>
  </si>
  <si>
    <t xml:space="preserve">Prompt constraint costs (£m) </t>
  </si>
  <si>
    <t>Prompt constraint costs - 16 months</t>
  </si>
  <si>
    <t>Wholesale gas price impact for 16 months(up to 2024)</t>
  </si>
  <si>
    <t>Wholesale gas price impact for 16 months(beyond 2024)</t>
  </si>
  <si>
    <t>Wholesale gas price impact for 16 months (up to 2024)</t>
  </si>
  <si>
    <t>Wholesale gas price impact for 16 months (beyond 2024)</t>
  </si>
  <si>
    <t>Monthy domestic gas consumption</t>
  </si>
  <si>
    <t>Monthly average (excluding first month)</t>
  </si>
  <si>
    <t xml:space="preserve">First month average </t>
  </si>
  <si>
    <t>Worksheet names</t>
  </si>
  <si>
    <t xml:space="preserve">Shipwreck clear up costs </t>
  </si>
  <si>
    <t>Wholesale gas price impact (Before 2024)</t>
  </si>
  <si>
    <t>Probability of scouring, freespan and third party incidents (TPI)</t>
  </si>
  <si>
    <t>Revenue impact of tunnel commissioned in 2045/46</t>
  </si>
  <si>
    <t>Operational costs untill 2044/45</t>
  </si>
  <si>
    <t>Operational costs for tunnel commissioned in 2045/46</t>
  </si>
  <si>
    <t>NGGT, Ofgem</t>
  </si>
  <si>
    <t>Explanatory text</t>
  </si>
  <si>
    <t>National Grid Gas Transmission</t>
  </si>
  <si>
    <t>TPI</t>
  </si>
  <si>
    <t>Third Party Incident</t>
  </si>
  <si>
    <t>Weighted Average Cost of Capital</t>
  </si>
  <si>
    <t>NPC horizon</t>
  </si>
  <si>
    <t>Probability that loss of Feeder 9 occurs in winter</t>
  </si>
  <si>
    <t>General note: We have used the assumptions used by NGGT unless otherwise specified. This does not imply endorsement of these assumptions.</t>
  </si>
  <si>
    <t>Acronyms</t>
  </si>
  <si>
    <t xml:space="preserve">Tunnel capital expenditure </t>
  </si>
  <si>
    <t>Discount rate for future costs (up to 30 years)</t>
  </si>
  <si>
    <t>Discount rate for future costs (beyond 30 years)</t>
  </si>
  <si>
    <t>Discount rate for loss of life (up to 30 years)</t>
  </si>
  <si>
    <t>Discount rate for loss of life (beyond 30 years)</t>
  </si>
  <si>
    <t>Ofgem calculations</t>
  </si>
  <si>
    <t>Adjustment factor to reflect outcome of Ofgem's efficiency challenge (if the needs case were to be approved)</t>
  </si>
  <si>
    <t>Conversion factor from 09/10 to 16/17 prices</t>
  </si>
  <si>
    <t>Ofgem calculation</t>
  </si>
  <si>
    <t>Tunnel construction time</t>
  </si>
  <si>
    <t>Tunnel construction period</t>
  </si>
  <si>
    <t>Probabilities</t>
  </si>
  <si>
    <t>WACC</t>
  </si>
  <si>
    <t>Scenario 1</t>
  </si>
  <si>
    <t>Scenario 3</t>
  </si>
  <si>
    <t>Scenario 2</t>
  </si>
  <si>
    <t>INPUT1</t>
  </si>
  <si>
    <t xml:space="preserve"> Costs and expenditure profile: Mitigation </t>
  </si>
  <si>
    <t xml:space="preserve"> Costs and expenditure profile: Tunnel</t>
  </si>
  <si>
    <t>Detiled Working: Constraint costs</t>
  </si>
  <si>
    <t>Weighted winter 3 day costs</t>
  </si>
  <si>
    <t>Weighted summer 3 day costs</t>
  </si>
  <si>
    <t>Weighted summer 7 day costs</t>
  </si>
  <si>
    <t>Weighted winter 7 day costs</t>
  </si>
  <si>
    <t>Weighted summer costs</t>
  </si>
  <si>
    <t>Weighted winter costs</t>
  </si>
  <si>
    <t xml:space="preserve">Weighted total costs </t>
  </si>
  <si>
    <t>Low scenario</t>
  </si>
  <si>
    <t>Mid scenario</t>
  </si>
  <si>
    <t>High scenario</t>
  </si>
  <si>
    <t>therm</t>
  </si>
  <si>
    <t>Gas consumption</t>
  </si>
  <si>
    <t xml:space="preserve">Damage intervention </t>
  </si>
  <si>
    <t xml:space="preserve">Detailed Workings: Wholesale Gas Price Impact </t>
  </si>
  <si>
    <t>Localised mechanical/impact damage leading to repair clamp</t>
  </si>
  <si>
    <t>Localised failure leadingto short replacement spool</t>
  </si>
  <si>
    <t>Extensive failure over pipeline span /rupture elading to long replacement spool</t>
  </si>
  <si>
    <t>4.4.1</t>
  </si>
  <si>
    <t>Probability</t>
  </si>
  <si>
    <t>Expected duration</t>
  </si>
  <si>
    <t>Expected cost</t>
  </si>
  <si>
    <t>4.4.2</t>
  </si>
  <si>
    <t>4.4.3</t>
  </si>
  <si>
    <t>4.4.4</t>
  </si>
  <si>
    <t>Monthly Cost</t>
  </si>
  <si>
    <t>Monthly cost</t>
  </si>
  <si>
    <t xml:space="preserve">Weighted annual cost </t>
  </si>
  <si>
    <t xml:space="preserve">Average cost of intervention </t>
  </si>
  <si>
    <t>Detailed Working: Constraint costs</t>
  </si>
  <si>
    <t>INPUT2</t>
  </si>
  <si>
    <t>INPUT3</t>
  </si>
  <si>
    <t>CALC|1</t>
  </si>
  <si>
    <t>CALC|2</t>
  </si>
  <si>
    <t>CALC|3</t>
  </si>
  <si>
    <t>FOOTNOTES</t>
  </si>
  <si>
    <t xml:space="preserve">Key results from different scenarios presented. </t>
  </si>
  <si>
    <t xml:space="preserve">Footnotes that are hyperlinked in the remainder of the model. </t>
  </si>
  <si>
    <t>Option: Mitigation</t>
  </si>
  <si>
    <t>Option: Tunnel</t>
  </si>
  <si>
    <t>Purpose</t>
  </si>
  <si>
    <t>See footnote 3</t>
  </si>
  <si>
    <t>see footnote 4</t>
  </si>
  <si>
    <t xml:space="preserve">These probabilities are absolute probabilities based on a decision tree and are calculated by multiplying the different relevant probabilities on the relevant branch of a decision tree. </t>
  </si>
  <si>
    <t>Probability calculated on the basis that there is a 20% chance that the lease would be lost by 2044, this is equivalent to NGGT's calculations set out in response to SQ54.</t>
  </si>
  <si>
    <t xml:space="preserve">The revenue profile to NGGT for a tunnel commissioned in 2045/46 commences in 2037/38 (assuming an eight-year construction phase). </t>
  </si>
  <si>
    <t>Systems &amp; Networks</t>
  </si>
  <si>
    <t>Inputs for Scenario 1.</t>
  </si>
  <si>
    <t>Inputs for Scenario 2.</t>
  </si>
  <si>
    <t>Inputs for Scenario 3.</t>
  </si>
  <si>
    <t>Calculations for Scenario 2</t>
  </si>
  <si>
    <t>Calculations for Scenario 3</t>
  </si>
  <si>
    <t>Calculations for Scenario 1</t>
  </si>
  <si>
    <t>Worksheet names, keys, acronyms</t>
  </si>
  <si>
    <t>Tunnel efficient costs, £m (2009/10 prices)</t>
  </si>
  <si>
    <t>Cumulative Net Present Costs (NPC)</t>
  </si>
  <si>
    <t>NPC of option relative to Option 1</t>
  </si>
  <si>
    <t>Option 2: Mitigation upto 2044</t>
  </si>
  <si>
    <t>Tunnel costs, £m</t>
  </si>
  <si>
    <t>Enduring WACC</t>
  </si>
  <si>
    <t>RESULTS</t>
  </si>
  <si>
    <t>Daily cost of estuary disruption following TPI</t>
  </si>
  <si>
    <t>Disruption costs</t>
  </si>
  <si>
    <t>Feeder 9 Cost Benefit Analysis - adapted from NGGT's traditional CBA</t>
  </si>
  <si>
    <t>This spreadsheet implements an adapted version of NGGT's traditional CBA to support our assessment of NGGT's request for funding for a replacement to Feeder 9 as part of the 2018 RIIO-T1 reopener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</si>
</sst>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_-;\-* #,##0_-;_-* &quot;-&quot;??_-;_-@_-"/>
    <numFmt numFmtId="165" formatCode="0.000"/>
    <numFmt numFmtId="166" formatCode="0.0%"/>
    <numFmt numFmtId="167" formatCode="#,##0;\-#,##0;\-"/>
    <numFmt numFmtId="168" formatCode="#,##0.000;\-#,##0.000;\-"/>
    <numFmt numFmtId="169" formatCode="0.000%"/>
    <numFmt numFmtId="170" formatCode="#,##0.00;\-#,##0.00;\-"/>
    <numFmt numFmtId="171" formatCode="0.0"/>
    <numFmt numFmtId="172" formatCode="0.0000000"/>
    <numFmt numFmtId="173" formatCode="0.0000%"/>
    <numFmt numFmtId="174" formatCode="0.0000"/>
    <numFmt numFmtId="175" formatCode="#,##0.000000;\-#,##0.000000;\-"/>
    <numFmt numFmtId="176" formatCode="0.00000"/>
    <numFmt numFmtId="177" formatCode="#,##0.00000;\-#,##0.00000;\-"/>
    <numFmt numFmtId="178" formatCode="#,##0.00_ ;[Red]\-#,##0.00\ "/>
    <numFmt numFmtId="179" formatCode="0.000000"/>
  </numFmts>
  <fonts count="46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name val="Arial"/>
      <family val="2"/>
    </font>
    <font>
      <sz val="10"/>
      <color theme="1"/>
      <name val="Gill Sans MT"/>
      <family val="2"/>
    </font>
    <font>
      <b/>
      <sz val="10"/>
      <color theme="1"/>
      <name val="Gill Sans MT"/>
      <family val="2"/>
    </font>
    <font>
      <b/>
      <sz val="12"/>
      <color theme="1"/>
      <name val="Gill Sans MT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Gill Sans MT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i/>
      <sz val="9"/>
      <color theme="0" tint="-0.499984740745262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Gill Sans MT"/>
      <family val="2"/>
    </font>
    <font>
      <sz val="36"/>
      <color theme="0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14"/>
      <color theme="0"/>
      <name val="Calibri"/>
      <family val="2"/>
      <scheme val="minor"/>
    </font>
    <font>
      <sz val="10"/>
      <color theme="0"/>
      <name val="Gill Sans MT"/>
      <family val="2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b/>
      <sz val="12"/>
      <color theme="1"/>
      <name val="Verdana"/>
      <family val="2"/>
    </font>
    <font>
      <i/>
      <sz val="10"/>
      <color theme="1"/>
      <name val="Verdana"/>
      <family val="2"/>
    </font>
    <font>
      <b/>
      <sz val="18"/>
      <color theme="0"/>
      <name val="Calibri"/>
      <family val="2"/>
      <scheme val="minor"/>
    </font>
    <font>
      <sz val="8"/>
      <color theme="1"/>
      <name val="Verdana"/>
      <family val="2"/>
    </font>
    <font>
      <sz val="10"/>
      <name val="Verdana"/>
      <family val="2"/>
    </font>
    <font>
      <b/>
      <sz val="9"/>
      <color theme="1"/>
      <name val="Arial"/>
      <family val="2"/>
    </font>
    <font>
      <i/>
      <sz val="11"/>
      <color theme="1"/>
      <name val="Verdana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Gill Sans MT"/>
      <family val="2"/>
    </font>
    <font>
      <sz val="9"/>
      <color theme="1"/>
      <name val="Verdana"/>
      <family val="2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7" fontId="21" fillId="4" borderId="1" applyAlignment="0" applyProtection="0">
      <protection locked="0"/>
    </xf>
    <xf numFmtId="167" fontId="21" fillId="0" borderId="2" applyAlignment="0"/>
    <xf numFmtId="0" fontId="22" fillId="0" borderId="2" applyBorder="0" applyAlignment="0" applyProtection="0"/>
    <xf numFmtId="0" fontId="5" fillId="0" borderId="0"/>
    <xf numFmtId="10" fontId="14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/>
  </cellStyleXfs>
  <cellXfs count="177">
    <xf numFmtId="0" fontId="0" fillId="0" borderId="0" xfId="0"/>
    <xf numFmtId="0" fontId="14" fillId="2" borderId="0" xfId="0" applyFont="1" applyFill="1" applyBorder="1"/>
    <xf numFmtId="164" fontId="14" fillId="2" borderId="0" xfId="5" applyNumberFormat="1" applyFont="1" applyFill="1" applyBorder="1"/>
    <xf numFmtId="0" fontId="15" fillId="2" borderId="0" xfId="0" applyFont="1" applyFill="1" applyBorder="1"/>
    <xf numFmtId="0" fontId="14" fillId="2" borderId="0" xfId="0" applyFont="1" applyFill="1" applyBorder="1" applyProtection="1"/>
    <xf numFmtId="2" fontId="0" fillId="2" borderId="0" xfId="0" applyNumberFormat="1" applyFill="1" applyBorder="1"/>
    <xf numFmtId="0" fontId="0" fillId="2" borderId="0" xfId="0" applyFill="1" applyBorder="1"/>
    <xf numFmtId="4" fontId="0" fillId="2" borderId="0" xfId="0" applyNumberFormat="1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/>
    <xf numFmtId="0" fontId="17" fillId="2" borderId="0" xfId="0" applyFont="1" applyFill="1" applyBorder="1" applyAlignment="1">
      <alignment wrapText="1"/>
    </xf>
    <xf numFmtId="0" fontId="20" fillId="2" borderId="0" xfId="0" quotePrefix="1" applyFont="1" applyFill="1" applyBorder="1" applyAlignment="1">
      <alignment horizontal="right" vertical="center" wrapText="1"/>
    </xf>
    <xf numFmtId="166" fontId="0" fillId="2" borderId="0" xfId="6" applyNumberFormat="1" applyFont="1" applyFill="1" applyBorder="1"/>
    <xf numFmtId="2" fontId="17" fillId="2" borderId="0" xfId="0" applyNumberFormat="1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9" fillId="2" borderId="0" xfId="0" applyFont="1" applyFill="1" applyBorder="1"/>
    <xf numFmtId="44" fontId="20" fillId="2" borderId="0" xfId="0" quotePrefix="1" applyNumberFormat="1" applyFont="1" applyFill="1" applyBorder="1" applyAlignment="1">
      <alignment horizontal="right" vertical="center" wrapText="1"/>
    </xf>
    <xf numFmtId="0" fontId="0" fillId="2" borderId="0" xfId="0" applyFill="1"/>
    <xf numFmtId="167" fontId="21" fillId="4" borderId="1" xfId="7">
      <protection locked="0"/>
    </xf>
    <xf numFmtId="167" fontId="21" fillId="0" borderId="2" xfId="8"/>
    <xf numFmtId="0" fontId="22" fillId="0" borderId="0" xfId="9" applyBorder="1"/>
    <xf numFmtId="0" fontId="17" fillId="2" borderId="0" xfId="0" applyFont="1" applyFill="1"/>
    <xf numFmtId="0" fontId="0" fillId="5" borderId="0" xfId="0" applyFill="1"/>
    <xf numFmtId="0" fontId="14" fillId="5" borderId="0" xfId="0" applyFont="1" applyFill="1" applyBorder="1"/>
    <xf numFmtId="0" fontId="16" fillId="5" borderId="0" xfId="0" applyFont="1" applyFill="1" applyBorder="1"/>
    <xf numFmtId="0" fontId="14" fillId="5" borderId="0" xfId="0" applyFont="1" applyFill="1" applyBorder="1" applyProtection="1"/>
    <xf numFmtId="0" fontId="20" fillId="2" borderId="0" xfId="0" quotePrefix="1" applyNumberFormat="1" applyFont="1" applyFill="1" applyBorder="1" applyAlignment="1">
      <alignment horizontal="right" vertical="center" wrapText="1"/>
    </xf>
    <xf numFmtId="0" fontId="23" fillId="5" borderId="0" xfId="0" applyFont="1" applyFill="1" applyBorder="1"/>
    <xf numFmtId="0" fontId="14" fillId="6" borderId="0" xfId="0" applyFont="1" applyFill="1" applyBorder="1"/>
    <xf numFmtId="2" fontId="0" fillId="6" borderId="0" xfId="0" applyNumberFormat="1" applyFill="1" applyBorder="1"/>
    <xf numFmtId="0" fontId="14" fillId="6" borderId="0" xfId="0" applyFont="1" applyFill="1" applyBorder="1" applyProtection="1"/>
    <xf numFmtId="0" fontId="17" fillId="6" borderId="0" xfId="0" applyFont="1" applyFill="1" applyBorder="1"/>
    <xf numFmtId="168" fontId="21" fillId="4" borderId="1" xfId="7" applyNumberFormat="1">
      <protection locked="0"/>
    </xf>
    <xf numFmtId="10" fontId="21" fillId="4" borderId="1" xfId="6" applyNumberFormat="1" applyFont="1" applyFill="1" applyBorder="1" applyProtection="1">
      <protection locked="0"/>
    </xf>
    <xf numFmtId="0" fontId="24" fillId="2" borderId="0" xfId="0" applyFont="1" applyFill="1" applyBorder="1"/>
    <xf numFmtId="0" fontId="25" fillId="5" borderId="0" xfId="0" applyFont="1" applyFill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4" fillId="6" borderId="0" xfId="0" applyFont="1" applyFill="1" applyBorder="1"/>
    <xf numFmtId="166" fontId="21" fillId="4" borderId="1" xfId="6" applyNumberFormat="1" applyFont="1" applyFill="1" applyBorder="1" applyProtection="1">
      <protection locked="0"/>
    </xf>
    <xf numFmtId="169" fontId="21" fillId="4" borderId="1" xfId="6" applyNumberFormat="1" applyFont="1" applyFill="1" applyBorder="1" applyProtection="1">
      <protection locked="0"/>
    </xf>
    <xf numFmtId="0" fontId="29" fillId="2" borderId="0" xfId="0" applyFont="1" applyFill="1" applyBorder="1"/>
    <xf numFmtId="9" fontId="21" fillId="4" borderId="1" xfId="6" applyNumberFormat="1" applyFont="1" applyFill="1" applyBorder="1" applyProtection="1">
      <protection locked="0"/>
    </xf>
    <xf numFmtId="0" fontId="17" fillId="6" borderId="0" xfId="0" applyFont="1" applyFill="1" applyBorder="1" applyAlignment="1">
      <alignment wrapText="1"/>
    </xf>
    <xf numFmtId="170" fontId="21" fillId="4" borderId="1" xfId="7" applyNumberFormat="1">
      <protection locked="0"/>
    </xf>
    <xf numFmtId="167" fontId="21" fillId="4" borderId="1" xfId="7" applyNumberFormat="1">
      <protection locked="0"/>
    </xf>
    <xf numFmtId="0" fontId="30" fillId="6" borderId="0" xfId="0" applyFont="1" applyFill="1" applyBorder="1"/>
    <xf numFmtId="0" fontId="31" fillId="2" borderId="0" xfId="0" applyFont="1" applyFill="1" applyBorder="1"/>
    <xf numFmtId="0" fontId="12" fillId="2" borderId="0" xfId="0" applyFont="1" applyFill="1" applyBorder="1"/>
    <xf numFmtId="0" fontId="27" fillId="2" borderId="0" xfId="0" applyFont="1" applyFill="1" applyBorder="1"/>
    <xf numFmtId="0" fontId="31" fillId="0" borderId="0" xfId="0" applyFont="1"/>
    <xf numFmtId="0" fontId="30" fillId="2" borderId="0" xfId="0" applyFont="1" applyFill="1" applyBorder="1"/>
    <xf numFmtId="0" fontId="12" fillId="5" borderId="0" xfId="0" applyFont="1" applyFill="1" applyBorder="1"/>
    <xf numFmtId="0" fontId="32" fillId="5" borderId="0" xfId="0" applyFont="1" applyFill="1" applyBorder="1"/>
    <xf numFmtId="0" fontId="26" fillId="5" borderId="0" xfId="0" applyFont="1" applyFill="1" applyBorder="1"/>
    <xf numFmtId="0" fontId="27" fillId="6" borderId="0" xfId="0" applyFont="1" applyFill="1" applyBorder="1"/>
    <xf numFmtId="167" fontId="21" fillId="4" borderId="1" xfId="7" applyProtection="1"/>
    <xf numFmtId="0" fontId="22" fillId="0" borderId="0" xfId="9" applyBorder="1" applyAlignment="1">
      <alignment horizontal="right"/>
    </xf>
    <xf numFmtId="0" fontId="22" fillId="0" borderId="0" xfId="9" applyBorder="1" applyAlignment="1">
      <alignment horizontal="center"/>
    </xf>
    <xf numFmtId="166" fontId="29" fillId="2" borderId="0" xfId="0" applyNumberFormat="1" applyFont="1" applyFill="1" applyBorder="1"/>
    <xf numFmtId="166" fontId="14" fillId="2" borderId="0" xfId="0" applyNumberFormat="1" applyFont="1" applyFill="1" applyBorder="1"/>
    <xf numFmtId="166" fontId="0" fillId="0" borderId="0" xfId="0" applyNumberFormat="1"/>
    <xf numFmtId="0" fontId="12" fillId="5" borderId="0" xfId="0" applyFont="1" applyFill="1" applyBorder="1" applyProtection="1"/>
    <xf numFmtId="0" fontId="12" fillId="2" borderId="0" xfId="0" applyFont="1" applyFill="1" applyBorder="1" applyProtection="1"/>
    <xf numFmtId="0" fontId="27" fillId="2" borderId="0" xfId="0" quotePrefix="1" applyFont="1" applyFill="1" applyBorder="1" applyAlignment="1">
      <alignment horizontal="right" vertical="center" wrapText="1"/>
    </xf>
    <xf numFmtId="0" fontId="12" fillId="6" borderId="0" xfId="0" applyFont="1" applyFill="1" applyBorder="1"/>
    <xf numFmtId="0" fontId="12" fillId="6" borderId="0" xfId="0" applyFont="1" applyFill="1" applyBorder="1" applyProtection="1"/>
    <xf numFmtId="0" fontId="12" fillId="0" borderId="0" xfId="0" applyFont="1"/>
    <xf numFmtId="2" fontId="12" fillId="0" borderId="0" xfId="0" applyNumberFormat="1" applyFont="1"/>
    <xf numFmtId="0" fontId="27" fillId="0" borderId="0" xfId="0" applyFont="1"/>
    <xf numFmtId="0" fontId="33" fillId="0" borderId="0" xfId="0" applyFont="1"/>
    <xf numFmtId="0" fontId="12" fillId="3" borderId="0" xfId="0" applyFont="1" applyFill="1"/>
    <xf numFmtId="0" fontId="27" fillId="3" borderId="0" xfId="0" applyFont="1" applyFill="1"/>
    <xf numFmtId="0" fontId="27" fillId="5" borderId="0" xfId="0" applyFont="1" applyFill="1" applyBorder="1"/>
    <xf numFmtId="2" fontId="12" fillId="6" borderId="0" xfId="0" applyNumberFormat="1" applyFont="1" applyFill="1" applyBorder="1"/>
    <xf numFmtId="0" fontId="34" fillId="5" borderId="0" xfId="0" applyFont="1" applyFill="1"/>
    <xf numFmtId="0" fontId="30" fillId="0" borderId="0" xfId="0" applyFont="1"/>
    <xf numFmtId="4" fontId="31" fillId="0" borderId="0" xfId="0" applyNumberFormat="1" applyFont="1"/>
    <xf numFmtId="1" fontId="31" fillId="0" borderId="0" xfId="0" applyNumberFormat="1" applyFont="1"/>
    <xf numFmtId="170" fontId="21" fillId="0" borderId="2" xfId="8" applyNumberFormat="1"/>
    <xf numFmtId="170" fontId="21" fillId="4" borderId="1" xfId="7" applyNumberFormat="1" applyAlignment="1" applyProtection="1">
      <alignment horizontal="right"/>
    </xf>
    <xf numFmtId="170" fontId="21" fillId="4" borderId="1" xfId="7" applyNumberFormat="1" applyProtection="1"/>
    <xf numFmtId="170" fontId="31" fillId="0" borderId="0" xfId="0" applyNumberFormat="1" applyFont="1"/>
    <xf numFmtId="171" fontId="30" fillId="0" borderId="0" xfId="0" applyNumberFormat="1" applyFont="1"/>
    <xf numFmtId="0" fontId="14" fillId="0" borderId="0" xfId="0" applyFont="1" applyFill="1" applyBorder="1"/>
    <xf numFmtId="0" fontId="30" fillId="0" borderId="0" xfId="0" applyFont="1" applyFill="1" applyBorder="1"/>
    <xf numFmtId="2" fontId="0" fillId="0" borderId="0" xfId="0" applyNumberFormat="1" applyFill="1" applyBorder="1"/>
    <xf numFmtId="0" fontId="14" fillId="0" borderId="0" xfId="0" applyFont="1" applyFill="1" applyBorder="1" applyProtection="1"/>
    <xf numFmtId="10" fontId="21" fillId="0" borderId="2" xfId="6" applyNumberFormat="1" applyFont="1" applyBorder="1"/>
    <xf numFmtId="168" fontId="21" fillId="0" borderId="2" xfId="8" applyNumberFormat="1"/>
    <xf numFmtId="0" fontId="27" fillId="0" borderId="0" xfId="0" applyFont="1" applyFill="1" applyBorder="1"/>
    <xf numFmtId="0" fontId="35" fillId="0" borderId="0" xfId="0" applyFont="1"/>
    <xf numFmtId="0" fontId="12" fillId="0" borderId="0" xfId="0" applyFont="1" applyFill="1" applyBorder="1"/>
    <xf numFmtId="2" fontId="12" fillId="0" borderId="0" xfId="0" applyNumberFormat="1" applyFont="1" applyFill="1" applyBorder="1"/>
    <xf numFmtId="0" fontId="12" fillId="0" borderId="0" xfId="0" applyFont="1" applyFill="1" applyBorder="1" applyProtection="1"/>
    <xf numFmtId="0" fontId="12" fillId="0" borderId="0" xfId="0" applyFont="1" applyFill="1"/>
    <xf numFmtId="0" fontId="27" fillId="0" borderId="0" xfId="0" applyFont="1" applyFill="1"/>
    <xf numFmtId="0" fontId="11" fillId="0" borderId="0" xfId="0" applyFont="1"/>
    <xf numFmtId="0" fontId="11" fillId="3" borderId="0" xfId="0" applyFont="1" applyFill="1"/>
    <xf numFmtId="172" fontId="12" fillId="0" borderId="0" xfId="0" applyNumberFormat="1" applyFont="1"/>
    <xf numFmtId="169" fontId="21" fillId="0" borderId="2" xfId="6" applyNumberFormat="1" applyFont="1" applyBorder="1"/>
    <xf numFmtId="173" fontId="21" fillId="0" borderId="2" xfId="6" applyNumberFormat="1" applyFont="1" applyBorder="1"/>
    <xf numFmtId="175" fontId="21" fillId="0" borderId="2" xfId="8" applyNumberFormat="1"/>
    <xf numFmtId="174" fontId="12" fillId="0" borderId="0" xfId="0" applyNumberFormat="1" applyFont="1"/>
    <xf numFmtId="170" fontId="11" fillId="3" borderId="0" xfId="0" applyNumberFormat="1" applyFont="1" applyFill="1"/>
    <xf numFmtId="170" fontId="24" fillId="3" borderId="0" xfId="0" applyNumberFormat="1" applyFont="1" applyFill="1" applyBorder="1"/>
    <xf numFmtId="170" fontId="22" fillId="3" borderId="0" xfId="9" applyNumberFormat="1" applyFill="1" applyBorder="1"/>
    <xf numFmtId="170" fontId="12" fillId="3" borderId="0" xfId="0" applyNumberFormat="1" applyFont="1" applyFill="1"/>
    <xf numFmtId="170" fontId="27" fillId="3" borderId="0" xfId="0" applyNumberFormat="1" applyFont="1" applyFill="1"/>
    <xf numFmtId="170" fontId="21" fillId="3" borderId="2" xfId="8" applyNumberFormat="1" applyFill="1"/>
    <xf numFmtId="170" fontId="37" fillId="3" borderId="2" xfId="8" applyNumberFormat="1" applyFont="1" applyFill="1"/>
    <xf numFmtId="0" fontId="10" fillId="0" borderId="0" xfId="0" applyFont="1"/>
    <xf numFmtId="0" fontId="10" fillId="3" borderId="0" xfId="0" applyFont="1" applyFill="1"/>
    <xf numFmtId="170" fontId="21" fillId="4" borderId="1" xfId="7" applyNumberFormat="1" applyProtection="1">
      <protection locked="0"/>
    </xf>
    <xf numFmtId="1" fontId="27" fillId="6" borderId="0" xfId="0" applyNumberFormat="1" applyFont="1" applyFill="1" applyBorder="1"/>
    <xf numFmtId="0" fontId="9" fillId="0" borderId="0" xfId="0" applyFont="1"/>
    <xf numFmtId="0" fontId="9" fillId="0" borderId="0" xfId="0" applyFont="1" applyFill="1" applyBorder="1"/>
    <xf numFmtId="0" fontId="33" fillId="2" borderId="0" xfId="0" applyFont="1" applyFill="1" applyBorder="1"/>
    <xf numFmtId="0" fontId="9" fillId="6" borderId="0" xfId="0" applyFont="1" applyFill="1" applyBorder="1"/>
    <xf numFmtId="2" fontId="9" fillId="6" borderId="0" xfId="0" applyNumberFormat="1" applyFont="1" applyFill="1" applyBorder="1"/>
    <xf numFmtId="171" fontId="27" fillId="0" borderId="0" xfId="0" applyNumberFormat="1" applyFont="1"/>
    <xf numFmtId="0" fontId="8" fillId="0" borderId="0" xfId="0" applyFont="1"/>
    <xf numFmtId="0" fontId="7" fillId="2" borderId="0" xfId="0" applyFont="1" applyFill="1" applyBorder="1"/>
    <xf numFmtId="0" fontId="7" fillId="0" borderId="0" xfId="0" applyFont="1"/>
    <xf numFmtId="0" fontId="38" fillId="2" borderId="0" xfId="0" applyFont="1" applyFill="1" applyBorder="1"/>
    <xf numFmtId="0" fontId="0" fillId="2" borderId="0" xfId="0" applyFont="1" applyFill="1"/>
    <xf numFmtId="0" fontId="6" fillId="2" borderId="0" xfId="0" applyFont="1" applyFill="1" applyBorder="1"/>
    <xf numFmtId="176" fontId="21" fillId="4" borderId="1" xfId="6" applyNumberFormat="1" applyFont="1" applyFill="1" applyBorder="1" applyProtection="1">
      <protection locked="0"/>
    </xf>
    <xf numFmtId="0" fontId="6" fillId="0" borderId="0" xfId="0" applyFont="1"/>
    <xf numFmtId="177" fontId="21" fillId="0" borderId="2" xfId="8" applyNumberFormat="1"/>
    <xf numFmtId="167" fontId="21" fillId="4" borderId="1" xfId="7" applyNumberFormat="1" applyProtection="1"/>
    <xf numFmtId="0" fontId="4" fillId="2" borderId="0" xfId="0" applyFont="1" applyFill="1" applyBorder="1"/>
    <xf numFmtId="0" fontId="27" fillId="7" borderId="0" xfId="0" applyFont="1" applyFill="1" applyBorder="1"/>
    <xf numFmtId="0" fontId="14" fillId="7" borderId="0" xfId="0" applyFont="1" applyFill="1" applyBorder="1"/>
    <xf numFmtId="0" fontId="4" fillId="7" borderId="0" xfId="0" applyFont="1" applyFill="1" applyBorder="1"/>
    <xf numFmtId="0" fontId="4" fillId="0" borderId="0" xfId="0" applyFont="1"/>
    <xf numFmtId="2" fontId="12" fillId="2" borderId="0" xfId="0" applyNumberFormat="1" applyFont="1" applyFill="1" applyBorder="1"/>
    <xf numFmtId="171" fontId="27" fillId="2" borderId="0" xfId="0" applyNumberFormat="1" applyFont="1" applyFill="1" applyBorder="1"/>
    <xf numFmtId="0" fontId="3" fillId="5" borderId="0" xfId="0" applyFont="1" applyFill="1" applyBorder="1"/>
    <xf numFmtId="0" fontId="3" fillId="2" borderId="0" xfId="0" applyFont="1" applyFill="1" applyBorder="1"/>
    <xf numFmtId="0" fontId="3" fillId="0" borderId="0" xfId="0" applyFont="1"/>
    <xf numFmtId="0" fontId="40" fillId="0" borderId="0" xfId="0" applyFont="1"/>
    <xf numFmtId="2" fontId="3" fillId="0" borderId="0" xfId="0" applyNumberFormat="1" applyFont="1"/>
    <xf numFmtId="0" fontId="3" fillId="0" borderId="0" xfId="0" applyFont="1" applyFill="1"/>
    <xf numFmtId="2" fontId="14" fillId="7" borderId="0" xfId="0" applyNumberFormat="1" applyFont="1" applyFill="1" applyBorder="1"/>
    <xf numFmtId="178" fontId="39" fillId="0" borderId="2" xfId="8" applyNumberFormat="1" applyFont="1"/>
    <xf numFmtId="178" fontId="9" fillId="0" borderId="0" xfId="0" applyNumberFormat="1" applyFont="1"/>
    <xf numFmtId="178" fontId="0" fillId="0" borderId="0" xfId="0" applyNumberFormat="1"/>
    <xf numFmtId="2" fontId="4" fillId="7" borderId="0" xfId="6" applyNumberFormat="1" applyFont="1" applyFill="1" applyBorder="1" applyAlignment="1">
      <alignment horizontal="right"/>
    </xf>
    <xf numFmtId="0" fontId="28" fillId="5" borderId="0" xfId="0" applyFont="1" applyFill="1" applyAlignment="1">
      <alignment horizontal="left"/>
    </xf>
    <xf numFmtId="14" fontId="28" fillId="5" borderId="0" xfId="0" applyNumberFormat="1" applyFont="1" applyFill="1" applyAlignment="1">
      <alignment horizontal="left"/>
    </xf>
    <xf numFmtId="0" fontId="28" fillId="5" borderId="0" xfId="0" applyFont="1" applyFill="1" applyAlignment="1">
      <alignment horizontal="left" wrapText="1"/>
    </xf>
    <xf numFmtId="0" fontId="41" fillId="2" borderId="0" xfId="12" applyFill="1"/>
    <xf numFmtId="0" fontId="41" fillId="0" borderId="0" xfId="12"/>
    <xf numFmtId="165" fontId="21" fillId="4" borderId="1" xfId="6" applyNumberFormat="1" applyFont="1" applyFill="1" applyBorder="1" applyProtection="1">
      <protection locked="0"/>
    </xf>
    <xf numFmtId="0" fontId="36" fillId="2" borderId="3" xfId="0" applyFont="1" applyFill="1" applyBorder="1"/>
    <xf numFmtId="0" fontId="36" fillId="2" borderId="4" xfId="0" applyFont="1" applyFill="1" applyBorder="1"/>
    <xf numFmtId="0" fontId="31" fillId="2" borderId="4" xfId="0" applyFont="1" applyFill="1" applyBorder="1"/>
    <xf numFmtId="0" fontId="31" fillId="2" borderId="5" xfId="0" applyFont="1" applyFill="1" applyBorder="1"/>
    <xf numFmtId="0" fontId="41" fillId="0" borderId="0" xfId="12" applyBorder="1"/>
    <xf numFmtId="179" fontId="31" fillId="2" borderId="4" xfId="0" applyNumberFormat="1" applyFont="1" applyFill="1" applyBorder="1"/>
    <xf numFmtId="0" fontId="41" fillId="6" borderId="0" xfId="12" applyFill="1" applyBorder="1"/>
    <xf numFmtId="0" fontId="41" fillId="2" borderId="0" xfId="12" applyFill="1" applyBorder="1"/>
    <xf numFmtId="0" fontId="2" fillId="7" borderId="0" xfId="0" applyFont="1" applyFill="1" applyBorder="1"/>
    <xf numFmtId="0" fontId="2" fillId="0" borderId="0" xfId="0" applyFont="1"/>
    <xf numFmtId="0" fontId="42" fillId="7" borderId="0" xfId="0" applyFont="1" applyFill="1" applyBorder="1"/>
    <xf numFmtId="0" fontId="43" fillId="7" borderId="0" xfId="0" applyFont="1" applyFill="1" applyBorder="1"/>
    <xf numFmtId="0" fontId="44" fillId="0" borderId="0" xfId="0" applyFont="1"/>
    <xf numFmtId="0" fontId="45" fillId="0" borderId="0" xfId="0" applyFont="1"/>
    <xf numFmtId="0" fontId="44" fillId="7" borderId="0" xfId="0" applyFont="1" applyFill="1" applyBorder="1" applyAlignment="1">
      <alignment wrapText="1"/>
    </xf>
    <xf numFmtId="2" fontId="44" fillId="7" borderId="0" xfId="0" applyNumberFormat="1" applyFont="1" applyFill="1" applyBorder="1" applyAlignment="1">
      <alignment horizontal="right"/>
    </xf>
    <xf numFmtId="0" fontId="44" fillId="7" borderId="0" xfId="0" applyFont="1" applyFill="1" applyBorder="1" applyAlignment="1">
      <alignment horizontal="right"/>
    </xf>
    <xf numFmtId="10" fontId="14" fillId="7" borderId="0" xfId="6" applyNumberFormat="1" applyFont="1" applyFill="1" applyBorder="1"/>
    <xf numFmtId="0" fontId="14" fillId="7" borderId="0" xfId="0" applyFont="1" applyFill="1" applyBorder="1" applyAlignment="1">
      <alignment horizontal="right"/>
    </xf>
    <xf numFmtId="10" fontId="44" fillId="7" borderId="0" xfId="6" applyNumberFormat="1" applyFont="1" applyFill="1" applyBorder="1" applyAlignment="1">
      <alignment horizontal="right"/>
    </xf>
    <xf numFmtId="0" fontId="1" fillId="2" borderId="0" xfId="0" applyFont="1" applyFill="1" applyBorder="1"/>
  </cellXfs>
  <cellStyles count="13">
    <cellStyle name="=C:\WINNT\SYSTEM32\COMMAND.COM 6" xfId="3"/>
    <cellStyle name="Comma" xfId="5" builtinId="3"/>
    <cellStyle name="Comma 4" xfId="4"/>
    <cellStyle name="ECA_Calc" xfId="8"/>
    <cellStyle name="ECA_Comment" xfId="9"/>
    <cellStyle name="ECA_Input" xfId="7"/>
    <cellStyle name="Hyperlink" xfId="12" builtinId="8"/>
    <cellStyle name="Normal" xfId="0" builtinId="0"/>
    <cellStyle name="Normal 2" xfId="10"/>
    <cellStyle name="Normal 20" xfId="1"/>
    <cellStyle name="Normal 3" xfId="2"/>
    <cellStyle name="Percent" xfId="6" builtinId="5"/>
    <cellStyle name="Percent 2" xfId="11"/>
  </cellStyles>
  <dxfs count="0"/>
  <tableStyles count="0" defaultTableStyle="TableStyleMedium9" defaultPivotStyle="PivotStyleLight16"/>
  <colors>
    <mruColors>
      <color rgb="FF0033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81555</xdr:colOff>
      <xdr:row>7</xdr:row>
      <xdr:rowOff>38420</xdr:rowOff>
    </xdr:to>
    <xdr:pic>
      <xdr:nvPicPr>
        <xdr:cNvPr id="2" name="Picture 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75034" cy="1421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188407</xdr:colOff>
      <xdr:row>4</xdr:row>
      <xdr:rowOff>46055</xdr:rowOff>
    </xdr:to>
    <xdr:pic>
      <xdr:nvPicPr>
        <xdr:cNvPr id="2" name="Picture 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37363" cy="68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205411</xdr:colOff>
      <xdr:row>4</xdr:row>
      <xdr:rowOff>57149</xdr:rowOff>
    </xdr:to>
    <xdr:pic>
      <xdr:nvPicPr>
        <xdr:cNvPr id="3" name="Picture 2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3111" cy="8735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699</xdr:colOff>
      <xdr:row>4</xdr:row>
      <xdr:rowOff>11204</xdr:rowOff>
    </xdr:to>
    <xdr:pic>
      <xdr:nvPicPr>
        <xdr:cNvPr id="3" name="Picture 2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7844" cy="8063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" name="TextBox 1"/>
        <xdr:cNvSpPr txBox="1"/>
      </xdr:nvSpPr>
      <xdr:spPr>
        <a:xfrm>
          <a:off x="7369629" y="263434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6" name="TextBox 5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24459</xdr:colOff>
      <xdr:row>4</xdr:row>
      <xdr:rowOff>11204</xdr:rowOff>
    </xdr:to>
    <xdr:pic>
      <xdr:nvPicPr>
        <xdr:cNvPr id="7" name="Picture 6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8" name="TextBox 7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22498</xdr:colOff>
      <xdr:row>4</xdr:row>
      <xdr:rowOff>11204</xdr:rowOff>
    </xdr:to>
    <xdr:pic>
      <xdr:nvPicPr>
        <xdr:cNvPr id="12" name="Picture 1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3" name="TextBox 12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22498</xdr:colOff>
      <xdr:row>4</xdr:row>
      <xdr:rowOff>11204</xdr:rowOff>
    </xdr:to>
    <xdr:pic>
      <xdr:nvPicPr>
        <xdr:cNvPr id="14" name="Picture 13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5" name="TextBox 14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6" name="TextBox 15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22498</xdr:colOff>
      <xdr:row>4</xdr:row>
      <xdr:rowOff>11204</xdr:rowOff>
    </xdr:to>
    <xdr:pic>
      <xdr:nvPicPr>
        <xdr:cNvPr id="17" name="Picture 16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8" name="TextBox 17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22498</xdr:colOff>
      <xdr:row>4</xdr:row>
      <xdr:rowOff>11204</xdr:rowOff>
    </xdr:to>
    <xdr:pic>
      <xdr:nvPicPr>
        <xdr:cNvPr id="19" name="Picture 18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0" name="TextBox 19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1" name="TextBox 20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22498</xdr:colOff>
      <xdr:row>4</xdr:row>
      <xdr:rowOff>11204</xdr:rowOff>
    </xdr:to>
    <xdr:pic>
      <xdr:nvPicPr>
        <xdr:cNvPr id="22" name="Picture 2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3" name="TextBox 22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4" name="TextBox 23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22498</xdr:colOff>
      <xdr:row>4</xdr:row>
      <xdr:rowOff>11204</xdr:rowOff>
    </xdr:to>
    <xdr:pic>
      <xdr:nvPicPr>
        <xdr:cNvPr id="25" name="Picture 24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6" name="TextBox 25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22498</xdr:colOff>
      <xdr:row>4</xdr:row>
      <xdr:rowOff>11204</xdr:rowOff>
    </xdr:to>
    <xdr:pic>
      <xdr:nvPicPr>
        <xdr:cNvPr id="27" name="Picture 26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8" name="TextBox 27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9" name="TextBox 28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22498</xdr:colOff>
      <xdr:row>4</xdr:row>
      <xdr:rowOff>11204</xdr:rowOff>
    </xdr:to>
    <xdr:pic>
      <xdr:nvPicPr>
        <xdr:cNvPr id="30" name="Picture 29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32369" cy="814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1" name="TextBox 30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2" name="TextBox 31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3" name="TextBox 32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4" name="TextBox 33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5" name="TextBox 34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6" name="TextBox 35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7" name="TextBox 36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8" name="TextBox 37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9" name="TextBox 38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0" name="TextBox 39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1" name="TextBox 40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2" name="TextBox 41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3" name="TextBox 42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4" name="TextBox 43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5" name="TextBox 44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6" name="TextBox 45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7" name="TextBox 46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8" name="TextBox 47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9" name="TextBox 48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409437</xdr:colOff>
      <xdr:row>4</xdr:row>
      <xdr:rowOff>11204</xdr:rowOff>
    </xdr:to>
    <xdr:pic>
      <xdr:nvPicPr>
        <xdr:cNvPr id="2" name="Picture 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5547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" name="TextBox 2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" name="TextBox 3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433250</xdr:colOff>
      <xdr:row>4</xdr:row>
      <xdr:rowOff>11204</xdr:rowOff>
    </xdr:to>
    <xdr:pic>
      <xdr:nvPicPr>
        <xdr:cNvPr id="5" name="Picture 4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9360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6" name="TextBox 5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7" name="Picture 6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8" name="TextBox 7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9" name="Picture 8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0" name="TextBox 9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1" name="TextBox 10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12" name="Picture 1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3" name="TextBox 12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14" name="Picture 13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5" name="TextBox 14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6" name="TextBox 15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17" name="Picture 16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8" name="TextBox 17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9" name="TextBox 18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20" name="Picture 19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1" name="TextBox 20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22" name="Picture 2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3" name="TextBox 22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4" name="TextBox 23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25" name="Picture 24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6" name="TextBox 25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7" name="TextBox 26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8" name="TextBox 27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9" name="TextBox 28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0" name="TextBox 29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1" name="TextBox 30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2" name="TextBox 31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3" name="TextBox 32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4" name="TextBox 33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5" name="TextBox 34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6" name="TextBox 35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7" name="TextBox 36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8" name="TextBox 37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9" name="TextBox 38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0" name="TextBox 39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1" name="TextBox 40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2" name="TextBox 41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3" name="TextBox 42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4" name="TextBox 43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5" name="TextBox 44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6" name="TextBox 45"/>
        <xdr:cNvSpPr txBox="1"/>
      </xdr:nvSpPr>
      <xdr:spPr>
        <a:xfrm>
          <a:off x="7698242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409437</xdr:colOff>
      <xdr:row>4</xdr:row>
      <xdr:rowOff>11204</xdr:rowOff>
    </xdr:to>
    <xdr:pic>
      <xdr:nvPicPr>
        <xdr:cNvPr id="2" name="Picture 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5547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3" name="TextBox 2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4" name="TextBox 3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433250</xdr:colOff>
      <xdr:row>4</xdr:row>
      <xdr:rowOff>11204</xdr:rowOff>
    </xdr:to>
    <xdr:pic>
      <xdr:nvPicPr>
        <xdr:cNvPr id="5" name="Picture 4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9360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6" name="TextBox 5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7" name="Picture 6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8" name="TextBox 7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9" name="Picture 8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0" name="TextBox 9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1" name="TextBox 10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12" name="Picture 1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3" name="TextBox 12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14" name="Picture 13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5" name="TextBox 14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6" name="TextBox 15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17" name="Picture 16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8" name="TextBox 17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19" name="TextBox 18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20" name="Picture 19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1" name="TextBox 20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22" name="Picture 2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3" name="TextBox 22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4" name="TextBox 23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431289</xdr:colOff>
      <xdr:row>4</xdr:row>
      <xdr:rowOff>11204</xdr:rowOff>
    </xdr:to>
    <xdr:pic>
      <xdr:nvPicPr>
        <xdr:cNvPr id="25" name="Picture 24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7399" cy="806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6" name="TextBox 25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7" name="TextBox 26"/>
        <xdr:cNvSpPr txBox="1"/>
      </xdr:nvSpPr>
      <xdr:spPr>
        <a:xfrm>
          <a:off x="7445829" y="3509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321129</xdr:colOff>
      <xdr:row>18</xdr:row>
      <xdr:rowOff>70757</xdr:rowOff>
    </xdr:from>
    <xdr:ext cx="184731" cy="264560"/>
    <xdr:sp macro="" textlink="">
      <xdr:nvSpPr>
        <xdr:cNvPr id="28" name="TextBox 27"/>
        <xdr:cNvSpPr txBox="1"/>
      </xdr:nvSpPr>
      <xdr:spPr>
        <a:xfrm>
          <a:off x="7445829" y="2728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13448</xdr:colOff>
      <xdr:row>4</xdr:row>
      <xdr:rowOff>124491</xdr:rowOff>
    </xdr:to>
    <xdr:pic>
      <xdr:nvPicPr>
        <xdr:cNvPr id="2" name="Picture 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55597" cy="7648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89648</xdr:colOff>
      <xdr:row>4</xdr:row>
      <xdr:rowOff>124491</xdr:rowOff>
    </xdr:to>
    <xdr:pic>
      <xdr:nvPicPr>
        <xdr:cNvPr id="2" name="Picture 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61161" cy="753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89648</xdr:colOff>
      <xdr:row>4</xdr:row>
      <xdr:rowOff>124491</xdr:rowOff>
    </xdr:to>
    <xdr:pic>
      <xdr:nvPicPr>
        <xdr:cNvPr id="2" name="Picture 1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61161" cy="753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13608</xdr:rowOff>
    </xdr:from>
    <xdr:to>
      <xdr:col>2</xdr:col>
      <xdr:colOff>55733</xdr:colOff>
      <xdr:row>4</xdr:row>
      <xdr:rowOff>84364</xdr:rowOff>
    </xdr:to>
    <xdr:pic>
      <xdr:nvPicPr>
        <xdr:cNvPr id="4" name="Picture 3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608"/>
          <a:ext cx="858554" cy="8871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C1:AF14"/>
  <sheetViews>
    <sheetView zoomScale="85" zoomScaleNormal="85" workbookViewId="0">
      <selection activeCell="E20" sqref="E20"/>
    </sheetView>
  </sheetViews>
  <sheetFormatPr defaultColWidth="9.1328125" defaultRowHeight="14.25" x14ac:dyDescent="0.45"/>
  <cols>
    <col min="1" max="2" width="9.1328125" style="22"/>
    <col min="3" max="3" width="19.3984375" style="22" customWidth="1"/>
    <col min="4" max="4" width="3.1328125" style="22" customWidth="1"/>
    <col min="5" max="5" width="145.796875" style="22" customWidth="1"/>
    <col min="6" max="16384" width="9.1328125" style="22"/>
  </cols>
  <sheetData>
    <row r="1" spans="3:32" s="23" customFormat="1" ht="15.4" x14ac:dyDescent="0.6"/>
    <row r="2" spans="3:32" s="23" customFormat="1" ht="15.4" x14ac:dyDescent="0.6"/>
    <row r="3" spans="3:32" s="23" customFormat="1" ht="18" x14ac:dyDescent="0.7">
      <c r="C3" s="24"/>
      <c r="AF3" s="25"/>
    </row>
    <row r="4" spans="3:32" s="23" customFormat="1" ht="15.4" x14ac:dyDescent="0.6">
      <c r="AF4" s="25"/>
    </row>
    <row r="8" spans="3:32" ht="46.15" x14ac:dyDescent="1.35">
      <c r="C8" s="35" t="s">
        <v>370</v>
      </c>
    </row>
    <row r="11" spans="3:32" ht="23.25" x14ac:dyDescent="0.7">
      <c r="C11" s="76" t="s">
        <v>119</v>
      </c>
      <c r="E11" s="150">
        <v>1.01</v>
      </c>
    </row>
    <row r="12" spans="3:32" ht="23.25" x14ac:dyDescent="0.7">
      <c r="C12" s="76" t="s">
        <v>118</v>
      </c>
      <c r="E12" s="151">
        <v>43308</v>
      </c>
    </row>
    <row r="13" spans="3:32" ht="23.25" x14ac:dyDescent="0.7">
      <c r="C13" s="76" t="s">
        <v>139</v>
      </c>
      <c r="E13" s="150" t="s">
        <v>353</v>
      </c>
    </row>
    <row r="14" spans="3:32" ht="37.15" x14ac:dyDescent="0.7">
      <c r="C14" s="76" t="s">
        <v>347</v>
      </c>
      <c r="E14" s="152" t="s">
        <v>371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AD21"/>
  <sheetViews>
    <sheetView zoomScale="70" zoomScaleNormal="70" workbookViewId="0">
      <selection activeCell="C15" sqref="C15"/>
    </sheetView>
  </sheetViews>
  <sheetFormatPr defaultColWidth="9.1328125" defaultRowHeight="14.25" x14ac:dyDescent="0.45"/>
  <cols>
    <col min="1" max="2" width="9.1328125" style="17"/>
    <col min="3" max="3" width="226.86328125" style="17" customWidth="1"/>
    <col min="4" max="16384" width="9.1328125" style="17"/>
  </cols>
  <sheetData>
    <row r="1" spans="2:30" s="53" customFormat="1" ht="12.4" x14ac:dyDescent="0.3"/>
    <row r="2" spans="2:30" s="53" customFormat="1" ht="12.4" x14ac:dyDescent="0.3"/>
    <row r="3" spans="2:30" s="53" customFormat="1" ht="12.4" x14ac:dyDescent="0.3">
      <c r="C3" s="74"/>
      <c r="AD3" s="63"/>
    </row>
    <row r="4" spans="2:30" s="53" customFormat="1" ht="12.4" x14ac:dyDescent="0.3">
      <c r="AD4" s="63"/>
    </row>
    <row r="5" spans="2:30" s="49" customFormat="1" ht="12.4" x14ac:dyDescent="0.3">
      <c r="AD5" s="64"/>
    </row>
    <row r="6" spans="2:30" s="55" customFormat="1" ht="12.4" x14ac:dyDescent="0.3"/>
    <row r="9" spans="2:30" ht="14.65" thickBot="1" x14ac:dyDescent="0.5">
      <c r="B9" s="21" t="s">
        <v>122</v>
      </c>
      <c r="C9" s="21" t="s">
        <v>112</v>
      </c>
    </row>
    <row r="10" spans="2:30" x14ac:dyDescent="0.45">
      <c r="B10" s="36">
        <v>1</v>
      </c>
      <c r="C10" s="156" t="s">
        <v>350</v>
      </c>
    </row>
    <row r="11" spans="2:30" x14ac:dyDescent="0.45">
      <c r="B11" s="37">
        <v>2</v>
      </c>
      <c r="C11" s="157" t="s">
        <v>351</v>
      </c>
    </row>
    <row r="12" spans="2:30" x14ac:dyDescent="0.45">
      <c r="B12" s="37">
        <v>3</v>
      </c>
      <c r="C12" s="157" t="s">
        <v>238</v>
      </c>
    </row>
    <row r="13" spans="2:30" x14ac:dyDescent="0.45">
      <c r="B13" s="37">
        <v>4</v>
      </c>
      <c r="C13" s="157" t="s">
        <v>237</v>
      </c>
    </row>
    <row r="14" spans="2:30" x14ac:dyDescent="0.45">
      <c r="B14" s="37">
        <v>5</v>
      </c>
      <c r="C14" s="158" t="s">
        <v>352</v>
      </c>
    </row>
    <row r="15" spans="2:30" x14ac:dyDescent="0.45">
      <c r="B15" s="37">
        <v>6</v>
      </c>
      <c r="C15" s="158"/>
    </row>
    <row r="16" spans="2:30" x14ac:dyDescent="0.45">
      <c r="B16" s="37">
        <v>7</v>
      </c>
      <c r="C16" s="158"/>
    </row>
    <row r="17" spans="2:3" x14ac:dyDescent="0.45">
      <c r="B17" s="37">
        <v>8</v>
      </c>
      <c r="C17" s="158"/>
    </row>
    <row r="18" spans="2:3" x14ac:dyDescent="0.45">
      <c r="B18" s="37">
        <v>9</v>
      </c>
      <c r="C18" s="158"/>
    </row>
    <row r="19" spans="2:3" x14ac:dyDescent="0.45">
      <c r="B19" s="37">
        <v>10</v>
      </c>
      <c r="C19" s="161"/>
    </row>
    <row r="20" spans="2:3" x14ac:dyDescent="0.45">
      <c r="B20" s="37">
        <v>11</v>
      </c>
      <c r="C20" s="158"/>
    </row>
    <row r="21" spans="2:3" ht="14.65" thickBot="1" x14ac:dyDescent="0.5">
      <c r="B21" s="38">
        <v>12</v>
      </c>
      <c r="C21" s="15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B1:AF31"/>
  <sheetViews>
    <sheetView zoomScale="80" zoomScaleNormal="80" workbookViewId="0">
      <selection activeCell="F43" sqref="F43"/>
    </sheetView>
  </sheetViews>
  <sheetFormatPr defaultColWidth="9.1328125" defaultRowHeight="14.25" x14ac:dyDescent="0.45"/>
  <cols>
    <col min="1" max="1" width="9.1328125" style="17"/>
    <col min="2" max="2" width="34.59765625" style="17" customWidth="1"/>
    <col min="3" max="3" width="21" style="17" customWidth="1"/>
    <col min="4" max="5" width="9.1328125" style="17" customWidth="1"/>
    <col min="6" max="6" width="35.73046875" style="17" customWidth="1"/>
    <col min="7" max="16384" width="9.1328125" style="17"/>
  </cols>
  <sheetData>
    <row r="1" spans="2:32" s="23" customFormat="1" ht="15.4" x14ac:dyDescent="0.6"/>
    <row r="2" spans="2:32" s="23" customFormat="1" ht="15.4" x14ac:dyDescent="0.6"/>
    <row r="3" spans="2:32" s="23" customFormat="1" ht="18" x14ac:dyDescent="0.7">
      <c r="C3" s="24"/>
      <c r="AF3" s="25"/>
    </row>
    <row r="4" spans="2:32" s="23" customFormat="1" ht="15.4" x14ac:dyDescent="0.6">
      <c r="AF4" s="25"/>
    </row>
    <row r="6" spans="2:32" s="22" customFormat="1" x14ac:dyDescent="0.45"/>
    <row r="7" spans="2:32" x14ac:dyDescent="0.45">
      <c r="B7" s="21" t="s">
        <v>98</v>
      </c>
    </row>
    <row r="9" spans="2:32" x14ac:dyDescent="0.45">
      <c r="B9" s="21" t="s">
        <v>271</v>
      </c>
      <c r="D9" s="21"/>
    </row>
    <row r="10" spans="2:32" x14ac:dyDescent="0.45">
      <c r="B10" s="153" t="s">
        <v>101</v>
      </c>
      <c r="C10" s="126" t="s">
        <v>360</v>
      </c>
    </row>
    <row r="11" spans="2:32" x14ac:dyDescent="0.45">
      <c r="B11" s="153" t="s">
        <v>304</v>
      </c>
      <c r="C11" s="126" t="s">
        <v>354</v>
      </c>
    </row>
    <row r="12" spans="2:32" x14ac:dyDescent="0.45">
      <c r="B12" s="153" t="s">
        <v>337</v>
      </c>
      <c r="C12" s="126" t="s">
        <v>355</v>
      </c>
    </row>
    <row r="13" spans="2:32" x14ac:dyDescent="0.45">
      <c r="B13" s="153" t="s">
        <v>338</v>
      </c>
      <c r="C13" s="126" t="s">
        <v>356</v>
      </c>
    </row>
    <row r="14" spans="2:32" x14ac:dyDescent="0.45">
      <c r="B14" s="153" t="s">
        <v>339</v>
      </c>
      <c r="C14" s="126" t="s">
        <v>359</v>
      </c>
    </row>
    <row r="15" spans="2:32" x14ac:dyDescent="0.45">
      <c r="B15" s="153" t="s">
        <v>340</v>
      </c>
      <c r="C15" s="126" t="s">
        <v>357</v>
      </c>
    </row>
    <row r="16" spans="2:32" x14ac:dyDescent="0.45">
      <c r="B16" s="153" t="s">
        <v>341</v>
      </c>
      <c r="C16" s="126" t="s">
        <v>358</v>
      </c>
    </row>
    <row r="17" spans="2:7" x14ac:dyDescent="0.45">
      <c r="B17" s="153" t="s">
        <v>140</v>
      </c>
      <c r="C17" s="126" t="s">
        <v>343</v>
      </c>
    </row>
    <row r="18" spans="2:7" x14ac:dyDescent="0.45">
      <c r="B18" s="154" t="s">
        <v>342</v>
      </c>
      <c r="C18" s="126" t="s">
        <v>344</v>
      </c>
    </row>
    <row r="19" spans="2:7" x14ac:dyDescent="0.45">
      <c r="G19" s="20"/>
    </row>
    <row r="20" spans="2:7" x14ac:dyDescent="0.45">
      <c r="B20" s="21" t="s">
        <v>99</v>
      </c>
    </row>
    <row r="22" spans="2:7" x14ac:dyDescent="0.45">
      <c r="B22" s="21" t="s">
        <v>100</v>
      </c>
    </row>
    <row r="23" spans="2:7" x14ac:dyDescent="0.45">
      <c r="B23" s="18" t="s">
        <v>102</v>
      </c>
    </row>
    <row r="24" spans="2:7" x14ac:dyDescent="0.45">
      <c r="B24" s="19" t="s">
        <v>103</v>
      </c>
    </row>
    <row r="25" spans="2:7" x14ac:dyDescent="0.45">
      <c r="B25" s="20" t="s">
        <v>279</v>
      </c>
    </row>
    <row r="28" spans="2:7" x14ac:dyDescent="0.45">
      <c r="B28" s="21" t="s">
        <v>287</v>
      </c>
    </row>
    <row r="29" spans="2:7" x14ac:dyDescent="0.45">
      <c r="B29" s="17" t="s">
        <v>115</v>
      </c>
      <c r="C29" s="17" t="s">
        <v>280</v>
      </c>
    </row>
    <row r="30" spans="2:7" x14ac:dyDescent="0.45">
      <c r="B30" s="17" t="s">
        <v>281</v>
      </c>
      <c r="C30" s="17" t="s">
        <v>282</v>
      </c>
    </row>
    <row r="31" spans="2:7" x14ac:dyDescent="0.45">
      <c r="B31" s="17" t="s">
        <v>300</v>
      </c>
      <c r="C31" s="17" t="s">
        <v>283</v>
      </c>
    </row>
  </sheetData>
  <hyperlinks>
    <hyperlink ref="B10" location="Contents!A1" display="Contents"/>
    <hyperlink ref="B11" location="INPUT1!A1" display="INPUT1"/>
    <hyperlink ref="B12" location="INPUT2!A1" display="INPUT2"/>
    <hyperlink ref="B13" location="INPUT3!A1" display="INPUT3"/>
    <hyperlink ref="B14" location="'CALC| 1'!A1" display="CALC|1"/>
    <hyperlink ref="B15" location="'CALC| 2'!A1" display="CALC|2"/>
    <hyperlink ref="B16" location="'CALC| 3'!A1" display="CALC|3"/>
    <hyperlink ref="B17" location="'OUTPUT| Summary results'!A1" display="OUTPUT| Summary results"/>
    <hyperlink ref="B18" location="FOOTNOTES!A1" display="FOOTNOTES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79998168889431442"/>
    <pageSetUpPr fitToPage="1"/>
  </sheetPr>
  <dimension ref="A1:BU129"/>
  <sheetViews>
    <sheetView showGridLines="0" tabSelected="1" zoomScale="70" zoomScaleNormal="70" workbookViewId="0">
      <pane xSplit="2" ySplit="10" topLeftCell="C11" activePane="bottomRight" state="frozen"/>
      <selection activeCell="B38" sqref="B38"/>
      <selection pane="topRight" activeCell="B38" sqref="B38"/>
      <selection pane="bottomLeft" activeCell="B38" sqref="B38"/>
      <selection pane="bottomRight" activeCell="C122" sqref="C122"/>
    </sheetView>
  </sheetViews>
  <sheetFormatPr defaultColWidth="9.1328125" defaultRowHeight="15.4" x14ac:dyDescent="0.6"/>
  <cols>
    <col min="1" max="1" width="6.1328125" style="1" customWidth="1"/>
    <col min="2" max="2" width="5.6640625" style="49" customWidth="1"/>
    <col min="3" max="3" width="78.3984375" style="49" customWidth="1"/>
    <col min="4" max="4" width="8.46484375" style="1" customWidth="1"/>
    <col min="5" max="5" width="5.73046875" style="1" customWidth="1"/>
    <col min="6" max="6" width="19.86328125" style="1" customWidth="1"/>
    <col min="7" max="7" width="24.59765625" style="1" customWidth="1"/>
    <col min="8" max="8" width="14.3984375" style="1" customWidth="1"/>
    <col min="9" max="73" width="13.3984375" style="1" customWidth="1"/>
    <col min="74" max="16384" width="9.1328125" style="1"/>
  </cols>
  <sheetData>
    <row r="1" spans="1:73" s="23" customFormat="1" x14ac:dyDescent="0.6">
      <c r="B1" s="53"/>
      <c r="C1" s="53"/>
    </row>
    <row r="2" spans="1:73" s="23" customFormat="1" x14ac:dyDescent="0.6">
      <c r="B2" s="53"/>
      <c r="C2" s="53"/>
    </row>
    <row r="3" spans="1:73" s="23" customFormat="1" ht="16.5" x14ac:dyDescent="0.6">
      <c r="B3" s="53"/>
      <c r="C3" s="54"/>
      <c r="AF3" s="25"/>
    </row>
    <row r="4" spans="1:73" s="23" customFormat="1" x14ac:dyDescent="0.6">
      <c r="B4" s="53"/>
      <c r="C4" s="53"/>
      <c r="AF4" s="25"/>
    </row>
    <row r="5" spans="1:73" x14ac:dyDescent="0.6">
      <c r="AF5" s="4"/>
    </row>
    <row r="6" spans="1:73" x14ac:dyDescent="0.6">
      <c r="C6" s="133" t="s">
        <v>301</v>
      </c>
      <c r="D6" s="134"/>
      <c r="AF6" s="4"/>
    </row>
    <row r="7" spans="1:73" x14ac:dyDescent="0.6">
      <c r="C7" s="164" t="s">
        <v>361</v>
      </c>
      <c r="D7" s="149">
        <v>139.88697999999999</v>
      </c>
      <c r="AF7" s="4"/>
    </row>
    <row r="8" spans="1:73" x14ac:dyDescent="0.6">
      <c r="C8" s="135" t="s">
        <v>299</v>
      </c>
      <c r="D8" s="174" t="s">
        <v>115</v>
      </c>
      <c r="AF8" s="4"/>
    </row>
    <row r="9" spans="1:73" x14ac:dyDescent="0.6">
      <c r="C9" s="164" t="s">
        <v>366</v>
      </c>
      <c r="D9" s="173">
        <v>4.3749999999999997E-2</v>
      </c>
      <c r="AF9" s="4"/>
    </row>
    <row r="10" spans="1:73" s="27" customFormat="1" ht="13.15" x14ac:dyDescent="0.4">
      <c r="A10" s="27" t="s">
        <v>121</v>
      </c>
      <c r="B10" s="55"/>
      <c r="C10" s="55" t="s">
        <v>104</v>
      </c>
      <c r="D10" s="27" t="s">
        <v>105</v>
      </c>
      <c r="E10" s="27" t="s">
        <v>106</v>
      </c>
      <c r="F10" s="27" t="s">
        <v>107</v>
      </c>
      <c r="G10" s="27" t="s">
        <v>109</v>
      </c>
      <c r="H10" s="27" t="s">
        <v>108</v>
      </c>
      <c r="I10" s="27">
        <v>1</v>
      </c>
      <c r="J10" s="27">
        <f>I10+1</f>
        <v>2</v>
      </c>
      <c r="K10" s="27">
        <f t="shared" ref="K10:BU10" si="0">J10+1</f>
        <v>3</v>
      </c>
      <c r="L10" s="27">
        <f t="shared" si="0"/>
        <v>4</v>
      </c>
      <c r="M10" s="27">
        <f t="shared" si="0"/>
        <v>5</v>
      </c>
      <c r="N10" s="27">
        <f t="shared" si="0"/>
        <v>6</v>
      </c>
      <c r="O10" s="27">
        <f t="shared" si="0"/>
        <v>7</v>
      </c>
      <c r="P10" s="27">
        <f t="shared" si="0"/>
        <v>8</v>
      </c>
      <c r="Q10" s="27">
        <f t="shared" si="0"/>
        <v>9</v>
      </c>
      <c r="R10" s="27">
        <f t="shared" si="0"/>
        <v>10</v>
      </c>
      <c r="S10" s="27">
        <f t="shared" si="0"/>
        <v>11</v>
      </c>
      <c r="T10" s="27">
        <f t="shared" si="0"/>
        <v>12</v>
      </c>
      <c r="U10" s="27">
        <f t="shared" si="0"/>
        <v>13</v>
      </c>
      <c r="V10" s="27">
        <f t="shared" si="0"/>
        <v>14</v>
      </c>
      <c r="W10" s="27">
        <f t="shared" si="0"/>
        <v>15</v>
      </c>
      <c r="X10" s="27">
        <f t="shared" si="0"/>
        <v>16</v>
      </c>
      <c r="Y10" s="27">
        <f t="shared" si="0"/>
        <v>17</v>
      </c>
      <c r="Z10" s="27">
        <f t="shared" si="0"/>
        <v>18</v>
      </c>
      <c r="AA10" s="27">
        <f t="shared" si="0"/>
        <v>19</v>
      </c>
      <c r="AB10" s="27">
        <f t="shared" si="0"/>
        <v>20</v>
      </c>
      <c r="AC10" s="27">
        <f t="shared" si="0"/>
        <v>21</v>
      </c>
      <c r="AD10" s="27">
        <f t="shared" si="0"/>
        <v>22</v>
      </c>
      <c r="AE10" s="27">
        <f t="shared" si="0"/>
        <v>23</v>
      </c>
      <c r="AF10" s="27">
        <f t="shared" si="0"/>
        <v>24</v>
      </c>
      <c r="AG10" s="27">
        <f t="shared" si="0"/>
        <v>25</v>
      </c>
      <c r="AH10" s="27">
        <f t="shared" si="0"/>
        <v>26</v>
      </c>
      <c r="AI10" s="27">
        <f t="shared" si="0"/>
        <v>27</v>
      </c>
      <c r="AJ10" s="27">
        <f t="shared" si="0"/>
        <v>28</v>
      </c>
      <c r="AK10" s="27">
        <f t="shared" si="0"/>
        <v>29</v>
      </c>
      <c r="AL10" s="27">
        <f t="shared" si="0"/>
        <v>30</v>
      </c>
      <c r="AM10" s="27">
        <f t="shared" si="0"/>
        <v>31</v>
      </c>
      <c r="AN10" s="27">
        <f t="shared" si="0"/>
        <v>32</v>
      </c>
      <c r="AO10" s="27">
        <f t="shared" si="0"/>
        <v>33</v>
      </c>
      <c r="AP10" s="27">
        <f t="shared" si="0"/>
        <v>34</v>
      </c>
      <c r="AQ10" s="27">
        <f t="shared" si="0"/>
        <v>35</v>
      </c>
      <c r="AR10" s="27">
        <f>AQ10+1</f>
        <v>36</v>
      </c>
      <c r="AS10" s="27">
        <f t="shared" si="0"/>
        <v>37</v>
      </c>
      <c r="AT10" s="27">
        <f t="shared" si="0"/>
        <v>38</v>
      </c>
      <c r="AU10" s="27">
        <f t="shared" si="0"/>
        <v>39</v>
      </c>
      <c r="AV10" s="27">
        <f t="shared" si="0"/>
        <v>40</v>
      </c>
      <c r="AW10" s="27">
        <f t="shared" si="0"/>
        <v>41</v>
      </c>
      <c r="AX10" s="27">
        <f t="shared" si="0"/>
        <v>42</v>
      </c>
      <c r="AY10" s="27">
        <f t="shared" si="0"/>
        <v>43</v>
      </c>
      <c r="AZ10" s="27">
        <f t="shared" si="0"/>
        <v>44</v>
      </c>
      <c r="BA10" s="27">
        <f t="shared" si="0"/>
        <v>45</v>
      </c>
      <c r="BB10" s="27">
        <f t="shared" si="0"/>
        <v>46</v>
      </c>
      <c r="BC10" s="27">
        <f t="shared" si="0"/>
        <v>47</v>
      </c>
      <c r="BD10" s="27">
        <f t="shared" si="0"/>
        <v>48</v>
      </c>
      <c r="BE10" s="27">
        <f t="shared" si="0"/>
        <v>49</v>
      </c>
      <c r="BF10" s="27">
        <f t="shared" si="0"/>
        <v>50</v>
      </c>
      <c r="BG10" s="27">
        <f t="shared" si="0"/>
        <v>51</v>
      </c>
      <c r="BH10" s="27">
        <f t="shared" si="0"/>
        <v>52</v>
      </c>
      <c r="BI10" s="27">
        <f t="shared" si="0"/>
        <v>53</v>
      </c>
      <c r="BJ10" s="27">
        <f t="shared" si="0"/>
        <v>54</v>
      </c>
      <c r="BK10" s="27">
        <f t="shared" si="0"/>
        <v>55</v>
      </c>
      <c r="BL10" s="27">
        <f t="shared" si="0"/>
        <v>56</v>
      </c>
      <c r="BM10" s="27">
        <f t="shared" si="0"/>
        <v>57</v>
      </c>
      <c r="BN10" s="27">
        <f>BM10+1</f>
        <v>58</v>
      </c>
      <c r="BO10" s="27">
        <f t="shared" si="0"/>
        <v>59</v>
      </c>
      <c r="BP10" s="27">
        <f t="shared" si="0"/>
        <v>60</v>
      </c>
      <c r="BQ10" s="27">
        <f t="shared" si="0"/>
        <v>61</v>
      </c>
      <c r="BR10" s="27">
        <f t="shared" si="0"/>
        <v>62</v>
      </c>
      <c r="BS10" s="27">
        <f t="shared" si="0"/>
        <v>63</v>
      </c>
      <c r="BT10" s="27">
        <f t="shared" si="0"/>
        <v>64</v>
      </c>
      <c r="BU10" s="27">
        <f t="shared" si="0"/>
        <v>65</v>
      </c>
    </row>
    <row r="11" spans="1:73" s="49" customFormat="1" ht="12.4" x14ac:dyDescent="0.3">
      <c r="I11" s="65" t="s">
        <v>1</v>
      </c>
      <c r="J11" s="65" t="s">
        <v>158</v>
      </c>
      <c r="K11" s="65" t="s">
        <v>159</v>
      </c>
      <c r="L11" s="65" t="s">
        <v>160</v>
      </c>
      <c r="M11" s="65" t="s">
        <v>161</v>
      </c>
      <c r="N11" s="65" t="s">
        <v>162</v>
      </c>
      <c r="O11" s="65" t="s">
        <v>163</v>
      </c>
      <c r="P11" s="65" t="s">
        <v>164</v>
      </c>
      <c r="Q11" s="65" t="s">
        <v>165</v>
      </c>
      <c r="R11" s="65" t="s">
        <v>166</v>
      </c>
      <c r="S11" s="65" t="s">
        <v>167</v>
      </c>
      <c r="T11" s="65" t="s">
        <v>168</v>
      </c>
      <c r="U11" s="65" t="s">
        <v>169</v>
      </c>
      <c r="V11" s="65" t="s">
        <v>170</v>
      </c>
      <c r="W11" s="65" t="s">
        <v>171</v>
      </c>
      <c r="X11" s="65" t="s">
        <v>172</v>
      </c>
      <c r="Y11" s="65" t="s">
        <v>173</v>
      </c>
      <c r="Z11" s="65" t="s">
        <v>174</v>
      </c>
      <c r="AA11" s="65" t="s">
        <v>175</v>
      </c>
      <c r="AB11" s="65" t="s">
        <v>176</v>
      </c>
      <c r="AC11" s="65" t="s">
        <v>177</v>
      </c>
      <c r="AD11" s="65" t="s">
        <v>178</v>
      </c>
      <c r="AE11" s="65" t="s">
        <v>179</v>
      </c>
      <c r="AF11" s="65" t="s">
        <v>180</v>
      </c>
      <c r="AG11" s="65" t="s">
        <v>181</v>
      </c>
      <c r="AH11" s="65" t="s">
        <v>182</v>
      </c>
      <c r="AI11" s="65" t="s">
        <v>183</v>
      </c>
      <c r="AJ11" s="65" t="s">
        <v>184</v>
      </c>
      <c r="AK11" s="65" t="s">
        <v>185</v>
      </c>
      <c r="AL11" s="65" t="s">
        <v>186</v>
      </c>
      <c r="AM11" s="65" t="s">
        <v>187</v>
      </c>
      <c r="AN11" s="65" t="s">
        <v>188</v>
      </c>
      <c r="AO11" s="65" t="s">
        <v>189</v>
      </c>
      <c r="AP11" s="65" t="s">
        <v>190</v>
      </c>
      <c r="AQ11" s="65" t="s">
        <v>191</v>
      </c>
      <c r="AR11" s="65" t="s">
        <v>192</v>
      </c>
      <c r="AS11" s="65" t="s">
        <v>193</v>
      </c>
      <c r="AT11" s="65" t="s">
        <v>194</v>
      </c>
      <c r="AU11" s="65" t="s">
        <v>195</v>
      </c>
      <c r="AV11" s="65" t="s">
        <v>196</v>
      </c>
      <c r="AW11" s="65" t="s">
        <v>197</v>
      </c>
      <c r="AX11" s="65" t="s">
        <v>198</v>
      </c>
      <c r="AY11" s="65" t="s">
        <v>199</v>
      </c>
      <c r="AZ11" s="65" t="s">
        <v>200</v>
      </c>
      <c r="BA11" s="65" t="s">
        <v>201</v>
      </c>
      <c r="BB11" s="65" t="s">
        <v>202</v>
      </c>
      <c r="BC11" s="65" t="s">
        <v>203</v>
      </c>
      <c r="BD11" s="65" t="s">
        <v>204</v>
      </c>
      <c r="BE11" s="65" t="s">
        <v>205</v>
      </c>
      <c r="BF11" s="65" t="s">
        <v>206</v>
      </c>
      <c r="BG11" s="65" t="s">
        <v>207</v>
      </c>
      <c r="BH11" s="65" t="s">
        <v>208</v>
      </c>
      <c r="BI11" s="65" t="s">
        <v>209</v>
      </c>
      <c r="BJ11" s="65" t="s">
        <v>210</v>
      </c>
      <c r="BK11" s="65" t="s">
        <v>211</v>
      </c>
      <c r="BL11" s="65" t="s">
        <v>212</v>
      </c>
      <c r="BM11" s="65" t="s">
        <v>213</v>
      </c>
      <c r="BN11" s="65" t="s">
        <v>214</v>
      </c>
      <c r="BO11" s="65" t="s">
        <v>215</v>
      </c>
      <c r="BP11" s="65" t="s">
        <v>216</v>
      </c>
      <c r="BQ11" s="65" t="s">
        <v>217</v>
      </c>
      <c r="BR11" s="65" t="s">
        <v>218</v>
      </c>
      <c r="BS11" s="65" t="s">
        <v>219</v>
      </c>
      <c r="BT11" s="65" t="s">
        <v>220</v>
      </c>
      <c r="BU11" s="65" t="s">
        <v>221</v>
      </c>
    </row>
    <row r="12" spans="1:73" s="49" customFormat="1" ht="13.5" x14ac:dyDescent="0.35">
      <c r="C12" s="125" t="s">
        <v>286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</row>
    <row r="13" spans="1:73" x14ac:dyDescent="0.6">
      <c r="C13" s="48"/>
      <c r="H13" s="5"/>
      <c r="I13" s="11"/>
      <c r="J13" s="4"/>
    </row>
    <row r="14" spans="1:73" x14ac:dyDescent="0.6">
      <c r="B14" s="56">
        <v>1</v>
      </c>
      <c r="C14" s="47" t="s">
        <v>222</v>
      </c>
      <c r="D14" s="28"/>
      <c r="E14" s="28"/>
      <c r="F14" s="29"/>
      <c r="G14" s="29"/>
      <c r="H14" s="29"/>
      <c r="I14" s="28"/>
      <c r="J14" s="30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</row>
    <row r="15" spans="1:73" x14ac:dyDescent="0.6">
      <c r="C15" s="48"/>
      <c r="H15" s="13"/>
      <c r="I15" s="14"/>
      <c r="J15" s="4"/>
      <c r="K15" s="15"/>
    </row>
    <row r="16" spans="1:73" x14ac:dyDescent="0.6">
      <c r="C16" s="127" t="s">
        <v>289</v>
      </c>
      <c r="D16" s="34" t="s">
        <v>78</v>
      </c>
      <c r="E16" s="20"/>
      <c r="F16" s="20" t="s">
        <v>111</v>
      </c>
      <c r="G16" s="20"/>
      <c r="H16" s="33">
        <v>3.5000000000000003E-2</v>
      </c>
      <c r="J16" s="4"/>
    </row>
    <row r="17" spans="2:73" x14ac:dyDescent="0.6">
      <c r="C17" s="127" t="s">
        <v>290</v>
      </c>
      <c r="D17" s="34" t="s">
        <v>78</v>
      </c>
      <c r="E17" s="20"/>
      <c r="F17" s="20" t="s">
        <v>111</v>
      </c>
      <c r="G17" s="20"/>
      <c r="H17" s="33">
        <v>0.03</v>
      </c>
      <c r="I17" s="12"/>
      <c r="J17" s="4"/>
    </row>
    <row r="18" spans="2:73" x14ac:dyDescent="0.6">
      <c r="C18" s="127" t="s">
        <v>291</v>
      </c>
      <c r="D18" s="34" t="s">
        <v>78</v>
      </c>
      <c r="E18" s="20"/>
      <c r="F18" s="20" t="s">
        <v>111</v>
      </c>
      <c r="G18" s="20"/>
      <c r="H18" s="33">
        <v>1.4999999999999999E-2</v>
      </c>
      <c r="J18" s="4"/>
    </row>
    <row r="19" spans="2:73" x14ac:dyDescent="0.6">
      <c r="C19" s="127" t="s">
        <v>292</v>
      </c>
      <c r="D19" s="34" t="s">
        <v>78</v>
      </c>
      <c r="E19" s="20"/>
      <c r="F19" s="20" t="s">
        <v>111</v>
      </c>
      <c r="G19" s="20"/>
      <c r="H19" s="33">
        <v>1.29E-2</v>
      </c>
      <c r="I19" s="4"/>
      <c r="J19" s="4"/>
    </row>
    <row r="20" spans="2:73" x14ac:dyDescent="0.6">
      <c r="D20" s="34"/>
      <c r="E20" s="20"/>
      <c r="F20" s="20"/>
      <c r="G20" s="20"/>
      <c r="H20" s="12"/>
      <c r="I20" s="4"/>
      <c r="J20" s="4"/>
    </row>
    <row r="21" spans="2:73" x14ac:dyDescent="0.6">
      <c r="B21" s="56">
        <v>2</v>
      </c>
      <c r="C21" s="47" t="s">
        <v>114</v>
      </c>
      <c r="D21" s="39"/>
      <c r="E21" s="39"/>
      <c r="F21" s="39"/>
      <c r="G21" s="39"/>
      <c r="H21" s="39"/>
      <c r="I21" s="39"/>
      <c r="J21" s="30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</row>
    <row r="22" spans="2:73" ht="29.25" customHeight="1" x14ac:dyDescent="0.6">
      <c r="B22" s="138">
        <v>2.1</v>
      </c>
      <c r="C22" s="50" t="s">
        <v>288</v>
      </c>
      <c r="D22" s="34"/>
      <c r="E22" s="20"/>
      <c r="F22" s="20"/>
      <c r="G22" s="20"/>
      <c r="I22" s="11"/>
      <c r="J22" s="11"/>
      <c r="K22" s="11"/>
      <c r="L22" s="11"/>
      <c r="M22" s="11"/>
      <c r="N22" s="11"/>
      <c r="O22" s="11"/>
      <c r="P22" s="11"/>
      <c r="Q22" s="11"/>
    </row>
    <row r="23" spans="2:73" x14ac:dyDescent="0.6">
      <c r="B23" s="137"/>
      <c r="C23" s="127" t="s">
        <v>86</v>
      </c>
      <c r="D23" s="34" t="s">
        <v>0</v>
      </c>
      <c r="E23" s="20" t="s">
        <v>110</v>
      </c>
      <c r="F23" s="20" t="s">
        <v>115</v>
      </c>
      <c r="G23" s="20"/>
      <c r="I23" s="32">
        <v>7.2392999999999999E-2</v>
      </c>
      <c r="J23" s="32">
        <v>3.8383430000000001</v>
      </c>
      <c r="K23" s="32">
        <v>2.431816</v>
      </c>
      <c r="L23" s="32">
        <v>25.031786</v>
      </c>
      <c r="M23" s="32">
        <v>42.927916000000003</v>
      </c>
      <c r="N23" s="32">
        <v>50.812714999999997</v>
      </c>
      <c r="O23" s="32">
        <v>11.737833999999999</v>
      </c>
      <c r="P23" s="32">
        <v>3.0341770000000001</v>
      </c>
    </row>
    <row r="24" spans="2:73" x14ac:dyDescent="0.6">
      <c r="B24" s="137"/>
      <c r="C24" s="127" t="s">
        <v>294</v>
      </c>
      <c r="D24" s="34" t="s">
        <v>78</v>
      </c>
      <c r="E24" s="20"/>
      <c r="F24" s="20" t="s">
        <v>115</v>
      </c>
      <c r="G24" s="20"/>
      <c r="H24" s="114">
        <v>1</v>
      </c>
      <c r="J24" s="4"/>
    </row>
    <row r="25" spans="2:73" x14ac:dyDescent="0.6">
      <c r="B25" s="137"/>
      <c r="D25" s="34"/>
      <c r="E25" s="20"/>
      <c r="F25" s="20"/>
      <c r="G25" s="20"/>
    </row>
    <row r="26" spans="2:73" x14ac:dyDescent="0.6">
      <c r="B26" s="138">
        <v>2.1</v>
      </c>
      <c r="C26" s="50" t="s">
        <v>116</v>
      </c>
      <c r="D26" s="34"/>
      <c r="E26" s="20"/>
      <c r="F26" s="20"/>
      <c r="G26" s="20"/>
      <c r="H26" s="16"/>
      <c r="I26" s="26"/>
      <c r="J26" s="26"/>
      <c r="K26" s="26"/>
      <c r="L26" s="26"/>
      <c r="M26" s="26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</row>
    <row r="27" spans="2:73" x14ac:dyDescent="0.6">
      <c r="B27" s="137"/>
      <c r="C27" s="49" t="s">
        <v>117</v>
      </c>
      <c r="D27" s="34" t="s">
        <v>0</v>
      </c>
      <c r="E27" s="20" t="s">
        <v>110</v>
      </c>
      <c r="F27" s="20" t="s">
        <v>115</v>
      </c>
      <c r="G27" s="20"/>
      <c r="H27" s="9"/>
      <c r="I27" s="32">
        <v>0.56454888531209235</v>
      </c>
      <c r="J27" s="32">
        <v>0.57302994822941855</v>
      </c>
      <c r="K27" s="32">
        <v>2.890072928332529</v>
      </c>
      <c r="L27" s="32">
        <v>5.2497925837230923</v>
      </c>
      <c r="M27" s="32">
        <v>5.6479696394848133</v>
      </c>
      <c r="N27" s="32">
        <v>6.7417013826168386</v>
      </c>
      <c r="O27" s="32">
        <v>5.0915718477565406</v>
      </c>
      <c r="P27" s="32">
        <v>5.1811245814571976</v>
      </c>
      <c r="Q27" s="32">
        <v>7.6862543142116513</v>
      </c>
      <c r="R27" s="32">
        <v>7.5660943119263875</v>
      </c>
      <c r="S27" s="32">
        <v>7.4459343096411246</v>
      </c>
      <c r="T27" s="32">
        <v>7.3257743073558617</v>
      </c>
      <c r="U27" s="32">
        <v>7.2056143050705987</v>
      </c>
      <c r="V27" s="32">
        <v>7.0854543027853349</v>
      </c>
      <c r="W27" s="32">
        <v>6.965294300500072</v>
      </c>
      <c r="X27" s="32">
        <v>6.8451342982148091</v>
      </c>
      <c r="Y27" s="32">
        <v>6.7249742959295453</v>
      </c>
      <c r="Z27" s="32">
        <v>6.6048142936442824</v>
      </c>
      <c r="AA27" s="32">
        <v>6.4846542913590195</v>
      </c>
      <c r="AB27" s="32">
        <v>6.3644942890737566</v>
      </c>
      <c r="AC27" s="32">
        <v>6.2443342867884928</v>
      </c>
      <c r="AD27" s="32">
        <v>6.1241742845032299</v>
      </c>
      <c r="AE27" s="32">
        <v>6.004014282217967</v>
      </c>
      <c r="AF27" s="32">
        <v>5.883854279932704</v>
      </c>
      <c r="AG27" s="32">
        <v>5.7636942776474402</v>
      </c>
      <c r="AH27" s="32">
        <v>5.6435342753621773</v>
      </c>
      <c r="AI27" s="32">
        <v>5.5233742730769144</v>
      </c>
      <c r="AJ27" s="32">
        <v>5.4032142707916515</v>
      </c>
      <c r="AK27" s="32">
        <v>5.2830542685063877</v>
      </c>
      <c r="AL27" s="32">
        <v>5.1628942662211239</v>
      </c>
      <c r="AM27" s="32">
        <v>5.0427342639358619</v>
      </c>
      <c r="AN27" s="32">
        <v>4.922574261650599</v>
      </c>
      <c r="AO27" s="32">
        <v>4.8024142593653352</v>
      </c>
      <c r="AP27" s="32">
        <v>4.6822542570800723</v>
      </c>
      <c r="AQ27" s="32">
        <v>4.5620942547948093</v>
      </c>
      <c r="AR27" s="32">
        <v>4.4419342525095464</v>
      </c>
      <c r="AS27" s="32">
        <v>4.3217742502242826</v>
      </c>
      <c r="AT27" s="32">
        <v>4.2016142479390197</v>
      </c>
      <c r="AU27" s="32">
        <v>4.0814542456537568</v>
      </c>
      <c r="AV27" s="32">
        <v>3.9612942433684935</v>
      </c>
      <c r="AW27" s="32">
        <v>3.8411342410832305</v>
      </c>
      <c r="AX27" s="32">
        <v>3.7209742387979672</v>
      </c>
      <c r="AY27" s="32">
        <v>3.6008142365127043</v>
      </c>
      <c r="AZ27" s="32">
        <v>3.4806542342274409</v>
      </c>
      <c r="BA27" s="32">
        <v>3.360494231942178</v>
      </c>
      <c r="BB27" s="32">
        <v>3.2403342296569093</v>
      </c>
      <c r="BC27" s="32">
        <v>2.9572125611090501</v>
      </c>
      <c r="BD27" s="32">
        <v>2.7549090354571812</v>
      </c>
      <c r="BE27" s="32">
        <v>1.9131326654083933</v>
      </c>
      <c r="BF27" s="32">
        <v>1.1720493060869355</v>
      </c>
      <c r="BG27" s="32">
        <v>0.59854780884183811</v>
      </c>
      <c r="BH27" s="32">
        <v>3.2968404370316937E-2</v>
      </c>
      <c r="BI27" s="32">
        <v>0</v>
      </c>
      <c r="BJ27" s="32">
        <v>0</v>
      </c>
      <c r="BK27" s="32">
        <v>0</v>
      </c>
      <c r="BL27" s="32">
        <v>0</v>
      </c>
      <c r="BM27" s="32">
        <v>0</v>
      </c>
      <c r="BN27" s="32">
        <v>0</v>
      </c>
      <c r="BO27" s="32">
        <v>0</v>
      </c>
      <c r="BP27" s="32">
        <v>0</v>
      </c>
    </row>
    <row r="28" spans="2:73" x14ac:dyDescent="0.6">
      <c r="B28" s="137"/>
      <c r="C28" s="132" t="s">
        <v>87</v>
      </c>
      <c r="D28" s="34" t="s">
        <v>0</v>
      </c>
      <c r="E28" s="20" t="s">
        <v>110</v>
      </c>
      <c r="F28" s="20" t="s">
        <v>293</v>
      </c>
      <c r="G28" s="20"/>
      <c r="H28" s="9"/>
      <c r="I28" s="32">
        <v>0.56454888531209235</v>
      </c>
      <c r="J28" s="32">
        <v>0.57302994822941855</v>
      </c>
      <c r="K28" s="32">
        <v>2.890072928332529</v>
      </c>
      <c r="L28" s="32">
        <v>5.2497925837230923</v>
      </c>
      <c r="M28" s="32">
        <v>5.6479696394848133</v>
      </c>
      <c r="N28" s="32">
        <v>6.7417013826168386</v>
      </c>
      <c r="O28" s="32">
        <v>5.0915718477565406</v>
      </c>
      <c r="P28" s="32">
        <v>5.1811245814571976</v>
      </c>
      <c r="Q28" s="32">
        <v>7.6862543142116513</v>
      </c>
      <c r="R28" s="32">
        <v>7.5660943119263875</v>
      </c>
      <c r="S28" s="32">
        <v>7.4459343096411246</v>
      </c>
      <c r="T28" s="32">
        <v>7.3257743073558617</v>
      </c>
      <c r="U28" s="32">
        <v>7.2056143050705987</v>
      </c>
      <c r="V28" s="32">
        <v>7.0854543027853349</v>
      </c>
      <c r="W28" s="32">
        <v>6.965294300500072</v>
      </c>
      <c r="X28" s="32">
        <v>6.8451342982148091</v>
      </c>
      <c r="Y28" s="32">
        <v>6.7249742959295453</v>
      </c>
      <c r="Z28" s="32">
        <v>6.6048142936442824</v>
      </c>
      <c r="AA28" s="32">
        <v>6.4846542913590195</v>
      </c>
      <c r="AB28" s="32">
        <v>6.3644942890737566</v>
      </c>
      <c r="AC28" s="32">
        <v>6.2443342867884928</v>
      </c>
      <c r="AD28" s="32">
        <v>6.1241742845032299</v>
      </c>
      <c r="AE28" s="32">
        <v>6.004014282217967</v>
      </c>
      <c r="AF28" s="32">
        <v>5.883854279932704</v>
      </c>
      <c r="AG28" s="32">
        <v>5.7636942776474402</v>
      </c>
      <c r="AH28" s="32">
        <v>5.6435342753621773</v>
      </c>
      <c r="AI28" s="32">
        <v>5.5233742730769144</v>
      </c>
      <c r="AJ28" s="32">
        <v>5.4032142707916515</v>
      </c>
      <c r="AK28" s="32">
        <v>5.2830542685063877</v>
      </c>
      <c r="AL28" s="32">
        <v>5.1628942662211239</v>
      </c>
      <c r="AM28" s="32">
        <v>5.0427342639358619</v>
      </c>
      <c r="AN28" s="32">
        <v>4.922574261650599</v>
      </c>
      <c r="AO28" s="32">
        <v>4.8024142593653352</v>
      </c>
      <c r="AP28" s="32">
        <v>4.6822542570800723</v>
      </c>
      <c r="AQ28" s="32">
        <v>4.5620942547948093</v>
      </c>
      <c r="AR28" s="32">
        <v>4.4419342525095464</v>
      </c>
      <c r="AS28" s="32">
        <v>4.3217742502242826</v>
      </c>
      <c r="AT28" s="32">
        <v>4.2016142479390197</v>
      </c>
      <c r="AU28" s="32">
        <v>4.0814542456537568</v>
      </c>
      <c r="AV28" s="32">
        <v>3.9612942433684935</v>
      </c>
      <c r="AW28" s="32">
        <v>3.8411342410832305</v>
      </c>
      <c r="AX28" s="32">
        <v>3.7209742387979672</v>
      </c>
      <c r="AY28" s="32">
        <v>3.6008142365127043</v>
      </c>
      <c r="AZ28" s="32">
        <v>3.4806542342274409</v>
      </c>
      <c r="BA28" s="32">
        <v>3.360494231942178</v>
      </c>
      <c r="BB28" s="32">
        <v>3.2403342296569093</v>
      </c>
      <c r="BC28" s="32">
        <v>2.9572125611090501</v>
      </c>
      <c r="BD28" s="32">
        <v>2.7549090354571812</v>
      </c>
      <c r="BE28" s="32">
        <v>1.9131326654083933</v>
      </c>
      <c r="BF28" s="32">
        <v>1.1720493060869355</v>
      </c>
      <c r="BG28" s="32">
        <v>0.59854780884183811</v>
      </c>
      <c r="BH28" s="32">
        <v>3.2968404370316937E-2</v>
      </c>
      <c r="BI28" s="32">
        <v>0</v>
      </c>
      <c r="BJ28" s="32">
        <v>0</v>
      </c>
      <c r="BK28" s="32">
        <v>0</v>
      </c>
      <c r="BL28" s="32">
        <v>0</v>
      </c>
      <c r="BM28" s="32">
        <v>0</v>
      </c>
      <c r="BN28" s="32">
        <v>0</v>
      </c>
      <c r="BO28" s="32">
        <v>0</v>
      </c>
      <c r="BP28" s="32">
        <v>0</v>
      </c>
    </row>
    <row r="29" spans="2:73" x14ac:dyDescent="0.6">
      <c r="C29" s="48"/>
      <c r="D29" s="34"/>
      <c r="E29" s="20"/>
      <c r="F29" s="20"/>
      <c r="G29" s="20"/>
      <c r="H29" s="2"/>
      <c r="K29" s="2"/>
      <c r="N29" s="2"/>
      <c r="Q29" s="2"/>
      <c r="T29" s="2"/>
      <c r="W29" s="2"/>
      <c r="Z29" s="2"/>
      <c r="AC29" s="2"/>
      <c r="AF29" s="2"/>
      <c r="AI29" s="2"/>
      <c r="AL29" s="2"/>
      <c r="AO29" s="2"/>
      <c r="AR29" s="2"/>
      <c r="AU29" s="2"/>
      <c r="AX29" s="2"/>
      <c r="BA29" s="2"/>
      <c r="BD29" s="2"/>
      <c r="BG29" s="2"/>
    </row>
    <row r="30" spans="2:73" x14ac:dyDescent="0.6">
      <c r="B30" s="56">
        <v>3</v>
      </c>
      <c r="C30" s="47" t="s">
        <v>113</v>
      </c>
      <c r="D30" s="39"/>
      <c r="E30" s="39"/>
      <c r="F30" s="39"/>
      <c r="G30" s="39"/>
      <c r="H30" s="39"/>
      <c r="I30" s="39"/>
      <c r="J30" s="39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</row>
    <row r="31" spans="2:73" x14ac:dyDescent="0.6">
      <c r="D31" s="34"/>
      <c r="E31" s="20"/>
      <c r="F31" s="20"/>
      <c r="G31" s="20"/>
      <c r="H31" s="2"/>
    </row>
    <row r="32" spans="2:73" x14ac:dyDescent="0.6">
      <c r="B32" s="50">
        <v>3.1</v>
      </c>
      <c r="C32" s="50" t="s">
        <v>345</v>
      </c>
      <c r="D32" s="34"/>
      <c r="E32" s="20"/>
      <c r="F32" s="20"/>
      <c r="G32" s="20"/>
      <c r="H32" s="2"/>
    </row>
    <row r="33" spans="2:69" x14ac:dyDescent="0.6">
      <c r="C33" s="49" t="s">
        <v>54</v>
      </c>
      <c r="D33" s="34" t="s">
        <v>0</v>
      </c>
      <c r="E33" s="20" t="s">
        <v>110</v>
      </c>
      <c r="F33" s="20" t="s">
        <v>115</v>
      </c>
      <c r="G33" s="20"/>
      <c r="H33" s="32">
        <v>0.2859931458610071</v>
      </c>
    </row>
    <row r="34" spans="2:69" x14ac:dyDescent="0.6">
      <c r="C34" s="49" t="s">
        <v>53</v>
      </c>
      <c r="D34" s="34" t="s">
        <v>0</v>
      </c>
      <c r="E34" s="20" t="s">
        <v>110</v>
      </c>
      <c r="F34" s="20" t="s">
        <v>115</v>
      </c>
      <c r="G34" s="20"/>
      <c r="H34" s="32">
        <v>1.3516359814635913E-2</v>
      </c>
    </row>
    <row r="35" spans="2:69" x14ac:dyDescent="0.6">
      <c r="C35" s="49" t="s">
        <v>32</v>
      </c>
      <c r="D35" s="34" t="s">
        <v>0</v>
      </c>
      <c r="E35" s="20" t="s">
        <v>110</v>
      </c>
      <c r="F35" s="20" t="s">
        <v>115</v>
      </c>
      <c r="G35" s="20"/>
      <c r="H35" s="32">
        <v>0.88200000000000001</v>
      </c>
    </row>
    <row r="36" spans="2:69" x14ac:dyDescent="0.6">
      <c r="C36" s="49" t="s">
        <v>33</v>
      </c>
      <c r="D36" s="34" t="s">
        <v>0</v>
      </c>
      <c r="E36" s="20" t="s">
        <v>110</v>
      </c>
      <c r="F36" s="20" t="s">
        <v>115</v>
      </c>
      <c r="G36" s="20"/>
      <c r="H36" s="32">
        <v>7.0810000000000004</v>
      </c>
    </row>
    <row r="37" spans="2:69" x14ac:dyDescent="0.6">
      <c r="D37" s="34"/>
      <c r="E37" s="20"/>
      <c r="F37" s="20"/>
      <c r="G37" s="20"/>
      <c r="H37" s="32"/>
    </row>
    <row r="38" spans="2:69" x14ac:dyDescent="0.6">
      <c r="B38" s="50">
        <v>3.2</v>
      </c>
      <c r="C38" s="50" t="s">
        <v>346</v>
      </c>
      <c r="D38" s="34"/>
      <c r="E38" s="20"/>
      <c r="F38" s="20"/>
      <c r="G38" s="20"/>
      <c r="H38" s="32"/>
    </row>
    <row r="39" spans="2:69" x14ac:dyDescent="0.6">
      <c r="C39" s="49" t="s">
        <v>52</v>
      </c>
      <c r="D39" s="34" t="s">
        <v>0</v>
      </c>
      <c r="E39" s="20" t="s">
        <v>110</v>
      </c>
      <c r="F39" s="20" t="s">
        <v>115</v>
      </c>
      <c r="G39" s="20"/>
      <c r="H39" s="32">
        <v>5.974475309631988E-2</v>
      </c>
    </row>
    <row r="40" spans="2:69" x14ac:dyDescent="0.6">
      <c r="E40" s="20"/>
      <c r="F40" s="20"/>
      <c r="G40" s="20"/>
      <c r="H40" s="2"/>
    </row>
    <row r="41" spans="2:69" x14ac:dyDescent="0.6">
      <c r="B41" s="56">
        <v>4</v>
      </c>
      <c r="C41" s="47" t="s">
        <v>125</v>
      </c>
      <c r="D41" s="31"/>
      <c r="E41" s="31"/>
      <c r="F41" s="31"/>
      <c r="G41" s="162" t="s">
        <v>147</v>
      </c>
      <c r="H41" s="31"/>
      <c r="I41" s="31"/>
      <c r="J41" s="31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</row>
    <row r="42" spans="2:69" x14ac:dyDescent="0.6">
      <c r="E42" s="20"/>
      <c r="F42" s="20"/>
      <c r="H42" s="3"/>
    </row>
    <row r="43" spans="2:69" x14ac:dyDescent="0.6">
      <c r="B43" s="50">
        <v>4.0999999999999996</v>
      </c>
      <c r="C43" s="50" t="s">
        <v>274</v>
      </c>
      <c r="E43" s="20"/>
      <c r="F43" s="20"/>
      <c r="G43" s="20"/>
      <c r="H43" s="3"/>
    </row>
    <row r="44" spans="2:69" x14ac:dyDescent="0.6">
      <c r="C44" s="49" t="s">
        <v>124</v>
      </c>
      <c r="D44" s="34" t="s">
        <v>78</v>
      </c>
      <c r="E44" s="20"/>
      <c r="F44" s="20" t="s">
        <v>115</v>
      </c>
      <c r="G44" s="20"/>
      <c r="H44" s="40">
        <v>0.35</v>
      </c>
      <c r="I44" s="60"/>
    </row>
    <row r="45" spans="2:69" x14ac:dyDescent="0.6">
      <c r="C45" s="49" t="s">
        <v>34</v>
      </c>
      <c r="D45" s="34" t="s">
        <v>78</v>
      </c>
      <c r="E45" s="20"/>
      <c r="F45" s="20" t="s">
        <v>115</v>
      </c>
      <c r="G45" s="20"/>
      <c r="H45" s="40">
        <v>0.2</v>
      </c>
      <c r="I45" s="60"/>
    </row>
    <row r="46" spans="2:69" x14ac:dyDescent="0.6">
      <c r="C46" s="49" t="s">
        <v>35</v>
      </c>
      <c r="D46" s="34" t="s">
        <v>78</v>
      </c>
      <c r="E46" s="20"/>
      <c r="F46" s="20" t="s">
        <v>115</v>
      </c>
      <c r="G46" s="20"/>
      <c r="H46" s="40">
        <v>0.8</v>
      </c>
      <c r="I46" s="60"/>
    </row>
    <row r="47" spans="2:69" x14ac:dyDescent="0.6">
      <c r="C47" s="49" t="s">
        <v>92</v>
      </c>
      <c r="D47" s="34" t="s">
        <v>78</v>
      </c>
      <c r="E47" s="20"/>
      <c r="F47" s="20" t="s">
        <v>120</v>
      </c>
      <c r="G47" s="20"/>
      <c r="H47" s="33">
        <v>0.123</v>
      </c>
      <c r="I47" s="60"/>
    </row>
    <row r="48" spans="2:69" x14ac:dyDescent="0.6">
      <c r="C48" s="49" t="s">
        <v>93</v>
      </c>
      <c r="D48" s="34" t="s">
        <v>78</v>
      </c>
      <c r="E48" s="20"/>
      <c r="F48" s="20" t="s">
        <v>120</v>
      </c>
      <c r="G48" s="20"/>
      <c r="H48" s="41">
        <v>2.4E-2</v>
      </c>
      <c r="I48" s="60"/>
    </row>
    <row r="49" spans="2:10" x14ac:dyDescent="0.6">
      <c r="C49" s="49" t="s">
        <v>94</v>
      </c>
      <c r="D49" s="34" t="s">
        <v>78</v>
      </c>
      <c r="E49" s="20"/>
      <c r="F49" s="20" t="s">
        <v>120</v>
      </c>
      <c r="G49" s="20"/>
      <c r="H49" s="41">
        <v>5.11E-3</v>
      </c>
      <c r="I49" s="60"/>
    </row>
    <row r="50" spans="2:10" x14ac:dyDescent="0.6">
      <c r="C50" s="49" t="s">
        <v>36</v>
      </c>
      <c r="D50" s="34" t="s">
        <v>78</v>
      </c>
      <c r="E50" s="20"/>
      <c r="F50" s="20" t="s">
        <v>115</v>
      </c>
      <c r="G50" s="58"/>
      <c r="H50" s="41">
        <v>3.1250000000000001E-4</v>
      </c>
      <c r="I50" s="60"/>
    </row>
    <row r="51" spans="2:10" x14ac:dyDescent="0.6">
      <c r="D51" s="34"/>
      <c r="E51" s="20"/>
      <c r="F51" s="20"/>
      <c r="G51" s="20"/>
      <c r="H51" s="62"/>
      <c r="I51" s="62"/>
    </row>
    <row r="52" spans="2:10" x14ac:dyDescent="0.6">
      <c r="B52" s="50">
        <v>4.2</v>
      </c>
      <c r="C52" s="50" t="s">
        <v>2</v>
      </c>
      <c r="D52" s="34"/>
      <c r="E52" s="20"/>
      <c r="F52" s="20"/>
      <c r="G52" s="20"/>
      <c r="H52" s="62"/>
      <c r="I52" s="62"/>
    </row>
    <row r="53" spans="2:10" x14ac:dyDescent="0.6">
      <c r="C53" s="49" t="s">
        <v>40</v>
      </c>
      <c r="D53" s="34" t="s">
        <v>78</v>
      </c>
      <c r="E53" s="20"/>
      <c r="F53" s="20" t="s">
        <v>278</v>
      </c>
      <c r="G53" s="163" t="s">
        <v>148</v>
      </c>
      <c r="H53" s="41">
        <v>9.6500000000000006E-3</v>
      </c>
      <c r="I53" s="60"/>
    </row>
    <row r="54" spans="2:10" x14ac:dyDescent="0.6">
      <c r="E54" s="20"/>
      <c r="F54" s="20"/>
      <c r="G54" s="20"/>
      <c r="H54" s="61"/>
      <c r="I54" s="61"/>
    </row>
    <row r="55" spans="2:10" x14ac:dyDescent="0.6">
      <c r="B55" s="50">
        <v>4.3</v>
      </c>
      <c r="C55" s="50" t="s">
        <v>126</v>
      </c>
      <c r="E55" s="20"/>
      <c r="F55" s="20"/>
      <c r="G55" s="20"/>
      <c r="H55" s="61"/>
      <c r="I55" s="61"/>
    </row>
    <row r="56" spans="2:10" x14ac:dyDescent="0.6">
      <c r="C56" s="49" t="s">
        <v>37</v>
      </c>
      <c r="D56" s="34" t="s">
        <v>123</v>
      </c>
      <c r="E56" s="20"/>
      <c r="F56" s="20" t="s">
        <v>115</v>
      </c>
      <c r="G56" s="20" t="s">
        <v>38</v>
      </c>
      <c r="H56" s="155">
        <v>2.2100000000000002E-3</v>
      </c>
      <c r="I56" s="60"/>
    </row>
    <row r="57" spans="2:10" x14ac:dyDescent="0.6">
      <c r="C57" s="49" t="s">
        <v>39</v>
      </c>
      <c r="D57" s="34" t="s">
        <v>123</v>
      </c>
      <c r="E57" s="20"/>
      <c r="F57" s="20" t="s">
        <v>115</v>
      </c>
      <c r="G57" s="20" t="s">
        <v>38</v>
      </c>
      <c r="H57" s="155">
        <v>1.55E-2</v>
      </c>
      <c r="I57" s="60"/>
    </row>
    <row r="58" spans="2:10" x14ac:dyDescent="0.6">
      <c r="C58" s="51"/>
      <c r="D58"/>
      <c r="E58" s="20"/>
      <c r="F58" s="20"/>
      <c r="G58" s="20"/>
      <c r="H58" s="62"/>
      <c r="I58" s="62"/>
      <c r="J58"/>
    </row>
    <row r="59" spans="2:10" x14ac:dyDescent="0.6">
      <c r="B59" s="50">
        <v>4.4000000000000004</v>
      </c>
      <c r="C59" s="50" t="s">
        <v>127</v>
      </c>
      <c r="D59"/>
      <c r="E59" s="20"/>
      <c r="F59" s="20"/>
      <c r="G59" s="20"/>
      <c r="H59" s="62"/>
      <c r="I59" s="62"/>
      <c r="J59"/>
    </row>
    <row r="60" spans="2:10" ht="17.649999999999999" customHeight="1" x14ac:dyDescent="0.6">
      <c r="C60" s="123" t="s">
        <v>285</v>
      </c>
      <c r="D60" s="34" t="s">
        <v>78</v>
      </c>
      <c r="E60" s="20"/>
      <c r="F60" s="20" t="s">
        <v>120</v>
      </c>
      <c r="G60" s="160" t="s">
        <v>348</v>
      </c>
      <c r="H60" s="40">
        <v>0.5</v>
      </c>
      <c r="I60" s="60"/>
    </row>
    <row r="61" spans="2:10" x14ac:dyDescent="0.6">
      <c r="C61" s="49" t="s">
        <v>55</v>
      </c>
      <c r="D61" s="34" t="s">
        <v>78</v>
      </c>
      <c r="E61" s="20"/>
      <c r="F61" s="20" t="s">
        <v>115</v>
      </c>
      <c r="G61" s="58"/>
      <c r="H61" s="40">
        <v>0.8</v>
      </c>
      <c r="I61" s="42"/>
      <c r="J61" s="42">
        <v>0.8</v>
      </c>
    </row>
    <row r="62" spans="2:10" x14ac:dyDescent="0.6">
      <c r="C62" s="49" t="s">
        <v>56</v>
      </c>
      <c r="D62" s="34" t="s">
        <v>78</v>
      </c>
      <c r="E62" s="20"/>
      <c r="F62" s="20" t="s">
        <v>115</v>
      </c>
      <c r="G62" s="58"/>
      <c r="H62" s="40">
        <v>0.2</v>
      </c>
      <c r="J62" s="42">
        <v>0.2</v>
      </c>
    </row>
    <row r="63" spans="2:10" x14ac:dyDescent="0.6">
      <c r="C63" s="49" t="s">
        <v>57</v>
      </c>
      <c r="D63" s="34" t="s">
        <v>78</v>
      </c>
      <c r="E63" s="20"/>
      <c r="F63" s="20" t="s">
        <v>115</v>
      </c>
      <c r="G63" s="58"/>
      <c r="H63" s="40">
        <v>0.8</v>
      </c>
      <c r="J63" s="42">
        <v>0.8</v>
      </c>
    </row>
    <row r="64" spans="2:10" x14ac:dyDescent="0.6">
      <c r="C64" s="49" t="s">
        <v>58</v>
      </c>
      <c r="D64" s="34" t="s">
        <v>78</v>
      </c>
      <c r="E64" s="20"/>
      <c r="F64" s="20" t="s">
        <v>115</v>
      </c>
      <c r="G64" s="58"/>
      <c r="H64" s="40">
        <v>0.2</v>
      </c>
      <c r="J64" s="42">
        <v>0.2</v>
      </c>
    </row>
    <row r="65" spans="2:73" x14ac:dyDescent="0.6">
      <c r="C65" s="49" t="s">
        <v>66</v>
      </c>
      <c r="D65" s="34" t="s">
        <v>78</v>
      </c>
      <c r="E65" s="20"/>
      <c r="F65" s="20" t="s">
        <v>115</v>
      </c>
      <c r="G65" s="58"/>
      <c r="H65" s="40">
        <v>0.25</v>
      </c>
      <c r="J65" s="42">
        <v>0.25</v>
      </c>
    </row>
    <row r="66" spans="2:73" x14ac:dyDescent="0.6">
      <c r="C66" s="49" t="s">
        <v>65</v>
      </c>
      <c r="D66" s="34" t="s">
        <v>78</v>
      </c>
      <c r="E66" s="20"/>
      <c r="F66" s="20" t="s">
        <v>115</v>
      </c>
      <c r="G66" s="58"/>
      <c r="H66" s="40">
        <v>0.65</v>
      </c>
      <c r="J66" s="42">
        <v>0.65</v>
      </c>
    </row>
    <row r="67" spans="2:73" x14ac:dyDescent="0.6">
      <c r="C67" s="49" t="s">
        <v>64</v>
      </c>
      <c r="D67" s="34" t="s">
        <v>78</v>
      </c>
      <c r="E67" s="20"/>
      <c r="F67" s="20" t="s">
        <v>115</v>
      </c>
      <c r="G67" s="58"/>
      <c r="H67" s="40">
        <v>0.1</v>
      </c>
      <c r="J67" s="42">
        <v>0.1</v>
      </c>
    </row>
    <row r="68" spans="2:73" x14ac:dyDescent="0.6">
      <c r="E68" s="20"/>
      <c r="F68" s="59"/>
      <c r="G68" s="59"/>
      <c r="H68" s="8"/>
    </row>
    <row r="69" spans="2:73" x14ac:dyDescent="0.6">
      <c r="B69" s="56">
        <v>5</v>
      </c>
      <c r="C69" s="47" t="s">
        <v>128</v>
      </c>
      <c r="D69" s="31"/>
      <c r="E69" s="31"/>
      <c r="F69" s="31"/>
      <c r="G69" s="31"/>
      <c r="H69" s="44"/>
      <c r="I69" s="44"/>
      <c r="J69" s="44"/>
      <c r="K69" s="44"/>
      <c r="L69" s="31"/>
      <c r="M69" s="31"/>
      <c r="N69" s="31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</row>
    <row r="70" spans="2:73" x14ac:dyDescent="0.6">
      <c r="E70" s="20"/>
      <c r="F70" s="59"/>
      <c r="G70" s="59"/>
      <c r="H70" s="8"/>
    </row>
    <row r="71" spans="2:73" x14ac:dyDescent="0.6">
      <c r="B71" s="50">
        <v>5.0999999999999996</v>
      </c>
      <c r="C71" s="52" t="s">
        <v>130</v>
      </c>
      <c r="E71" s="20"/>
      <c r="F71" s="20"/>
      <c r="G71" s="20"/>
      <c r="H71" s="10"/>
      <c r="I71" s="10"/>
      <c r="J71" s="10"/>
      <c r="K71" s="10"/>
      <c r="L71" s="10"/>
    </row>
    <row r="72" spans="2:73" x14ac:dyDescent="0.6">
      <c r="C72" s="49" t="s">
        <v>68</v>
      </c>
      <c r="D72" s="34" t="s">
        <v>131</v>
      </c>
      <c r="E72" s="20"/>
      <c r="F72" s="20" t="s">
        <v>115</v>
      </c>
      <c r="G72" s="20"/>
      <c r="H72" s="46">
        <v>48</v>
      </c>
      <c r="I72" s="8"/>
      <c r="J72" s="10"/>
      <c r="K72" s="10"/>
      <c r="L72" s="10"/>
    </row>
    <row r="73" spans="2:73" x14ac:dyDescent="0.6">
      <c r="C73" s="49" t="s">
        <v>129</v>
      </c>
      <c r="D73" s="34" t="s">
        <v>78</v>
      </c>
      <c r="E73" s="20"/>
      <c r="F73" s="20" t="s">
        <v>115</v>
      </c>
      <c r="G73" s="20"/>
      <c r="H73" s="43">
        <v>0.9</v>
      </c>
      <c r="I73" s="8"/>
      <c r="J73" s="10"/>
      <c r="K73" s="10"/>
      <c r="L73" s="10"/>
    </row>
    <row r="74" spans="2:73" x14ac:dyDescent="0.6">
      <c r="C74" s="49" t="s">
        <v>149</v>
      </c>
      <c r="D74" s="34" t="s">
        <v>78</v>
      </c>
      <c r="E74" s="20"/>
      <c r="F74" s="20" t="s">
        <v>115</v>
      </c>
      <c r="G74" s="20"/>
      <c r="H74" s="43">
        <v>0.5</v>
      </c>
      <c r="I74" s="8"/>
      <c r="J74" s="10"/>
      <c r="K74" s="10"/>
      <c r="L74" s="10"/>
    </row>
    <row r="75" spans="2:73" x14ac:dyDescent="0.6">
      <c r="C75" s="49" t="s">
        <v>69</v>
      </c>
      <c r="D75" s="34" t="s">
        <v>131</v>
      </c>
      <c r="E75" s="20"/>
      <c r="F75" s="20" t="s">
        <v>115</v>
      </c>
      <c r="G75" s="20"/>
      <c r="H75" s="46">
        <v>69</v>
      </c>
      <c r="I75" s="8"/>
      <c r="J75" s="10"/>
      <c r="K75" s="10"/>
      <c r="L75" s="10"/>
    </row>
    <row r="76" spans="2:73" x14ac:dyDescent="0.6">
      <c r="C76" s="49" t="s">
        <v>129</v>
      </c>
      <c r="D76" s="34" t="s">
        <v>78</v>
      </c>
      <c r="E76" s="20"/>
      <c r="F76" s="20" t="s">
        <v>115</v>
      </c>
      <c r="G76" s="20"/>
      <c r="H76" s="43">
        <v>0.05</v>
      </c>
      <c r="I76" s="8"/>
      <c r="J76" s="10"/>
      <c r="K76" s="10"/>
      <c r="L76" s="10"/>
    </row>
    <row r="77" spans="2:73" x14ac:dyDescent="0.6">
      <c r="C77" s="49" t="s">
        <v>149</v>
      </c>
      <c r="D77" s="34" t="s">
        <v>78</v>
      </c>
      <c r="E77" s="20"/>
      <c r="F77" s="20" t="s">
        <v>115</v>
      </c>
      <c r="G77" s="20"/>
      <c r="H77" s="43">
        <v>0.3</v>
      </c>
      <c r="I77" s="8"/>
      <c r="J77" s="10"/>
      <c r="K77" s="10"/>
      <c r="L77" s="10"/>
    </row>
    <row r="78" spans="2:73" x14ac:dyDescent="0.6">
      <c r="C78" s="49" t="s">
        <v>70</v>
      </c>
      <c r="D78" s="34" t="s">
        <v>131</v>
      </c>
      <c r="E78" s="20"/>
      <c r="F78" s="20" t="s">
        <v>115</v>
      </c>
      <c r="G78" s="20"/>
      <c r="H78" s="46">
        <v>75</v>
      </c>
      <c r="I78" s="8"/>
      <c r="J78" s="10"/>
      <c r="K78" s="10"/>
      <c r="L78" s="10"/>
    </row>
    <row r="79" spans="2:73" x14ac:dyDescent="0.6">
      <c r="C79" s="49" t="s">
        <v>129</v>
      </c>
      <c r="D79" s="34" t="s">
        <v>78</v>
      </c>
      <c r="E79" s="20"/>
      <c r="F79" s="20" t="s">
        <v>115</v>
      </c>
      <c r="G79" s="20"/>
      <c r="H79" s="43">
        <v>0.05</v>
      </c>
      <c r="I79" s="8"/>
      <c r="J79" s="10"/>
      <c r="K79" s="10"/>
      <c r="L79" s="10"/>
    </row>
    <row r="80" spans="2:73" x14ac:dyDescent="0.6">
      <c r="C80" s="49" t="s">
        <v>149</v>
      </c>
      <c r="D80" s="34" t="s">
        <v>78</v>
      </c>
      <c r="E80" s="20"/>
      <c r="F80" s="20" t="s">
        <v>115</v>
      </c>
      <c r="G80" s="20"/>
      <c r="H80" s="43">
        <v>0.1</v>
      </c>
      <c r="I80" s="8"/>
      <c r="J80" s="10"/>
      <c r="K80" s="10"/>
      <c r="L80" s="10"/>
    </row>
    <row r="81" spans="2:73" x14ac:dyDescent="0.6">
      <c r="C81" s="49" t="s">
        <v>71</v>
      </c>
      <c r="D81" s="34" t="s">
        <v>131</v>
      </c>
      <c r="E81" s="20"/>
      <c r="F81" s="20" t="s">
        <v>115</v>
      </c>
      <c r="G81" s="20"/>
      <c r="H81" s="46">
        <f>52*6</f>
        <v>312</v>
      </c>
      <c r="I81" s="8"/>
      <c r="J81" s="10"/>
      <c r="K81" s="10"/>
      <c r="L81" s="10"/>
    </row>
    <row r="82" spans="2:73" x14ac:dyDescent="0.6">
      <c r="C82" s="49" t="s">
        <v>129</v>
      </c>
      <c r="D82" s="34" t="s">
        <v>78</v>
      </c>
      <c r="E82" s="20"/>
      <c r="F82" s="20" t="s">
        <v>115</v>
      </c>
      <c r="G82" s="20"/>
      <c r="H82" s="43">
        <v>0</v>
      </c>
      <c r="I82" s="8"/>
      <c r="J82" s="10"/>
      <c r="K82" s="10"/>
      <c r="L82" s="10"/>
    </row>
    <row r="83" spans="2:73" x14ac:dyDescent="0.6">
      <c r="C83" s="49" t="s">
        <v>149</v>
      </c>
      <c r="D83" s="34" t="s">
        <v>78</v>
      </c>
      <c r="E83" s="20"/>
      <c r="F83" s="20" t="s">
        <v>115</v>
      </c>
      <c r="G83" s="20"/>
      <c r="H83" s="43">
        <v>0.1</v>
      </c>
      <c r="I83" s="8"/>
      <c r="J83" s="10"/>
      <c r="K83" s="10"/>
      <c r="L83" s="10"/>
    </row>
    <row r="84" spans="2:73" x14ac:dyDescent="0.6">
      <c r="E84" s="20"/>
      <c r="F84" s="20"/>
      <c r="G84" s="20"/>
    </row>
    <row r="85" spans="2:73" x14ac:dyDescent="0.6">
      <c r="B85" s="56">
        <v>6</v>
      </c>
      <c r="C85" s="47" t="s">
        <v>132</v>
      </c>
      <c r="D85" s="31"/>
      <c r="E85" s="31"/>
      <c r="F85" s="31"/>
      <c r="G85" s="31"/>
      <c r="H85" s="31"/>
      <c r="I85" s="44"/>
      <c r="J85" s="44"/>
      <c r="K85" s="44"/>
      <c r="L85" s="31"/>
      <c r="M85" s="31"/>
      <c r="N85" s="31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  <c r="BO85" s="28"/>
      <c r="BP85" s="28"/>
      <c r="BQ85" s="28"/>
      <c r="BR85" s="28"/>
      <c r="BS85" s="28"/>
      <c r="BT85" s="28"/>
      <c r="BU85" s="28"/>
    </row>
    <row r="86" spans="2:73" x14ac:dyDescent="0.6">
      <c r="E86" s="20"/>
      <c r="F86" s="20"/>
      <c r="G86" s="20"/>
      <c r="N86" s="6"/>
      <c r="O86" s="7"/>
    </row>
    <row r="87" spans="2:73" x14ac:dyDescent="0.6">
      <c r="B87" s="50">
        <v>6.1</v>
      </c>
      <c r="C87" s="50" t="s">
        <v>133</v>
      </c>
      <c r="E87" s="20"/>
      <c r="F87" s="20"/>
      <c r="G87" s="20"/>
      <c r="N87" s="6"/>
      <c r="O87" s="7"/>
    </row>
    <row r="88" spans="2:73" x14ac:dyDescent="0.6">
      <c r="B88" s="50"/>
      <c r="C88" s="49" t="s">
        <v>42</v>
      </c>
      <c r="D88" s="34" t="s">
        <v>41</v>
      </c>
      <c r="E88" s="20"/>
      <c r="F88" s="20" t="s">
        <v>115</v>
      </c>
      <c r="G88" s="20"/>
      <c r="H88" s="46">
        <v>297563000000</v>
      </c>
    </row>
    <row r="89" spans="2:73" x14ac:dyDescent="0.6">
      <c r="B89" s="50"/>
      <c r="C89" s="49" t="s">
        <v>43</v>
      </c>
      <c r="D89" s="34" t="s">
        <v>44</v>
      </c>
      <c r="E89" s="20"/>
      <c r="F89" s="20" t="s">
        <v>115</v>
      </c>
      <c r="G89" s="20"/>
      <c r="H89" s="45">
        <v>29.3</v>
      </c>
    </row>
    <row r="90" spans="2:73" x14ac:dyDescent="0.6">
      <c r="B90" s="50"/>
      <c r="C90" s="49" t="s">
        <v>83</v>
      </c>
      <c r="D90" s="34" t="s">
        <v>84</v>
      </c>
      <c r="E90" s="20"/>
      <c r="F90" s="20" t="s">
        <v>115</v>
      </c>
      <c r="G90" s="20"/>
      <c r="H90" s="45">
        <v>3</v>
      </c>
    </row>
    <row r="91" spans="2:73" x14ac:dyDescent="0.6">
      <c r="B91" s="50"/>
      <c r="C91" s="49" t="s">
        <v>85</v>
      </c>
      <c r="D91" s="34" t="s">
        <v>84</v>
      </c>
      <c r="E91" s="20"/>
      <c r="F91" s="20" t="s">
        <v>115</v>
      </c>
      <c r="G91" s="20"/>
      <c r="H91" s="45">
        <v>16</v>
      </c>
    </row>
    <row r="92" spans="2:73" x14ac:dyDescent="0.6">
      <c r="B92" s="50"/>
      <c r="C92" s="49" t="s">
        <v>45</v>
      </c>
      <c r="D92" s="34" t="s">
        <v>51</v>
      </c>
      <c r="E92" s="20" t="s">
        <v>135</v>
      </c>
      <c r="F92" s="20" t="s">
        <v>115</v>
      </c>
      <c r="G92" s="20"/>
      <c r="H92" s="45">
        <v>0</v>
      </c>
    </row>
    <row r="93" spans="2:73" x14ac:dyDescent="0.6">
      <c r="B93" s="50"/>
      <c r="C93" s="49" t="s">
        <v>46</v>
      </c>
      <c r="D93" s="34" t="s">
        <v>51</v>
      </c>
      <c r="E93" s="20" t="s">
        <v>135</v>
      </c>
      <c r="F93" s="20" t="s">
        <v>115</v>
      </c>
      <c r="G93" s="20"/>
      <c r="H93" s="45">
        <v>25</v>
      </c>
    </row>
    <row r="94" spans="2:73" x14ac:dyDescent="0.6">
      <c r="B94" s="50"/>
      <c r="C94" s="49" t="s">
        <v>47</v>
      </c>
      <c r="D94" s="34" t="s">
        <v>51</v>
      </c>
      <c r="E94" s="20" t="s">
        <v>135</v>
      </c>
      <c r="F94" s="20" t="s">
        <v>115</v>
      </c>
      <c r="G94" s="20"/>
      <c r="H94" s="45">
        <v>2</v>
      </c>
    </row>
    <row r="95" spans="2:73" x14ac:dyDescent="0.6">
      <c r="B95" s="50"/>
      <c r="C95" s="49" t="s">
        <v>48</v>
      </c>
      <c r="D95" s="34" t="s">
        <v>51</v>
      </c>
      <c r="E95" s="20" t="s">
        <v>135</v>
      </c>
      <c r="F95" s="20" t="s">
        <v>115</v>
      </c>
      <c r="G95" s="20"/>
      <c r="H95" s="45">
        <v>0</v>
      </c>
    </row>
    <row r="96" spans="2:73" x14ac:dyDescent="0.6">
      <c r="B96" s="50"/>
      <c r="C96" s="49" t="s">
        <v>49</v>
      </c>
      <c r="D96" s="34" t="s">
        <v>51</v>
      </c>
      <c r="E96" s="20" t="s">
        <v>135</v>
      </c>
      <c r="F96" s="20" t="s">
        <v>115</v>
      </c>
      <c r="G96" s="20"/>
      <c r="H96" s="45">
        <v>18.75</v>
      </c>
    </row>
    <row r="97" spans="2:8" x14ac:dyDescent="0.6">
      <c r="B97" s="50"/>
      <c r="C97" s="49" t="s">
        <v>50</v>
      </c>
      <c r="D97" s="34" t="s">
        <v>51</v>
      </c>
      <c r="E97" s="20" t="s">
        <v>135</v>
      </c>
      <c r="F97" s="20" t="s">
        <v>115</v>
      </c>
      <c r="G97" s="20"/>
      <c r="H97" s="45">
        <v>1.5</v>
      </c>
    </row>
    <row r="98" spans="2:8" x14ac:dyDescent="0.6">
      <c r="B98" s="50"/>
      <c r="D98" s="34"/>
      <c r="E98" s="20"/>
      <c r="F98" s="20"/>
      <c r="G98" s="20"/>
    </row>
    <row r="99" spans="2:8" x14ac:dyDescent="0.6">
      <c r="B99" s="50">
        <v>6.2</v>
      </c>
      <c r="C99" s="50" t="s">
        <v>59</v>
      </c>
      <c r="D99" s="34"/>
      <c r="E99" s="20"/>
      <c r="F99" s="20"/>
      <c r="G99" s="20"/>
    </row>
    <row r="100" spans="2:8" x14ac:dyDescent="0.6">
      <c r="B100" s="50"/>
      <c r="C100" s="49" t="s">
        <v>60</v>
      </c>
      <c r="D100" s="34" t="s">
        <v>0</v>
      </c>
      <c r="E100" s="20" t="s">
        <v>135</v>
      </c>
      <c r="F100" s="20" t="s">
        <v>115</v>
      </c>
      <c r="G100" s="20"/>
      <c r="H100" s="45">
        <v>0</v>
      </c>
    </row>
    <row r="101" spans="2:8" x14ac:dyDescent="0.6">
      <c r="B101" s="50"/>
      <c r="C101" s="49" t="s">
        <v>61</v>
      </c>
      <c r="D101" s="34" t="s">
        <v>0</v>
      </c>
      <c r="E101" s="20" t="s">
        <v>135</v>
      </c>
      <c r="F101" s="20" t="s">
        <v>115</v>
      </c>
      <c r="G101" s="20"/>
      <c r="H101" s="45">
        <v>2.8</v>
      </c>
    </row>
    <row r="102" spans="2:8" x14ac:dyDescent="0.6">
      <c r="B102" s="50"/>
      <c r="C102" s="49" t="s">
        <v>62</v>
      </c>
      <c r="D102" s="34" t="s">
        <v>0</v>
      </c>
      <c r="E102" s="20" t="s">
        <v>135</v>
      </c>
      <c r="F102" s="20" t="s">
        <v>115</v>
      </c>
      <c r="G102" s="20"/>
      <c r="H102" s="45">
        <v>44.8</v>
      </c>
    </row>
    <row r="103" spans="2:8" x14ac:dyDescent="0.6">
      <c r="B103" s="50"/>
      <c r="C103" s="49" t="s">
        <v>63</v>
      </c>
      <c r="D103" s="34" t="s">
        <v>0</v>
      </c>
      <c r="E103" s="20" t="s">
        <v>135</v>
      </c>
      <c r="F103" s="20" t="s">
        <v>115</v>
      </c>
      <c r="G103" s="20"/>
      <c r="H103" s="45">
        <v>156.80000000000001</v>
      </c>
    </row>
    <row r="104" spans="2:8" x14ac:dyDescent="0.6">
      <c r="B104" s="50"/>
      <c r="C104" s="49" t="s">
        <v>141</v>
      </c>
      <c r="D104" s="34" t="s">
        <v>0</v>
      </c>
      <c r="E104" s="20" t="s">
        <v>135</v>
      </c>
      <c r="F104" s="20" t="s">
        <v>115</v>
      </c>
      <c r="G104" s="58"/>
      <c r="H104" s="45">
        <v>0.9</v>
      </c>
    </row>
    <row r="105" spans="2:8" ht="15" customHeight="1" x14ac:dyDescent="0.6">
      <c r="B105" s="50"/>
      <c r="C105" s="49" t="s">
        <v>142</v>
      </c>
      <c r="D105" s="34" t="s">
        <v>0</v>
      </c>
      <c r="E105" s="20" t="s">
        <v>135</v>
      </c>
      <c r="F105" s="20" t="s">
        <v>115</v>
      </c>
      <c r="G105" s="58"/>
      <c r="H105" s="45">
        <v>2.1</v>
      </c>
    </row>
    <row r="106" spans="2:8" ht="15" customHeight="1" x14ac:dyDescent="0.6">
      <c r="B106" s="50"/>
      <c r="C106" s="49" t="s">
        <v>143</v>
      </c>
      <c r="D106" s="34" t="s">
        <v>0</v>
      </c>
      <c r="E106" s="20" t="s">
        <v>135</v>
      </c>
      <c r="F106" s="20" t="s">
        <v>115</v>
      </c>
      <c r="G106" s="58"/>
      <c r="H106" s="45">
        <v>63.5</v>
      </c>
    </row>
    <row r="107" spans="2:8" x14ac:dyDescent="0.6">
      <c r="B107" s="50"/>
      <c r="C107" s="49" t="s">
        <v>144</v>
      </c>
      <c r="D107" s="34" t="s">
        <v>0</v>
      </c>
      <c r="E107" s="20" t="s">
        <v>135</v>
      </c>
      <c r="F107" s="20" t="s">
        <v>115</v>
      </c>
      <c r="G107" s="58"/>
      <c r="H107" s="45">
        <v>141.9</v>
      </c>
    </row>
    <row r="108" spans="2:8" x14ac:dyDescent="0.6">
      <c r="B108" s="50"/>
      <c r="C108" s="49" t="s">
        <v>145</v>
      </c>
      <c r="D108" s="34" t="s">
        <v>0</v>
      </c>
      <c r="E108" s="20" t="s">
        <v>135</v>
      </c>
      <c r="F108" s="20" t="s">
        <v>115</v>
      </c>
      <c r="G108" s="58"/>
      <c r="H108" s="45">
        <v>130.1</v>
      </c>
    </row>
    <row r="109" spans="2:8" x14ac:dyDescent="0.6">
      <c r="B109" s="50"/>
      <c r="C109" s="49" t="s">
        <v>146</v>
      </c>
      <c r="D109" s="34" t="s">
        <v>0</v>
      </c>
      <c r="E109" s="20" t="s">
        <v>135</v>
      </c>
      <c r="F109" s="20" t="s">
        <v>115</v>
      </c>
      <c r="G109" s="58"/>
      <c r="H109" s="45">
        <v>298</v>
      </c>
    </row>
    <row r="110" spans="2:8" x14ac:dyDescent="0.6">
      <c r="B110" s="50"/>
      <c r="C110" s="1"/>
    </row>
    <row r="111" spans="2:8" x14ac:dyDescent="0.6">
      <c r="B111" s="50">
        <v>6.3</v>
      </c>
      <c r="C111" s="50" t="s">
        <v>75</v>
      </c>
      <c r="D111" s="34"/>
      <c r="E111" s="20"/>
      <c r="F111" s="20"/>
      <c r="G111" s="20"/>
    </row>
    <row r="112" spans="2:8" x14ac:dyDescent="0.6">
      <c r="B112" s="50"/>
      <c r="C112" s="49" t="s">
        <v>76</v>
      </c>
      <c r="D112" s="34" t="s">
        <v>0</v>
      </c>
      <c r="E112" s="20" t="s">
        <v>135</v>
      </c>
      <c r="F112" s="20" t="s">
        <v>115</v>
      </c>
      <c r="G112" s="20"/>
      <c r="H112" s="82">
        <v>1.6</v>
      </c>
    </row>
    <row r="113" spans="2:73" x14ac:dyDescent="0.6">
      <c r="B113" s="50"/>
      <c r="C113" s="49" t="s">
        <v>77</v>
      </c>
      <c r="D113" s="34" t="s">
        <v>134</v>
      </c>
      <c r="E113" s="20"/>
      <c r="F113" s="20" t="s">
        <v>115</v>
      </c>
      <c r="G113" s="20"/>
      <c r="H113" s="57">
        <v>10</v>
      </c>
    </row>
    <row r="114" spans="2:73" x14ac:dyDescent="0.6">
      <c r="B114" s="50"/>
      <c r="D114" s="34"/>
      <c r="E114" s="20"/>
      <c r="F114" s="20"/>
      <c r="G114" s="20"/>
    </row>
    <row r="115" spans="2:73" x14ac:dyDescent="0.6">
      <c r="B115" s="50">
        <v>6.4</v>
      </c>
      <c r="C115" s="50" t="s">
        <v>67</v>
      </c>
      <c r="D115" s="34"/>
      <c r="E115" s="20"/>
      <c r="F115" s="20"/>
      <c r="G115" s="20"/>
    </row>
    <row r="116" spans="2:73" x14ac:dyDescent="0.6">
      <c r="B116" s="50"/>
      <c r="C116" s="49" t="s">
        <v>68</v>
      </c>
      <c r="D116" s="34" t="s">
        <v>0</v>
      </c>
      <c r="E116" s="20" t="s">
        <v>135</v>
      </c>
      <c r="F116" s="20" t="s">
        <v>115</v>
      </c>
      <c r="G116" s="58"/>
      <c r="H116" s="81">
        <v>2.61</v>
      </c>
    </row>
    <row r="117" spans="2:73" x14ac:dyDescent="0.6">
      <c r="B117" s="50"/>
      <c r="C117" s="49" t="s">
        <v>69</v>
      </c>
      <c r="D117" s="34" t="s">
        <v>0</v>
      </c>
      <c r="E117" s="20" t="s">
        <v>135</v>
      </c>
      <c r="F117" s="20" t="s">
        <v>115</v>
      </c>
      <c r="G117" s="58"/>
      <c r="H117" s="81">
        <v>12.6</v>
      </c>
    </row>
    <row r="118" spans="2:73" x14ac:dyDescent="0.6">
      <c r="B118" s="50"/>
      <c r="C118" s="49" t="s">
        <v>70</v>
      </c>
      <c r="D118" s="34" t="s">
        <v>0</v>
      </c>
      <c r="E118" s="20" t="s">
        <v>135</v>
      </c>
      <c r="F118" s="20" t="s">
        <v>115</v>
      </c>
      <c r="G118" s="58"/>
      <c r="H118" s="81">
        <v>18.14</v>
      </c>
    </row>
    <row r="119" spans="2:73" x14ac:dyDescent="0.6">
      <c r="B119" s="50"/>
      <c r="C119" s="49" t="s">
        <v>71</v>
      </c>
      <c r="D119" s="34" t="s">
        <v>0</v>
      </c>
      <c r="E119" s="20" t="s">
        <v>135</v>
      </c>
      <c r="F119" s="20" t="s">
        <v>115</v>
      </c>
      <c r="G119" s="58"/>
      <c r="H119" s="81">
        <v>181.71700000000001</v>
      </c>
    </row>
    <row r="120" spans="2:73" x14ac:dyDescent="0.6">
      <c r="B120" s="50"/>
      <c r="D120" s="34"/>
      <c r="E120" s="20"/>
      <c r="F120" s="20"/>
      <c r="G120" s="20"/>
    </row>
    <row r="121" spans="2:73" x14ac:dyDescent="0.6">
      <c r="B121" s="50">
        <v>6.5</v>
      </c>
      <c r="C121" s="50" t="s">
        <v>72</v>
      </c>
      <c r="D121" s="34"/>
      <c r="E121" s="20"/>
      <c r="F121" s="20"/>
      <c r="G121" s="20"/>
    </row>
    <row r="122" spans="2:73" x14ac:dyDescent="0.6">
      <c r="B122" s="50"/>
      <c r="C122" s="176" t="s">
        <v>368</v>
      </c>
      <c r="D122" s="34" t="s">
        <v>0</v>
      </c>
      <c r="E122" s="20" t="s">
        <v>135</v>
      </c>
      <c r="F122" s="20" t="s">
        <v>115</v>
      </c>
      <c r="G122" s="20"/>
      <c r="H122" s="82">
        <v>8.5</v>
      </c>
    </row>
    <row r="123" spans="2:73" x14ac:dyDescent="0.6">
      <c r="B123" s="50"/>
      <c r="C123" s="49" t="s">
        <v>73</v>
      </c>
      <c r="D123" s="34" t="s">
        <v>0</v>
      </c>
      <c r="E123" s="20" t="s">
        <v>135</v>
      </c>
      <c r="F123" s="20" t="s">
        <v>115</v>
      </c>
      <c r="H123" s="82">
        <v>241</v>
      </c>
    </row>
    <row r="124" spans="2:73" x14ac:dyDescent="0.6">
      <c r="B124" s="50"/>
    </row>
    <row r="125" spans="2:73" x14ac:dyDescent="0.6">
      <c r="B125" s="56">
        <v>7</v>
      </c>
      <c r="C125" s="47" t="s">
        <v>225</v>
      </c>
      <c r="D125" s="28"/>
      <c r="E125" s="28"/>
      <c r="F125" s="29"/>
      <c r="G125" s="29"/>
      <c r="H125" s="29"/>
      <c r="I125" s="28"/>
      <c r="J125" s="30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  <c r="BM125" s="28"/>
      <c r="BN125" s="28"/>
      <c r="BO125" s="28"/>
      <c r="BP125" s="28"/>
      <c r="BQ125" s="28"/>
      <c r="BR125" s="28"/>
      <c r="BS125" s="28"/>
      <c r="BT125" s="28"/>
      <c r="BU125" s="28"/>
    </row>
    <row r="126" spans="2:73" s="85" customFormat="1" x14ac:dyDescent="0.6">
      <c r="B126" s="91"/>
      <c r="C126" s="86"/>
      <c r="F126" s="87"/>
      <c r="G126" s="87"/>
      <c r="H126" s="87"/>
      <c r="J126" s="88"/>
    </row>
    <row r="127" spans="2:73" x14ac:dyDescent="0.6">
      <c r="C127" s="127" t="s">
        <v>295</v>
      </c>
      <c r="E127" s="20"/>
      <c r="F127" s="20" t="s">
        <v>296</v>
      </c>
      <c r="H127" s="82">
        <v>1.22814132115846</v>
      </c>
    </row>
    <row r="128" spans="2:73" x14ac:dyDescent="0.6">
      <c r="C128" s="127" t="s">
        <v>297</v>
      </c>
      <c r="D128" s="1" t="s">
        <v>226</v>
      </c>
      <c r="F128" s="20" t="s">
        <v>115</v>
      </c>
      <c r="H128" s="131">
        <v>8</v>
      </c>
      <c r="I128" s="85"/>
    </row>
    <row r="129" spans="9:9" x14ac:dyDescent="0.6">
      <c r="I129" s="85"/>
    </row>
  </sheetData>
  <scenarios current="1">
    <scenario name="Upper Case" locked="1" count="6" user="Muhammad Uddin" comment="Created by Muhammad Uddin on 19/07/2018">
      <inputCells r="H44" val="0.2"/>
      <inputCells r="H47" val="0.02"/>
      <inputCells r="H48" val="0.004"/>
      <inputCells r="H49" val="0.0008"/>
      <inputCells r="H53" val="0.00965"/>
      <inputCells r="H60" val="0.282191780821918"/>
    </scenario>
    <scenario name="Lower Case" locked="1" count="6" user="Muhammad Uddin" comment="Created by Muhammad Uddin on 19/07/2018">
      <inputCells r="H44" val="0.058"/>
      <inputCells r="H47" val="0.0058"/>
      <inputCells r="H48" val="0.00117"/>
      <inputCells r="H49" val="0.00023"/>
      <inputCells r="H53" val="0.00365"/>
      <inputCells r="H60" val="0.282191780821918"/>
    </scenario>
  </scenarios>
  <hyperlinks>
    <hyperlink ref="G41" location="FOOTNOTES!A1" display="See footnote 1"/>
    <hyperlink ref="G60" location="FOOTNOTES!A1" display="See footnote 3"/>
    <hyperlink ref="G53" location="FOOTNOTES!A1" display="See footnote 2"/>
  </hyperlinks>
  <pageMargins left="0.70866141732283472" right="0.70866141732283472" top="0.74803149606299213" bottom="0.74803149606299213" header="0.31496062992125984" footer="0.31496062992125984"/>
  <pageSetup paperSize="9" scale="1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BU129"/>
  <sheetViews>
    <sheetView showGridLines="0" zoomScale="70" zoomScaleNormal="70" workbookViewId="0">
      <pane xSplit="2" ySplit="10" topLeftCell="C13" activePane="bottomRight" state="frozen"/>
      <selection activeCell="F7" sqref="F7"/>
      <selection pane="topRight" activeCell="F7" sqref="F7"/>
      <selection pane="bottomLeft" activeCell="F7" sqref="F7"/>
      <selection pane="bottomRight" activeCell="F45" sqref="F45"/>
    </sheetView>
  </sheetViews>
  <sheetFormatPr defaultColWidth="9.1328125" defaultRowHeight="15.4" x14ac:dyDescent="0.6"/>
  <cols>
    <col min="1" max="1" width="6.1328125" style="1" customWidth="1"/>
    <col min="2" max="2" width="6.265625" style="140" customWidth="1"/>
    <col min="3" max="3" width="78.3984375" style="49" customWidth="1"/>
    <col min="4" max="4" width="6.9296875" style="1" customWidth="1"/>
    <col min="5" max="5" width="5.73046875" style="1" customWidth="1"/>
    <col min="6" max="6" width="19.86328125" style="1" customWidth="1"/>
    <col min="7" max="7" width="24.59765625" style="1" customWidth="1"/>
    <col min="8" max="8" width="14.3984375" style="1" customWidth="1"/>
    <col min="9" max="73" width="13.3984375" style="1" customWidth="1"/>
    <col min="74" max="16384" width="9.1328125" style="1"/>
  </cols>
  <sheetData>
    <row r="1" spans="1:73" s="23" customFormat="1" x14ac:dyDescent="0.6">
      <c r="B1" s="139"/>
      <c r="C1" s="53"/>
    </row>
    <row r="2" spans="1:73" s="23" customFormat="1" x14ac:dyDescent="0.6">
      <c r="B2" s="139"/>
      <c r="C2" s="53"/>
    </row>
    <row r="3" spans="1:73" s="23" customFormat="1" ht="16.5" x14ac:dyDescent="0.6">
      <c r="B3" s="139"/>
      <c r="C3" s="54"/>
      <c r="AF3" s="25"/>
    </row>
    <row r="4" spans="1:73" s="23" customFormat="1" x14ac:dyDescent="0.6">
      <c r="B4" s="139"/>
      <c r="C4" s="53"/>
      <c r="AF4" s="25"/>
    </row>
    <row r="5" spans="1:73" x14ac:dyDescent="0.6">
      <c r="AF5" s="4"/>
    </row>
    <row r="6" spans="1:73" x14ac:dyDescent="0.6">
      <c r="C6" s="133" t="s">
        <v>303</v>
      </c>
      <c r="D6" s="134"/>
      <c r="AF6" s="4"/>
    </row>
    <row r="7" spans="1:73" x14ac:dyDescent="0.6">
      <c r="C7" s="164" t="s">
        <v>361</v>
      </c>
      <c r="D7" s="145">
        <v>94.641999999999996</v>
      </c>
      <c r="AF7" s="4"/>
    </row>
    <row r="8" spans="1:73" x14ac:dyDescent="0.6">
      <c r="C8" s="135" t="s">
        <v>299</v>
      </c>
      <c r="D8" s="174" t="s">
        <v>5</v>
      </c>
      <c r="AF8" s="4"/>
    </row>
    <row r="9" spans="1:73" x14ac:dyDescent="0.6">
      <c r="C9" s="164" t="s">
        <v>366</v>
      </c>
      <c r="D9" s="173">
        <v>1.2695E-2</v>
      </c>
      <c r="AF9" s="4"/>
    </row>
    <row r="10" spans="1:73" s="27" customFormat="1" ht="13.15" x14ac:dyDescent="0.4">
      <c r="A10" s="27" t="s">
        <v>121</v>
      </c>
      <c r="B10" s="55"/>
      <c r="C10" s="55" t="s">
        <v>104</v>
      </c>
      <c r="D10" s="27" t="s">
        <v>105</v>
      </c>
      <c r="E10" s="27" t="s">
        <v>106</v>
      </c>
      <c r="F10" s="27" t="s">
        <v>107</v>
      </c>
      <c r="G10" s="27" t="s">
        <v>109</v>
      </c>
      <c r="H10" s="27" t="s">
        <v>108</v>
      </c>
      <c r="I10" s="27">
        <v>1</v>
      </c>
      <c r="J10" s="27">
        <f>I10+1</f>
        <v>2</v>
      </c>
      <c r="K10" s="27">
        <f t="shared" ref="K10:BU10" si="0">J10+1</f>
        <v>3</v>
      </c>
      <c r="L10" s="27">
        <f t="shared" si="0"/>
        <v>4</v>
      </c>
      <c r="M10" s="27">
        <f t="shared" si="0"/>
        <v>5</v>
      </c>
      <c r="N10" s="27">
        <f t="shared" si="0"/>
        <v>6</v>
      </c>
      <c r="O10" s="27">
        <f t="shared" si="0"/>
        <v>7</v>
      </c>
      <c r="P10" s="27">
        <f t="shared" si="0"/>
        <v>8</v>
      </c>
      <c r="Q10" s="27">
        <f t="shared" si="0"/>
        <v>9</v>
      </c>
      <c r="R10" s="27">
        <f t="shared" si="0"/>
        <v>10</v>
      </c>
      <c r="S10" s="27">
        <f t="shared" si="0"/>
        <v>11</v>
      </c>
      <c r="T10" s="27">
        <f t="shared" si="0"/>
        <v>12</v>
      </c>
      <c r="U10" s="27">
        <f t="shared" si="0"/>
        <v>13</v>
      </c>
      <c r="V10" s="27">
        <f t="shared" si="0"/>
        <v>14</v>
      </c>
      <c r="W10" s="27">
        <f t="shared" si="0"/>
        <v>15</v>
      </c>
      <c r="X10" s="27">
        <f t="shared" si="0"/>
        <v>16</v>
      </c>
      <c r="Y10" s="27">
        <f t="shared" si="0"/>
        <v>17</v>
      </c>
      <c r="Z10" s="27">
        <f t="shared" si="0"/>
        <v>18</v>
      </c>
      <c r="AA10" s="27">
        <f t="shared" si="0"/>
        <v>19</v>
      </c>
      <c r="AB10" s="27">
        <f t="shared" si="0"/>
        <v>20</v>
      </c>
      <c r="AC10" s="27">
        <f t="shared" si="0"/>
        <v>21</v>
      </c>
      <c r="AD10" s="27">
        <f t="shared" si="0"/>
        <v>22</v>
      </c>
      <c r="AE10" s="27">
        <f t="shared" si="0"/>
        <v>23</v>
      </c>
      <c r="AF10" s="27">
        <f t="shared" si="0"/>
        <v>24</v>
      </c>
      <c r="AG10" s="27">
        <f t="shared" si="0"/>
        <v>25</v>
      </c>
      <c r="AH10" s="27">
        <f t="shared" si="0"/>
        <v>26</v>
      </c>
      <c r="AI10" s="27">
        <f t="shared" si="0"/>
        <v>27</v>
      </c>
      <c r="AJ10" s="27">
        <f t="shared" si="0"/>
        <v>28</v>
      </c>
      <c r="AK10" s="27">
        <f t="shared" si="0"/>
        <v>29</v>
      </c>
      <c r="AL10" s="27">
        <f t="shared" si="0"/>
        <v>30</v>
      </c>
      <c r="AM10" s="27">
        <f t="shared" si="0"/>
        <v>31</v>
      </c>
      <c r="AN10" s="27">
        <f t="shared" si="0"/>
        <v>32</v>
      </c>
      <c r="AO10" s="27">
        <f t="shared" si="0"/>
        <v>33</v>
      </c>
      <c r="AP10" s="27">
        <f t="shared" si="0"/>
        <v>34</v>
      </c>
      <c r="AQ10" s="27">
        <f t="shared" si="0"/>
        <v>35</v>
      </c>
      <c r="AR10" s="27">
        <f>AQ10+1</f>
        <v>36</v>
      </c>
      <c r="AS10" s="27">
        <f t="shared" si="0"/>
        <v>37</v>
      </c>
      <c r="AT10" s="27">
        <f t="shared" si="0"/>
        <v>38</v>
      </c>
      <c r="AU10" s="27">
        <f t="shared" si="0"/>
        <v>39</v>
      </c>
      <c r="AV10" s="27">
        <f t="shared" si="0"/>
        <v>40</v>
      </c>
      <c r="AW10" s="27">
        <f t="shared" si="0"/>
        <v>41</v>
      </c>
      <c r="AX10" s="27">
        <f t="shared" si="0"/>
        <v>42</v>
      </c>
      <c r="AY10" s="27">
        <f t="shared" si="0"/>
        <v>43</v>
      </c>
      <c r="AZ10" s="27">
        <f t="shared" si="0"/>
        <v>44</v>
      </c>
      <c r="BA10" s="27">
        <f t="shared" si="0"/>
        <v>45</v>
      </c>
      <c r="BB10" s="27">
        <f t="shared" si="0"/>
        <v>46</v>
      </c>
      <c r="BC10" s="27">
        <f t="shared" si="0"/>
        <v>47</v>
      </c>
      <c r="BD10" s="27">
        <f t="shared" si="0"/>
        <v>48</v>
      </c>
      <c r="BE10" s="27">
        <f t="shared" si="0"/>
        <v>49</v>
      </c>
      <c r="BF10" s="27">
        <f t="shared" si="0"/>
        <v>50</v>
      </c>
      <c r="BG10" s="27">
        <f t="shared" si="0"/>
        <v>51</v>
      </c>
      <c r="BH10" s="27">
        <f t="shared" si="0"/>
        <v>52</v>
      </c>
      <c r="BI10" s="27">
        <f t="shared" si="0"/>
        <v>53</v>
      </c>
      <c r="BJ10" s="27">
        <f t="shared" si="0"/>
        <v>54</v>
      </c>
      <c r="BK10" s="27">
        <f t="shared" si="0"/>
        <v>55</v>
      </c>
      <c r="BL10" s="27">
        <f t="shared" si="0"/>
        <v>56</v>
      </c>
      <c r="BM10" s="27">
        <f t="shared" si="0"/>
        <v>57</v>
      </c>
      <c r="BN10" s="27">
        <f>BM10+1</f>
        <v>58</v>
      </c>
      <c r="BO10" s="27">
        <f t="shared" si="0"/>
        <v>59</v>
      </c>
      <c r="BP10" s="27">
        <f t="shared" si="0"/>
        <v>60</v>
      </c>
      <c r="BQ10" s="27">
        <f t="shared" si="0"/>
        <v>61</v>
      </c>
      <c r="BR10" s="27">
        <f t="shared" si="0"/>
        <v>62</v>
      </c>
      <c r="BS10" s="27">
        <f t="shared" si="0"/>
        <v>63</v>
      </c>
      <c r="BT10" s="27">
        <f t="shared" si="0"/>
        <v>64</v>
      </c>
      <c r="BU10" s="27">
        <f t="shared" si="0"/>
        <v>65</v>
      </c>
    </row>
    <row r="11" spans="1:73" s="49" customFormat="1" ht="12.4" x14ac:dyDescent="0.3">
      <c r="B11" s="140"/>
      <c r="I11" s="65" t="s">
        <v>1</v>
      </c>
      <c r="J11" s="65" t="s">
        <v>158</v>
      </c>
      <c r="K11" s="65" t="s">
        <v>159</v>
      </c>
      <c r="L11" s="65" t="s">
        <v>160</v>
      </c>
      <c r="M11" s="65" t="s">
        <v>161</v>
      </c>
      <c r="N11" s="65" t="s">
        <v>162</v>
      </c>
      <c r="O11" s="65" t="s">
        <v>163</v>
      </c>
      <c r="P11" s="65" t="s">
        <v>164</v>
      </c>
      <c r="Q11" s="65" t="s">
        <v>165</v>
      </c>
      <c r="R11" s="65" t="s">
        <v>166</v>
      </c>
      <c r="S11" s="65" t="s">
        <v>167</v>
      </c>
      <c r="T11" s="65" t="s">
        <v>168</v>
      </c>
      <c r="U11" s="65" t="s">
        <v>169</v>
      </c>
      <c r="V11" s="65" t="s">
        <v>170</v>
      </c>
      <c r="W11" s="65" t="s">
        <v>171</v>
      </c>
      <c r="X11" s="65" t="s">
        <v>172</v>
      </c>
      <c r="Y11" s="65" t="s">
        <v>173</v>
      </c>
      <c r="Z11" s="65" t="s">
        <v>174</v>
      </c>
      <c r="AA11" s="65" t="s">
        <v>175</v>
      </c>
      <c r="AB11" s="65" t="s">
        <v>176</v>
      </c>
      <c r="AC11" s="65" t="s">
        <v>177</v>
      </c>
      <c r="AD11" s="65" t="s">
        <v>178</v>
      </c>
      <c r="AE11" s="65" t="s">
        <v>179</v>
      </c>
      <c r="AF11" s="65" t="s">
        <v>180</v>
      </c>
      <c r="AG11" s="65" t="s">
        <v>181</v>
      </c>
      <c r="AH11" s="65" t="s">
        <v>182</v>
      </c>
      <c r="AI11" s="65" t="s">
        <v>183</v>
      </c>
      <c r="AJ11" s="65" t="s">
        <v>184</v>
      </c>
      <c r="AK11" s="65" t="s">
        <v>185</v>
      </c>
      <c r="AL11" s="65" t="s">
        <v>186</v>
      </c>
      <c r="AM11" s="65" t="s">
        <v>187</v>
      </c>
      <c r="AN11" s="65" t="s">
        <v>188</v>
      </c>
      <c r="AO11" s="65" t="s">
        <v>189</v>
      </c>
      <c r="AP11" s="65" t="s">
        <v>190</v>
      </c>
      <c r="AQ11" s="65" t="s">
        <v>191</v>
      </c>
      <c r="AR11" s="65" t="s">
        <v>192</v>
      </c>
      <c r="AS11" s="65" t="s">
        <v>193</v>
      </c>
      <c r="AT11" s="65" t="s">
        <v>194</v>
      </c>
      <c r="AU11" s="65" t="s">
        <v>195</v>
      </c>
      <c r="AV11" s="65" t="s">
        <v>196</v>
      </c>
      <c r="AW11" s="65" t="s">
        <v>197</v>
      </c>
      <c r="AX11" s="65" t="s">
        <v>198</v>
      </c>
      <c r="AY11" s="65" t="s">
        <v>199</v>
      </c>
      <c r="AZ11" s="65" t="s">
        <v>200</v>
      </c>
      <c r="BA11" s="65" t="s">
        <v>201</v>
      </c>
      <c r="BB11" s="65" t="s">
        <v>202</v>
      </c>
      <c r="BC11" s="65" t="s">
        <v>203</v>
      </c>
      <c r="BD11" s="65" t="s">
        <v>204</v>
      </c>
      <c r="BE11" s="65" t="s">
        <v>205</v>
      </c>
      <c r="BF11" s="65" t="s">
        <v>206</v>
      </c>
      <c r="BG11" s="65" t="s">
        <v>207</v>
      </c>
      <c r="BH11" s="65" t="s">
        <v>208</v>
      </c>
      <c r="BI11" s="65" t="s">
        <v>209</v>
      </c>
      <c r="BJ11" s="65" t="s">
        <v>210</v>
      </c>
      <c r="BK11" s="65" t="s">
        <v>211</v>
      </c>
      <c r="BL11" s="65" t="s">
        <v>212</v>
      </c>
      <c r="BM11" s="65" t="s">
        <v>213</v>
      </c>
      <c r="BN11" s="65" t="s">
        <v>214</v>
      </c>
      <c r="BO11" s="65" t="s">
        <v>215</v>
      </c>
      <c r="BP11" s="65" t="s">
        <v>216</v>
      </c>
      <c r="BQ11" s="65" t="s">
        <v>217</v>
      </c>
      <c r="BR11" s="65" t="s">
        <v>218</v>
      </c>
      <c r="BS11" s="65" t="s">
        <v>219</v>
      </c>
      <c r="BT11" s="65" t="s">
        <v>220</v>
      </c>
      <c r="BU11" s="65" t="s">
        <v>221</v>
      </c>
    </row>
    <row r="12" spans="1:73" s="49" customFormat="1" ht="13.5" x14ac:dyDescent="0.35">
      <c r="B12" s="140"/>
      <c r="C12" s="125" t="s">
        <v>286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</row>
    <row r="13" spans="1:73" x14ac:dyDescent="0.6">
      <c r="C13" s="48"/>
      <c r="H13" s="5"/>
      <c r="I13" s="11"/>
      <c r="J13" s="4"/>
    </row>
    <row r="14" spans="1:73" x14ac:dyDescent="0.6">
      <c r="B14" s="56">
        <v>1</v>
      </c>
      <c r="C14" s="47" t="s">
        <v>222</v>
      </c>
      <c r="D14" s="28"/>
      <c r="E14" s="28"/>
      <c r="F14" s="29"/>
      <c r="G14" s="29"/>
      <c r="H14" s="29"/>
      <c r="I14" s="28"/>
      <c r="J14" s="30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</row>
    <row r="15" spans="1:73" x14ac:dyDescent="0.6">
      <c r="C15" s="48"/>
      <c r="H15" s="13"/>
      <c r="I15" s="14"/>
      <c r="J15" s="4"/>
      <c r="K15" s="15"/>
    </row>
    <row r="16" spans="1:73" x14ac:dyDescent="0.6">
      <c r="C16" s="127" t="s">
        <v>289</v>
      </c>
      <c r="D16" s="34" t="s">
        <v>78</v>
      </c>
      <c r="E16" s="20"/>
      <c r="F16" s="20" t="s">
        <v>111</v>
      </c>
      <c r="G16" s="20"/>
      <c r="H16" s="33">
        <v>3.5000000000000003E-2</v>
      </c>
      <c r="J16" s="4"/>
    </row>
    <row r="17" spans="2:73" x14ac:dyDescent="0.6">
      <c r="C17" s="127" t="s">
        <v>290</v>
      </c>
      <c r="D17" s="34" t="s">
        <v>78</v>
      </c>
      <c r="E17" s="20"/>
      <c r="F17" s="20" t="s">
        <v>111</v>
      </c>
      <c r="G17" s="20"/>
      <c r="H17" s="33">
        <v>0.03</v>
      </c>
      <c r="I17" s="12"/>
      <c r="J17" s="4"/>
    </row>
    <row r="18" spans="2:73" x14ac:dyDescent="0.6">
      <c r="C18" s="127" t="s">
        <v>291</v>
      </c>
      <c r="D18" s="34" t="s">
        <v>78</v>
      </c>
      <c r="E18" s="20"/>
      <c r="F18" s="20" t="s">
        <v>111</v>
      </c>
      <c r="G18" s="20"/>
      <c r="H18" s="33">
        <v>1.4999999999999999E-2</v>
      </c>
      <c r="J18" s="4"/>
    </row>
    <row r="19" spans="2:73" x14ac:dyDescent="0.6">
      <c r="C19" s="127" t="s">
        <v>292</v>
      </c>
      <c r="D19" s="34" t="s">
        <v>78</v>
      </c>
      <c r="E19" s="20"/>
      <c r="F19" s="20" t="s">
        <v>111</v>
      </c>
      <c r="G19" s="20"/>
      <c r="H19" s="33">
        <v>1.29E-2</v>
      </c>
      <c r="I19" s="4"/>
      <c r="J19" s="4"/>
    </row>
    <row r="20" spans="2:73" x14ac:dyDescent="0.6">
      <c r="D20" s="34"/>
      <c r="E20" s="20"/>
      <c r="F20" s="20"/>
      <c r="G20" s="20"/>
      <c r="H20" s="12"/>
      <c r="I20" s="4"/>
      <c r="J20" s="4"/>
    </row>
    <row r="21" spans="2:73" x14ac:dyDescent="0.6">
      <c r="B21" s="56">
        <v>2</v>
      </c>
      <c r="C21" s="47" t="s">
        <v>114</v>
      </c>
      <c r="D21" s="39"/>
      <c r="E21" s="39"/>
      <c r="F21" s="39"/>
      <c r="G21" s="39"/>
      <c r="H21" s="39"/>
      <c r="I21" s="39"/>
      <c r="J21" s="30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</row>
    <row r="22" spans="2:73" ht="29.25" customHeight="1" x14ac:dyDescent="0.6">
      <c r="B22" s="50">
        <v>2.1</v>
      </c>
      <c r="C22" s="50" t="s">
        <v>288</v>
      </c>
      <c r="D22" s="34"/>
      <c r="E22" s="20"/>
      <c r="F22" s="20"/>
      <c r="G22" s="20"/>
      <c r="I22" s="11"/>
      <c r="J22" s="11"/>
      <c r="K22" s="11"/>
      <c r="L22" s="11"/>
      <c r="M22" s="11"/>
      <c r="N22" s="11"/>
      <c r="O22" s="11"/>
      <c r="P22" s="11"/>
      <c r="Q22" s="11"/>
    </row>
    <row r="23" spans="2:73" x14ac:dyDescent="0.6">
      <c r="C23" s="127" t="s">
        <v>86</v>
      </c>
      <c r="D23" s="34" t="s">
        <v>0</v>
      </c>
      <c r="E23" s="20" t="s">
        <v>110</v>
      </c>
      <c r="F23" s="20" t="s">
        <v>115</v>
      </c>
      <c r="G23" s="20"/>
      <c r="I23" s="32">
        <v>7.2392999999999999E-2</v>
      </c>
      <c r="J23" s="32">
        <v>3.8383430000000001</v>
      </c>
      <c r="K23" s="32">
        <v>2.431816</v>
      </c>
      <c r="L23" s="32">
        <v>25.031786</v>
      </c>
      <c r="M23" s="32">
        <v>42.927916000000003</v>
      </c>
      <c r="N23" s="32">
        <v>50.812714999999997</v>
      </c>
      <c r="O23" s="32">
        <v>11.737833999999999</v>
      </c>
      <c r="P23" s="32">
        <v>3.0341770000000001</v>
      </c>
    </row>
    <row r="24" spans="2:73" x14ac:dyDescent="0.6">
      <c r="C24" s="127" t="s">
        <v>294</v>
      </c>
      <c r="D24" s="34" t="s">
        <v>78</v>
      </c>
      <c r="E24" s="20"/>
      <c r="F24" s="20" t="s">
        <v>115</v>
      </c>
      <c r="G24" s="20"/>
      <c r="H24" s="114">
        <v>0.67545242595129296</v>
      </c>
      <c r="J24" s="4"/>
    </row>
    <row r="25" spans="2:73" x14ac:dyDescent="0.6">
      <c r="D25" s="34"/>
      <c r="E25" s="20"/>
      <c r="F25" s="20"/>
      <c r="G25" s="20"/>
    </row>
    <row r="26" spans="2:73" x14ac:dyDescent="0.6">
      <c r="B26" s="50">
        <v>2.1</v>
      </c>
      <c r="C26" s="50" t="s">
        <v>116</v>
      </c>
      <c r="D26" s="34"/>
      <c r="E26" s="20"/>
      <c r="F26" s="20"/>
      <c r="G26" s="20"/>
      <c r="H26" s="16"/>
      <c r="I26" s="26"/>
      <c r="J26" s="26"/>
      <c r="K26" s="26"/>
      <c r="L26" s="26"/>
      <c r="M26" s="26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</row>
    <row r="27" spans="2:73" x14ac:dyDescent="0.6">
      <c r="C27" s="49" t="s">
        <v>117</v>
      </c>
      <c r="D27" s="34" t="s">
        <v>0</v>
      </c>
      <c r="E27" s="20" t="s">
        <v>110</v>
      </c>
      <c r="F27" s="20" t="s">
        <v>115</v>
      </c>
      <c r="G27" s="20"/>
      <c r="H27" s="9"/>
      <c r="I27" s="32">
        <v>0.56454888531209235</v>
      </c>
      <c r="J27" s="32">
        <v>0.57302994822941855</v>
      </c>
      <c r="K27" s="32">
        <v>2.890072928332529</v>
      </c>
      <c r="L27" s="32">
        <v>5.2497925837230923</v>
      </c>
      <c r="M27" s="32">
        <v>5.6479696394848133</v>
      </c>
      <c r="N27" s="32">
        <v>6.7417013826168386</v>
      </c>
      <c r="O27" s="32">
        <v>5.0915718477565406</v>
      </c>
      <c r="P27" s="32">
        <v>5.1811245814571976</v>
      </c>
      <c r="Q27" s="32">
        <v>7.6862543142116513</v>
      </c>
      <c r="R27" s="32">
        <v>7.5660943119263875</v>
      </c>
      <c r="S27" s="32">
        <v>7.4459343096411246</v>
      </c>
      <c r="T27" s="32">
        <v>7.3257743073558617</v>
      </c>
      <c r="U27" s="32">
        <v>7.2056143050705987</v>
      </c>
      <c r="V27" s="32">
        <v>7.0854543027853349</v>
      </c>
      <c r="W27" s="32">
        <v>6.965294300500072</v>
      </c>
      <c r="X27" s="32">
        <v>6.8451342982148091</v>
      </c>
      <c r="Y27" s="32">
        <v>6.7249742959295453</v>
      </c>
      <c r="Z27" s="32">
        <v>6.6048142936442824</v>
      </c>
      <c r="AA27" s="32">
        <v>6.4846542913590195</v>
      </c>
      <c r="AB27" s="32">
        <v>6.3644942890737566</v>
      </c>
      <c r="AC27" s="32">
        <v>6.2443342867884928</v>
      </c>
      <c r="AD27" s="32">
        <v>6.1241742845032299</v>
      </c>
      <c r="AE27" s="32">
        <v>6.004014282217967</v>
      </c>
      <c r="AF27" s="32">
        <v>5.883854279932704</v>
      </c>
      <c r="AG27" s="32">
        <v>5.7636942776474402</v>
      </c>
      <c r="AH27" s="32">
        <v>5.6435342753621773</v>
      </c>
      <c r="AI27" s="32">
        <v>5.5233742730769144</v>
      </c>
      <c r="AJ27" s="32">
        <v>5.4032142707916515</v>
      </c>
      <c r="AK27" s="32">
        <v>5.2830542685063877</v>
      </c>
      <c r="AL27" s="32">
        <v>5.1628942662211239</v>
      </c>
      <c r="AM27" s="32">
        <v>5.0427342639358619</v>
      </c>
      <c r="AN27" s="32">
        <v>4.922574261650599</v>
      </c>
      <c r="AO27" s="32">
        <v>4.8024142593653352</v>
      </c>
      <c r="AP27" s="32">
        <v>4.6822542570800723</v>
      </c>
      <c r="AQ27" s="32">
        <v>4.5620942547948093</v>
      </c>
      <c r="AR27" s="32">
        <v>4.4419342525095464</v>
      </c>
      <c r="AS27" s="32">
        <v>4.3217742502242826</v>
      </c>
      <c r="AT27" s="32">
        <v>4.2016142479390197</v>
      </c>
      <c r="AU27" s="32">
        <v>4.0814542456537568</v>
      </c>
      <c r="AV27" s="32">
        <v>3.9612942433684935</v>
      </c>
      <c r="AW27" s="32">
        <v>3.8411342410832305</v>
      </c>
      <c r="AX27" s="32">
        <v>3.7209742387979672</v>
      </c>
      <c r="AY27" s="32">
        <v>3.6008142365127043</v>
      </c>
      <c r="AZ27" s="32">
        <v>3.4806542342274409</v>
      </c>
      <c r="BA27" s="32">
        <v>3.360494231942178</v>
      </c>
      <c r="BB27" s="32">
        <v>3.2403342296569093</v>
      </c>
      <c r="BC27" s="32">
        <v>2.9572125611090501</v>
      </c>
      <c r="BD27" s="32">
        <v>2.7549090354571812</v>
      </c>
      <c r="BE27" s="32">
        <v>1.9131326654083933</v>
      </c>
      <c r="BF27" s="32">
        <v>1.1720493060869355</v>
      </c>
      <c r="BG27" s="32">
        <v>0.59854780884183811</v>
      </c>
      <c r="BH27" s="32">
        <v>3.2968404370316937E-2</v>
      </c>
      <c r="BI27" s="32">
        <v>0</v>
      </c>
      <c r="BJ27" s="32">
        <v>0</v>
      </c>
      <c r="BK27" s="32">
        <v>0</v>
      </c>
      <c r="BL27" s="32">
        <v>0</v>
      </c>
      <c r="BM27" s="32">
        <v>0</v>
      </c>
      <c r="BN27" s="32">
        <v>0</v>
      </c>
      <c r="BO27" s="32">
        <v>0</v>
      </c>
      <c r="BP27" s="32">
        <v>0</v>
      </c>
    </row>
    <row r="28" spans="2:73" x14ac:dyDescent="0.6">
      <c r="C28" s="49" t="s">
        <v>87</v>
      </c>
      <c r="D28" s="34" t="s">
        <v>0</v>
      </c>
      <c r="E28" s="20" t="s">
        <v>110</v>
      </c>
      <c r="F28" s="20" t="s">
        <v>293</v>
      </c>
      <c r="G28" s="20"/>
      <c r="H28" s="9"/>
      <c r="I28" s="32">
        <v>4.7734877994348671E-3</v>
      </c>
      <c r="J28" s="32">
        <v>0.26013050339970445</v>
      </c>
      <c r="K28" s="32">
        <v>0.28661243119610458</v>
      </c>
      <c r="L28" s="32">
        <v>1.8827737043803383</v>
      </c>
      <c r="M28" s="32">
        <v>3.8724252916133457</v>
      </c>
      <c r="N28" s="32">
        <v>5.6229993937565075</v>
      </c>
      <c r="O28" s="32">
        <v>4.2350783445973033</v>
      </c>
      <c r="P28" s="32">
        <v>4.0161972638047603</v>
      </c>
      <c r="Q28" s="32">
        <v>2.1854198814906458</v>
      </c>
      <c r="R28" s="32">
        <v>2.2675297221897992</v>
      </c>
      <c r="S28" s="32">
        <v>2.3385090276764875</v>
      </c>
      <c r="T28" s="32">
        <v>2.3995663795605777</v>
      </c>
      <c r="U28" s="32">
        <v>2.4517791286099495</v>
      </c>
      <c r="V28" s="32">
        <v>2.4961076441265759</v>
      </c>
      <c r="W28" s="32">
        <v>2.533408016089393</v>
      </c>
      <c r="X28" s="32">
        <v>2.564443378066418</v>
      </c>
      <c r="Y28" s="32">
        <v>2.5898940006564959</v>
      </c>
      <c r="Z28" s="32">
        <v>2.6103662889596619</v>
      </c>
      <c r="AA28" s="32">
        <v>2.6264008030794588</v>
      </c>
      <c r="AB28" s="32">
        <v>2.6384794077388642</v>
      </c>
      <c r="AC28" s="32">
        <v>2.6470316455728788</v>
      </c>
      <c r="AD28" s="32">
        <v>2.6524404183929118</v>
      </c>
      <c r="AE28" s="32">
        <v>2.6550470515651425</v>
      </c>
      <c r="AF28" s="32">
        <v>2.6551558084858899</v>
      </c>
      <c r="AG28" s="32">
        <v>2.6530379148638596</v>
      </c>
      <c r="AH28" s="32">
        <v>2.6489351460356576</v>
      </c>
      <c r="AI28" s="32">
        <v>2.6430630247615348</v>
      </c>
      <c r="AJ28" s="32">
        <v>2.6356136717963961</v>
      </c>
      <c r="AK28" s="32">
        <v>2.6267583469386131</v>
      </c>
      <c r="AL28" s="32">
        <v>2.616649714165344</v>
      </c>
      <c r="AM28" s="32">
        <v>2.6054238608137426</v>
      </c>
      <c r="AN28" s="32">
        <v>2.5932020975143728</v>
      </c>
      <c r="AO28" s="32">
        <v>2.5800925626833111</v>
      </c>
      <c r="AP28" s="32">
        <v>2.5661916527944442</v>
      </c>
      <c r="AQ28" s="32">
        <v>2.5515852973491953</v>
      </c>
      <c r="AR28" s="32">
        <v>2.5363500954068119</v>
      </c>
      <c r="AS28" s="32">
        <v>2.5205543287073331</v>
      </c>
      <c r="AT28" s="32">
        <v>2.5042588647871016</v>
      </c>
      <c r="AU28" s="32">
        <v>2.4875179620317192</v>
      </c>
      <c r="AV28" s="32">
        <v>2.4703799873143142</v>
      </c>
      <c r="AW28" s="32">
        <v>2.4528880557108419</v>
      </c>
      <c r="AX28" s="32">
        <v>2.4350806007534738</v>
      </c>
      <c r="AY28" s="32">
        <v>2.4169918827644423</v>
      </c>
      <c r="AZ28" s="32">
        <v>2.3986524419937116</v>
      </c>
      <c r="BA28" s="32">
        <v>2.3800895025538087</v>
      </c>
      <c r="BB28" s="32">
        <v>2.3613273324944055</v>
      </c>
      <c r="BC28" s="32">
        <v>2.3412145302104332</v>
      </c>
      <c r="BD28" s="32">
        <v>2.259931640361875</v>
      </c>
      <c r="BE28" s="32">
        <v>2.2018582628531269</v>
      </c>
      <c r="BF28" s="32">
        <v>1.7778105135617102</v>
      </c>
      <c r="BG28" s="32">
        <v>1.0673171108092585</v>
      </c>
      <c r="BH28" s="32">
        <v>0.23522039452885601</v>
      </c>
      <c r="BI28" s="32">
        <v>-2.3776587118647004E-2</v>
      </c>
      <c r="BJ28" s="32">
        <v>0</v>
      </c>
      <c r="BK28" s="32">
        <v>0</v>
      </c>
      <c r="BL28" s="32">
        <v>0</v>
      </c>
      <c r="BM28" s="32">
        <v>0</v>
      </c>
      <c r="BN28" s="32">
        <v>0</v>
      </c>
      <c r="BO28" s="32">
        <v>0</v>
      </c>
      <c r="BP28" s="32">
        <v>0</v>
      </c>
    </row>
    <row r="29" spans="2:73" x14ac:dyDescent="0.6">
      <c r="C29" s="48"/>
      <c r="D29" s="34"/>
      <c r="E29" s="20"/>
      <c r="F29" s="20"/>
      <c r="G29" s="20"/>
      <c r="H29" s="2"/>
      <c r="K29" s="2"/>
      <c r="N29" s="2"/>
      <c r="Q29" s="2"/>
      <c r="T29" s="2"/>
      <c r="W29" s="2"/>
      <c r="Z29" s="2"/>
      <c r="AC29" s="2"/>
      <c r="AF29" s="2"/>
      <c r="AI29" s="2"/>
      <c r="AL29" s="2"/>
      <c r="AO29" s="2"/>
      <c r="AR29" s="2"/>
      <c r="AU29" s="2"/>
      <c r="AX29" s="2"/>
      <c r="BA29" s="2"/>
      <c r="BD29" s="2"/>
      <c r="BG29" s="2"/>
    </row>
    <row r="30" spans="2:73" x14ac:dyDescent="0.6">
      <c r="B30" s="56">
        <v>3</v>
      </c>
      <c r="C30" s="47" t="s">
        <v>113</v>
      </c>
      <c r="D30" s="39"/>
      <c r="E30" s="39"/>
      <c r="F30" s="39"/>
      <c r="G30" s="39"/>
      <c r="H30" s="39"/>
      <c r="I30" s="39"/>
      <c r="J30" s="39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</row>
    <row r="31" spans="2:73" x14ac:dyDescent="0.6">
      <c r="D31" s="34"/>
      <c r="E31" s="20"/>
      <c r="F31" s="20"/>
      <c r="G31" s="20"/>
      <c r="H31" s="2"/>
    </row>
    <row r="32" spans="2:73" x14ac:dyDescent="0.6">
      <c r="B32" s="50">
        <v>3.1</v>
      </c>
      <c r="C32" s="50" t="s">
        <v>345</v>
      </c>
      <c r="D32" s="34"/>
      <c r="E32" s="20"/>
      <c r="F32" s="20"/>
      <c r="G32" s="20"/>
      <c r="H32" s="2"/>
    </row>
    <row r="33" spans="2:69" x14ac:dyDescent="0.6">
      <c r="C33" s="49" t="s">
        <v>54</v>
      </c>
      <c r="D33" s="34" t="s">
        <v>0</v>
      </c>
      <c r="E33" s="20" t="s">
        <v>110</v>
      </c>
      <c r="F33" s="20" t="s">
        <v>115</v>
      </c>
      <c r="G33" s="20"/>
      <c r="H33" s="32">
        <v>0.2859931458610071</v>
      </c>
    </row>
    <row r="34" spans="2:69" x14ac:dyDescent="0.6">
      <c r="C34" s="49" t="s">
        <v>53</v>
      </c>
      <c r="D34" s="34" t="s">
        <v>0</v>
      </c>
      <c r="E34" s="20" t="s">
        <v>110</v>
      </c>
      <c r="F34" s="20" t="s">
        <v>115</v>
      </c>
      <c r="G34" s="20"/>
      <c r="H34" s="32">
        <v>1.3516359814635913E-2</v>
      </c>
    </row>
    <row r="35" spans="2:69" x14ac:dyDescent="0.6">
      <c r="C35" s="49" t="s">
        <v>32</v>
      </c>
      <c r="D35" s="34" t="s">
        <v>0</v>
      </c>
      <c r="E35" s="20" t="s">
        <v>110</v>
      </c>
      <c r="F35" s="20" t="s">
        <v>115</v>
      </c>
      <c r="G35" s="20"/>
      <c r="H35" s="32">
        <v>0.88200000000000001</v>
      </c>
    </row>
    <row r="36" spans="2:69" x14ac:dyDescent="0.6">
      <c r="C36" s="49" t="s">
        <v>33</v>
      </c>
      <c r="D36" s="34" t="s">
        <v>0</v>
      </c>
      <c r="E36" s="20" t="s">
        <v>110</v>
      </c>
      <c r="F36" s="20" t="s">
        <v>115</v>
      </c>
      <c r="G36" s="20"/>
      <c r="H36" s="32">
        <v>7.0810000000000004</v>
      </c>
    </row>
    <row r="37" spans="2:69" x14ac:dyDescent="0.6">
      <c r="D37" s="34"/>
      <c r="E37" s="20"/>
      <c r="F37" s="20"/>
      <c r="G37" s="20"/>
      <c r="H37" s="2"/>
    </row>
    <row r="38" spans="2:69" x14ac:dyDescent="0.6">
      <c r="B38" s="50">
        <v>3.2</v>
      </c>
      <c r="C38" s="50" t="s">
        <v>346</v>
      </c>
      <c r="D38" s="34"/>
      <c r="E38" s="20"/>
      <c r="F38" s="20"/>
      <c r="G38" s="20"/>
      <c r="H38" s="2"/>
    </row>
    <row r="39" spans="2:69" x14ac:dyDescent="0.6">
      <c r="C39" s="49" t="s">
        <v>52</v>
      </c>
      <c r="D39" s="34" t="s">
        <v>0</v>
      </c>
      <c r="E39" s="20" t="s">
        <v>110</v>
      </c>
      <c r="F39" s="20" t="s">
        <v>115</v>
      </c>
      <c r="G39" s="20"/>
      <c r="H39" s="32">
        <v>5.974475309631988E-2</v>
      </c>
    </row>
    <row r="40" spans="2:69" x14ac:dyDescent="0.6">
      <c r="E40" s="20"/>
      <c r="F40" s="20"/>
      <c r="G40" s="20"/>
      <c r="H40" s="2"/>
    </row>
    <row r="41" spans="2:69" x14ac:dyDescent="0.6">
      <c r="B41" s="56">
        <v>4</v>
      </c>
      <c r="C41" s="47" t="s">
        <v>125</v>
      </c>
      <c r="D41" s="31"/>
      <c r="E41" s="31"/>
      <c r="F41" s="31"/>
      <c r="G41" s="162" t="s">
        <v>147</v>
      </c>
      <c r="H41" s="31"/>
      <c r="I41" s="31"/>
      <c r="J41" s="31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</row>
    <row r="42" spans="2:69" x14ac:dyDescent="0.6">
      <c r="E42" s="20"/>
      <c r="F42" s="20"/>
      <c r="H42" s="3"/>
    </row>
    <row r="43" spans="2:69" x14ac:dyDescent="0.6">
      <c r="B43" s="50">
        <v>4.0999999999999996</v>
      </c>
      <c r="C43" s="50" t="s">
        <v>274</v>
      </c>
      <c r="E43" s="20"/>
      <c r="F43" s="20"/>
      <c r="G43" s="20"/>
      <c r="H43" s="3"/>
    </row>
    <row r="44" spans="2:69" x14ac:dyDescent="0.6">
      <c r="C44" s="49" t="s">
        <v>124</v>
      </c>
      <c r="D44" s="34" t="s">
        <v>78</v>
      </c>
      <c r="E44" s="20"/>
      <c r="F44" s="20" t="s">
        <v>120</v>
      </c>
      <c r="G44" s="20"/>
      <c r="H44" s="40">
        <v>0.2</v>
      </c>
      <c r="I44" s="60"/>
    </row>
    <row r="45" spans="2:69" x14ac:dyDescent="0.6">
      <c r="C45" s="49" t="s">
        <v>34</v>
      </c>
      <c r="D45" s="34" t="s">
        <v>78</v>
      </c>
      <c r="E45" s="20"/>
      <c r="F45" s="20" t="s">
        <v>115</v>
      </c>
      <c r="G45" s="20"/>
      <c r="H45" s="40">
        <v>0.2</v>
      </c>
      <c r="I45" s="60"/>
    </row>
    <row r="46" spans="2:69" x14ac:dyDescent="0.6">
      <c r="C46" s="49" t="s">
        <v>35</v>
      </c>
      <c r="D46" s="34" t="s">
        <v>78</v>
      </c>
      <c r="E46" s="20"/>
      <c r="F46" s="20" t="s">
        <v>115</v>
      </c>
      <c r="G46" s="20"/>
      <c r="H46" s="40">
        <v>0.8</v>
      </c>
      <c r="I46" s="60"/>
    </row>
    <row r="47" spans="2:69" x14ac:dyDescent="0.6">
      <c r="C47" s="49" t="s">
        <v>92</v>
      </c>
      <c r="D47" s="34" t="s">
        <v>78</v>
      </c>
      <c r="E47" s="20"/>
      <c r="F47" s="20" t="s">
        <v>120</v>
      </c>
      <c r="G47" s="20"/>
      <c r="H47" s="41">
        <v>0.02</v>
      </c>
      <c r="I47" s="60"/>
    </row>
    <row r="48" spans="2:69" x14ac:dyDescent="0.6">
      <c r="C48" s="49" t="s">
        <v>93</v>
      </c>
      <c r="D48" s="34" t="s">
        <v>78</v>
      </c>
      <c r="E48" s="20"/>
      <c r="F48" s="20" t="s">
        <v>120</v>
      </c>
      <c r="G48" s="20"/>
      <c r="H48" s="41">
        <v>4.0000000000000001E-3</v>
      </c>
      <c r="I48" s="60"/>
    </row>
    <row r="49" spans="2:10" x14ac:dyDescent="0.6">
      <c r="C49" s="49" t="s">
        <v>94</v>
      </c>
      <c r="D49" s="34" t="s">
        <v>78</v>
      </c>
      <c r="E49" s="20"/>
      <c r="F49" s="20" t="s">
        <v>120</v>
      </c>
      <c r="G49" s="20"/>
      <c r="H49" s="41">
        <v>8.0000000000000004E-4</v>
      </c>
      <c r="I49" s="60"/>
    </row>
    <row r="50" spans="2:10" x14ac:dyDescent="0.6">
      <c r="C50" s="49" t="s">
        <v>36</v>
      </c>
      <c r="D50" s="34" t="s">
        <v>78</v>
      </c>
      <c r="E50" s="20"/>
      <c r="F50" s="20" t="s">
        <v>115</v>
      </c>
      <c r="G50" s="58"/>
      <c r="H50" s="41">
        <v>3.1250000000000001E-4</v>
      </c>
      <c r="I50" s="60"/>
    </row>
    <row r="51" spans="2:10" x14ac:dyDescent="0.6">
      <c r="D51" s="34"/>
      <c r="E51" s="20"/>
      <c r="F51" s="20"/>
      <c r="G51" s="20"/>
      <c r="H51" s="62"/>
      <c r="I51" s="62"/>
    </row>
    <row r="52" spans="2:10" x14ac:dyDescent="0.6">
      <c r="B52" s="50">
        <v>4.2</v>
      </c>
      <c r="C52" s="50" t="s">
        <v>2</v>
      </c>
      <c r="D52" s="34"/>
      <c r="E52" s="20"/>
      <c r="F52" s="20"/>
      <c r="G52" s="20"/>
      <c r="H52" s="62"/>
      <c r="I52" s="62"/>
    </row>
    <row r="53" spans="2:10" x14ac:dyDescent="0.6">
      <c r="C53" s="49" t="s">
        <v>40</v>
      </c>
      <c r="D53" s="34" t="s">
        <v>78</v>
      </c>
      <c r="E53" s="20"/>
      <c r="F53" s="20" t="s">
        <v>278</v>
      </c>
      <c r="G53" s="163" t="s">
        <v>148</v>
      </c>
      <c r="H53" s="41">
        <v>9.6500000000000006E-3</v>
      </c>
      <c r="I53" s="60"/>
    </row>
    <row r="54" spans="2:10" x14ac:dyDescent="0.6">
      <c r="E54" s="20"/>
      <c r="F54" s="20"/>
      <c r="G54" s="20"/>
      <c r="H54" s="61"/>
      <c r="I54" s="61"/>
    </row>
    <row r="55" spans="2:10" x14ac:dyDescent="0.6">
      <c r="B55" s="50">
        <v>4.3</v>
      </c>
      <c r="C55" s="50" t="s">
        <v>126</v>
      </c>
      <c r="E55" s="20"/>
      <c r="F55" s="20"/>
      <c r="G55" s="20"/>
      <c r="H55" s="61"/>
      <c r="I55" s="61"/>
    </row>
    <row r="56" spans="2:10" x14ac:dyDescent="0.6">
      <c r="C56" s="49" t="s">
        <v>37</v>
      </c>
      <c r="D56" s="34" t="s">
        <v>123</v>
      </c>
      <c r="E56" s="20"/>
      <c r="F56" s="20" t="s">
        <v>115</v>
      </c>
      <c r="G56" s="20" t="s">
        <v>38</v>
      </c>
      <c r="H56" s="128">
        <v>2.2100000000000002E-3</v>
      </c>
      <c r="I56" s="60"/>
    </row>
    <row r="57" spans="2:10" x14ac:dyDescent="0.6">
      <c r="C57" s="49" t="s">
        <v>39</v>
      </c>
      <c r="D57" s="34" t="s">
        <v>123</v>
      </c>
      <c r="E57" s="20"/>
      <c r="F57" s="20" t="s">
        <v>115</v>
      </c>
      <c r="G57" s="20" t="s">
        <v>38</v>
      </c>
      <c r="H57" s="128">
        <v>1.55E-2</v>
      </c>
      <c r="I57" s="60"/>
    </row>
    <row r="58" spans="2:10" x14ac:dyDescent="0.6">
      <c r="C58" s="51"/>
      <c r="D58"/>
      <c r="E58" s="20"/>
      <c r="F58" s="20"/>
      <c r="G58" s="20"/>
      <c r="H58" s="62"/>
      <c r="I58" s="62"/>
      <c r="J58"/>
    </row>
    <row r="59" spans="2:10" x14ac:dyDescent="0.6">
      <c r="B59" s="50">
        <v>4.4000000000000004</v>
      </c>
      <c r="C59" s="50" t="s">
        <v>127</v>
      </c>
      <c r="D59"/>
      <c r="E59" s="20"/>
      <c r="F59" s="20"/>
      <c r="G59" s="20"/>
      <c r="H59" s="62"/>
      <c r="I59" s="62"/>
      <c r="J59"/>
    </row>
    <row r="60" spans="2:10" ht="17.649999999999999" customHeight="1" x14ac:dyDescent="0.6">
      <c r="C60" s="123" t="s">
        <v>285</v>
      </c>
      <c r="D60" s="34" t="s">
        <v>78</v>
      </c>
      <c r="E60" s="20"/>
      <c r="F60" s="20" t="s">
        <v>120</v>
      </c>
      <c r="G60" s="160" t="s">
        <v>348</v>
      </c>
      <c r="H60" s="40">
        <f>103/365</f>
        <v>0.28219178082191781</v>
      </c>
      <c r="I60" s="60"/>
    </row>
    <row r="61" spans="2:10" x14ac:dyDescent="0.6">
      <c r="C61" s="49" t="s">
        <v>55</v>
      </c>
      <c r="D61" s="34" t="s">
        <v>78</v>
      </c>
      <c r="E61" s="20"/>
      <c r="F61" s="20" t="s">
        <v>115</v>
      </c>
      <c r="G61" s="58"/>
      <c r="H61" s="40">
        <v>0.8</v>
      </c>
      <c r="I61" s="42"/>
      <c r="J61" s="42">
        <v>0.8</v>
      </c>
    </row>
    <row r="62" spans="2:10" x14ac:dyDescent="0.6">
      <c r="C62" s="49" t="s">
        <v>56</v>
      </c>
      <c r="D62" s="34" t="s">
        <v>78</v>
      </c>
      <c r="E62" s="20"/>
      <c r="F62" s="20" t="s">
        <v>115</v>
      </c>
      <c r="G62" s="58"/>
      <c r="H62" s="40">
        <v>0.2</v>
      </c>
      <c r="J62" s="42">
        <v>0.2</v>
      </c>
    </row>
    <row r="63" spans="2:10" x14ac:dyDescent="0.6">
      <c r="C63" s="49" t="s">
        <v>57</v>
      </c>
      <c r="D63" s="34" t="s">
        <v>78</v>
      </c>
      <c r="E63" s="20"/>
      <c r="F63" s="20" t="s">
        <v>115</v>
      </c>
      <c r="G63" s="58"/>
      <c r="H63" s="40">
        <v>0.8</v>
      </c>
      <c r="J63" s="42">
        <v>0.8</v>
      </c>
    </row>
    <row r="64" spans="2:10" x14ac:dyDescent="0.6">
      <c r="C64" s="49" t="s">
        <v>58</v>
      </c>
      <c r="D64" s="34" t="s">
        <v>78</v>
      </c>
      <c r="E64" s="20"/>
      <c r="F64" s="20" t="s">
        <v>115</v>
      </c>
      <c r="G64" s="58"/>
      <c r="H64" s="40">
        <v>0.2</v>
      </c>
      <c r="J64" s="42">
        <v>0.2</v>
      </c>
    </row>
    <row r="65" spans="2:73" x14ac:dyDescent="0.6">
      <c r="C65" s="49" t="s">
        <v>66</v>
      </c>
      <c r="D65" s="34" t="s">
        <v>78</v>
      </c>
      <c r="E65" s="20"/>
      <c r="F65" s="20" t="s">
        <v>115</v>
      </c>
      <c r="G65" s="58"/>
      <c r="H65" s="40">
        <v>0.25</v>
      </c>
      <c r="J65" s="42">
        <v>0.25</v>
      </c>
    </row>
    <row r="66" spans="2:73" x14ac:dyDescent="0.6">
      <c r="C66" s="49" t="s">
        <v>65</v>
      </c>
      <c r="D66" s="34" t="s">
        <v>78</v>
      </c>
      <c r="E66" s="20"/>
      <c r="F66" s="20" t="s">
        <v>115</v>
      </c>
      <c r="G66" s="58"/>
      <c r="H66" s="40">
        <v>0.65</v>
      </c>
      <c r="J66" s="42">
        <v>0.65</v>
      </c>
    </row>
    <row r="67" spans="2:73" x14ac:dyDescent="0.6">
      <c r="C67" s="49" t="s">
        <v>64</v>
      </c>
      <c r="D67" s="34" t="s">
        <v>78</v>
      </c>
      <c r="E67" s="20"/>
      <c r="F67" s="20" t="s">
        <v>115</v>
      </c>
      <c r="G67" s="58"/>
      <c r="H67" s="40">
        <v>0.1</v>
      </c>
      <c r="J67" s="42">
        <v>0.1</v>
      </c>
    </row>
    <row r="68" spans="2:73" x14ac:dyDescent="0.6">
      <c r="E68" s="20"/>
      <c r="F68" s="59"/>
      <c r="G68" s="59"/>
      <c r="H68" s="8"/>
    </row>
    <row r="69" spans="2:73" x14ac:dyDescent="0.6">
      <c r="B69" s="56">
        <v>5</v>
      </c>
      <c r="C69" s="47" t="s">
        <v>128</v>
      </c>
      <c r="D69" s="31"/>
      <c r="E69" s="31"/>
      <c r="F69" s="31"/>
      <c r="G69" s="31"/>
      <c r="H69" s="44"/>
      <c r="I69" s="44"/>
      <c r="J69" s="44"/>
      <c r="K69" s="44"/>
      <c r="L69" s="31"/>
      <c r="M69" s="31"/>
      <c r="N69" s="31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</row>
    <row r="70" spans="2:73" x14ac:dyDescent="0.6">
      <c r="E70" s="20"/>
      <c r="F70" s="59"/>
      <c r="G70" s="59"/>
      <c r="H70" s="8"/>
    </row>
    <row r="71" spans="2:73" x14ac:dyDescent="0.6">
      <c r="B71" s="50">
        <v>5.0999999999999996</v>
      </c>
      <c r="C71" s="52" t="s">
        <v>130</v>
      </c>
      <c r="E71" s="20"/>
      <c r="F71" s="20"/>
      <c r="G71" s="20"/>
      <c r="H71" s="10"/>
      <c r="I71" s="10"/>
      <c r="J71" s="10"/>
      <c r="K71" s="10"/>
      <c r="L71" s="10"/>
    </row>
    <row r="72" spans="2:73" x14ac:dyDescent="0.6">
      <c r="C72" s="49" t="s">
        <v>68</v>
      </c>
      <c r="D72" s="34" t="s">
        <v>131</v>
      </c>
      <c r="E72" s="20"/>
      <c r="F72" s="20" t="s">
        <v>115</v>
      </c>
      <c r="G72" s="20"/>
      <c r="H72" s="46">
        <v>48</v>
      </c>
      <c r="I72" s="8"/>
      <c r="J72" s="10"/>
      <c r="K72" s="10"/>
      <c r="L72" s="10"/>
    </row>
    <row r="73" spans="2:73" x14ac:dyDescent="0.6">
      <c r="C73" s="49" t="s">
        <v>129</v>
      </c>
      <c r="D73" s="34" t="s">
        <v>78</v>
      </c>
      <c r="E73" s="20"/>
      <c r="F73" s="20" t="s">
        <v>115</v>
      </c>
      <c r="G73" s="20"/>
      <c r="H73" s="43">
        <v>0.9</v>
      </c>
      <c r="I73" s="8"/>
      <c r="J73" s="10"/>
      <c r="K73" s="10"/>
      <c r="L73" s="10"/>
    </row>
    <row r="74" spans="2:73" x14ac:dyDescent="0.6">
      <c r="C74" s="49" t="s">
        <v>149</v>
      </c>
      <c r="D74" s="34" t="s">
        <v>78</v>
      </c>
      <c r="E74" s="20"/>
      <c r="F74" s="20" t="s">
        <v>115</v>
      </c>
      <c r="G74" s="20"/>
      <c r="H74" s="43">
        <v>0.5</v>
      </c>
      <c r="I74" s="8"/>
      <c r="J74" s="10"/>
      <c r="K74" s="10"/>
      <c r="L74" s="10"/>
    </row>
    <row r="75" spans="2:73" x14ac:dyDescent="0.6">
      <c r="C75" s="49" t="s">
        <v>69</v>
      </c>
      <c r="D75" s="34" t="s">
        <v>131</v>
      </c>
      <c r="E75" s="20"/>
      <c r="F75" s="20" t="s">
        <v>115</v>
      </c>
      <c r="G75" s="20"/>
      <c r="H75" s="46">
        <v>69</v>
      </c>
      <c r="I75" s="8"/>
      <c r="J75" s="10"/>
      <c r="K75" s="10"/>
      <c r="L75" s="10"/>
    </row>
    <row r="76" spans="2:73" x14ac:dyDescent="0.6">
      <c r="C76" s="49" t="s">
        <v>129</v>
      </c>
      <c r="D76" s="34" t="s">
        <v>78</v>
      </c>
      <c r="E76" s="20"/>
      <c r="F76" s="20" t="s">
        <v>115</v>
      </c>
      <c r="G76" s="20"/>
      <c r="H76" s="43">
        <v>0.05</v>
      </c>
      <c r="I76" s="8"/>
      <c r="J76" s="10"/>
      <c r="K76" s="10"/>
      <c r="L76" s="10"/>
    </row>
    <row r="77" spans="2:73" x14ac:dyDescent="0.6">
      <c r="C77" s="49" t="s">
        <v>149</v>
      </c>
      <c r="D77" s="34" t="s">
        <v>78</v>
      </c>
      <c r="E77" s="20"/>
      <c r="F77" s="20" t="s">
        <v>115</v>
      </c>
      <c r="G77" s="20"/>
      <c r="H77" s="43">
        <v>0.3</v>
      </c>
      <c r="I77" s="8"/>
      <c r="J77" s="10"/>
      <c r="K77" s="10"/>
      <c r="L77" s="10"/>
    </row>
    <row r="78" spans="2:73" x14ac:dyDescent="0.6">
      <c r="C78" s="49" t="s">
        <v>70</v>
      </c>
      <c r="D78" s="34" t="s">
        <v>131</v>
      </c>
      <c r="E78" s="20"/>
      <c r="F78" s="20" t="s">
        <v>115</v>
      </c>
      <c r="G78" s="20"/>
      <c r="H78" s="46">
        <v>75</v>
      </c>
      <c r="I78" s="8"/>
      <c r="J78" s="10"/>
      <c r="K78" s="10"/>
      <c r="L78" s="10"/>
    </row>
    <row r="79" spans="2:73" x14ac:dyDescent="0.6">
      <c r="C79" s="49" t="s">
        <v>129</v>
      </c>
      <c r="D79" s="34" t="s">
        <v>78</v>
      </c>
      <c r="E79" s="20"/>
      <c r="F79" s="20" t="s">
        <v>115</v>
      </c>
      <c r="G79" s="20"/>
      <c r="H79" s="43">
        <v>0.05</v>
      </c>
      <c r="I79" s="8"/>
      <c r="J79" s="10"/>
      <c r="K79" s="10"/>
      <c r="L79" s="10"/>
    </row>
    <row r="80" spans="2:73" x14ac:dyDescent="0.6">
      <c r="C80" s="49" t="s">
        <v>149</v>
      </c>
      <c r="D80" s="34" t="s">
        <v>78</v>
      </c>
      <c r="E80" s="20"/>
      <c r="F80" s="20" t="s">
        <v>115</v>
      </c>
      <c r="G80" s="20"/>
      <c r="H80" s="43">
        <v>0.1</v>
      </c>
      <c r="I80" s="8"/>
      <c r="J80" s="10"/>
      <c r="K80" s="10"/>
      <c r="L80" s="10"/>
    </row>
    <row r="81" spans="2:73" x14ac:dyDescent="0.6">
      <c r="C81" s="49" t="s">
        <v>71</v>
      </c>
      <c r="D81" s="34" t="s">
        <v>131</v>
      </c>
      <c r="E81" s="20"/>
      <c r="F81" s="20" t="s">
        <v>115</v>
      </c>
      <c r="G81" s="20"/>
      <c r="H81" s="46">
        <f>52*6</f>
        <v>312</v>
      </c>
      <c r="I81" s="8"/>
      <c r="J81" s="10"/>
      <c r="K81" s="10"/>
      <c r="L81" s="10"/>
    </row>
    <row r="82" spans="2:73" x14ac:dyDescent="0.6">
      <c r="C82" s="49" t="s">
        <v>129</v>
      </c>
      <c r="D82" s="34" t="s">
        <v>78</v>
      </c>
      <c r="E82" s="20"/>
      <c r="F82" s="20" t="s">
        <v>115</v>
      </c>
      <c r="G82" s="20"/>
      <c r="H82" s="43">
        <v>0</v>
      </c>
      <c r="I82" s="8"/>
      <c r="J82" s="10"/>
      <c r="K82" s="10"/>
      <c r="L82" s="10"/>
    </row>
    <row r="83" spans="2:73" x14ac:dyDescent="0.6">
      <c r="C83" s="49" t="s">
        <v>149</v>
      </c>
      <c r="D83" s="34" t="s">
        <v>78</v>
      </c>
      <c r="E83" s="20"/>
      <c r="F83" s="20" t="s">
        <v>115</v>
      </c>
      <c r="G83" s="20"/>
      <c r="H83" s="43">
        <v>0.1</v>
      </c>
      <c r="I83" s="8"/>
      <c r="J83" s="10"/>
      <c r="K83" s="10"/>
      <c r="L83" s="10"/>
    </row>
    <row r="84" spans="2:73" x14ac:dyDescent="0.6">
      <c r="E84" s="20"/>
      <c r="F84" s="20"/>
      <c r="G84" s="20"/>
    </row>
    <row r="85" spans="2:73" x14ac:dyDescent="0.6">
      <c r="B85" s="56">
        <v>6</v>
      </c>
      <c r="C85" s="47" t="s">
        <v>132</v>
      </c>
      <c r="D85" s="31"/>
      <c r="E85" s="31"/>
      <c r="F85" s="31"/>
      <c r="G85" s="31"/>
      <c r="H85" s="31"/>
      <c r="I85" s="44"/>
      <c r="J85" s="44"/>
      <c r="K85" s="44"/>
      <c r="L85" s="31"/>
      <c r="M85" s="31"/>
      <c r="N85" s="31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  <c r="BO85" s="28"/>
      <c r="BP85" s="28"/>
      <c r="BQ85" s="28"/>
      <c r="BR85" s="28"/>
      <c r="BS85" s="28"/>
      <c r="BT85" s="28"/>
      <c r="BU85" s="28"/>
    </row>
    <row r="86" spans="2:73" x14ac:dyDescent="0.6">
      <c r="E86" s="20"/>
      <c r="F86" s="20"/>
      <c r="G86" s="20"/>
      <c r="N86" s="6"/>
      <c r="O86" s="7"/>
    </row>
    <row r="87" spans="2:73" x14ac:dyDescent="0.6">
      <c r="B87" s="50">
        <v>6.1</v>
      </c>
      <c r="C87" s="50" t="s">
        <v>133</v>
      </c>
      <c r="E87" s="20"/>
      <c r="F87" s="20"/>
      <c r="G87" s="20"/>
      <c r="N87" s="6"/>
      <c r="O87" s="7"/>
    </row>
    <row r="88" spans="2:73" x14ac:dyDescent="0.6">
      <c r="B88" s="50"/>
      <c r="C88" s="49" t="s">
        <v>42</v>
      </c>
      <c r="D88" s="34" t="s">
        <v>41</v>
      </c>
      <c r="E88" s="20"/>
      <c r="F88" s="20" t="s">
        <v>115</v>
      </c>
      <c r="G88" s="20"/>
      <c r="H88" s="46">
        <v>297563000000</v>
      </c>
    </row>
    <row r="89" spans="2:73" x14ac:dyDescent="0.6">
      <c r="B89" s="50"/>
      <c r="C89" s="49" t="s">
        <v>43</v>
      </c>
      <c r="D89" s="34" t="s">
        <v>44</v>
      </c>
      <c r="E89" s="20"/>
      <c r="F89" s="20" t="s">
        <v>115</v>
      </c>
      <c r="G89" s="20"/>
      <c r="H89" s="45">
        <v>29.3</v>
      </c>
    </row>
    <row r="90" spans="2:73" x14ac:dyDescent="0.6">
      <c r="B90" s="50"/>
      <c r="C90" s="49" t="s">
        <v>83</v>
      </c>
      <c r="D90" s="34" t="s">
        <v>84</v>
      </c>
      <c r="E90" s="20"/>
      <c r="F90" s="20" t="s">
        <v>115</v>
      </c>
      <c r="G90" s="20"/>
      <c r="H90" s="45">
        <v>3</v>
      </c>
    </row>
    <row r="91" spans="2:73" x14ac:dyDescent="0.6">
      <c r="B91" s="50"/>
      <c r="C91" s="49" t="s">
        <v>85</v>
      </c>
      <c r="D91" s="34" t="s">
        <v>84</v>
      </c>
      <c r="E91" s="20"/>
      <c r="F91" s="20" t="s">
        <v>115</v>
      </c>
      <c r="G91" s="20"/>
      <c r="H91" s="45">
        <v>16</v>
      </c>
    </row>
    <row r="92" spans="2:73" x14ac:dyDescent="0.6">
      <c r="B92" s="50"/>
      <c r="C92" s="49" t="s">
        <v>45</v>
      </c>
      <c r="D92" s="34" t="s">
        <v>51</v>
      </c>
      <c r="E92" s="20" t="s">
        <v>135</v>
      </c>
      <c r="F92" s="20" t="s">
        <v>115</v>
      </c>
      <c r="G92" s="20"/>
      <c r="H92" s="45">
        <v>0</v>
      </c>
    </row>
    <row r="93" spans="2:73" x14ac:dyDescent="0.6">
      <c r="B93" s="50"/>
      <c r="C93" s="49" t="s">
        <v>46</v>
      </c>
      <c r="D93" s="34" t="s">
        <v>51</v>
      </c>
      <c r="E93" s="20" t="s">
        <v>135</v>
      </c>
      <c r="F93" s="20" t="s">
        <v>115</v>
      </c>
      <c r="G93" s="20"/>
      <c r="H93" s="45">
        <v>25</v>
      </c>
    </row>
    <row r="94" spans="2:73" x14ac:dyDescent="0.6">
      <c r="B94" s="50"/>
      <c r="C94" s="49" t="s">
        <v>47</v>
      </c>
      <c r="D94" s="34" t="s">
        <v>51</v>
      </c>
      <c r="E94" s="20" t="s">
        <v>135</v>
      </c>
      <c r="F94" s="20" t="s">
        <v>115</v>
      </c>
      <c r="G94" s="20"/>
      <c r="H94" s="45">
        <v>2</v>
      </c>
    </row>
    <row r="95" spans="2:73" x14ac:dyDescent="0.6">
      <c r="B95" s="50"/>
      <c r="C95" s="49" t="s">
        <v>48</v>
      </c>
      <c r="D95" s="34" t="s">
        <v>51</v>
      </c>
      <c r="E95" s="20" t="s">
        <v>135</v>
      </c>
      <c r="F95" s="20" t="s">
        <v>115</v>
      </c>
      <c r="G95" s="20"/>
      <c r="H95" s="45">
        <v>0</v>
      </c>
    </row>
    <row r="96" spans="2:73" x14ac:dyDescent="0.6">
      <c r="B96" s="50"/>
      <c r="C96" s="49" t="s">
        <v>49</v>
      </c>
      <c r="D96" s="34" t="s">
        <v>51</v>
      </c>
      <c r="E96" s="20" t="s">
        <v>135</v>
      </c>
      <c r="F96" s="20" t="s">
        <v>115</v>
      </c>
      <c r="G96" s="20"/>
      <c r="H96" s="45">
        <v>18.75</v>
      </c>
    </row>
    <row r="97" spans="2:8" x14ac:dyDescent="0.6">
      <c r="B97" s="50"/>
      <c r="C97" s="49" t="s">
        <v>50</v>
      </c>
      <c r="D97" s="34" t="s">
        <v>51</v>
      </c>
      <c r="E97" s="20" t="s">
        <v>135</v>
      </c>
      <c r="F97" s="20" t="s">
        <v>115</v>
      </c>
      <c r="G97" s="20"/>
      <c r="H97" s="45">
        <v>1.5</v>
      </c>
    </row>
    <row r="98" spans="2:8" x14ac:dyDescent="0.6">
      <c r="B98" s="50"/>
      <c r="D98" s="34"/>
      <c r="E98" s="20"/>
      <c r="F98" s="20"/>
      <c r="G98" s="20"/>
    </row>
    <row r="99" spans="2:8" x14ac:dyDescent="0.6">
      <c r="B99" s="50">
        <v>6.2</v>
      </c>
      <c r="C99" s="50" t="s">
        <v>59</v>
      </c>
      <c r="D99" s="34"/>
      <c r="E99" s="20"/>
      <c r="F99" s="20"/>
      <c r="G99" s="20"/>
    </row>
    <row r="100" spans="2:8" x14ac:dyDescent="0.6">
      <c r="B100" s="50"/>
      <c r="C100" s="49" t="s">
        <v>60</v>
      </c>
      <c r="D100" s="34" t="s">
        <v>0</v>
      </c>
      <c r="E100" s="20" t="s">
        <v>135</v>
      </c>
      <c r="F100" s="20" t="s">
        <v>115</v>
      </c>
      <c r="G100" s="20"/>
      <c r="H100" s="45">
        <v>0</v>
      </c>
    </row>
    <row r="101" spans="2:8" x14ac:dyDescent="0.6">
      <c r="B101" s="50"/>
      <c r="C101" s="49" t="s">
        <v>61</v>
      </c>
      <c r="D101" s="34" t="s">
        <v>0</v>
      </c>
      <c r="E101" s="20" t="s">
        <v>135</v>
      </c>
      <c r="F101" s="20" t="s">
        <v>115</v>
      </c>
      <c r="G101" s="20"/>
      <c r="H101" s="45">
        <v>2.8</v>
      </c>
    </row>
    <row r="102" spans="2:8" x14ac:dyDescent="0.6">
      <c r="B102" s="50"/>
      <c r="C102" s="49" t="s">
        <v>62</v>
      </c>
      <c r="D102" s="34" t="s">
        <v>0</v>
      </c>
      <c r="E102" s="20" t="s">
        <v>135</v>
      </c>
      <c r="F102" s="20" t="s">
        <v>115</v>
      </c>
      <c r="G102" s="20"/>
      <c r="H102" s="45">
        <v>44.8</v>
      </c>
    </row>
    <row r="103" spans="2:8" x14ac:dyDescent="0.6">
      <c r="B103" s="50"/>
      <c r="C103" s="49" t="s">
        <v>63</v>
      </c>
      <c r="D103" s="34" t="s">
        <v>0</v>
      </c>
      <c r="E103" s="20" t="s">
        <v>135</v>
      </c>
      <c r="F103" s="20" t="s">
        <v>115</v>
      </c>
      <c r="G103" s="20"/>
      <c r="H103" s="45">
        <v>156.80000000000001</v>
      </c>
    </row>
    <row r="104" spans="2:8" x14ac:dyDescent="0.6">
      <c r="B104" s="50"/>
      <c r="C104" s="49" t="s">
        <v>141</v>
      </c>
      <c r="D104" s="34" t="s">
        <v>0</v>
      </c>
      <c r="E104" s="20" t="s">
        <v>135</v>
      </c>
      <c r="F104" s="20" t="s">
        <v>115</v>
      </c>
      <c r="G104" s="58"/>
      <c r="H104" s="45">
        <v>0.9</v>
      </c>
    </row>
    <row r="105" spans="2:8" ht="15" customHeight="1" x14ac:dyDescent="0.6">
      <c r="B105" s="50"/>
      <c r="C105" s="49" t="s">
        <v>142</v>
      </c>
      <c r="D105" s="34" t="s">
        <v>0</v>
      </c>
      <c r="E105" s="20" t="s">
        <v>135</v>
      </c>
      <c r="F105" s="20" t="s">
        <v>115</v>
      </c>
      <c r="G105" s="58"/>
      <c r="H105" s="45">
        <v>2.1</v>
      </c>
    </row>
    <row r="106" spans="2:8" ht="15" customHeight="1" x14ac:dyDescent="0.6">
      <c r="B106" s="50"/>
      <c r="C106" s="49" t="s">
        <v>143</v>
      </c>
      <c r="D106" s="34" t="s">
        <v>0</v>
      </c>
      <c r="E106" s="20" t="s">
        <v>135</v>
      </c>
      <c r="F106" s="20" t="s">
        <v>115</v>
      </c>
      <c r="G106" s="58"/>
      <c r="H106" s="45">
        <v>63.5</v>
      </c>
    </row>
    <row r="107" spans="2:8" x14ac:dyDescent="0.6">
      <c r="B107" s="50"/>
      <c r="C107" s="49" t="s">
        <v>144</v>
      </c>
      <c r="D107" s="34" t="s">
        <v>0</v>
      </c>
      <c r="E107" s="20" t="s">
        <v>135</v>
      </c>
      <c r="F107" s="20" t="s">
        <v>115</v>
      </c>
      <c r="G107" s="58"/>
      <c r="H107" s="45">
        <v>141.9</v>
      </c>
    </row>
    <row r="108" spans="2:8" x14ac:dyDescent="0.6">
      <c r="B108" s="50"/>
      <c r="C108" s="49" t="s">
        <v>145</v>
      </c>
      <c r="D108" s="34" t="s">
        <v>0</v>
      </c>
      <c r="E108" s="20" t="s">
        <v>135</v>
      </c>
      <c r="F108" s="20" t="s">
        <v>115</v>
      </c>
      <c r="G108" s="58"/>
      <c r="H108" s="45">
        <v>130.1</v>
      </c>
    </row>
    <row r="109" spans="2:8" x14ac:dyDescent="0.6">
      <c r="B109" s="50"/>
      <c r="C109" s="49" t="s">
        <v>146</v>
      </c>
      <c r="D109" s="34" t="s">
        <v>0</v>
      </c>
      <c r="E109" s="20" t="s">
        <v>135</v>
      </c>
      <c r="F109" s="20" t="s">
        <v>115</v>
      </c>
      <c r="G109" s="58"/>
      <c r="H109" s="45">
        <v>298</v>
      </c>
    </row>
    <row r="110" spans="2:8" x14ac:dyDescent="0.6">
      <c r="B110" s="50"/>
      <c r="C110" s="1"/>
    </row>
    <row r="111" spans="2:8" x14ac:dyDescent="0.6">
      <c r="B111" s="50">
        <v>6.3</v>
      </c>
      <c r="C111" s="50" t="s">
        <v>75</v>
      </c>
      <c r="D111" s="34"/>
      <c r="E111" s="20"/>
      <c r="F111" s="20"/>
      <c r="G111" s="20"/>
    </row>
    <row r="112" spans="2:8" x14ac:dyDescent="0.6">
      <c r="B112" s="50"/>
      <c r="C112" s="49" t="s">
        <v>76</v>
      </c>
      <c r="D112" s="34" t="s">
        <v>0</v>
      </c>
      <c r="E112" s="20" t="s">
        <v>135</v>
      </c>
      <c r="F112" s="20" t="s">
        <v>115</v>
      </c>
      <c r="G112" s="20"/>
      <c r="H112" s="82">
        <v>1.6</v>
      </c>
    </row>
    <row r="113" spans="2:73" x14ac:dyDescent="0.6">
      <c r="B113" s="50"/>
      <c r="C113" s="49" t="s">
        <v>77</v>
      </c>
      <c r="D113" s="34" t="s">
        <v>134</v>
      </c>
      <c r="E113" s="20"/>
      <c r="F113" s="20" t="s">
        <v>115</v>
      </c>
      <c r="G113" s="20"/>
      <c r="H113" s="57">
        <v>10</v>
      </c>
    </row>
    <row r="114" spans="2:73" x14ac:dyDescent="0.6">
      <c r="B114" s="50"/>
      <c r="D114" s="34"/>
      <c r="E114" s="20"/>
      <c r="F114" s="20"/>
      <c r="G114" s="20"/>
    </row>
    <row r="115" spans="2:73" x14ac:dyDescent="0.6">
      <c r="B115" s="50">
        <v>6.4</v>
      </c>
      <c r="C115" s="50" t="s">
        <v>67</v>
      </c>
      <c r="D115" s="34"/>
      <c r="E115" s="20"/>
      <c r="F115" s="20"/>
      <c r="G115" s="20"/>
    </row>
    <row r="116" spans="2:73" x14ac:dyDescent="0.6">
      <c r="B116" s="50"/>
      <c r="C116" s="49" t="s">
        <v>68</v>
      </c>
      <c r="D116" s="34" t="s">
        <v>0</v>
      </c>
      <c r="E116" s="20" t="s">
        <v>135</v>
      </c>
      <c r="F116" s="20" t="s">
        <v>115</v>
      </c>
      <c r="G116" s="58"/>
      <c r="H116" s="81">
        <v>2.61</v>
      </c>
    </row>
    <row r="117" spans="2:73" x14ac:dyDescent="0.6">
      <c r="B117" s="50"/>
      <c r="C117" s="49" t="s">
        <v>69</v>
      </c>
      <c r="D117" s="34" t="s">
        <v>0</v>
      </c>
      <c r="E117" s="20" t="s">
        <v>135</v>
      </c>
      <c r="F117" s="20" t="s">
        <v>115</v>
      </c>
      <c r="G117" s="58"/>
      <c r="H117" s="81">
        <v>12.6</v>
      </c>
    </row>
    <row r="118" spans="2:73" x14ac:dyDescent="0.6">
      <c r="B118" s="50"/>
      <c r="C118" s="49" t="s">
        <v>70</v>
      </c>
      <c r="D118" s="34" t="s">
        <v>0</v>
      </c>
      <c r="E118" s="20" t="s">
        <v>135</v>
      </c>
      <c r="F118" s="20" t="s">
        <v>115</v>
      </c>
      <c r="G118" s="58"/>
      <c r="H118" s="81">
        <v>18.14</v>
      </c>
    </row>
    <row r="119" spans="2:73" x14ac:dyDescent="0.6">
      <c r="B119" s="50"/>
      <c r="C119" s="49" t="s">
        <v>71</v>
      </c>
      <c r="D119" s="34" t="s">
        <v>0</v>
      </c>
      <c r="E119" s="20" t="s">
        <v>135</v>
      </c>
      <c r="F119" s="20" t="s">
        <v>115</v>
      </c>
      <c r="G119" s="58"/>
      <c r="H119" s="81">
        <v>181.71700000000001</v>
      </c>
    </row>
    <row r="120" spans="2:73" x14ac:dyDescent="0.6">
      <c r="B120" s="50"/>
      <c r="D120" s="34"/>
      <c r="E120" s="20"/>
      <c r="F120" s="20"/>
      <c r="G120" s="20"/>
    </row>
    <row r="121" spans="2:73" x14ac:dyDescent="0.6">
      <c r="B121" s="50">
        <v>6.5</v>
      </c>
      <c r="C121" s="50" t="s">
        <v>72</v>
      </c>
      <c r="D121" s="34"/>
      <c r="E121" s="20"/>
      <c r="F121" s="20"/>
      <c r="G121" s="20"/>
    </row>
    <row r="122" spans="2:73" x14ac:dyDescent="0.6">
      <c r="B122" s="50"/>
      <c r="C122" s="176" t="s">
        <v>368</v>
      </c>
      <c r="D122" s="34" t="s">
        <v>0</v>
      </c>
      <c r="E122" s="20" t="s">
        <v>135</v>
      </c>
      <c r="F122" s="20" t="s">
        <v>115</v>
      </c>
      <c r="G122" s="20"/>
      <c r="H122" s="82">
        <v>8.5</v>
      </c>
    </row>
    <row r="123" spans="2:73" x14ac:dyDescent="0.6">
      <c r="B123" s="50"/>
      <c r="C123" s="49" t="s">
        <v>73</v>
      </c>
      <c r="D123" s="34" t="s">
        <v>0</v>
      </c>
      <c r="E123" s="20" t="s">
        <v>135</v>
      </c>
      <c r="F123" s="20" t="s">
        <v>115</v>
      </c>
      <c r="H123" s="82">
        <v>241</v>
      </c>
    </row>
    <row r="124" spans="2:73" x14ac:dyDescent="0.6">
      <c r="B124" s="50"/>
    </row>
    <row r="125" spans="2:73" x14ac:dyDescent="0.6">
      <c r="B125" s="56">
        <v>7</v>
      </c>
      <c r="C125" s="47" t="s">
        <v>225</v>
      </c>
      <c r="D125" s="28"/>
      <c r="E125" s="28"/>
      <c r="F125" s="29"/>
      <c r="G125" s="29"/>
      <c r="H125" s="29"/>
      <c r="I125" s="28"/>
      <c r="J125" s="30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  <c r="BM125" s="28"/>
      <c r="BN125" s="28"/>
      <c r="BO125" s="28"/>
      <c r="BP125" s="28"/>
      <c r="BQ125" s="28"/>
      <c r="BR125" s="28"/>
      <c r="BS125" s="28"/>
      <c r="BT125" s="28"/>
      <c r="BU125" s="28"/>
    </row>
    <row r="126" spans="2:73" s="85" customFormat="1" x14ac:dyDescent="0.6">
      <c r="B126" s="91"/>
      <c r="C126" s="86"/>
      <c r="F126" s="87"/>
      <c r="G126" s="87"/>
      <c r="H126" s="87"/>
      <c r="J126" s="88"/>
    </row>
    <row r="127" spans="2:73" x14ac:dyDescent="0.6">
      <c r="C127" s="127" t="s">
        <v>295</v>
      </c>
      <c r="E127" s="20"/>
      <c r="F127" s="20" t="s">
        <v>296</v>
      </c>
      <c r="H127" s="82">
        <v>1.22814132115846</v>
      </c>
    </row>
    <row r="128" spans="2:73" x14ac:dyDescent="0.6">
      <c r="C128" s="127" t="s">
        <v>297</v>
      </c>
      <c r="D128" s="1" t="s">
        <v>226</v>
      </c>
      <c r="F128" s="20" t="s">
        <v>115</v>
      </c>
      <c r="H128" s="131">
        <v>8</v>
      </c>
      <c r="I128" s="85"/>
    </row>
    <row r="129" spans="9:9" x14ac:dyDescent="0.6">
      <c r="I129" s="85"/>
    </row>
  </sheetData>
  <scenarios current="1">
    <scenario name="Upper Case" locked="1" count="6" user="Muhammad Uddin" comment="Created by Muhammad Uddin on 19/07/2018">
      <inputCells r="H44" val="0.2"/>
      <inputCells r="H47" val="0.02"/>
      <inputCells r="H48" val="0.004"/>
      <inputCells r="H49" val="0.0008"/>
      <inputCells r="H53" val="0.00965"/>
      <inputCells r="H60" val="0.282191780821918"/>
    </scenario>
    <scenario name="Lower Case" locked="1" count="6" user="Muhammad Uddin" comment="Created by Muhammad Uddin on 19/07/2018">
      <inputCells r="H44" val="0.058"/>
      <inputCells r="H47" val="0.0058"/>
      <inputCells r="H48" val="0.00117"/>
      <inputCells r="H49" val="0.00023"/>
      <inputCells r="H53" val="0.00365"/>
      <inputCells r="H60" val="0.282191780821918"/>
    </scenario>
  </scenarios>
  <hyperlinks>
    <hyperlink ref="G41" location="FOOTNOTES!A1" display="See footnote 1"/>
    <hyperlink ref="G60" location="FOOTNOTES!A1" display="See footnote 3"/>
    <hyperlink ref="G53" location="FOOTNOTES!A1" display="See footnote 2"/>
  </hyperlinks>
  <pageMargins left="0.70866141732283472" right="0.70866141732283472" top="0.74803149606299213" bottom="0.74803149606299213" header="0.31496062992125984" footer="0.31496062992125984"/>
  <pageSetup paperSize="9" scale="1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BU129"/>
  <sheetViews>
    <sheetView showGridLines="0" zoomScale="70" zoomScaleNormal="70" workbookViewId="0">
      <pane xSplit="2" ySplit="10" topLeftCell="C11" activePane="bottomRight" state="frozen"/>
      <selection activeCell="C42" sqref="C42"/>
      <selection pane="topRight" activeCell="C42" sqref="C42"/>
      <selection pane="bottomLeft" activeCell="C42" sqref="C42"/>
      <selection pane="bottomRight" activeCell="F45" sqref="F45"/>
    </sheetView>
  </sheetViews>
  <sheetFormatPr defaultColWidth="9.1328125" defaultRowHeight="15.4" x14ac:dyDescent="0.6"/>
  <cols>
    <col min="1" max="1" width="6.1328125" style="1" customWidth="1"/>
    <col min="2" max="2" width="6.06640625" style="49" customWidth="1"/>
    <col min="3" max="3" width="78.3984375" style="49" customWidth="1"/>
    <col min="4" max="4" width="6.9296875" style="1" customWidth="1"/>
    <col min="5" max="5" width="5.73046875" style="1" customWidth="1"/>
    <col min="6" max="6" width="19.86328125" style="1" customWidth="1"/>
    <col min="7" max="7" width="24.59765625" style="1" customWidth="1"/>
    <col min="8" max="8" width="14.3984375" style="1" customWidth="1"/>
    <col min="9" max="73" width="13.3984375" style="1" customWidth="1"/>
    <col min="74" max="16384" width="9.1328125" style="1"/>
  </cols>
  <sheetData>
    <row r="1" spans="1:73" s="23" customFormat="1" x14ac:dyDescent="0.6">
      <c r="B1" s="53"/>
      <c r="C1" s="53"/>
    </row>
    <row r="2" spans="1:73" s="23" customFormat="1" x14ac:dyDescent="0.6">
      <c r="B2" s="53"/>
      <c r="C2" s="53"/>
    </row>
    <row r="3" spans="1:73" s="23" customFormat="1" ht="16.5" x14ac:dyDescent="0.6">
      <c r="B3" s="53"/>
      <c r="C3" s="54"/>
      <c r="AF3" s="25"/>
    </row>
    <row r="4" spans="1:73" s="23" customFormat="1" x14ac:dyDescent="0.6">
      <c r="B4" s="53"/>
      <c r="C4" s="53"/>
      <c r="AF4" s="25"/>
    </row>
    <row r="5" spans="1:73" x14ac:dyDescent="0.6">
      <c r="AF5" s="4"/>
    </row>
    <row r="6" spans="1:73" x14ac:dyDescent="0.6">
      <c r="C6" s="133" t="s">
        <v>302</v>
      </c>
      <c r="D6" s="134"/>
      <c r="AF6" s="4"/>
    </row>
    <row r="7" spans="1:73" x14ac:dyDescent="0.6">
      <c r="C7" s="164" t="s">
        <v>361</v>
      </c>
      <c r="D7" s="134">
        <f>114.642</f>
        <v>114.642</v>
      </c>
      <c r="AF7" s="4"/>
    </row>
    <row r="8" spans="1:73" x14ac:dyDescent="0.6">
      <c r="C8" s="135" t="s">
        <v>299</v>
      </c>
      <c r="D8" s="174" t="s">
        <v>4</v>
      </c>
      <c r="AF8" s="4"/>
    </row>
    <row r="9" spans="1:73" x14ac:dyDescent="0.6">
      <c r="C9" s="164" t="s">
        <v>366</v>
      </c>
      <c r="D9" s="173">
        <v>3.6150000000000002E-2</v>
      </c>
      <c r="AF9" s="4"/>
    </row>
    <row r="10" spans="1:73" s="27" customFormat="1" ht="13.15" x14ac:dyDescent="0.4">
      <c r="A10" s="27" t="s">
        <v>121</v>
      </c>
      <c r="B10" s="55"/>
      <c r="C10" s="55" t="s">
        <v>104</v>
      </c>
      <c r="D10" s="27" t="s">
        <v>105</v>
      </c>
      <c r="E10" s="27" t="s">
        <v>106</v>
      </c>
      <c r="F10" s="27" t="s">
        <v>107</v>
      </c>
      <c r="G10" s="27" t="s">
        <v>109</v>
      </c>
      <c r="H10" s="27" t="s">
        <v>108</v>
      </c>
      <c r="I10" s="27">
        <v>1</v>
      </c>
      <c r="J10" s="27">
        <f>I10+1</f>
        <v>2</v>
      </c>
      <c r="K10" s="27">
        <f t="shared" ref="K10:BU10" si="0">J10+1</f>
        <v>3</v>
      </c>
      <c r="L10" s="27">
        <f t="shared" si="0"/>
        <v>4</v>
      </c>
      <c r="M10" s="27">
        <f t="shared" si="0"/>
        <v>5</v>
      </c>
      <c r="N10" s="27">
        <f t="shared" si="0"/>
        <v>6</v>
      </c>
      <c r="O10" s="27">
        <f t="shared" si="0"/>
        <v>7</v>
      </c>
      <c r="P10" s="27">
        <f t="shared" si="0"/>
        <v>8</v>
      </c>
      <c r="Q10" s="27">
        <f t="shared" si="0"/>
        <v>9</v>
      </c>
      <c r="R10" s="27">
        <f t="shared" si="0"/>
        <v>10</v>
      </c>
      <c r="S10" s="27">
        <f t="shared" si="0"/>
        <v>11</v>
      </c>
      <c r="T10" s="27">
        <f t="shared" si="0"/>
        <v>12</v>
      </c>
      <c r="U10" s="27">
        <f t="shared" si="0"/>
        <v>13</v>
      </c>
      <c r="V10" s="27">
        <f t="shared" si="0"/>
        <v>14</v>
      </c>
      <c r="W10" s="27">
        <f t="shared" si="0"/>
        <v>15</v>
      </c>
      <c r="X10" s="27">
        <f t="shared" si="0"/>
        <v>16</v>
      </c>
      <c r="Y10" s="27">
        <f t="shared" si="0"/>
        <v>17</v>
      </c>
      <c r="Z10" s="27">
        <f t="shared" si="0"/>
        <v>18</v>
      </c>
      <c r="AA10" s="27">
        <f t="shared" si="0"/>
        <v>19</v>
      </c>
      <c r="AB10" s="27">
        <f t="shared" si="0"/>
        <v>20</v>
      </c>
      <c r="AC10" s="27">
        <f t="shared" si="0"/>
        <v>21</v>
      </c>
      <c r="AD10" s="27">
        <f t="shared" si="0"/>
        <v>22</v>
      </c>
      <c r="AE10" s="27">
        <f t="shared" si="0"/>
        <v>23</v>
      </c>
      <c r="AF10" s="27">
        <f t="shared" si="0"/>
        <v>24</v>
      </c>
      <c r="AG10" s="27">
        <f t="shared" si="0"/>
        <v>25</v>
      </c>
      <c r="AH10" s="27">
        <f t="shared" si="0"/>
        <v>26</v>
      </c>
      <c r="AI10" s="27">
        <f t="shared" si="0"/>
        <v>27</v>
      </c>
      <c r="AJ10" s="27">
        <f t="shared" si="0"/>
        <v>28</v>
      </c>
      <c r="AK10" s="27">
        <f t="shared" si="0"/>
        <v>29</v>
      </c>
      <c r="AL10" s="27">
        <f t="shared" si="0"/>
        <v>30</v>
      </c>
      <c r="AM10" s="27">
        <f t="shared" si="0"/>
        <v>31</v>
      </c>
      <c r="AN10" s="27">
        <f t="shared" si="0"/>
        <v>32</v>
      </c>
      <c r="AO10" s="27">
        <f t="shared" si="0"/>
        <v>33</v>
      </c>
      <c r="AP10" s="27">
        <f t="shared" si="0"/>
        <v>34</v>
      </c>
      <c r="AQ10" s="27">
        <f t="shared" si="0"/>
        <v>35</v>
      </c>
      <c r="AR10" s="27">
        <f>AQ10+1</f>
        <v>36</v>
      </c>
      <c r="AS10" s="27">
        <f t="shared" si="0"/>
        <v>37</v>
      </c>
      <c r="AT10" s="27">
        <f t="shared" si="0"/>
        <v>38</v>
      </c>
      <c r="AU10" s="27">
        <f t="shared" si="0"/>
        <v>39</v>
      </c>
      <c r="AV10" s="27">
        <f t="shared" si="0"/>
        <v>40</v>
      </c>
      <c r="AW10" s="27">
        <f t="shared" si="0"/>
        <v>41</v>
      </c>
      <c r="AX10" s="27">
        <f t="shared" si="0"/>
        <v>42</v>
      </c>
      <c r="AY10" s="27">
        <f t="shared" si="0"/>
        <v>43</v>
      </c>
      <c r="AZ10" s="27">
        <f t="shared" si="0"/>
        <v>44</v>
      </c>
      <c r="BA10" s="27">
        <f t="shared" si="0"/>
        <v>45</v>
      </c>
      <c r="BB10" s="27">
        <f t="shared" si="0"/>
        <v>46</v>
      </c>
      <c r="BC10" s="27">
        <f t="shared" si="0"/>
        <v>47</v>
      </c>
      <c r="BD10" s="27">
        <f t="shared" si="0"/>
        <v>48</v>
      </c>
      <c r="BE10" s="27">
        <f t="shared" si="0"/>
        <v>49</v>
      </c>
      <c r="BF10" s="27">
        <f t="shared" si="0"/>
        <v>50</v>
      </c>
      <c r="BG10" s="27">
        <f t="shared" si="0"/>
        <v>51</v>
      </c>
      <c r="BH10" s="27">
        <f t="shared" si="0"/>
        <v>52</v>
      </c>
      <c r="BI10" s="27">
        <f t="shared" si="0"/>
        <v>53</v>
      </c>
      <c r="BJ10" s="27">
        <f t="shared" si="0"/>
        <v>54</v>
      </c>
      <c r="BK10" s="27">
        <f t="shared" si="0"/>
        <v>55</v>
      </c>
      <c r="BL10" s="27">
        <f t="shared" si="0"/>
        <v>56</v>
      </c>
      <c r="BM10" s="27">
        <f t="shared" si="0"/>
        <v>57</v>
      </c>
      <c r="BN10" s="27">
        <f>BM10+1</f>
        <v>58</v>
      </c>
      <c r="BO10" s="27">
        <f t="shared" si="0"/>
        <v>59</v>
      </c>
      <c r="BP10" s="27">
        <f t="shared" si="0"/>
        <v>60</v>
      </c>
      <c r="BQ10" s="27">
        <f t="shared" si="0"/>
        <v>61</v>
      </c>
      <c r="BR10" s="27">
        <f t="shared" si="0"/>
        <v>62</v>
      </c>
      <c r="BS10" s="27">
        <f t="shared" si="0"/>
        <v>63</v>
      </c>
      <c r="BT10" s="27">
        <f t="shared" si="0"/>
        <v>64</v>
      </c>
      <c r="BU10" s="27">
        <f t="shared" si="0"/>
        <v>65</v>
      </c>
    </row>
    <row r="11" spans="1:73" s="49" customFormat="1" ht="12.4" x14ac:dyDescent="0.3">
      <c r="I11" s="65" t="s">
        <v>1</v>
      </c>
      <c r="J11" s="65" t="s">
        <v>158</v>
      </c>
      <c r="K11" s="65" t="s">
        <v>159</v>
      </c>
      <c r="L11" s="65" t="s">
        <v>160</v>
      </c>
      <c r="M11" s="65" t="s">
        <v>161</v>
      </c>
      <c r="N11" s="65" t="s">
        <v>162</v>
      </c>
      <c r="O11" s="65" t="s">
        <v>163</v>
      </c>
      <c r="P11" s="65" t="s">
        <v>164</v>
      </c>
      <c r="Q11" s="65" t="s">
        <v>165</v>
      </c>
      <c r="R11" s="65" t="s">
        <v>166</v>
      </c>
      <c r="S11" s="65" t="s">
        <v>167</v>
      </c>
      <c r="T11" s="65" t="s">
        <v>168</v>
      </c>
      <c r="U11" s="65" t="s">
        <v>169</v>
      </c>
      <c r="V11" s="65" t="s">
        <v>170</v>
      </c>
      <c r="W11" s="65" t="s">
        <v>171</v>
      </c>
      <c r="X11" s="65" t="s">
        <v>172</v>
      </c>
      <c r="Y11" s="65" t="s">
        <v>173</v>
      </c>
      <c r="Z11" s="65" t="s">
        <v>174</v>
      </c>
      <c r="AA11" s="65" t="s">
        <v>175</v>
      </c>
      <c r="AB11" s="65" t="s">
        <v>176</v>
      </c>
      <c r="AC11" s="65" t="s">
        <v>177</v>
      </c>
      <c r="AD11" s="65" t="s">
        <v>178</v>
      </c>
      <c r="AE11" s="65" t="s">
        <v>179</v>
      </c>
      <c r="AF11" s="65" t="s">
        <v>180</v>
      </c>
      <c r="AG11" s="65" t="s">
        <v>181</v>
      </c>
      <c r="AH11" s="65" t="s">
        <v>182</v>
      </c>
      <c r="AI11" s="65" t="s">
        <v>183</v>
      </c>
      <c r="AJ11" s="65" t="s">
        <v>184</v>
      </c>
      <c r="AK11" s="65" t="s">
        <v>185</v>
      </c>
      <c r="AL11" s="65" t="s">
        <v>186</v>
      </c>
      <c r="AM11" s="65" t="s">
        <v>187</v>
      </c>
      <c r="AN11" s="65" t="s">
        <v>188</v>
      </c>
      <c r="AO11" s="65" t="s">
        <v>189</v>
      </c>
      <c r="AP11" s="65" t="s">
        <v>190</v>
      </c>
      <c r="AQ11" s="65" t="s">
        <v>191</v>
      </c>
      <c r="AR11" s="65" t="s">
        <v>192</v>
      </c>
      <c r="AS11" s="65" t="s">
        <v>193</v>
      </c>
      <c r="AT11" s="65" t="s">
        <v>194</v>
      </c>
      <c r="AU11" s="65" t="s">
        <v>195</v>
      </c>
      <c r="AV11" s="65" t="s">
        <v>196</v>
      </c>
      <c r="AW11" s="65" t="s">
        <v>197</v>
      </c>
      <c r="AX11" s="65" t="s">
        <v>198</v>
      </c>
      <c r="AY11" s="65" t="s">
        <v>199</v>
      </c>
      <c r="AZ11" s="65" t="s">
        <v>200</v>
      </c>
      <c r="BA11" s="65" t="s">
        <v>201</v>
      </c>
      <c r="BB11" s="65" t="s">
        <v>202</v>
      </c>
      <c r="BC11" s="65" t="s">
        <v>203</v>
      </c>
      <c r="BD11" s="65" t="s">
        <v>204</v>
      </c>
      <c r="BE11" s="65" t="s">
        <v>205</v>
      </c>
      <c r="BF11" s="65" t="s">
        <v>206</v>
      </c>
      <c r="BG11" s="65" t="s">
        <v>207</v>
      </c>
      <c r="BH11" s="65" t="s">
        <v>208</v>
      </c>
      <c r="BI11" s="65" t="s">
        <v>209</v>
      </c>
      <c r="BJ11" s="65" t="s">
        <v>210</v>
      </c>
      <c r="BK11" s="65" t="s">
        <v>211</v>
      </c>
      <c r="BL11" s="65" t="s">
        <v>212</v>
      </c>
      <c r="BM11" s="65" t="s">
        <v>213</v>
      </c>
      <c r="BN11" s="65" t="s">
        <v>214</v>
      </c>
      <c r="BO11" s="65" t="s">
        <v>215</v>
      </c>
      <c r="BP11" s="65" t="s">
        <v>216</v>
      </c>
      <c r="BQ11" s="65" t="s">
        <v>217</v>
      </c>
      <c r="BR11" s="65" t="s">
        <v>218</v>
      </c>
      <c r="BS11" s="65" t="s">
        <v>219</v>
      </c>
      <c r="BT11" s="65" t="s">
        <v>220</v>
      </c>
      <c r="BU11" s="65" t="s">
        <v>221</v>
      </c>
    </row>
    <row r="12" spans="1:73" s="49" customFormat="1" ht="13.5" x14ac:dyDescent="0.35">
      <c r="C12" s="125" t="s">
        <v>286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</row>
    <row r="13" spans="1:73" x14ac:dyDescent="0.6">
      <c r="C13" s="48"/>
      <c r="H13" s="5"/>
      <c r="I13" s="11"/>
      <c r="J13" s="4"/>
    </row>
    <row r="14" spans="1:73" x14ac:dyDescent="0.6">
      <c r="B14" s="56">
        <v>1</v>
      </c>
      <c r="C14" s="47" t="s">
        <v>222</v>
      </c>
      <c r="D14" s="28"/>
      <c r="E14" s="28"/>
      <c r="F14" s="29"/>
      <c r="G14" s="29"/>
      <c r="H14" s="29"/>
      <c r="I14" s="28"/>
      <c r="J14" s="30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</row>
    <row r="15" spans="1:73" x14ac:dyDescent="0.6">
      <c r="C15" s="48"/>
      <c r="H15" s="13"/>
      <c r="I15" s="14"/>
      <c r="J15" s="4"/>
      <c r="K15" s="15"/>
    </row>
    <row r="16" spans="1:73" x14ac:dyDescent="0.6">
      <c r="C16" s="127" t="s">
        <v>289</v>
      </c>
      <c r="D16" s="34" t="s">
        <v>78</v>
      </c>
      <c r="E16" s="20"/>
      <c r="F16" s="20" t="s">
        <v>111</v>
      </c>
      <c r="G16" s="20"/>
      <c r="H16" s="33">
        <v>3.5000000000000003E-2</v>
      </c>
      <c r="J16" s="4"/>
    </row>
    <row r="17" spans="2:73" x14ac:dyDescent="0.6">
      <c r="C17" s="127" t="s">
        <v>290</v>
      </c>
      <c r="D17" s="34" t="s">
        <v>78</v>
      </c>
      <c r="E17" s="20"/>
      <c r="F17" s="20" t="s">
        <v>111</v>
      </c>
      <c r="G17" s="20"/>
      <c r="H17" s="33">
        <v>0.03</v>
      </c>
      <c r="I17" s="12"/>
      <c r="J17" s="4"/>
    </row>
    <row r="18" spans="2:73" x14ac:dyDescent="0.6">
      <c r="C18" s="127" t="s">
        <v>291</v>
      </c>
      <c r="D18" s="34" t="s">
        <v>78</v>
      </c>
      <c r="E18" s="20"/>
      <c r="F18" s="20" t="s">
        <v>111</v>
      </c>
      <c r="G18" s="20"/>
      <c r="H18" s="33">
        <v>1.4999999999999999E-2</v>
      </c>
      <c r="J18" s="4"/>
    </row>
    <row r="19" spans="2:73" x14ac:dyDescent="0.6">
      <c r="C19" s="127" t="s">
        <v>292</v>
      </c>
      <c r="D19" s="34" t="s">
        <v>78</v>
      </c>
      <c r="E19" s="20"/>
      <c r="F19" s="20" t="s">
        <v>111</v>
      </c>
      <c r="G19" s="20"/>
      <c r="H19" s="33">
        <v>1.29E-2</v>
      </c>
      <c r="I19" s="4"/>
      <c r="J19" s="4"/>
    </row>
    <row r="20" spans="2:73" x14ac:dyDescent="0.6">
      <c r="D20" s="34"/>
      <c r="E20" s="20"/>
      <c r="F20" s="20"/>
      <c r="G20" s="20"/>
      <c r="H20" s="12"/>
      <c r="I20" s="4"/>
      <c r="J20" s="4"/>
    </row>
    <row r="21" spans="2:73" x14ac:dyDescent="0.6">
      <c r="B21" s="56">
        <v>2</v>
      </c>
      <c r="C21" s="47" t="s">
        <v>114</v>
      </c>
      <c r="D21" s="39"/>
      <c r="E21" s="39"/>
      <c r="F21" s="39"/>
      <c r="G21" s="39"/>
      <c r="H21" s="39"/>
      <c r="I21" s="39"/>
      <c r="J21" s="30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</row>
    <row r="22" spans="2:73" ht="29.25" customHeight="1" x14ac:dyDescent="0.6">
      <c r="B22" s="50">
        <v>2.1</v>
      </c>
      <c r="C22" s="50" t="s">
        <v>288</v>
      </c>
      <c r="D22" s="34"/>
      <c r="E22" s="20"/>
      <c r="F22" s="20"/>
      <c r="G22" s="20"/>
      <c r="I22" s="11"/>
      <c r="J22" s="11"/>
      <c r="K22" s="11"/>
      <c r="L22" s="11"/>
      <c r="M22" s="11"/>
      <c r="N22" s="11"/>
      <c r="O22" s="11"/>
      <c r="P22" s="11"/>
      <c r="Q22" s="11"/>
    </row>
    <row r="23" spans="2:73" x14ac:dyDescent="0.6">
      <c r="C23" s="127" t="s">
        <v>86</v>
      </c>
      <c r="D23" s="34" t="s">
        <v>0</v>
      </c>
      <c r="E23" s="20" t="s">
        <v>110</v>
      </c>
      <c r="F23" s="20" t="s">
        <v>115</v>
      </c>
      <c r="G23" s="20"/>
      <c r="I23" s="32">
        <v>7.2392999999999999E-2</v>
      </c>
      <c r="J23" s="32">
        <v>3.8383430000000001</v>
      </c>
      <c r="K23" s="32">
        <v>2.431816</v>
      </c>
      <c r="L23" s="32">
        <v>25.031786</v>
      </c>
      <c r="M23" s="32">
        <v>42.927916000000003</v>
      </c>
      <c r="N23" s="32">
        <v>50.812714999999997</v>
      </c>
      <c r="O23" s="32">
        <v>11.737833999999999</v>
      </c>
      <c r="P23" s="32">
        <v>3.0341770000000001</v>
      </c>
    </row>
    <row r="24" spans="2:73" x14ac:dyDescent="0.6">
      <c r="C24" s="127" t="s">
        <v>294</v>
      </c>
      <c r="D24" s="34" t="s">
        <v>78</v>
      </c>
      <c r="E24" s="20"/>
      <c r="F24" s="20" t="s">
        <v>115</v>
      </c>
      <c r="G24" s="20"/>
      <c r="H24" s="114">
        <v>0.81842498851572887</v>
      </c>
      <c r="J24" s="4"/>
    </row>
    <row r="25" spans="2:73" x14ac:dyDescent="0.6">
      <c r="D25" s="34"/>
      <c r="E25" s="20"/>
      <c r="F25" s="20"/>
      <c r="G25" s="20"/>
    </row>
    <row r="26" spans="2:73" x14ac:dyDescent="0.6">
      <c r="B26" s="50">
        <v>2.1</v>
      </c>
      <c r="C26" s="50" t="s">
        <v>116</v>
      </c>
      <c r="D26" s="34"/>
      <c r="E26" s="20"/>
      <c r="F26" s="20"/>
      <c r="G26" s="20"/>
      <c r="H26" s="16"/>
      <c r="I26" s="26"/>
      <c r="J26" s="26"/>
      <c r="K26" s="26"/>
      <c r="L26" s="26"/>
      <c r="M26" s="26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</row>
    <row r="27" spans="2:73" x14ac:dyDescent="0.6">
      <c r="C27" s="49" t="s">
        <v>117</v>
      </c>
      <c r="D27" s="34" t="s">
        <v>0</v>
      </c>
      <c r="E27" s="20" t="s">
        <v>110</v>
      </c>
      <c r="F27" s="20" t="s">
        <v>115</v>
      </c>
      <c r="G27" s="20"/>
      <c r="H27" s="9"/>
      <c r="I27" s="32">
        <v>0.56454888531209235</v>
      </c>
      <c r="J27" s="32">
        <v>0.57302994822941855</v>
      </c>
      <c r="K27" s="32">
        <v>2.890072928332529</v>
      </c>
      <c r="L27" s="32">
        <v>5.2497925837230923</v>
      </c>
      <c r="M27" s="32">
        <v>5.6479696394848133</v>
      </c>
      <c r="N27" s="32">
        <v>6.7417013826168386</v>
      </c>
      <c r="O27" s="32">
        <v>5.0915718477565406</v>
      </c>
      <c r="P27" s="32">
        <v>5.1811245814571976</v>
      </c>
      <c r="Q27" s="32">
        <v>7.6862543142116513</v>
      </c>
      <c r="R27" s="32">
        <v>7.5660943119263875</v>
      </c>
      <c r="S27" s="32">
        <v>7.4459343096411246</v>
      </c>
      <c r="T27" s="32">
        <v>7.3257743073558617</v>
      </c>
      <c r="U27" s="32">
        <v>7.2056143050705987</v>
      </c>
      <c r="V27" s="32">
        <v>7.0854543027853349</v>
      </c>
      <c r="W27" s="32">
        <v>6.965294300500072</v>
      </c>
      <c r="X27" s="32">
        <v>6.8451342982148091</v>
      </c>
      <c r="Y27" s="32">
        <v>6.7249742959295453</v>
      </c>
      <c r="Z27" s="32">
        <v>6.6048142936442824</v>
      </c>
      <c r="AA27" s="32">
        <v>6.4846542913590195</v>
      </c>
      <c r="AB27" s="32">
        <v>6.3644942890737566</v>
      </c>
      <c r="AC27" s="32">
        <v>6.2443342867884928</v>
      </c>
      <c r="AD27" s="32">
        <v>6.1241742845032299</v>
      </c>
      <c r="AE27" s="32">
        <v>6.004014282217967</v>
      </c>
      <c r="AF27" s="32">
        <v>5.883854279932704</v>
      </c>
      <c r="AG27" s="32">
        <v>5.7636942776474402</v>
      </c>
      <c r="AH27" s="32">
        <v>5.6435342753621773</v>
      </c>
      <c r="AI27" s="32">
        <v>5.5233742730769144</v>
      </c>
      <c r="AJ27" s="32">
        <v>5.4032142707916515</v>
      </c>
      <c r="AK27" s="32">
        <v>5.2830542685063877</v>
      </c>
      <c r="AL27" s="32">
        <v>5.1628942662211239</v>
      </c>
      <c r="AM27" s="32">
        <v>5.0427342639358619</v>
      </c>
      <c r="AN27" s="32">
        <v>4.922574261650599</v>
      </c>
      <c r="AO27" s="32">
        <v>4.8024142593653352</v>
      </c>
      <c r="AP27" s="32">
        <v>4.6822542570800723</v>
      </c>
      <c r="AQ27" s="32">
        <v>4.5620942547948093</v>
      </c>
      <c r="AR27" s="32">
        <v>4.4419342525095464</v>
      </c>
      <c r="AS27" s="32">
        <v>4.3217742502242826</v>
      </c>
      <c r="AT27" s="32">
        <v>4.2016142479390197</v>
      </c>
      <c r="AU27" s="32">
        <v>4.0814542456537568</v>
      </c>
      <c r="AV27" s="32">
        <v>3.9612942433684935</v>
      </c>
      <c r="AW27" s="32">
        <v>3.8411342410832305</v>
      </c>
      <c r="AX27" s="32">
        <v>3.7209742387979672</v>
      </c>
      <c r="AY27" s="32">
        <v>3.6008142365127043</v>
      </c>
      <c r="AZ27" s="32">
        <v>3.4806542342274409</v>
      </c>
      <c r="BA27" s="32">
        <v>3.360494231942178</v>
      </c>
      <c r="BB27" s="32">
        <v>3.2403342296569093</v>
      </c>
      <c r="BC27" s="32">
        <v>2.9572125611090501</v>
      </c>
      <c r="BD27" s="32">
        <v>2.7549090354571812</v>
      </c>
      <c r="BE27" s="32">
        <v>1.9131326654083933</v>
      </c>
      <c r="BF27" s="32">
        <v>1.1720493060869355</v>
      </c>
      <c r="BG27" s="32">
        <v>0.59854780884183811</v>
      </c>
      <c r="BH27" s="32">
        <v>3.2968404370316937E-2</v>
      </c>
      <c r="BI27" s="32">
        <v>0</v>
      </c>
      <c r="BJ27" s="32">
        <v>0</v>
      </c>
      <c r="BK27" s="32">
        <v>0</v>
      </c>
      <c r="BL27" s="32">
        <v>0</v>
      </c>
      <c r="BM27" s="32">
        <v>0</v>
      </c>
      <c r="BN27" s="32">
        <v>0</v>
      </c>
      <c r="BO27" s="32">
        <v>0</v>
      </c>
      <c r="BP27" s="32">
        <v>0</v>
      </c>
    </row>
    <row r="28" spans="2:73" x14ac:dyDescent="0.6">
      <c r="C28" s="49" t="s">
        <v>87</v>
      </c>
      <c r="D28" s="34" t="s">
        <v>0</v>
      </c>
      <c r="E28" s="20" t="s">
        <v>110</v>
      </c>
      <c r="F28" s="20" t="s">
        <v>293</v>
      </c>
      <c r="G28" s="20"/>
      <c r="H28" s="9"/>
      <c r="I28" s="32">
        <v>5.7838887645273894E-3</v>
      </c>
      <c r="J28" s="32">
        <v>0.3151921528117303</v>
      </c>
      <c r="K28" s="32">
        <v>0.3472794925264685</v>
      </c>
      <c r="L28" s="32">
        <v>2.2812991532527418</v>
      </c>
      <c r="M28" s="32">
        <v>4.6920989592318199</v>
      </c>
      <c r="N28" s="32">
        <v>6.8132159089927846</v>
      </c>
      <c r="O28" s="32">
        <v>5.1315145410258705</v>
      </c>
      <c r="P28" s="32">
        <v>4.8663030484745571</v>
      </c>
      <c r="Q28" s="32">
        <v>5.2003369381346189</v>
      </c>
      <c r="R28" s="32">
        <v>5.2387816817466026</v>
      </c>
      <c r="S28" s="32">
        <v>5.2637398972132381</v>
      </c>
      <c r="T28" s="32">
        <v>5.2766759858042134</v>
      </c>
      <c r="U28" s="32">
        <v>5.2788953404028023</v>
      </c>
      <c r="V28" s="32">
        <v>5.271561611037848</v>
      </c>
      <c r="W28" s="32">
        <v>5.2557120956806935</v>
      </c>
      <c r="X28" s="32">
        <v>5.23227145987053</v>
      </c>
      <c r="Y28" s="32">
        <v>5.2020639666281987</v>
      </c>
      <c r="Z28" s="32">
        <v>5.1658243784150688</v>
      </c>
      <c r="AA28" s="32">
        <v>5.1242076753297212</v>
      </c>
      <c r="AB28" s="32">
        <v>5.0777977180782763</v>
      </c>
      <c r="AC28" s="32">
        <v>5.0271149702975713</v>
      </c>
      <c r="AD28" s="32">
        <v>4.972623382368953</v>
      </c>
      <c r="AE28" s="32">
        <v>4.9147365277702315</v>
      </c>
      <c r="AF28" s="32">
        <v>4.853823073127022</v>
      </c>
      <c r="AG28" s="32">
        <v>4.7902116543121185</v>
      </c>
      <c r="AH28" s="32">
        <v>4.7241952230856752</v>
      </c>
      <c r="AI28" s="32">
        <v>4.6560349217662456</v>
      </c>
      <c r="AJ28" s="32">
        <v>4.585963537180235</v>
      </c>
      <c r="AK28" s="32">
        <v>4.5141885795728234</v>
      </c>
      <c r="AL28" s="32">
        <v>4.4408950272029539</v>
      </c>
      <c r="AM28" s="32">
        <v>4.3662477729232831</v>
      </c>
      <c r="AN28" s="32">
        <v>4.290393805104288</v>
      </c>
      <c r="AO28" s="32">
        <v>4.2134641517481404</v>
      </c>
      <c r="AP28" s="32">
        <v>4.1355756135057868</v>
      </c>
      <c r="AQ28" s="32">
        <v>4.0568323085186595</v>
      </c>
      <c r="AR28" s="32">
        <v>3.9773270495175685</v>
      </c>
      <c r="AS28" s="32">
        <v>3.8971425713927283</v>
      </c>
      <c r="AT28" s="32">
        <v>3.8163526254711302</v>
      </c>
      <c r="AU28" s="32">
        <v>3.7350229549745118</v>
      </c>
      <c r="AV28" s="32">
        <v>3.65321216455964</v>
      </c>
      <c r="AW28" s="32">
        <v>3.5709724954417164</v>
      </c>
      <c r="AX28" s="32">
        <v>3.488350516352924</v>
      </c>
      <c r="AY28" s="32">
        <v>3.4053877394749543</v>
      </c>
      <c r="AZ28" s="32">
        <v>3.3221211694920232</v>
      </c>
      <c r="BA28" s="32">
        <v>3.238583793026323</v>
      </c>
      <c r="BB28" s="32">
        <v>3.1548050149293423</v>
      </c>
      <c r="BC28" s="32">
        <v>3.0694051196144687</v>
      </c>
      <c r="BD28" s="32">
        <v>2.9107201450489772</v>
      </c>
      <c r="BE28" s="32">
        <v>2.7815331835237824</v>
      </c>
      <c r="BF28" s="32">
        <v>2.2147759172466372</v>
      </c>
      <c r="BG28" s="32">
        <v>1.3156724535047217</v>
      </c>
      <c r="BH28" s="32">
        <v>0.28963686278098927</v>
      </c>
      <c r="BI28" s="32">
        <v>-2.8130833191550284E-2</v>
      </c>
      <c r="BJ28" s="32">
        <v>0</v>
      </c>
      <c r="BK28" s="32">
        <v>0</v>
      </c>
      <c r="BL28" s="32">
        <v>0</v>
      </c>
      <c r="BM28" s="32">
        <v>0</v>
      </c>
      <c r="BN28" s="32">
        <v>0</v>
      </c>
      <c r="BO28" s="32">
        <v>0</v>
      </c>
      <c r="BP28" s="32">
        <v>0</v>
      </c>
    </row>
    <row r="29" spans="2:73" x14ac:dyDescent="0.6">
      <c r="C29" s="48"/>
      <c r="D29" s="34"/>
      <c r="E29" s="20"/>
      <c r="F29" s="20"/>
      <c r="G29" s="20"/>
      <c r="H29" s="2"/>
      <c r="K29" s="2"/>
      <c r="N29" s="2"/>
      <c r="Q29" s="2"/>
      <c r="T29" s="2"/>
      <c r="W29" s="2"/>
      <c r="Z29" s="2"/>
      <c r="AC29" s="2"/>
      <c r="AF29" s="2"/>
      <c r="AI29" s="2"/>
      <c r="AL29" s="2"/>
      <c r="AO29" s="2"/>
      <c r="AR29" s="2"/>
      <c r="AU29" s="2"/>
      <c r="AX29" s="2"/>
      <c r="BA29" s="2"/>
      <c r="BD29" s="2"/>
      <c r="BG29" s="2"/>
    </row>
    <row r="30" spans="2:73" x14ac:dyDescent="0.6">
      <c r="B30" s="56">
        <v>3</v>
      </c>
      <c r="C30" s="47" t="s">
        <v>113</v>
      </c>
      <c r="D30" s="39"/>
      <c r="E30" s="39"/>
      <c r="F30" s="39"/>
      <c r="G30" s="39"/>
      <c r="H30" s="39"/>
      <c r="I30" s="39"/>
      <c r="J30" s="39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</row>
    <row r="31" spans="2:73" x14ac:dyDescent="0.6">
      <c r="D31" s="34"/>
      <c r="E31" s="20"/>
      <c r="F31" s="20"/>
      <c r="G31" s="20"/>
      <c r="H31" s="2"/>
    </row>
    <row r="32" spans="2:73" x14ac:dyDescent="0.6">
      <c r="B32" s="50">
        <v>3.1</v>
      </c>
      <c r="C32" s="50" t="s">
        <v>345</v>
      </c>
      <c r="D32" s="34"/>
      <c r="E32" s="20"/>
      <c r="F32" s="20"/>
      <c r="G32" s="20"/>
      <c r="H32" s="2"/>
    </row>
    <row r="33" spans="2:69" x14ac:dyDescent="0.6">
      <c r="C33" s="49" t="s">
        <v>54</v>
      </c>
      <c r="D33" s="34" t="s">
        <v>0</v>
      </c>
      <c r="E33" s="20" t="s">
        <v>110</v>
      </c>
      <c r="F33" s="20" t="s">
        <v>115</v>
      </c>
      <c r="G33" s="20"/>
      <c r="H33" s="32">
        <v>0.2859931458610071</v>
      </c>
    </row>
    <row r="34" spans="2:69" x14ac:dyDescent="0.6">
      <c r="C34" s="49" t="s">
        <v>53</v>
      </c>
      <c r="D34" s="34" t="s">
        <v>0</v>
      </c>
      <c r="E34" s="20" t="s">
        <v>110</v>
      </c>
      <c r="F34" s="20" t="s">
        <v>115</v>
      </c>
      <c r="G34" s="20"/>
      <c r="H34" s="32">
        <v>1.3516359814635913E-2</v>
      </c>
    </row>
    <row r="35" spans="2:69" x14ac:dyDescent="0.6">
      <c r="C35" s="49" t="s">
        <v>32</v>
      </c>
      <c r="D35" s="34" t="s">
        <v>0</v>
      </c>
      <c r="E35" s="20" t="s">
        <v>110</v>
      </c>
      <c r="F35" s="20" t="s">
        <v>115</v>
      </c>
      <c r="G35" s="20"/>
      <c r="H35" s="32">
        <v>0.88200000000000001</v>
      </c>
    </row>
    <row r="36" spans="2:69" x14ac:dyDescent="0.6">
      <c r="C36" s="49" t="s">
        <v>33</v>
      </c>
      <c r="D36" s="34" t="s">
        <v>0</v>
      </c>
      <c r="E36" s="20" t="s">
        <v>110</v>
      </c>
      <c r="F36" s="20" t="s">
        <v>115</v>
      </c>
      <c r="G36" s="20"/>
      <c r="H36" s="32">
        <v>7.0810000000000004</v>
      </c>
    </row>
    <row r="37" spans="2:69" x14ac:dyDescent="0.6">
      <c r="D37" s="34"/>
      <c r="E37" s="20"/>
      <c r="F37" s="20"/>
      <c r="G37" s="20"/>
      <c r="H37" s="2"/>
    </row>
    <row r="38" spans="2:69" x14ac:dyDescent="0.6">
      <c r="B38" s="50">
        <v>3.2</v>
      </c>
      <c r="C38" s="50" t="s">
        <v>346</v>
      </c>
      <c r="D38" s="34"/>
      <c r="E38" s="20"/>
      <c r="F38" s="20"/>
      <c r="G38" s="20"/>
      <c r="H38" s="2"/>
    </row>
    <row r="39" spans="2:69" x14ac:dyDescent="0.6">
      <c r="C39" s="49" t="s">
        <v>52</v>
      </c>
      <c r="D39" s="34" t="s">
        <v>0</v>
      </c>
      <c r="E39" s="20" t="s">
        <v>110</v>
      </c>
      <c r="F39" s="20" t="s">
        <v>115</v>
      </c>
      <c r="G39" s="20"/>
      <c r="H39" s="32">
        <v>5.974475309631988E-2</v>
      </c>
    </row>
    <row r="40" spans="2:69" x14ac:dyDescent="0.6">
      <c r="E40" s="20"/>
      <c r="F40" s="20"/>
      <c r="G40" s="20"/>
      <c r="H40" s="2"/>
    </row>
    <row r="41" spans="2:69" x14ac:dyDescent="0.6">
      <c r="B41" s="56">
        <v>4</v>
      </c>
      <c r="C41" s="47" t="s">
        <v>125</v>
      </c>
      <c r="D41" s="31"/>
      <c r="E41" s="31"/>
      <c r="F41" s="31"/>
      <c r="G41" s="162" t="s">
        <v>147</v>
      </c>
      <c r="H41" s="31"/>
      <c r="I41" s="31"/>
      <c r="J41" s="31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</row>
    <row r="42" spans="2:69" x14ac:dyDescent="0.6">
      <c r="E42" s="20"/>
      <c r="F42" s="20"/>
      <c r="H42" s="3"/>
    </row>
    <row r="43" spans="2:69" x14ac:dyDescent="0.6">
      <c r="B43" s="50">
        <v>4.0999999999999996</v>
      </c>
      <c r="C43" s="50" t="s">
        <v>274</v>
      </c>
      <c r="E43" s="20"/>
      <c r="F43" s="20"/>
      <c r="G43" s="20"/>
      <c r="H43" s="3"/>
    </row>
    <row r="44" spans="2:69" x14ac:dyDescent="0.6">
      <c r="C44" s="49" t="s">
        <v>124</v>
      </c>
      <c r="D44" s="34" t="s">
        <v>78</v>
      </c>
      <c r="E44" s="20"/>
      <c r="F44" s="20" t="s">
        <v>120</v>
      </c>
      <c r="G44" s="20"/>
      <c r="H44" s="40">
        <v>5.8000000000000003E-2</v>
      </c>
      <c r="I44" s="60"/>
    </row>
    <row r="45" spans="2:69" x14ac:dyDescent="0.6">
      <c r="C45" s="49" t="s">
        <v>34</v>
      </c>
      <c r="D45" s="34" t="s">
        <v>78</v>
      </c>
      <c r="E45" s="20"/>
      <c r="F45" s="20" t="s">
        <v>115</v>
      </c>
      <c r="G45" s="20"/>
      <c r="H45" s="40">
        <v>0.2</v>
      </c>
      <c r="I45" s="60"/>
    </row>
    <row r="46" spans="2:69" x14ac:dyDescent="0.6">
      <c r="C46" s="49" t="s">
        <v>35</v>
      </c>
      <c r="D46" s="34" t="s">
        <v>78</v>
      </c>
      <c r="E46" s="20"/>
      <c r="F46" s="20" t="s">
        <v>115</v>
      </c>
      <c r="G46" s="20"/>
      <c r="H46" s="40">
        <v>0.8</v>
      </c>
      <c r="I46" s="60"/>
    </row>
    <row r="47" spans="2:69" x14ac:dyDescent="0.6">
      <c r="C47" s="49" t="s">
        <v>92</v>
      </c>
      <c r="D47" s="34" t="s">
        <v>78</v>
      </c>
      <c r="E47" s="20"/>
      <c r="F47" s="20" t="s">
        <v>120</v>
      </c>
      <c r="G47" s="20"/>
      <c r="H47" s="41">
        <v>5.7999999999999996E-3</v>
      </c>
      <c r="I47" s="60"/>
    </row>
    <row r="48" spans="2:69" x14ac:dyDescent="0.6">
      <c r="C48" s="49" t="s">
        <v>93</v>
      </c>
      <c r="D48" s="34" t="s">
        <v>78</v>
      </c>
      <c r="E48" s="20"/>
      <c r="F48" s="20" t="s">
        <v>120</v>
      </c>
      <c r="G48" s="20"/>
      <c r="H48" s="41">
        <v>1.17E-3</v>
      </c>
      <c r="I48" s="60"/>
    </row>
    <row r="49" spans="2:10" x14ac:dyDescent="0.6">
      <c r="C49" s="49" t="s">
        <v>94</v>
      </c>
      <c r="D49" s="34" t="s">
        <v>78</v>
      </c>
      <c r="E49" s="20"/>
      <c r="F49" s="20" t="s">
        <v>120</v>
      </c>
      <c r="G49" s="20"/>
      <c r="H49" s="41">
        <v>2.3000000000000001E-4</v>
      </c>
      <c r="I49" s="60"/>
    </row>
    <row r="50" spans="2:10" x14ac:dyDescent="0.6">
      <c r="C50" s="49" t="s">
        <v>36</v>
      </c>
      <c r="D50" s="34" t="s">
        <v>78</v>
      </c>
      <c r="E50" s="20"/>
      <c r="F50" s="20" t="s">
        <v>115</v>
      </c>
      <c r="G50" s="58"/>
      <c r="H50" s="41">
        <v>3.1250000000000001E-4</v>
      </c>
      <c r="I50" s="60"/>
    </row>
    <row r="51" spans="2:10" x14ac:dyDescent="0.6">
      <c r="D51" s="34"/>
      <c r="E51" s="20"/>
      <c r="F51" s="20"/>
      <c r="G51" s="20"/>
      <c r="H51" s="62"/>
      <c r="I51" s="62"/>
    </row>
    <row r="52" spans="2:10" x14ac:dyDescent="0.6">
      <c r="B52" s="50">
        <v>4.2</v>
      </c>
      <c r="C52" s="50" t="s">
        <v>2</v>
      </c>
      <c r="D52" s="34"/>
      <c r="E52" s="20"/>
      <c r="F52" s="20"/>
      <c r="G52" s="20"/>
      <c r="H52" s="62"/>
      <c r="I52" s="62"/>
    </row>
    <row r="53" spans="2:10" x14ac:dyDescent="0.6">
      <c r="C53" s="49" t="s">
        <v>40</v>
      </c>
      <c r="D53" s="34" t="s">
        <v>78</v>
      </c>
      <c r="E53" s="20"/>
      <c r="F53" s="20" t="s">
        <v>278</v>
      </c>
      <c r="G53" s="163" t="s">
        <v>148</v>
      </c>
      <c r="H53" s="41">
        <v>9.6500000000000006E-3</v>
      </c>
      <c r="I53" s="60"/>
    </row>
    <row r="54" spans="2:10" x14ac:dyDescent="0.6">
      <c r="E54" s="20"/>
      <c r="F54" s="20"/>
      <c r="G54" s="20"/>
      <c r="H54" s="61"/>
      <c r="I54" s="61"/>
    </row>
    <row r="55" spans="2:10" x14ac:dyDescent="0.6">
      <c r="B55" s="50">
        <v>4.3</v>
      </c>
      <c r="C55" s="50" t="s">
        <v>126</v>
      </c>
      <c r="E55" s="20"/>
      <c r="F55" s="20"/>
      <c r="G55" s="20"/>
      <c r="H55" s="61"/>
      <c r="I55" s="61"/>
    </row>
    <row r="56" spans="2:10" x14ac:dyDescent="0.6">
      <c r="C56" s="49" t="s">
        <v>37</v>
      </c>
      <c r="D56" s="34" t="s">
        <v>123</v>
      </c>
      <c r="E56" s="20"/>
      <c r="F56" s="20" t="s">
        <v>115</v>
      </c>
      <c r="G56" s="20" t="s">
        <v>38</v>
      </c>
      <c r="H56" s="128">
        <v>2.2100000000000002E-3</v>
      </c>
      <c r="I56" s="60"/>
    </row>
    <row r="57" spans="2:10" x14ac:dyDescent="0.6">
      <c r="C57" s="49" t="s">
        <v>39</v>
      </c>
      <c r="D57" s="34" t="s">
        <v>123</v>
      </c>
      <c r="E57" s="20"/>
      <c r="F57" s="20" t="s">
        <v>115</v>
      </c>
      <c r="G57" s="20" t="s">
        <v>38</v>
      </c>
      <c r="H57" s="128">
        <v>1.55E-2</v>
      </c>
      <c r="I57" s="60"/>
    </row>
    <row r="58" spans="2:10" x14ac:dyDescent="0.6">
      <c r="C58" s="51"/>
      <c r="D58"/>
      <c r="E58" s="20"/>
      <c r="F58" s="20"/>
      <c r="G58" s="20"/>
      <c r="H58" s="62"/>
      <c r="I58" s="62"/>
      <c r="J58"/>
    </row>
    <row r="59" spans="2:10" x14ac:dyDescent="0.6">
      <c r="B59" s="50">
        <v>4.4000000000000004</v>
      </c>
      <c r="C59" s="50" t="s">
        <v>127</v>
      </c>
      <c r="D59"/>
      <c r="E59" s="20"/>
      <c r="F59" s="20"/>
      <c r="G59" s="20"/>
      <c r="H59" s="62"/>
      <c r="I59" s="62"/>
      <c r="J59"/>
    </row>
    <row r="60" spans="2:10" ht="17.649999999999999" customHeight="1" x14ac:dyDescent="0.6">
      <c r="C60" s="123" t="s">
        <v>285</v>
      </c>
      <c r="D60" s="34" t="s">
        <v>78</v>
      </c>
      <c r="E60" s="20"/>
      <c r="F60" s="20" t="s">
        <v>120</v>
      </c>
      <c r="G60" s="160" t="s">
        <v>348</v>
      </c>
      <c r="H60" s="40">
        <f>78/365</f>
        <v>0.21369863013698631</v>
      </c>
      <c r="I60" s="60"/>
    </row>
    <row r="61" spans="2:10" x14ac:dyDescent="0.6">
      <c r="C61" s="49" t="s">
        <v>55</v>
      </c>
      <c r="D61" s="34" t="s">
        <v>78</v>
      </c>
      <c r="E61" s="20"/>
      <c r="F61" s="20" t="s">
        <v>115</v>
      </c>
      <c r="G61" s="58"/>
      <c r="H61" s="40">
        <v>0.8</v>
      </c>
      <c r="I61" s="42"/>
    </row>
    <row r="62" spans="2:10" x14ac:dyDescent="0.6">
      <c r="C62" s="49" t="s">
        <v>56</v>
      </c>
      <c r="D62" s="34" t="s">
        <v>78</v>
      </c>
      <c r="E62" s="20"/>
      <c r="F62" s="20" t="s">
        <v>115</v>
      </c>
      <c r="G62" s="58"/>
      <c r="H62" s="40">
        <v>0.2</v>
      </c>
      <c r="J62" s="42">
        <v>0.2</v>
      </c>
    </row>
    <row r="63" spans="2:10" x14ac:dyDescent="0.6">
      <c r="C63" s="49" t="s">
        <v>57</v>
      </c>
      <c r="D63" s="34" t="s">
        <v>78</v>
      </c>
      <c r="E63" s="20"/>
      <c r="F63" s="20" t="s">
        <v>115</v>
      </c>
      <c r="G63" s="58"/>
      <c r="H63" s="40">
        <v>0.8</v>
      </c>
      <c r="J63" s="42">
        <v>0.8</v>
      </c>
    </row>
    <row r="64" spans="2:10" x14ac:dyDescent="0.6">
      <c r="C64" s="49" t="s">
        <v>58</v>
      </c>
      <c r="D64" s="34" t="s">
        <v>78</v>
      </c>
      <c r="E64" s="20"/>
      <c r="F64" s="20" t="s">
        <v>115</v>
      </c>
      <c r="G64" s="58"/>
      <c r="H64" s="40">
        <v>0.2</v>
      </c>
      <c r="J64" s="42">
        <v>0.2</v>
      </c>
    </row>
    <row r="65" spans="2:73" x14ac:dyDescent="0.6">
      <c r="C65" s="49" t="s">
        <v>66</v>
      </c>
      <c r="D65" s="34" t="s">
        <v>78</v>
      </c>
      <c r="E65" s="20"/>
      <c r="F65" s="20" t="s">
        <v>115</v>
      </c>
      <c r="G65" s="58"/>
      <c r="H65" s="40">
        <v>0.25</v>
      </c>
      <c r="J65" s="42">
        <v>0.25</v>
      </c>
    </row>
    <row r="66" spans="2:73" x14ac:dyDescent="0.6">
      <c r="C66" s="49" t="s">
        <v>65</v>
      </c>
      <c r="D66" s="34" t="s">
        <v>78</v>
      </c>
      <c r="E66" s="20"/>
      <c r="F66" s="20" t="s">
        <v>115</v>
      </c>
      <c r="G66" s="58"/>
      <c r="H66" s="40">
        <v>0.65</v>
      </c>
      <c r="J66" s="42">
        <v>0.65</v>
      </c>
    </row>
    <row r="67" spans="2:73" x14ac:dyDescent="0.6">
      <c r="C67" s="49" t="s">
        <v>64</v>
      </c>
      <c r="D67" s="34" t="s">
        <v>78</v>
      </c>
      <c r="E67" s="20"/>
      <c r="F67" s="20" t="s">
        <v>115</v>
      </c>
      <c r="G67" s="58"/>
      <c r="H67" s="40">
        <v>0.1</v>
      </c>
      <c r="J67" s="42">
        <v>0.1</v>
      </c>
    </row>
    <row r="68" spans="2:73" x14ac:dyDescent="0.6">
      <c r="E68" s="20"/>
      <c r="F68" s="59"/>
      <c r="G68" s="59"/>
      <c r="H68" s="8"/>
    </row>
    <row r="69" spans="2:73" x14ac:dyDescent="0.6">
      <c r="B69" s="56">
        <v>5</v>
      </c>
      <c r="C69" s="47" t="s">
        <v>128</v>
      </c>
      <c r="D69" s="31"/>
      <c r="E69" s="31"/>
      <c r="F69" s="31"/>
      <c r="G69" s="31"/>
      <c r="H69" s="44"/>
      <c r="I69" s="44"/>
      <c r="J69" s="44"/>
      <c r="K69" s="44"/>
      <c r="L69" s="31"/>
      <c r="M69" s="31"/>
      <c r="N69" s="31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</row>
    <row r="70" spans="2:73" x14ac:dyDescent="0.6">
      <c r="E70" s="20"/>
      <c r="F70" s="59"/>
      <c r="G70" s="59"/>
      <c r="H70" s="8"/>
    </row>
    <row r="71" spans="2:73" x14ac:dyDescent="0.6">
      <c r="B71" s="50">
        <v>5.0999999999999996</v>
      </c>
      <c r="C71" s="52" t="s">
        <v>130</v>
      </c>
      <c r="E71" s="20"/>
      <c r="F71" s="20"/>
      <c r="G71" s="20"/>
      <c r="H71" s="10"/>
      <c r="I71" s="10"/>
      <c r="J71" s="10"/>
      <c r="K71" s="10"/>
      <c r="L71" s="10"/>
    </row>
    <row r="72" spans="2:73" x14ac:dyDescent="0.6">
      <c r="C72" s="49" t="s">
        <v>68</v>
      </c>
      <c r="D72" s="34" t="s">
        <v>131</v>
      </c>
      <c r="E72" s="20"/>
      <c r="F72" s="20" t="s">
        <v>115</v>
      </c>
      <c r="G72" s="20"/>
      <c r="H72" s="46">
        <v>48</v>
      </c>
      <c r="I72" s="8"/>
      <c r="J72" s="10"/>
      <c r="K72" s="10"/>
      <c r="L72" s="10"/>
    </row>
    <row r="73" spans="2:73" x14ac:dyDescent="0.6">
      <c r="C73" s="49" t="s">
        <v>129</v>
      </c>
      <c r="D73" s="34" t="s">
        <v>78</v>
      </c>
      <c r="E73" s="20"/>
      <c r="F73" s="20" t="s">
        <v>115</v>
      </c>
      <c r="G73" s="20"/>
      <c r="H73" s="43">
        <v>0.9</v>
      </c>
      <c r="I73" s="8"/>
      <c r="J73" s="10"/>
      <c r="K73" s="10"/>
      <c r="L73" s="10"/>
    </row>
    <row r="74" spans="2:73" x14ac:dyDescent="0.6">
      <c r="C74" s="49" t="s">
        <v>149</v>
      </c>
      <c r="D74" s="34" t="s">
        <v>78</v>
      </c>
      <c r="E74" s="20"/>
      <c r="F74" s="20" t="s">
        <v>115</v>
      </c>
      <c r="G74" s="20"/>
      <c r="H74" s="43">
        <v>0.5</v>
      </c>
      <c r="I74" s="8"/>
      <c r="J74" s="10"/>
      <c r="K74" s="10"/>
      <c r="L74" s="10"/>
    </row>
    <row r="75" spans="2:73" x14ac:dyDescent="0.6">
      <c r="C75" s="49" t="s">
        <v>69</v>
      </c>
      <c r="D75" s="34" t="s">
        <v>131</v>
      </c>
      <c r="E75" s="20"/>
      <c r="F75" s="20" t="s">
        <v>115</v>
      </c>
      <c r="G75" s="20"/>
      <c r="H75" s="46">
        <v>69</v>
      </c>
      <c r="I75" s="8"/>
      <c r="J75" s="10"/>
      <c r="K75" s="10"/>
      <c r="L75" s="10"/>
    </row>
    <row r="76" spans="2:73" x14ac:dyDescent="0.6">
      <c r="C76" s="49" t="s">
        <v>129</v>
      </c>
      <c r="D76" s="34" t="s">
        <v>78</v>
      </c>
      <c r="E76" s="20"/>
      <c r="F76" s="20" t="s">
        <v>115</v>
      </c>
      <c r="G76" s="20"/>
      <c r="H76" s="43">
        <v>0.05</v>
      </c>
      <c r="I76" s="8"/>
      <c r="J76" s="10"/>
      <c r="K76" s="10"/>
      <c r="L76" s="10"/>
    </row>
    <row r="77" spans="2:73" x14ac:dyDescent="0.6">
      <c r="C77" s="49" t="s">
        <v>149</v>
      </c>
      <c r="D77" s="34" t="s">
        <v>78</v>
      </c>
      <c r="E77" s="20"/>
      <c r="F77" s="20" t="s">
        <v>115</v>
      </c>
      <c r="G77" s="20"/>
      <c r="H77" s="43">
        <v>0.3</v>
      </c>
      <c r="I77" s="8"/>
      <c r="J77" s="10"/>
      <c r="K77" s="10"/>
      <c r="L77" s="10"/>
    </row>
    <row r="78" spans="2:73" x14ac:dyDescent="0.6">
      <c r="C78" s="49" t="s">
        <v>70</v>
      </c>
      <c r="D78" s="34" t="s">
        <v>131</v>
      </c>
      <c r="E78" s="20"/>
      <c r="F78" s="20" t="s">
        <v>115</v>
      </c>
      <c r="G78" s="20"/>
      <c r="H78" s="46">
        <v>75</v>
      </c>
      <c r="I78" s="8"/>
      <c r="J78" s="10"/>
      <c r="K78" s="10"/>
      <c r="L78" s="10"/>
    </row>
    <row r="79" spans="2:73" x14ac:dyDescent="0.6">
      <c r="C79" s="49" t="s">
        <v>129</v>
      </c>
      <c r="D79" s="34" t="s">
        <v>78</v>
      </c>
      <c r="E79" s="20"/>
      <c r="F79" s="20" t="s">
        <v>115</v>
      </c>
      <c r="G79" s="20"/>
      <c r="H79" s="43">
        <v>0.05</v>
      </c>
      <c r="I79" s="8"/>
      <c r="J79" s="10"/>
      <c r="K79" s="10"/>
      <c r="L79" s="10"/>
    </row>
    <row r="80" spans="2:73" x14ac:dyDescent="0.6">
      <c r="C80" s="49" t="s">
        <v>149</v>
      </c>
      <c r="D80" s="34" t="s">
        <v>78</v>
      </c>
      <c r="E80" s="20"/>
      <c r="F80" s="20" t="s">
        <v>115</v>
      </c>
      <c r="G80" s="20"/>
      <c r="H80" s="43">
        <v>0.1</v>
      </c>
      <c r="I80" s="8"/>
      <c r="J80" s="10"/>
      <c r="K80" s="10"/>
      <c r="L80" s="10"/>
    </row>
    <row r="81" spans="2:73" x14ac:dyDescent="0.6">
      <c r="C81" s="49" t="s">
        <v>71</v>
      </c>
      <c r="D81" s="34" t="s">
        <v>131</v>
      </c>
      <c r="E81" s="20"/>
      <c r="F81" s="20" t="s">
        <v>115</v>
      </c>
      <c r="G81" s="20"/>
      <c r="H81" s="46">
        <f>52*6</f>
        <v>312</v>
      </c>
      <c r="I81" s="8"/>
      <c r="J81" s="10"/>
      <c r="K81" s="10"/>
      <c r="L81" s="10"/>
    </row>
    <row r="82" spans="2:73" x14ac:dyDescent="0.6">
      <c r="C82" s="49" t="s">
        <v>129</v>
      </c>
      <c r="D82" s="34" t="s">
        <v>78</v>
      </c>
      <c r="E82" s="20"/>
      <c r="F82" s="20" t="s">
        <v>115</v>
      </c>
      <c r="G82" s="20"/>
      <c r="H82" s="43">
        <v>0</v>
      </c>
      <c r="I82" s="8"/>
      <c r="J82" s="10"/>
      <c r="K82" s="10"/>
      <c r="L82" s="10"/>
    </row>
    <row r="83" spans="2:73" x14ac:dyDescent="0.6">
      <c r="C83" s="49" t="s">
        <v>149</v>
      </c>
      <c r="D83" s="34" t="s">
        <v>78</v>
      </c>
      <c r="E83" s="20"/>
      <c r="F83" s="20" t="s">
        <v>115</v>
      </c>
      <c r="G83" s="20"/>
      <c r="H83" s="43">
        <v>0.1</v>
      </c>
      <c r="I83" s="8"/>
      <c r="J83" s="10"/>
      <c r="K83" s="10"/>
      <c r="L83" s="10"/>
    </row>
    <row r="84" spans="2:73" x14ac:dyDescent="0.6">
      <c r="E84" s="20"/>
      <c r="F84" s="20"/>
      <c r="G84" s="20"/>
    </row>
    <row r="85" spans="2:73" x14ac:dyDescent="0.6">
      <c r="B85" s="56">
        <v>6</v>
      </c>
      <c r="C85" s="47" t="s">
        <v>132</v>
      </c>
      <c r="D85" s="31"/>
      <c r="E85" s="31"/>
      <c r="F85" s="31"/>
      <c r="G85" s="31"/>
      <c r="H85" s="31"/>
      <c r="I85" s="44"/>
      <c r="J85" s="44"/>
      <c r="K85" s="44"/>
      <c r="L85" s="31"/>
      <c r="M85" s="31"/>
      <c r="N85" s="31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  <c r="BO85" s="28"/>
      <c r="BP85" s="28"/>
      <c r="BQ85" s="28"/>
      <c r="BR85" s="28"/>
      <c r="BS85" s="28"/>
      <c r="BT85" s="28"/>
      <c r="BU85" s="28"/>
    </row>
    <row r="86" spans="2:73" x14ac:dyDescent="0.6">
      <c r="E86" s="20"/>
      <c r="F86" s="20"/>
      <c r="G86" s="20"/>
      <c r="N86" s="6"/>
      <c r="O86" s="7"/>
    </row>
    <row r="87" spans="2:73" x14ac:dyDescent="0.6">
      <c r="B87" s="50">
        <v>6.1</v>
      </c>
      <c r="C87" s="50" t="s">
        <v>133</v>
      </c>
      <c r="E87" s="20"/>
      <c r="F87" s="20"/>
      <c r="G87" s="20"/>
      <c r="N87" s="6"/>
      <c r="O87" s="7"/>
    </row>
    <row r="88" spans="2:73" x14ac:dyDescent="0.6">
      <c r="B88" s="50"/>
      <c r="C88" s="49" t="s">
        <v>42</v>
      </c>
      <c r="D88" s="34" t="s">
        <v>41</v>
      </c>
      <c r="E88" s="20"/>
      <c r="F88" s="20" t="s">
        <v>115</v>
      </c>
      <c r="G88" s="20"/>
      <c r="H88" s="46">
        <v>297563000000</v>
      </c>
    </row>
    <row r="89" spans="2:73" x14ac:dyDescent="0.6">
      <c r="B89" s="50"/>
      <c r="C89" s="49" t="s">
        <v>43</v>
      </c>
      <c r="D89" s="34" t="s">
        <v>44</v>
      </c>
      <c r="E89" s="20"/>
      <c r="F89" s="20" t="s">
        <v>115</v>
      </c>
      <c r="G89" s="20"/>
      <c r="H89" s="45">
        <v>29.3</v>
      </c>
    </row>
    <row r="90" spans="2:73" x14ac:dyDescent="0.6">
      <c r="B90" s="50"/>
      <c r="C90" s="49" t="s">
        <v>83</v>
      </c>
      <c r="D90" s="34" t="s">
        <v>84</v>
      </c>
      <c r="E90" s="20"/>
      <c r="F90" s="20" t="s">
        <v>115</v>
      </c>
      <c r="G90" s="20"/>
      <c r="H90" s="45">
        <v>3</v>
      </c>
    </row>
    <row r="91" spans="2:73" x14ac:dyDescent="0.6">
      <c r="B91" s="50"/>
      <c r="C91" s="49" t="s">
        <v>85</v>
      </c>
      <c r="D91" s="34" t="s">
        <v>84</v>
      </c>
      <c r="E91" s="20"/>
      <c r="F91" s="20" t="s">
        <v>115</v>
      </c>
      <c r="G91" s="20"/>
      <c r="H91" s="45">
        <v>16</v>
      </c>
    </row>
    <row r="92" spans="2:73" x14ac:dyDescent="0.6">
      <c r="B92" s="50"/>
      <c r="C92" s="49" t="s">
        <v>45</v>
      </c>
      <c r="D92" s="34" t="s">
        <v>51</v>
      </c>
      <c r="E92" s="20" t="s">
        <v>135</v>
      </c>
      <c r="F92" s="20" t="s">
        <v>115</v>
      </c>
      <c r="G92" s="20"/>
      <c r="H92" s="45">
        <v>0</v>
      </c>
    </row>
    <row r="93" spans="2:73" x14ac:dyDescent="0.6">
      <c r="B93" s="50"/>
      <c r="C93" s="49" t="s">
        <v>46</v>
      </c>
      <c r="D93" s="34" t="s">
        <v>51</v>
      </c>
      <c r="E93" s="20" t="s">
        <v>135</v>
      </c>
      <c r="F93" s="20" t="s">
        <v>115</v>
      </c>
      <c r="G93" s="20"/>
      <c r="H93" s="45">
        <v>25</v>
      </c>
    </row>
    <row r="94" spans="2:73" x14ac:dyDescent="0.6">
      <c r="B94" s="50"/>
      <c r="C94" s="49" t="s">
        <v>47</v>
      </c>
      <c r="D94" s="34" t="s">
        <v>51</v>
      </c>
      <c r="E94" s="20" t="s">
        <v>135</v>
      </c>
      <c r="F94" s="20" t="s">
        <v>115</v>
      </c>
      <c r="G94" s="20"/>
      <c r="H94" s="45">
        <v>2</v>
      </c>
    </row>
    <row r="95" spans="2:73" x14ac:dyDescent="0.6">
      <c r="B95" s="50"/>
      <c r="C95" s="49" t="s">
        <v>48</v>
      </c>
      <c r="D95" s="34" t="s">
        <v>51</v>
      </c>
      <c r="E95" s="20" t="s">
        <v>135</v>
      </c>
      <c r="F95" s="20" t="s">
        <v>115</v>
      </c>
      <c r="G95" s="20"/>
      <c r="H95" s="45">
        <v>0</v>
      </c>
    </row>
    <row r="96" spans="2:73" x14ac:dyDescent="0.6">
      <c r="B96" s="50"/>
      <c r="C96" s="49" t="s">
        <v>49</v>
      </c>
      <c r="D96" s="34" t="s">
        <v>51</v>
      </c>
      <c r="E96" s="20" t="s">
        <v>135</v>
      </c>
      <c r="F96" s="20" t="s">
        <v>115</v>
      </c>
      <c r="G96" s="20"/>
      <c r="H96" s="45">
        <v>18.75</v>
      </c>
    </row>
    <row r="97" spans="2:8" x14ac:dyDescent="0.6">
      <c r="B97" s="50"/>
      <c r="C97" s="49" t="s">
        <v>50</v>
      </c>
      <c r="D97" s="34" t="s">
        <v>51</v>
      </c>
      <c r="E97" s="20" t="s">
        <v>135</v>
      </c>
      <c r="F97" s="20" t="s">
        <v>115</v>
      </c>
      <c r="G97" s="20"/>
      <c r="H97" s="45">
        <v>1.5</v>
      </c>
    </row>
    <row r="98" spans="2:8" x14ac:dyDescent="0.6">
      <c r="B98" s="50"/>
      <c r="D98" s="34"/>
      <c r="E98" s="20"/>
      <c r="F98" s="20"/>
      <c r="G98" s="20"/>
    </row>
    <row r="99" spans="2:8" x14ac:dyDescent="0.6">
      <c r="B99" s="50">
        <v>6.2</v>
      </c>
      <c r="C99" s="50" t="s">
        <v>59</v>
      </c>
      <c r="D99" s="34"/>
      <c r="E99" s="20"/>
      <c r="F99" s="20"/>
      <c r="G99" s="20"/>
    </row>
    <row r="100" spans="2:8" x14ac:dyDescent="0.6">
      <c r="B100" s="50"/>
      <c r="C100" s="49" t="s">
        <v>60</v>
      </c>
      <c r="D100" s="34" t="s">
        <v>0</v>
      </c>
      <c r="E100" s="20" t="s">
        <v>135</v>
      </c>
      <c r="F100" s="20" t="s">
        <v>115</v>
      </c>
      <c r="G100" s="20"/>
      <c r="H100" s="45">
        <v>0</v>
      </c>
    </row>
    <row r="101" spans="2:8" x14ac:dyDescent="0.6">
      <c r="B101" s="50"/>
      <c r="C101" s="49" t="s">
        <v>61</v>
      </c>
      <c r="D101" s="34" t="s">
        <v>0</v>
      </c>
      <c r="E101" s="20" t="s">
        <v>135</v>
      </c>
      <c r="F101" s="20" t="s">
        <v>115</v>
      </c>
      <c r="G101" s="20"/>
      <c r="H101" s="45">
        <v>2.8</v>
      </c>
    </row>
    <row r="102" spans="2:8" x14ac:dyDescent="0.6">
      <c r="B102" s="50"/>
      <c r="C102" s="49" t="s">
        <v>62</v>
      </c>
      <c r="D102" s="34" t="s">
        <v>0</v>
      </c>
      <c r="E102" s="20" t="s">
        <v>135</v>
      </c>
      <c r="F102" s="20" t="s">
        <v>115</v>
      </c>
      <c r="G102" s="20"/>
      <c r="H102" s="45">
        <v>44.8</v>
      </c>
    </row>
    <row r="103" spans="2:8" x14ac:dyDescent="0.6">
      <c r="B103" s="50"/>
      <c r="C103" s="49" t="s">
        <v>63</v>
      </c>
      <c r="D103" s="34" t="s">
        <v>0</v>
      </c>
      <c r="E103" s="20" t="s">
        <v>135</v>
      </c>
      <c r="F103" s="20" t="s">
        <v>115</v>
      </c>
      <c r="G103" s="20"/>
      <c r="H103" s="45">
        <v>156.80000000000001</v>
      </c>
    </row>
    <row r="104" spans="2:8" x14ac:dyDescent="0.6">
      <c r="B104" s="50"/>
      <c r="C104" s="49" t="s">
        <v>141</v>
      </c>
      <c r="D104" s="34" t="s">
        <v>0</v>
      </c>
      <c r="E104" s="20" t="s">
        <v>135</v>
      </c>
      <c r="F104" s="20" t="s">
        <v>115</v>
      </c>
      <c r="G104" s="58"/>
      <c r="H104" s="45">
        <v>0.9</v>
      </c>
    </row>
    <row r="105" spans="2:8" ht="15" customHeight="1" x14ac:dyDescent="0.6">
      <c r="B105" s="50"/>
      <c r="C105" s="49" t="s">
        <v>142</v>
      </c>
      <c r="D105" s="34" t="s">
        <v>0</v>
      </c>
      <c r="E105" s="20" t="s">
        <v>135</v>
      </c>
      <c r="F105" s="20" t="s">
        <v>115</v>
      </c>
      <c r="G105" s="58"/>
      <c r="H105" s="45">
        <v>2.1</v>
      </c>
    </row>
    <row r="106" spans="2:8" ht="15" customHeight="1" x14ac:dyDescent="0.6">
      <c r="B106" s="50"/>
      <c r="C106" s="49" t="s">
        <v>143</v>
      </c>
      <c r="D106" s="34" t="s">
        <v>0</v>
      </c>
      <c r="E106" s="20" t="s">
        <v>135</v>
      </c>
      <c r="F106" s="20" t="s">
        <v>115</v>
      </c>
      <c r="G106" s="58"/>
      <c r="H106" s="45">
        <v>63.5</v>
      </c>
    </row>
    <row r="107" spans="2:8" x14ac:dyDescent="0.6">
      <c r="B107" s="50"/>
      <c r="C107" s="49" t="s">
        <v>144</v>
      </c>
      <c r="D107" s="34" t="s">
        <v>0</v>
      </c>
      <c r="E107" s="20" t="s">
        <v>135</v>
      </c>
      <c r="F107" s="20" t="s">
        <v>115</v>
      </c>
      <c r="G107" s="58"/>
      <c r="H107" s="45">
        <v>141.9</v>
      </c>
    </row>
    <row r="108" spans="2:8" x14ac:dyDescent="0.6">
      <c r="B108" s="50"/>
      <c r="C108" s="49" t="s">
        <v>145</v>
      </c>
      <c r="D108" s="34" t="s">
        <v>0</v>
      </c>
      <c r="E108" s="20" t="s">
        <v>135</v>
      </c>
      <c r="F108" s="20" t="s">
        <v>115</v>
      </c>
      <c r="G108" s="58"/>
      <c r="H108" s="45">
        <v>130.1</v>
      </c>
    </row>
    <row r="109" spans="2:8" x14ac:dyDescent="0.6">
      <c r="B109" s="50"/>
      <c r="C109" s="49" t="s">
        <v>146</v>
      </c>
      <c r="D109" s="34" t="s">
        <v>0</v>
      </c>
      <c r="E109" s="20" t="s">
        <v>135</v>
      </c>
      <c r="F109" s="20" t="s">
        <v>115</v>
      </c>
      <c r="G109" s="58"/>
      <c r="H109" s="45">
        <v>298</v>
      </c>
    </row>
    <row r="110" spans="2:8" x14ac:dyDescent="0.6">
      <c r="B110" s="50"/>
      <c r="C110" s="1"/>
    </row>
    <row r="111" spans="2:8" x14ac:dyDescent="0.6">
      <c r="B111" s="50">
        <v>6.3</v>
      </c>
      <c r="C111" s="50" t="s">
        <v>75</v>
      </c>
      <c r="D111" s="34"/>
      <c r="E111" s="20"/>
      <c r="F111" s="20"/>
      <c r="G111" s="20"/>
    </row>
    <row r="112" spans="2:8" x14ac:dyDescent="0.6">
      <c r="B112" s="50"/>
      <c r="C112" s="49" t="s">
        <v>76</v>
      </c>
      <c r="D112" s="34" t="s">
        <v>0</v>
      </c>
      <c r="E112" s="20" t="s">
        <v>135</v>
      </c>
      <c r="F112" s="20" t="s">
        <v>115</v>
      </c>
      <c r="G112" s="20"/>
      <c r="H112" s="82">
        <v>1.6</v>
      </c>
    </row>
    <row r="113" spans="2:73" x14ac:dyDescent="0.6">
      <c r="B113" s="50"/>
      <c r="C113" s="49" t="s">
        <v>77</v>
      </c>
      <c r="D113" s="34" t="s">
        <v>134</v>
      </c>
      <c r="E113" s="20"/>
      <c r="F113" s="20" t="s">
        <v>115</v>
      </c>
      <c r="G113" s="20"/>
      <c r="H113" s="57">
        <v>10</v>
      </c>
    </row>
    <row r="114" spans="2:73" x14ac:dyDescent="0.6">
      <c r="B114" s="50"/>
      <c r="D114" s="34"/>
      <c r="E114" s="20"/>
      <c r="F114" s="20"/>
      <c r="G114" s="20"/>
    </row>
    <row r="115" spans="2:73" x14ac:dyDescent="0.6">
      <c r="B115" s="50">
        <v>6.4</v>
      </c>
      <c r="C115" s="50" t="s">
        <v>67</v>
      </c>
      <c r="D115" s="34"/>
      <c r="E115" s="20"/>
      <c r="F115" s="20"/>
      <c r="G115" s="20"/>
    </row>
    <row r="116" spans="2:73" x14ac:dyDescent="0.6">
      <c r="B116" s="50"/>
      <c r="C116" s="49" t="s">
        <v>68</v>
      </c>
      <c r="D116" s="34" t="s">
        <v>0</v>
      </c>
      <c r="E116" s="20" t="s">
        <v>135</v>
      </c>
      <c r="F116" s="20" t="s">
        <v>115</v>
      </c>
      <c r="G116" s="58"/>
      <c r="H116" s="81">
        <v>2.61</v>
      </c>
    </row>
    <row r="117" spans="2:73" x14ac:dyDescent="0.6">
      <c r="B117" s="50"/>
      <c r="C117" s="49" t="s">
        <v>69</v>
      </c>
      <c r="D117" s="34" t="s">
        <v>0</v>
      </c>
      <c r="E117" s="20" t="s">
        <v>135</v>
      </c>
      <c r="F117" s="20" t="s">
        <v>115</v>
      </c>
      <c r="G117" s="58"/>
      <c r="H117" s="81">
        <v>12.6</v>
      </c>
    </row>
    <row r="118" spans="2:73" x14ac:dyDescent="0.6">
      <c r="B118" s="50"/>
      <c r="C118" s="49" t="s">
        <v>70</v>
      </c>
      <c r="D118" s="34" t="s">
        <v>0</v>
      </c>
      <c r="E118" s="20" t="s">
        <v>135</v>
      </c>
      <c r="F118" s="20" t="s">
        <v>115</v>
      </c>
      <c r="G118" s="58"/>
      <c r="H118" s="81">
        <v>18.14</v>
      </c>
    </row>
    <row r="119" spans="2:73" x14ac:dyDescent="0.6">
      <c r="B119" s="50"/>
      <c r="C119" s="49" t="s">
        <v>71</v>
      </c>
      <c r="D119" s="34" t="s">
        <v>0</v>
      </c>
      <c r="E119" s="20" t="s">
        <v>135</v>
      </c>
      <c r="F119" s="20" t="s">
        <v>115</v>
      </c>
      <c r="G119" s="58"/>
      <c r="H119" s="81">
        <v>181.71700000000001</v>
      </c>
    </row>
    <row r="120" spans="2:73" x14ac:dyDescent="0.6">
      <c r="B120" s="50"/>
      <c r="D120" s="34"/>
      <c r="E120" s="20"/>
      <c r="F120" s="20"/>
      <c r="G120" s="20"/>
    </row>
    <row r="121" spans="2:73" x14ac:dyDescent="0.6">
      <c r="B121" s="50">
        <v>6.5</v>
      </c>
      <c r="C121" s="50" t="s">
        <v>72</v>
      </c>
      <c r="D121" s="34"/>
      <c r="E121" s="20"/>
      <c r="F121" s="20"/>
      <c r="G121" s="20"/>
    </row>
    <row r="122" spans="2:73" x14ac:dyDescent="0.6">
      <c r="B122" s="50"/>
      <c r="C122" s="176" t="s">
        <v>368</v>
      </c>
      <c r="D122" s="34" t="s">
        <v>0</v>
      </c>
      <c r="E122" s="20" t="s">
        <v>135</v>
      </c>
      <c r="F122" s="20" t="s">
        <v>115</v>
      </c>
      <c r="G122" s="20"/>
      <c r="H122" s="82">
        <v>8.5</v>
      </c>
    </row>
    <row r="123" spans="2:73" x14ac:dyDescent="0.6">
      <c r="B123" s="50"/>
      <c r="C123" s="49" t="s">
        <v>73</v>
      </c>
      <c r="D123" s="34" t="s">
        <v>0</v>
      </c>
      <c r="E123" s="20" t="s">
        <v>135</v>
      </c>
      <c r="F123" s="20" t="s">
        <v>115</v>
      </c>
      <c r="H123" s="82">
        <v>241</v>
      </c>
    </row>
    <row r="124" spans="2:73" x14ac:dyDescent="0.6">
      <c r="B124" s="50"/>
    </row>
    <row r="125" spans="2:73" x14ac:dyDescent="0.6">
      <c r="B125" s="56">
        <v>7</v>
      </c>
      <c r="C125" s="47" t="s">
        <v>225</v>
      </c>
      <c r="D125" s="28"/>
      <c r="E125" s="28"/>
      <c r="F125" s="29"/>
      <c r="G125" s="29"/>
      <c r="H125" s="29"/>
      <c r="I125" s="28"/>
      <c r="J125" s="30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  <c r="BM125" s="28"/>
      <c r="BN125" s="28"/>
      <c r="BO125" s="28"/>
      <c r="BP125" s="28"/>
      <c r="BQ125" s="28"/>
      <c r="BR125" s="28"/>
      <c r="BS125" s="28"/>
      <c r="BT125" s="28"/>
      <c r="BU125" s="28"/>
    </row>
    <row r="126" spans="2:73" s="85" customFormat="1" x14ac:dyDescent="0.6">
      <c r="B126" s="91"/>
      <c r="C126" s="86"/>
      <c r="F126" s="87"/>
      <c r="G126" s="87"/>
      <c r="H126" s="87"/>
      <c r="J126" s="88"/>
    </row>
    <row r="127" spans="2:73" x14ac:dyDescent="0.6">
      <c r="C127" s="127" t="s">
        <v>295</v>
      </c>
      <c r="E127" s="20"/>
      <c r="F127" s="20" t="s">
        <v>296</v>
      </c>
      <c r="H127" s="82">
        <v>1.22814132115846</v>
      </c>
    </row>
    <row r="128" spans="2:73" x14ac:dyDescent="0.6">
      <c r="C128" s="127" t="s">
        <v>297</v>
      </c>
      <c r="D128" s="1" t="s">
        <v>226</v>
      </c>
      <c r="F128" s="20" t="s">
        <v>115</v>
      </c>
      <c r="H128" s="131">
        <v>8</v>
      </c>
      <c r="I128" s="85"/>
    </row>
    <row r="129" spans="9:9" x14ac:dyDescent="0.6">
      <c r="I129" s="85"/>
    </row>
  </sheetData>
  <scenarios current="1">
    <scenario name="Upper Case" locked="1" count="6" user="Muhammad Uddin" comment="Created by Muhammad Uddin on 19/07/2018">
      <inputCells r="H44" val="0.2"/>
      <inputCells r="H47" val="0.02"/>
      <inputCells r="H48" val="0.004"/>
      <inputCells r="H49" val="0.0008"/>
      <inputCells r="H53" val="0.00965"/>
      <inputCells r="H60" val="0.282191780821918"/>
    </scenario>
    <scenario name="Lower Case" locked="1" count="6" user="Muhammad Uddin" comment="Created by Muhammad Uddin on 19/07/2018">
      <inputCells r="H44" val="0.058"/>
      <inputCells r="H47" val="0.0058"/>
      <inputCells r="H48" val="0.00117"/>
      <inputCells r="H49" val="0.00023"/>
      <inputCells r="H53" val="0.00365"/>
      <inputCells r="H60" val="0.282191780821918"/>
    </scenario>
  </scenarios>
  <hyperlinks>
    <hyperlink ref="G41" location="FOOTNOTES!A1" display="See footnote 1"/>
    <hyperlink ref="G60" location="FOOTNOTES!A1" display="See footnote 3"/>
    <hyperlink ref="G53" location="FOOTNOTES!A1" display="See footnote 2"/>
  </hyperlinks>
  <pageMargins left="0.70866141732283472" right="0.70866141732283472" top="0.74803149606299213" bottom="0.74803149606299213" header="0.31496062992125984" footer="0.31496062992125984"/>
  <pageSetup paperSize="9" scale="1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U252"/>
  <sheetViews>
    <sheetView showGridLines="0" zoomScale="70" zoomScaleNormal="70" workbookViewId="0">
      <selection activeCell="C49" sqref="C49"/>
    </sheetView>
  </sheetViews>
  <sheetFormatPr defaultColWidth="9.265625" defaultRowHeight="13.5" x14ac:dyDescent="0.35"/>
  <cols>
    <col min="1" max="1" width="4.3984375" style="51" customWidth="1"/>
    <col min="2" max="2" width="6.06640625" style="141" customWidth="1"/>
    <col min="3" max="3" width="73.73046875" style="51" customWidth="1"/>
    <col min="4" max="4" width="8.59765625" style="51" customWidth="1"/>
    <col min="5" max="5" width="7.3984375" style="51" customWidth="1"/>
    <col min="6" max="6" width="17.73046875" style="51" customWidth="1"/>
    <col min="7" max="7" width="12.1328125" style="51" customWidth="1"/>
    <col min="8" max="72" width="10.73046875" style="51" customWidth="1"/>
    <col min="73" max="16384" width="9.265625" style="51"/>
  </cols>
  <sheetData>
    <row r="1" spans="1:73" s="53" customFormat="1" ht="12.4" x14ac:dyDescent="0.3">
      <c r="B1" s="139"/>
    </row>
    <row r="2" spans="1:73" s="53" customFormat="1" ht="12.4" x14ac:dyDescent="0.3">
      <c r="B2" s="139"/>
    </row>
    <row r="3" spans="1:73" s="53" customFormat="1" ht="12.4" x14ac:dyDescent="0.3">
      <c r="B3" s="139"/>
      <c r="C3" s="74"/>
      <c r="AE3" s="63"/>
    </row>
    <row r="4" spans="1:73" s="53" customFormat="1" ht="12.4" x14ac:dyDescent="0.3">
      <c r="B4" s="139"/>
      <c r="AE4" s="63"/>
    </row>
    <row r="5" spans="1:73" s="49" customFormat="1" ht="12.4" x14ac:dyDescent="0.3">
      <c r="B5" s="140"/>
      <c r="AE5" s="64"/>
    </row>
    <row r="6" spans="1:73" s="55" customFormat="1" ht="12.4" x14ac:dyDescent="0.3">
      <c r="C6" s="55" t="s">
        <v>104</v>
      </c>
      <c r="D6" s="55" t="s">
        <v>105</v>
      </c>
      <c r="E6" s="55" t="s">
        <v>106</v>
      </c>
      <c r="F6" s="55" t="s">
        <v>109</v>
      </c>
      <c r="G6" s="55" t="s">
        <v>108</v>
      </c>
      <c r="H6" s="55">
        <v>1</v>
      </c>
      <c r="I6" s="55">
        <f>H6+1</f>
        <v>2</v>
      </c>
      <c r="J6" s="55">
        <f t="shared" ref="J6:BT6" si="0">I6+1</f>
        <v>3</v>
      </c>
      <c r="K6" s="55">
        <f t="shared" si="0"/>
        <v>4</v>
      </c>
      <c r="L6" s="55">
        <f t="shared" si="0"/>
        <v>5</v>
      </c>
      <c r="M6" s="55">
        <f t="shared" si="0"/>
        <v>6</v>
      </c>
      <c r="N6" s="55">
        <f t="shared" si="0"/>
        <v>7</v>
      </c>
      <c r="O6" s="55">
        <f t="shared" si="0"/>
        <v>8</v>
      </c>
      <c r="P6" s="55">
        <f t="shared" si="0"/>
        <v>9</v>
      </c>
      <c r="Q6" s="55">
        <f t="shared" si="0"/>
        <v>10</v>
      </c>
      <c r="R6" s="55">
        <f t="shared" si="0"/>
        <v>11</v>
      </c>
      <c r="S6" s="55">
        <f t="shared" si="0"/>
        <v>12</v>
      </c>
      <c r="T6" s="55">
        <f t="shared" si="0"/>
        <v>13</v>
      </c>
      <c r="U6" s="55">
        <f t="shared" si="0"/>
        <v>14</v>
      </c>
      <c r="V6" s="55">
        <f t="shared" si="0"/>
        <v>15</v>
      </c>
      <c r="W6" s="55">
        <f t="shared" si="0"/>
        <v>16</v>
      </c>
      <c r="X6" s="55">
        <f t="shared" si="0"/>
        <v>17</v>
      </c>
      <c r="Y6" s="55">
        <f t="shared" si="0"/>
        <v>18</v>
      </c>
      <c r="Z6" s="55">
        <f t="shared" si="0"/>
        <v>19</v>
      </c>
      <c r="AA6" s="55">
        <f t="shared" si="0"/>
        <v>20</v>
      </c>
      <c r="AB6" s="55">
        <f t="shared" si="0"/>
        <v>21</v>
      </c>
      <c r="AC6" s="55">
        <f t="shared" si="0"/>
        <v>22</v>
      </c>
      <c r="AD6" s="55">
        <f t="shared" si="0"/>
        <v>23</v>
      </c>
      <c r="AE6" s="55">
        <f t="shared" si="0"/>
        <v>24</v>
      </c>
      <c r="AF6" s="55">
        <f t="shared" si="0"/>
        <v>25</v>
      </c>
      <c r="AG6" s="55">
        <f t="shared" si="0"/>
        <v>26</v>
      </c>
      <c r="AH6" s="55">
        <f t="shared" si="0"/>
        <v>27</v>
      </c>
      <c r="AI6" s="55">
        <f t="shared" si="0"/>
        <v>28</v>
      </c>
      <c r="AJ6" s="55">
        <f t="shared" si="0"/>
        <v>29</v>
      </c>
      <c r="AK6" s="55">
        <f t="shared" si="0"/>
        <v>30</v>
      </c>
      <c r="AL6" s="55">
        <f t="shared" si="0"/>
        <v>31</v>
      </c>
      <c r="AM6" s="55">
        <f t="shared" si="0"/>
        <v>32</v>
      </c>
      <c r="AN6" s="55">
        <f t="shared" si="0"/>
        <v>33</v>
      </c>
      <c r="AO6" s="55">
        <f t="shared" si="0"/>
        <v>34</v>
      </c>
      <c r="AP6" s="55">
        <f t="shared" si="0"/>
        <v>35</v>
      </c>
      <c r="AQ6" s="55">
        <f>AP6+1</f>
        <v>36</v>
      </c>
      <c r="AR6" s="55">
        <f t="shared" si="0"/>
        <v>37</v>
      </c>
      <c r="AS6" s="55">
        <f t="shared" si="0"/>
        <v>38</v>
      </c>
      <c r="AT6" s="55">
        <f t="shared" si="0"/>
        <v>39</v>
      </c>
      <c r="AU6" s="55">
        <f t="shared" si="0"/>
        <v>40</v>
      </c>
      <c r="AV6" s="55">
        <f t="shared" si="0"/>
        <v>41</v>
      </c>
      <c r="AW6" s="55">
        <f t="shared" si="0"/>
        <v>42</v>
      </c>
      <c r="AX6" s="55">
        <f t="shared" si="0"/>
        <v>43</v>
      </c>
      <c r="AY6" s="55">
        <f t="shared" si="0"/>
        <v>44</v>
      </c>
      <c r="AZ6" s="55">
        <f t="shared" si="0"/>
        <v>45</v>
      </c>
      <c r="BA6" s="55">
        <f t="shared" si="0"/>
        <v>46</v>
      </c>
      <c r="BB6" s="55">
        <f t="shared" si="0"/>
        <v>47</v>
      </c>
      <c r="BC6" s="55">
        <f t="shared" si="0"/>
        <v>48</v>
      </c>
      <c r="BD6" s="55">
        <f t="shared" si="0"/>
        <v>49</v>
      </c>
      <c r="BE6" s="55">
        <f t="shared" si="0"/>
        <v>50</v>
      </c>
      <c r="BF6" s="55">
        <f t="shared" si="0"/>
        <v>51</v>
      </c>
      <c r="BG6" s="55">
        <f t="shared" si="0"/>
        <v>52</v>
      </c>
      <c r="BH6" s="55">
        <f t="shared" si="0"/>
        <v>53</v>
      </c>
      <c r="BI6" s="55">
        <f t="shared" si="0"/>
        <v>54</v>
      </c>
      <c r="BJ6" s="55">
        <f t="shared" si="0"/>
        <v>55</v>
      </c>
      <c r="BK6" s="55">
        <f t="shared" si="0"/>
        <v>56</v>
      </c>
      <c r="BL6" s="55">
        <f t="shared" si="0"/>
        <v>57</v>
      </c>
      <c r="BM6" s="55">
        <f>BL6+1</f>
        <v>58</v>
      </c>
      <c r="BN6" s="55">
        <f t="shared" si="0"/>
        <v>59</v>
      </c>
      <c r="BO6" s="55">
        <f t="shared" si="0"/>
        <v>60</v>
      </c>
      <c r="BP6" s="55">
        <f t="shared" si="0"/>
        <v>61</v>
      </c>
      <c r="BQ6" s="55">
        <f t="shared" si="0"/>
        <v>62</v>
      </c>
      <c r="BR6" s="55">
        <f t="shared" si="0"/>
        <v>63</v>
      </c>
      <c r="BS6" s="55">
        <f t="shared" si="0"/>
        <v>64</v>
      </c>
      <c r="BT6" s="55">
        <f t="shared" si="0"/>
        <v>65</v>
      </c>
    </row>
    <row r="7" spans="1:73" s="49" customFormat="1" ht="12.4" x14ac:dyDescent="0.3">
      <c r="B7" s="140"/>
      <c r="H7" s="65" t="s">
        <v>1</v>
      </c>
      <c r="I7" s="65" t="s">
        <v>158</v>
      </c>
      <c r="J7" s="65" t="s">
        <v>159</v>
      </c>
      <c r="K7" s="65" t="s">
        <v>160</v>
      </c>
      <c r="L7" s="65" t="s">
        <v>161</v>
      </c>
      <c r="M7" s="65" t="s">
        <v>162</v>
      </c>
      <c r="N7" s="65" t="s">
        <v>163</v>
      </c>
      <c r="O7" s="65" t="s">
        <v>164</v>
      </c>
      <c r="P7" s="65" t="s">
        <v>165</v>
      </c>
      <c r="Q7" s="65" t="s">
        <v>166</v>
      </c>
      <c r="R7" s="65" t="s">
        <v>167</v>
      </c>
      <c r="S7" s="65" t="s">
        <v>168</v>
      </c>
      <c r="T7" s="65" t="s">
        <v>169</v>
      </c>
      <c r="U7" s="65" t="s">
        <v>170</v>
      </c>
      <c r="V7" s="65" t="s">
        <v>171</v>
      </c>
      <c r="W7" s="65" t="s">
        <v>172</v>
      </c>
      <c r="X7" s="65" t="s">
        <v>173</v>
      </c>
      <c r="Y7" s="65" t="s">
        <v>174</v>
      </c>
      <c r="Z7" s="65" t="s">
        <v>175</v>
      </c>
      <c r="AA7" s="65" t="s">
        <v>176</v>
      </c>
      <c r="AB7" s="65" t="s">
        <v>177</v>
      </c>
      <c r="AC7" s="65" t="s">
        <v>178</v>
      </c>
      <c r="AD7" s="65" t="s">
        <v>179</v>
      </c>
      <c r="AE7" s="65" t="s">
        <v>180</v>
      </c>
      <c r="AF7" s="65" t="s">
        <v>181</v>
      </c>
      <c r="AG7" s="65" t="s">
        <v>182</v>
      </c>
      <c r="AH7" s="65" t="s">
        <v>183</v>
      </c>
      <c r="AI7" s="65" t="s">
        <v>184</v>
      </c>
      <c r="AJ7" s="65" t="s">
        <v>185</v>
      </c>
      <c r="AK7" s="65" t="s">
        <v>186</v>
      </c>
      <c r="AL7" s="65" t="s">
        <v>187</v>
      </c>
      <c r="AM7" s="65" t="s">
        <v>188</v>
      </c>
      <c r="AN7" s="65" t="s">
        <v>189</v>
      </c>
      <c r="AO7" s="65" t="s">
        <v>190</v>
      </c>
      <c r="AP7" s="65" t="s">
        <v>191</v>
      </c>
      <c r="AQ7" s="65" t="s">
        <v>192</v>
      </c>
      <c r="AR7" s="65" t="s">
        <v>193</v>
      </c>
      <c r="AS7" s="65" t="s">
        <v>194</v>
      </c>
      <c r="AT7" s="65" t="s">
        <v>195</v>
      </c>
      <c r="AU7" s="65" t="s">
        <v>196</v>
      </c>
      <c r="AV7" s="65" t="s">
        <v>197</v>
      </c>
      <c r="AW7" s="65" t="s">
        <v>198</v>
      </c>
      <c r="AX7" s="65" t="s">
        <v>199</v>
      </c>
      <c r="AY7" s="65" t="s">
        <v>200</v>
      </c>
      <c r="AZ7" s="65" t="s">
        <v>201</v>
      </c>
      <c r="BA7" s="65" t="s">
        <v>202</v>
      </c>
      <c r="BB7" s="65" t="s">
        <v>203</v>
      </c>
      <c r="BC7" s="65" t="s">
        <v>204</v>
      </c>
      <c r="BD7" s="65" t="s">
        <v>205</v>
      </c>
      <c r="BE7" s="65" t="s">
        <v>206</v>
      </c>
      <c r="BF7" s="65" t="s">
        <v>207</v>
      </c>
      <c r="BG7" s="65" t="s">
        <v>208</v>
      </c>
      <c r="BH7" s="65" t="s">
        <v>209</v>
      </c>
      <c r="BI7" s="65" t="s">
        <v>210</v>
      </c>
      <c r="BJ7" s="65" t="s">
        <v>211</v>
      </c>
      <c r="BK7" s="65" t="s">
        <v>212</v>
      </c>
      <c r="BL7" s="65" t="s">
        <v>213</v>
      </c>
      <c r="BM7" s="65" t="s">
        <v>214</v>
      </c>
      <c r="BN7" s="65" t="s">
        <v>215</v>
      </c>
      <c r="BO7" s="65" t="s">
        <v>216</v>
      </c>
      <c r="BP7" s="65" t="s">
        <v>217</v>
      </c>
      <c r="BQ7" s="65" t="s">
        <v>218</v>
      </c>
      <c r="BR7" s="65" t="s">
        <v>219</v>
      </c>
      <c r="BS7" s="65" t="s">
        <v>220</v>
      </c>
      <c r="BT7" s="65" t="s">
        <v>221</v>
      </c>
    </row>
    <row r="8" spans="1:73" x14ac:dyDescent="0.35">
      <c r="A8" s="77"/>
      <c r="BU8" s="49"/>
    </row>
    <row r="9" spans="1:73" s="1" customFormat="1" ht="15.95" customHeight="1" x14ac:dyDescent="0.6">
      <c r="B9" s="115">
        <v>1</v>
      </c>
      <c r="C9" s="47" t="s">
        <v>306</v>
      </c>
      <c r="D9" s="28"/>
      <c r="E9" s="28"/>
      <c r="F9" s="29"/>
      <c r="G9" s="29"/>
      <c r="H9" s="29"/>
      <c r="I9" s="28"/>
      <c r="J9" s="30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49"/>
    </row>
    <row r="10" spans="1:73" ht="15.4" x14ac:dyDescent="0.6">
      <c r="B10" s="121"/>
      <c r="C10" s="129" t="s">
        <v>298</v>
      </c>
      <c r="D10" s="34" t="s">
        <v>226</v>
      </c>
      <c r="G10" s="80">
        <f>INPUT1!H128</f>
        <v>8</v>
      </c>
    </row>
    <row r="11" spans="1:73" ht="15.4" x14ac:dyDescent="0.6">
      <c r="B11" s="121"/>
      <c r="C11" s="68" t="s">
        <v>89</v>
      </c>
      <c r="D11" s="34" t="s">
        <v>0</v>
      </c>
      <c r="E11" s="20" t="s">
        <v>110</v>
      </c>
      <c r="F11" s="34"/>
      <c r="G11" s="80">
        <f>INPUT1!H39</f>
        <v>5.974475309631988E-2</v>
      </c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</row>
    <row r="12" spans="1:73" ht="15.4" x14ac:dyDescent="0.6">
      <c r="B12" s="121"/>
      <c r="C12" s="68" t="s">
        <v>88</v>
      </c>
      <c r="D12" s="34" t="s">
        <v>0</v>
      </c>
      <c r="E12" s="20" t="s">
        <v>110</v>
      </c>
      <c r="F12" s="34"/>
      <c r="G12" s="49"/>
      <c r="H12" s="80">
        <f>IF(H6&lt;=$G$10,INPUT1!I23*INPUT1!$H$24,0)</f>
        <v>7.2392999999999999E-2</v>
      </c>
      <c r="I12" s="80">
        <f>IF(I6&lt;=$G$10,INPUT1!J23*INPUT1!$H$24,0)</f>
        <v>3.8383430000000001</v>
      </c>
      <c r="J12" s="80">
        <f>IF(J6&lt;=$G$10,INPUT1!K23*INPUT1!$H$24,0)</f>
        <v>2.431816</v>
      </c>
      <c r="K12" s="80">
        <f>IF(K6&lt;=$G$10,INPUT1!L23*INPUT1!$H$24,0)</f>
        <v>25.031786</v>
      </c>
      <c r="L12" s="80">
        <f>IF(L6&lt;=$G$10,INPUT1!M23*INPUT1!$H$24,0)</f>
        <v>42.927916000000003</v>
      </c>
      <c r="M12" s="80">
        <f>IF(M6&lt;=$G$10,INPUT1!N23*INPUT1!$H$24,0)</f>
        <v>50.812714999999997</v>
      </c>
      <c r="N12" s="80">
        <f>IF(N6&lt;=$G$10,INPUT1!O23*INPUT1!$H$24,0)</f>
        <v>11.737833999999999</v>
      </c>
      <c r="O12" s="80">
        <f>IF(O6&lt;=$G$10,INPUT1!P23*INPUT1!$H$24,0)</f>
        <v>3.0341770000000001</v>
      </c>
      <c r="P12" s="80">
        <f>IF(P6&lt;=$G$10,INPUT1!Q23*INPUT1!$H$24,0)</f>
        <v>0</v>
      </c>
      <c r="Q12" s="80">
        <f>IF(Q6&lt;=$G$10,INPUT1!R23*INPUT1!$H$24,0)</f>
        <v>0</v>
      </c>
      <c r="R12" s="80">
        <f>IF(R6&lt;=$G$10,INPUT1!S23*INPUT1!$H$24,0)</f>
        <v>0</v>
      </c>
      <c r="S12" s="80">
        <f>IF(S6&lt;=$G$10,INPUT1!T23*INPUT1!$H$24,0)</f>
        <v>0</v>
      </c>
      <c r="T12" s="80">
        <f>IF(T6&lt;=$G$10,INPUT1!U23*INPUT1!$H$24,0)</f>
        <v>0</v>
      </c>
      <c r="U12" s="80">
        <f>IF(U6&lt;=$G$10,INPUT1!V23*INPUT1!$H$24,0)</f>
        <v>0</v>
      </c>
      <c r="V12" s="80">
        <f>IF(V6&lt;=$G$10,INPUT1!W23*INPUT1!$H$24,0)</f>
        <v>0</v>
      </c>
      <c r="W12" s="80">
        <f>IF(W6&lt;=$G$10,INPUT1!X23*INPUT1!$H$24,0)</f>
        <v>0</v>
      </c>
      <c r="X12" s="80">
        <f>IF(X6&lt;=$G$10,INPUT1!Y23*INPUT1!$H$24,0)</f>
        <v>0</v>
      </c>
      <c r="Y12" s="80">
        <f>IF(Y6&lt;=$G$10,INPUT1!Z23*INPUT1!$H$24,0)</f>
        <v>0</v>
      </c>
      <c r="Z12" s="80">
        <f>IF(Z6&lt;=$G$10,INPUT1!AA23*INPUT1!$H$24,0)</f>
        <v>0</v>
      </c>
      <c r="AA12" s="80">
        <f>IF(AA6&lt;=$G$10,INPUT1!AB23*INPUT1!$H$24,0)</f>
        <v>0</v>
      </c>
      <c r="AB12" s="80">
        <f>IF(AB6&lt;=$G$10,INPUT1!AC23*INPUT1!$H$24,0)</f>
        <v>0</v>
      </c>
      <c r="AC12" s="80">
        <f>IF(AC6&lt;=$G$10,INPUT1!AD23*INPUT1!$H$24,0)</f>
        <v>0</v>
      </c>
      <c r="AD12" s="80">
        <f>IF(AD6&lt;=$G$10,INPUT1!AE23*INPUT1!$H$24,0)</f>
        <v>0</v>
      </c>
      <c r="AE12" s="80">
        <f>IF(AE6&lt;=$G$10,INPUT1!AF23*INPUT1!$H$24,0)</f>
        <v>0</v>
      </c>
      <c r="AF12" s="80">
        <f>IF(AF6&lt;=$G$10,INPUT1!AG23*INPUT1!$H$24,0)</f>
        <v>0</v>
      </c>
      <c r="AG12" s="80">
        <f>IF(AG6&lt;=$G$10,INPUT1!AH23*INPUT1!$H$24,0)</f>
        <v>0</v>
      </c>
      <c r="AH12" s="80">
        <f>IF(AH6&lt;=$G$10,INPUT1!AI23*INPUT1!$H$24,0)</f>
        <v>0</v>
      </c>
      <c r="AI12" s="80">
        <f>IF(AI6&lt;=$G$10,INPUT1!AJ23*INPUT1!$H$24,0)</f>
        <v>0</v>
      </c>
      <c r="AJ12" s="80">
        <f>IF(AJ6&lt;=$G$10,INPUT1!AK23*INPUT1!$H$24,0)</f>
        <v>0</v>
      </c>
      <c r="AK12" s="80">
        <f>IF(AK6&lt;=$G$10,INPUT1!AL23*INPUT1!$H$24,0)</f>
        <v>0</v>
      </c>
      <c r="AL12" s="80">
        <f>IF(AL6&lt;=$G$10,INPUT1!AM23*INPUT1!$H$24,0)</f>
        <v>0</v>
      </c>
      <c r="AM12" s="80">
        <f>IF(AM6&lt;=$G$10,INPUT1!AN23*INPUT1!$H$24,0)</f>
        <v>0</v>
      </c>
      <c r="AN12" s="80">
        <f>IF(AN6&lt;=$G$10,INPUT1!AO23*INPUT1!$H$24,0)</f>
        <v>0</v>
      </c>
      <c r="AO12" s="80">
        <f>IF(AO6&lt;=$G$10,INPUT1!AP23*INPUT1!$H$24,0)</f>
        <v>0</v>
      </c>
      <c r="AP12" s="80">
        <f>IF(AP6&lt;=$G$10,INPUT1!AQ23*INPUT1!$H$24,0)</f>
        <v>0</v>
      </c>
      <c r="AQ12" s="80">
        <f>IF(AQ6&lt;=$G$10,INPUT1!AR23*INPUT1!$H$24,0)</f>
        <v>0</v>
      </c>
      <c r="AR12" s="80">
        <f>IF(AR6&lt;=$G$10,INPUT1!AS23*INPUT1!$H$24,0)</f>
        <v>0</v>
      </c>
      <c r="AS12" s="80">
        <f>IF(AS6&lt;=$G$10,INPUT1!AT23*INPUT1!$H$24,0)</f>
        <v>0</v>
      </c>
      <c r="AT12" s="80">
        <f>IF(AT6&lt;=$G$10,INPUT1!AU23*INPUT1!$H$24,0)</f>
        <v>0</v>
      </c>
      <c r="AU12" s="80">
        <f>IF(AU6&lt;=$G$10,INPUT1!AV23*INPUT1!$H$24,0)</f>
        <v>0</v>
      </c>
      <c r="AV12" s="80">
        <f>IF(AV6&lt;=$G$10,INPUT1!AW23*INPUT1!$H$24,0)</f>
        <v>0</v>
      </c>
      <c r="AW12" s="80">
        <f>IF(AW6&lt;=$G$10,INPUT1!AX23*INPUT1!$H$24,0)</f>
        <v>0</v>
      </c>
      <c r="AX12" s="80">
        <f>IF(AX6&lt;=$G$10,INPUT1!AY23*INPUT1!$H$24,0)</f>
        <v>0</v>
      </c>
      <c r="AY12" s="80">
        <f>IF(AY6&lt;=$G$10,INPUT1!AZ23*INPUT1!$H$24,0)</f>
        <v>0</v>
      </c>
      <c r="AZ12" s="80">
        <f>IF(AZ6&lt;=$G$10,INPUT1!BA23*INPUT1!$H$24,0)</f>
        <v>0</v>
      </c>
      <c r="BA12" s="80">
        <f>IF(BA6&lt;=$G$10,INPUT1!BB23*INPUT1!$H$24,0)</f>
        <v>0</v>
      </c>
      <c r="BB12" s="80">
        <f>IF(BB6&lt;=$G$10,INPUT1!BC23*INPUT1!$H$24,0)</f>
        <v>0</v>
      </c>
      <c r="BC12" s="80">
        <f>IF(BC6&lt;=$G$10,INPUT1!BD23*INPUT1!$H$24,0)</f>
        <v>0</v>
      </c>
      <c r="BD12" s="80">
        <f>IF(BD6&lt;=$G$10,INPUT1!BE23*INPUT1!$H$24,0)</f>
        <v>0</v>
      </c>
      <c r="BE12" s="80">
        <f>IF(BE6&lt;=$G$10,INPUT1!BF23*INPUT1!$H$24,0)</f>
        <v>0</v>
      </c>
      <c r="BF12" s="80">
        <f>IF(BF6&lt;=$G$10,INPUT1!BG23*INPUT1!$H$24,0)</f>
        <v>0</v>
      </c>
      <c r="BG12" s="80">
        <f>IF(BG6&lt;=$G$10,INPUT1!BH23*INPUT1!$H$24,0)</f>
        <v>0</v>
      </c>
      <c r="BH12" s="80">
        <f>IF(BH6&lt;=$G$10,INPUT1!BI23*INPUT1!$H$24,0)</f>
        <v>0</v>
      </c>
      <c r="BI12" s="80">
        <f>IF(BI6&lt;=$G$10,INPUT1!BJ23*INPUT1!$H$24,0)</f>
        <v>0</v>
      </c>
      <c r="BJ12" s="80">
        <f>IF(BJ6&lt;=$G$10,INPUT1!BK23*INPUT1!$H$24,0)</f>
        <v>0</v>
      </c>
      <c r="BK12" s="80">
        <f>IF(BK6&lt;=$G$10,INPUT1!BL23*INPUT1!$H$24,0)</f>
        <v>0</v>
      </c>
      <c r="BL12" s="80">
        <f>IF(BL6&lt;=$G$10,INPUT1!BM23*INPUT1!$H$24,0)</f>
        <v>0</v>
      </c>
      <c r="BM12" s="80">
        <f>IF(BM6&lt;=$G$10,INPUT1!BN23*INPUT1!$H$24,0)</f>
        <v>0</v>
      </c>
      <c r="BN12" s="80">
        <f>IF(BN6&lt;=$G$10,INPUT1!BO23*INPUT1!$H$24,0)</f>
        <v>0</v>
      </c>
      <c r="BO12" s="80">
        <f>IF(BO6&lt;=$G$10,INPUT1!BP23*INPUT1!$H$24,0)</f>
        <v>0</v>
      </c>
    </row>
    <row r="13" spans="1:73" ht="15.4" x14ac:dyDescent="0.6">
      <c r="B13" s="121"/>
      <c r="C13" s="123" t="s">
        <v>91</v>
      </c>
      <c r="D13" s="34" t="s">
        <v>0</v>
      </c>
      <c r="E13" s="20" t="s">
        <v>110</v>
      </c>
      <c r="F13" s="34"/>
      <c r="G13" s="49"/>
      <c r="H13" s="80">
        <f>INPUT1!I28</f>
        <v>0.56454888531209235</v>
      </c>
      <c r="I13" s="80">
        <f>INPUT1!J28</f>
        <v>0.57302994822941855</v>
      </c>
      <c r="J13" s="80">
        <f>INPUT1!K28</f>
        <v>2.890072928332529</v>
      </c>
      <c r="K13" s="80">
        <f>INPUT1!L28</f>
        <v>5.2497925837230923</v>
      </c>
      <c r="L13" s="80">
        <f>INPUT1!M28</f>
        <v>5.6479696394848133</v>
      </c>
      <c r="M13" s="80">
        <f>INPUT1!N28</f>
        <v>6.7417013826168386</v>
      </c>
      <c r="N13" s="80">
        <f>INPUT1!O28</f>
        <v>5.0915718477565406</v>
      </c>
      <c r="O13" s="80">
        <f>INPUT1!P28</f>
        <v>5.1811245814571976</v>
      </c>
      <c r="P13" s="80">
        <f>INPUT1!Q28</f>
        <v>7.6862543142116513</v>
      </c>
      <c r="Q13" s="80">
        <f>INPUT1!R28</f>
        <v>7.5660943119263875</v>
      </c>
      <c r="R13" s="80">
        <f>INPUT1!S28</f>
        <v>7.4459343096411246</v>
      </c>
      <c r="S13" s="80">
        <f>INPUT1!T28</f>
        <v>7.3257743073558617</v>
      </c>
      <c r="T13" s="80">
        <f>INPUT1!U28</f>
        <v>7.2056143050705987</v>
      </c>
      <c r="U13" s="80">
        <f>INPUT1!V28</f>
        <v>7.0854543027853349</v>
      </c>
      <c r="V13" s="80">
        <f>INPUT1!W28</f>
        <v>6.965294300500072</v>
      </c>
      <c r="W13" s="80">
        <f>INPUT1!X28</f>
        <v>6.8451342982148091</v>
      </c>
      <c r="X13" s="80">
        <f>INPUT1!Y28</f>
        <v>6.7249742959295453</v>
      </c>
      <c r="Y13" s="80">
        <f>INPUT1!Z28</f>
        <v>6.6048142936442824</v>
      </c>
      <c r="Z13" s="80">
        <f>INPUT1!AA28</f>
        <v>6.4846542913590195</v>
      </c>
      <c r="AA13" s="80">
        <f>INPUT1!AB28</f>
        <v>6.3644942890737566</v>
      </c>
      <c r="AB13" s="80">
        <f>INPUT1!AC28</f>
        <v>6.2443342867884928</v>
      </c>
      <c r="AC13" s="80">
        <f>INPUT1!AD28</f>
        <v>6.1241742845032299</v>
      </c>
      <c r="AD13" s="80">
        <f>INPUT1!AE28</f>
        <v>6.004014282217967</v>
      </c>
      <c r="AE13" s="80">
        <f>INPUT1!AF28</f>
        <v>5.883854279932704</v>
      </c>
      <c r="AF13" s="80">
        <f>INPUT1!AG28</f>
        <v>5.7636942776474402</v>
      </c>
      <c r="AG13" s="80">
        <f>INPUT1!AH28</f>
        <v>5.6435342753621773</v>
      </c>
      <c r="AH13" s="80">
        <f>INPUT1!AI28</f>
        <v>5.5233742730769144</v>
      </c>
      <c r="AI13" s="80">
        <f>INPUT1!AJ28</f>
        <v>5.4032142707916515</v>
      </c>
      <c r="AJ13" s="80">
        <f>INPUT1!AK28</f>
        <v>5.2830542685063877</v>
      </c>
      <c r="AK13" s="80">
        <f>INPUT1!AL28</f>
        <v>5.1628942662211239</v>
      </c>
      <c r="AL13" s="80">
        <f>INPUT1!AM28</f>
        <v>5.0427342639358619</v>
      </c>
      <c r="AM13" s="80">
        <f>INPUT1!AN28</f>
        <v>4.922574261650599</v>
      </c>
      <c r="AN13" s="80">
        <f>INPUT1!AO28</f>
        <v>4.8024142593653352</v>
      </c>
      <c r="AO13" s="80">
        <f>INPUT1!AP28</f>
        <v>4.6822542570800723</v>
      </c>
      <c r="AP13" s="80">
        <f>INPUT1!AQ28</f>
        <v>4.5620942547948093</v>
      </c>
      <c r="AQ13" s="80">
        <f>INPUT1!AR28</f>
        <v>4.4419342525095464</v>
      </c>
      <c r="AR13" s="80">
        <f>INPUT1!AS28</f>
        <v>4.3217742502242826</v>
      </c>
      <c r="AS13" s="80">
        <f>INPUT1!AT28</f>
        <v>4.2016142479390197</v>
      </c>
      <c r="AT13" s="80">
        <f>INPUT1!AU28</f>
        <v>4.0814542456537568</v>
      </c>
      <c r="AU13" s="80">
        <f>INPUT1!AV28</f>
        <v>3.9612942433684935</v>
      </c>
      <c r="AV13" s="80">
        <f>INPUT1!AW28</f>
        <v>3.8411342410832305</v>
      </c>
      <c r="AW13" s="80">
        <f>INPUT1!AX28</f>
        <v>3.7209742387979672</v>
      </c>
      <c r="AX13" s="80">
        <f>INPUT1!AY28</f>
        <v>3.6008142365127043</v>
      </c>
      <c r="AY13" s="80">
        <f>INPUT1!AZ28</f>
        <v>3.4806542342274409</v>
      </c>
      <c r="AZ13" s="80">
        <f>INPUT1!BA28</f>
        <v>3.360494231942178</v>
      </c>
      <c r="BA13" s="80">
        <f>INPUT1!BB28</f>
        <v>3.2403342296569093</v>
      </c>
      <c r="BB13" s="80">
        <f>INPUT1!BC28</f>
        <v>2.9572125611090501</v>
      </c>
      <c r="BC13" s="80">
        <f>INPUT1!BD28</f>
        <v>2.7549090354571812</v>
      </c>
      <c r="BD13" s="80">
        <f>INPUT1!BE28</f>
        <v>1.9131326654083933</v>
      </c>
      <c r="BE13" s="80">
        <f>INPUT1!BF28</f>
        <v>1.1720493060869355</v>
      </c>
      <c r="BF13" s="80">
        <f>INPUT1!BG28</f>
        <v>0.59854780884183811</v>
      </c>
      <c r="BG13" s="80">
        <f>INPUT1!BH28</f>
        <v>3.2968404370316937E-2</v>
      </c>
      <c r="BH13" s="80">
        <f>INPUT1!BI28</f>
        <v>0</v>
      </c>
      <c r="BI13" s="80">
        <f>INPUT1!BJ28</f>
        <v>0</v>
      </c>
      <c r="BJ13" s="80">
        <f>INPUT1!BK28</f>
        <v>0</v>
      </c>
      <c r="BK13" s="80">
        <f>INPUT1!BL28</f>
        <v>0</v>
      </c>
      <c r="BL13" s="80">
        <f>INPUT1!BM28</f>
        <v>0</v>
      </c>
      <c r="BM13" s="80">
        <f>INPUT1!BN28</f>
        <v>0</v>
      </c>
      <c r="BN13" s="80">
        <f>INPUT1!BO28</f>
        <v>0</v>
      </c>
      <c r="BO13" s="80">
        <f>INPUT1!BP28</f>
        <v>0</v>
      </c>
    </row>
    <row r="14" spans="1:73" ht="15.4" x14ac:dyDescent="0.6">
      <c r="B14" s="121"/>
      <c r="D14" s="34"/>
      <c r="E14" s="34"/>
      <c r="F14" s="34"/>
    </row>
    <row r="15" spans="1:73" s="1" customFormat="1" ht="15.95" customHeight="1" x14ac:dyDescent="0.6">
      <c r="B15" s="115">
        <v>2</v>
      </c>
      <c r="C15" s="47" t="s">
        <v>305</v>
      </c>
      <c r="D15" s="28"/>
      <c r="E15" s="28"/>
      <c r="F15" s="29"/>
      <c r="G15" s="29"/>
      <c r="H15" s="29"/>
      <c r="I15" s="28"/>
      <c r="J15" s="30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49"/>
    </row>
    <row r="16" spans="1:73" ht="15.4" x14ac:dyDescent="0.6">
      <c r="B16" s="121"/>
      <c r="C16" s="68" t="s">
        <v>89</v>
      </c>
      <c r="D16" s="34" t="s">
        <v>0</v>
      </c>
      <c r="E16" s="20" t="s">
        <v>110</v>
      </c>
      <c r="F16" s="34"/>
      <c r="G16" s="80">
        <f>INPUT1!H33+INPUT1!H34</f>
        <v>0.299509505675643</v>
      </c>
    </row>
    <row r="17" spans="2:46" ht="15.4" x14ac:dyDescent="0.6">
      <c r="B17" s="121"/>
      <c r="D17" s="34"/>
      <c r="E17" s="34"/>
      <c r="F17" s="34"/>
    </row>
    <row r="18" spans="2:46" ht="15.4" x14ac:dyDescent="0.6">
      <c r="B18" s="121">
        <v>2.1</v>
      </c>
      <c r="C18" s="77" t="s">
        <v>22</v>
      </c>
      <c r="D18" s="34"/>
      <c r="E18" s="34"/>
      <c r="F18" s="34"/>
    </row>
    <row r="19" spans="2:46" ht="15.4" x14ac:dyDescent="0.6">
      <c r="B19" s="121"/>
      <c r="C19" s="49" t="s">
        <v>90</v>
      </c>
      <c r="D19" s="34" t="s">
        <v>0</v>
      </c>
      <c r="E19" s="20" t="s">
        <v>110</v>
      </c>
      <c r="F19" s="34"/>
      <c r="G19" s="80">
        <f>SUM(H12:O12)</f>
        <v>139.88697999999999</v>
      </c>
    </row>
    <row r="20" spans="2:46" ht="15.4" x14ac:dyDescent="0.6">
      <c r="B20" s="121"/>
      <c r="C20" s="123" t="s">
        <v>153</v>
      </c>
      <c r="D20" s="34" t="s">
        <v>0</v>
      </c>
      <c r="E20" s="20" t="s">
        <v>110</v>
      </c>
      <c r="F20" s="92"/>
      <c r="H20" s="90">
        <f>INPUT1!$H$53*(1-INPUT1!$H$53)^(MAX(0,'CALC| 1'!H6-1))*'CALC| 1'!$BN$155</f>
        <v>1.2510909340279219</v>
      </c>
      <c r="I20" s="90">
        <f>INPUT1!$H$53*(1-INPUT1!$H$53)^(MAX(0,'CALC| 1'!I6-1))*'CALC| 1'!$BN$155</f>
        <v>1.2390179065145523</v>
      </c>
      <c r="J20" s="90">
        <f>INPUT1!$H$53*(1-INPUT1!$H$53)^(MAX(0,'CALC| 1'!J6-1))*'CALC| 1'!$BN$155</f>
        <v>1.2270613837166868</v>
      </c>
      <c r="K20" s="90">
        <f>INPUT1!$H$53*(1-INPUT1!$H$53)^(MAX(0,'CALC| 1'!K6-1))*'CALC| 1'!$BN$155</f>
        <v>1.2152202413638209</v>
      </c>
      <c r="L20" s="90">
        <f>INPUT1!$H$53*(1-INPUT1!$H$53)^(MAX(0,'CALC| 1'!L6-1))*'CALC| 1'!$BN$155</f>
        <v>1.2034933660346601</v>
      </c>
      <c r="M20" s="90">
        <f>INPUT1!$H$53*(1-INPUT1!$H$53)^(MAX(0,'CALC| 1'!M6-1))*'CALC| 1'!$BN$155</f>
        <v>1.1918796550524255</v>
      </c>
      <c r="N20" s="90">
        <f>INPUT1!$H$53*(1-INPUT1!$H$53)^(MAX(0,'CALC| 1'!N6-1))*'CALC| 1'!$BN$155</f>
        <v>1.1803780163811695</v>
      </c>
      <c r="O20" s="90">
        <f>INPUT1!$H$53*(1-INPUT1!$H$53)^(MAX(0,'CALC| 1'!O6-1))*'CALC| 1'!$BN$155</f>
        <v>1.1689873685230914</v>
      </c>
      <c r="P20" s="90">
        <f>INPUT1!$H$53*(1-INPUT1!$H$53)^(MAX(0,'CALC| 1'!P6-1))*'CALC| 1'!$BN$155</f>
        <v>1.1577066404168432</v>
      </c>
      <c r="Q20" s="90">
        <f>INPUT1!$H$53*(1-INPUT1!$H$53)^(MAX(0,'CALC| 1'!Q6-1))*'CALC| 1'!$BN$155</f>
        <v>1.1465347713368208</v>
      </c>
      <c r="R20" s="90">
        <f>INPUT1!$H$53*(1-INPUT1!$H$53)^(MAX(0,'CALC| 1'!R6-1))*'CALC| 1'!$BN$155</f>
        <v>1.1354707107934205</v>
      </c>
      <c r="S20" s="90">
        <f>INPUT1!$H$53*(1-INPUT1!$H$53)^(MAX(0,'CALC| 1'!S6-1))*'CALC| 1'!$BN$155</f>
        <v>1.1245134184342638</v>
      </c>
      <c r="T20" s="90">
        <f>INPUT1!$H$53*(1-INPUT1!$H$53)^(MAX(0,'CALC| 1'!T6-1))*'CALC| 1'!$BN$155</f>
        <v>1.1136618639463733</v>
      </c>
      <c r="U20" s="90">
        <f>INPUT1!$H$53*(1-INPUT1!$H$53)^(MAX(0,'CALC| 1'!U6-1))*'CALC| 1'!$BN$155</f>
        <v>1.1029150269592909</v>
      </c>
      <c r="V20" s="90">
        <f>INPUT1!$H$53*(1-INPUT1!$H$53)^(MAX(0,'CALC| 1'!V6-1))*'CALC| 1'!$BN$155</f>
        <v>1.0922718969491336</v>
      </c>
      <c r="W20" s="90">
        <f>INPUT1!$H$53*(1-INPUT1!$H$53)^(MAX(0,'CALC| 1'!W6-1))*'CALC| 1'!$BN$155</f>
        <v>1.0817314731435745</v>
      </c>
      <c r="X20" s="90">
        <f>INPUT1!$H$53*(1-INPUT1!$H$53)^(MAX(0,'CALC| 1'!X6-1))*'CALC| 1'!$BN$155</f>
        <v>1.0712927644277388</v>
      </c>
      <c r="Y20" s="90">
        <f>INPUT1!$H$53*(1-INPUT1!$H$53)^(MAX(0,'CALC| 1'!Y6-1))*'CALC| 1'!$BN$155</f>
        <v>1.0609547892510112</v>
      </c>
      <c r="Z20" s="90">
        <f>INPUT1!$H$53*(1-INPUT1!$H$53)^(MAX(0,'CALC| 1'!Z6-1))*'CALC| 1'!$BN$155</f>
        <v>1.050716575534739</v>
      </c>
      <c r="AA20" s="90">
        <f>INPUT1!$H$53*(1-INPUT1!$H$53)^(MAX(0,'CALC| 1'!AA6-1))*'CALC| 1'!$BN$155</f>
        <v>1.0405771605808287</v>
      </c>
      <c r="AB20" s="90">
        <f>INPUT1!$H$53*(1-INPUT1!$H$53)^(MAX(0,'CALC| 1'!AB6-1))*'CALC| 1'!$BN$155</f>
        <v>1.0305355909812235</v>
      </c>
      <c r="AC20" s="90">
        <f>INPUT1!$H$53*(1-INPUT1!$H$53)^(MAX(0,'CALC| 1'!AC6-1))*'CALC| 1'!$BN$155</f>
        <v>1.0205909225282548</v>
      </c>
      <c r="AD20" s="90">
        <f>INPUT1!$H$53*(1-INPUT1!$H$53)^(MAX(0,'CALC| 1'!AD6-1))*'CALC| 1'!$BN$155</f>
        <v>1.0107422201258571</v>
      </c>
      <c r="AE20" s="90">
        <f>INPUT1!$H$53*(1-INPUT1!$H$53)^(MAX(0,'CALC| 1'!AE6-1))*'CALC| 1'!$BN$155</f>
        <v>1.0009885577016426</v>
      </c>
      <c r="AF20" s="90">
        <f>INPUT1!$H$53*(1-INPUT1!$H$53)^(MAX(0,'CALC| 1'!AF6-1))*'CALC| 1'!$BN$155</f>
        <v>0.99132901811982177</v>
      </c>
      <c r="AG20" s="90">
        <f>INPUT1!$H$53*(1-INPUT1!$H$53)^(MAX(0,'CALC| 1'!AG6-1))*'CALC| 1'!$BN$155</f>
        <v>0.98176269309496544</v>
      </c>
      <c r="AH20" s="90">
        <f>INPUT1!$H$53*(1-INPUT1!$H$53)^(MAX(0,'CALC| 1'!AH6-1))*'CALC| 1'!$BN$155</f>
        <v>0.97228868310659899</v>
      </c>
      <c r="AI20" s="90">
        <f>INPUT1!$H$53*(1-INPUT1!$H$53)^(MAX(0,'CALC| 1'!AI6-1))*'CALC| 1'!$BN$155</f>
        <v>0.96290609731462029</v>
      </c>
      <c r="AJ20" s="90">
        <f>INPUT1!$H$53*(1-INPUT1!$H$53)^(MAX(0,'CALC| 1'!AJ6-1))*'CALC| 1'!$BN$155</f>
        <v>0.9536140534755343</v>
      </c>
      <c r="AK20" s="90">
        <f>INPUT1!$H$53*(1-INPUT1!$H$53)^(MAX(0,'CALC| 1'!AK6-1))*'CALC| 1'!$BN$155</f>
        <v>0.9444116778594952</v>
      </c>
      <c r="AL20" s="90">
        <f>INPUT1!$H$53*(1-INPUT1!$H$53)^(MAX(0,'CALC| 1'!AL6-1))*'CALC| 1'!$BN$155</f>
        <v>0.93529810516815115</v>
      </c>
      <c r="AM20" s="90">
        <f>INPUT1!$H$53*(1-INPUT1!$H$53)^(MAX(0,'CALC| 1'!AM6-1))*'CALC| 1'!$BN$155</f>
        <v>0.92627247845327843</v>
      </c>
    </row>
    <row r="21" spans="2:46" ht="15.4" x14ac:dyDescent="0.6">
      <c r="B21" s="121"/>
      <c r="C21" s="51" t="s">
        <v>95</v>
      </c>
      <c r="D21" s="34" t="s">
        <v>78</v>
      </c>
      <c r="H21" s="89">
        <f>IF(H6&lt;=$G$10,1,(1-INPUT1!$H$53-INPUT1!$H$49)^('CALC| 1'!H6-$G$10))</f>
        <v>1</v>
      </c>
      <c r="I21" s="89">
        <f>IF(I6&lt;=$G$10,1,(1-INPUT1!$H$53-INPUT1!$H$49)^('CALC| 1'!I6-$G$10))</f>
        <v>1</v>
      </c>
      <c r="J21" s="89">
        <f>IF(J6&lt;=$G$10,1,(1-INPUT1!$H$53-INPUT1!$H$49)^('CALC| 1'!J6-$G$10))</f>
        <v>1</v>
      </c>
      <c r="K21" s="89">
        <f>IF(K6&lt;=$G$10,1,(1-INPUT1!$H$53-INPUT1!$H$49)^('CALC| 1'!K6-$G$10))</f>
        <v>1</v>
      </c>
      <c r="L21" s="89">
        <f>IF(L6&lt;=$G$10,1,(1-INPUT1!$H$53-INPUT1!$H$49)^('CALC| 1'!L6-$G$10))</f>
        <v>1</v>
      </c>
      <c r="M21" s="89">
        <f>IF(M6&lt;=$G$10,1,(1-INPUT1!$H$53-INPUT1!$H$49)^('CALC| 1'!M6-$G$10))</f>
        <v>1</v>
      </c>
      <c r="N21" s="89">
        <f>IF(N6&lt;=$G$10,1,(1-INPUT1!$H$53-INPUT1!$H$49)^('CALC| 1'!N6-$G$10))</f>
        <v>1</v>
      </c>
      <c r="O21" s="89">
        <f>IF(O6&lt;=$G$10,1,(1-INPUT1!$H$53-INPUT1!$H$49)^('CALC| 1'!O6-$G$10))</f>
        <v>1</v>
      </c>
      <c r="P21" s="102">
        <f>IF(P6&lt;=$G$10,1,(1-INPUT1!$H$53-INPUT1!$H$49)^('CALC| 1'!P6-$G$10))</f>
        <v>0.98524</v>
      </c>
      <c r="Q21" s="89">
        <f>IF(Q6&lt;=$G$10,1,(1-INPUT1!$H$53-INPUT1!$H$49)^('CALC| 1'!Q6-$G$10))</f>
        <v>0.97069785760000005</v>
      </c>
      <c r="R21" s="89">
        <f>IF(R6&lt;=$G$10,1,(1-INPUT1!$H$53-INPUT1!$H$49)^('CALC| 1'!R6-$G$10))</f>
        <v>0.95637035722182406</v>
      </c>
      <c r="S21" s="89">
        <f>IF(S6&lt;=$G$10,1,(1-INPUT1!$H$53-INPUT1!$H$49)^('CALC| 1'!S6-$G$10))</f>
        <v>0.94225433074922993</v>
      </c>
      <c r="T21" s="89">
        <f>IF(T6&lt;=$G$10,1,(1-INPUT1!$H$53-INPUT1!$H$49)^('CALC| 1'!T6-$G$10))</f>
        <v>0.92834665682737127</v>
      </c>
      <c r="U21" s="89">
        <f>IF(U6&lt;=$G$10,1,(1-INPUT1!$H$53-INPUT1!$H$49)^('CALC| 1'!U6-$G$10))</f>
        <v>0.91464426017259937</v>
      </c>
      <c r="V21" s="89">
        <f>IF(V6&lt;=$G$10,1,(1-INPUT1!$H$53-INPUT1!$H$49)^('CALC| 1'!V6-$G$10))</f>
        <v>0.90114411089245183</v>
      </c>
      <c r="W21" s="89">
        <f>IF(W6&lt;=$G$10,1,(1-INPUT1!$H$53-INPUT1!$H$49)^('CALC| 1'!W6-$G$10))</f>
        <v>0.88784322381567915</v>
      </c>
      <c r="X21" s="89">
        <f>IF(X6&lt;=$G$10,1,(1-INPUT1!$H$53-INPUT1!$H$49)^('CALC| 1'!X6-$G$10))</f>
        <v>0.87473865783215976</v>
      </c>
      <c r="Y21" s="89">
        <f>IF(Y6&lt;=$G$10,1,(1-INPUT1!$H$53-INPUT1!$H$49)^('CALC| 1'!Y6-$G$10))</f>
        <v>0.86182751524255707</v>
      </c>
      <c r="Z21" s="89">
        <f>IF(Z6&lt;=$G$10,1,(1-INPUT1!$H$53-INPUT1!$H$49)^('CALC| 1'!Z6-$G$10))</f>
        <v>0.84910694111757701</v>
      </c>
      <c r="AA21" s="89">
        <f>IF(AA6&lt;=$G$10,1,(1-INPUT1!$H$53-INPUT1!$H$49)^('CALC| 1'!AA6-$G$10))</f>
        <v>0.83657412266668152</v>
      </c>
      <c r="AB21" s="89">
        <f>IF(AB6&lt;=$G$10,1,(1-INPUT1!$H$53-INPUT1!$H$49)^('CALC| 1'!AB6-$G$10))</f>
        <v>0.82422628861612124</v>
      </c>
      <c r="AC21" s="89">
        <f>IF(AC6&lt;=$G$10,1,(1-INPUT1!$H$53-INPUT1!$H$49)^('CALC| 1'!AC6-$G$10))</f>
        <v>0.81206070859614743</v>
      </c>
      <c r="AD21" s="89">
        <f>IF(AD6&lt;=$G$10,1,(1-INPUT1!$H$53-INPUT1!$H$49)^('CALC| 1'!AD6-$G$10))</f>
        <v>0.80007469253726826</v>
      </c>
      <c r="AE21" s="89">
        <f>IF(AE6&lt;=$G$10,1,(1-INPUT1!$H$53-INPUT1!$H$49)^('CALC| 1'!AE6-$G$10))</f>
        <v>0.78826559007541819</v>
      </c>
      <c r="AF21" s="101">
        <f>IF(AF6&lt;=$G$10,1,(1-INPUT1!$H$53-INPUT1!$H$49)^('CALC| 1'!AF6-$G$10))</f>
        <v>0.77663078996590507</v>
      </c>
      <c r="AG21" s="89">
        <f>IF(AG6&lt;=$G$10,1,(1-INPUT1!$H$53-INPUT1!$H$49)^('CALC| 1'!AG6-$G$10))</f>
        <v>0.76516771950600826</v>
      </c>
      <c r="AH21" s="89">
        <f>IF(AH6&lt;=$G$10,1,(1-INPUT1!$H$53-INPUT1!$H$49)^('CALC| 1'!AH6-$G$10))</f>
        <v>0.75387384396609958</v>
      </c>
      <c r="AI21" s="89">
        <f>IF(AI6&lt;=$G$10,1,(1-INPUT1!$H$53-INPUT1!$H$49)^('CALC| 1'!AI6-$G$10))</f>
        <v>0.74274666602915995</v>
      </c>
      <c r="AJ21" s="89">
        <f>IF(AJ6&lt;=$G$10,1,(1-INPUT1!$H$53-INPUT1!$H$49)^('CALC| 1'!AJ6-$G$10))</f>
        <v>0.7317837252385696</v>
      </c>
      <c r="AK21" s="89">
        <f>IF(AK6&lt;=$G$10,1,(1-INPUT1!$H$53-INPUT1!$H$49)^('CALC| 1'!AK6-$G$10))</f>
        <v>0.72098259745404836</v>
      </c>
      <c r="AL21" s="89">
        <f>IF(AL6&lt;=$G$10,1,(1-INPUT1!$H$53-INPUT1!$H$49)^('CALC| 1'!AL6-$G$10))</f>
        <v>0.71034089431562664</v>
      </c>
      <c r="AM21" s="89">
        <f>IF(AM6&lt;=$G$10,1,(1-INPUT1!$H$53-INPUT1!$H$49)^('CALC| 1'!AM6-$G$10))</f>
        <v>0.69985626271552792</v>
      </c>
      <c r="AN21" s="89">
        <f>IF(AN6&lt;=$G$10,1,(1-INPUT1!$H$53-INPUT1!$H$49)^('CALC| 1'!AN6-$G$10))</f>
        <v>0.68952638427784674</v>
      </c>
      <c r="AO21" s="89">
        <f>IF(AO6&lt;=$G$10,1,(1-INPUT1!$H$53-INPUT1!$H$49)^('CALC| 1'!AO6-$G$10))</f>
        <v>0.67934897484590573</v>
      </c>
      <c r="AP21" s="89">
        <f>IF(AP6&lt;=$G$10,1,(1-INPUT1!$H$53-INPUT1!$H$49)^('CALC| 1'!AP6-$G$10))</f>
        <v>0.66932178397718023</v>
      </c>
      <c r="AQ21" s="89">
        <f>IF(AQ6&lt;=$G$10,1,(1-INPUT1!$H$53-INPUT1!$H$49)^('CALC| 1'!AQ6-$G$10))</f>
        <v>0.65944259444567699</v>
      </c>
      <c r="AR21" s="89">
        <f>IF(AR6&lt;=$G$10,1,(1-INPUT1!$H$53-INPUT1!$H$49)^('CALC| 1'!AR6-$G$10))</f>
        <v>0.64970922175165879</v>
      </c>
      <c r="AS21" s="89">
        <f>IF(AS6&lt;=$G$10,1,(1-INPUT1!$H$53-INPUT1!$H$49)^('CALC| 1'!AS6-$G$10))</f>
        <v>0.64011951363860442</v>
      </c>
      <c r="AT21" s="89">
        <f>IF(AT6&lt;=$G$10,1,(1-INPUT1!$H$53-INPUT1!$H$49)^('CALC| 1'!AT6-$G$10))</f>
        <v>0.63067134961729854</v>
      </c>
    </row>
    <row r="22" spans="2:46" x14ac:dyDescent="0.35">
      <c r="B22" s="121"/>
      <c r="D22" s="78"/>
    </row>
    <row r="23" spans="2:46" x14ac:dyDescent="0.35">
      <c r="B23" s="121">
        <v>2.2000000000000002</v>
      </c>
      <c r="C23" s="77" t="s">
        <v>9</v>
      </c>
      <c r="D23" s="78"/>
    </row>
    <row r="24" spans="2:46" ht="15.4" x14ac:dyDescent="0.6">
      <c r="B24" s="121"/>
      <c r="C24" s="51" t="s">
        <v>260</v>
      </c>
      <c r="D24" s="34" t="s">
        <v>0</v>
      </c>
      <c r="E24" s="20" t="s">
        <v>110</v>
      </c>
      <c r="G24" s="80">
        <f>INPUT1!H44*(INPUT1!H35*INPUT1!H46+INPUT1!H36*INPUT1!H45)</f>
        <v>0.74263000000000012</v>
      </c>
    </row>
    <row r="25" spans="2:46" x14ac:dyDescent="0.35">
      <c r="B25" s="121"/>
      <c r="D25" s="78"/>
      <c r="G25" s="83"/>
    </row>
    <row r="26" spans="2:46" x14ac:dyDescent="0.35">
      <c r="B26" s="121">
        <v>2.2999999999999998</v>
      </c>
      <c r="C26" s="77" t="s">
        <v>10</v>
      </c>
      <c r="D26" s="78"/>
      <c r="G26" s="83"/>
    </row>
    <row r="27" spans="2:46" x14ac:dyDescent="0.35">
      <c r="B27" s="121"/>
      <c r="C27" s="51" t="s">
        <v>17</v>
      </c>
      <c r="D27" s="51" t="s">
        <v>78</v>
      </c>
      <c r="G27" s="89">
        <f>INPUT1!H47</f>
        <v>0.123</v>
      </c>
    </row>
    <row r="28" spans="2:46" ht="15.4" x14ac:dyDescent="0.6">
      <c r="B28" s="121"/>
      <c r="C28" s="51" t="s">
        <v>152</v>
      </c>
      <c r="D28" s="34" t="s">
        <v>0</v>
      </c>
      <c r="E28" s="20" t="s">
        <v>110</v>
      </c>
      <c r="F28" s="160" t="s">
        <v>349</v>
      </c>
      <c r="G28" s="90">
        <f>G27*(INPUT1!H35*INPUT1!H46+INPUT1!H36*INPUT1!H45)</f>
        <v>0.26098140000000003</v>
      </c>
    </row>
    <row r="29" spans="2:46" x14ac:dyDescent="0.35">
      <c r="B29" s="121"/>
      <c r="D29" s="78"/>
    </row>
    <row r="30" spans="2:46" x14ac:dyDescent="0.35">
      <c r="B30" s="121">
        <v>2.4</v>
      </c>
      <c r="C30" s="77" t="s">
        <v>11</v>
      </c>
      <c r="D30" s="78"/>
    </row>
    <row r="31" spans="2:46" x14ac:dyDescent="0.35">
      <c r="B31" s="121"/>
      <c r="C31" s="51" t="s">
        <v>17</v>
      </c>
      <c r="G31" s="89">
        <f>INPUT1!H48</f>
        <v>2.4E-2</v>
      </c>
    </row>
    <row r="32" spans="2:46" ht="15.4" x14ac:dyDescent="0.6">
      <c r="B32" s="121"/>
      <c r="C32" s="51" t="s">
        <v>261</v>
      </c>
      <c r="D32" s="34" t="s">
        <v>0</v>
      </c>
      <c r="E32" s="20" t="s">
        <v>110</v>
      </c>
      <c r="G32" s="80">
        <f>G31*INPUT1!H36</f>
        <v>0.16994400000000001</v>
      </c>
    </row>
    <row r="33" spans="2:67" ht="15.4" x14ac:dyDescent="0.6">
      <c r="B33" s="121"/>
      <c r="C33" s="51" t="s">
        <v>262</v>
      </c>
      <c r="D33" s="34" t="s">
        <v>0</v>
      </c>
      <c r="E33" s="20" t="s">
        <v>110</v>
      </c>
      <c r="G33" s="80">
        <f>G31*'CALC| 1'!G69/INPUT1!H127</f>
        <v>0.66207364412510306</v>
      </c>
    </row>
    <row r="34" spans="2:67" ht="15.4" x14ac:dyDescent="0.6">
      <c r="B34" s="121"/>
      <c r="C34" s="51" t="s">
        <v>18</v>
      </c>
      <c r="D34" s="34" t="s">
        <v>0</v>
      </c>
      <c r="E34" s="20" t="s">
        <v>110</v>
      </c>
      <c r="G34" s="80">
        <f>G31*'CALC| 1'!G76*3/INPUT1!H127</f>
        <v>0.432531656453778</v>
      </c>
    </row>
    <row r="35" spans="2:67" ht="15.4" x14ac:dyDescent="0.6">
      <c r="B35" s="121"/>
      <c r="C35" s="51" t="s">
        <v>150</v>
      </c>
      <c r="D35" s="34" t="s">
        <v>0</v>
      </c>
      <c r="E35" s="20" t="s">
        <v>110</v>
      </c>
      <c r="G35" s="80">
        <f>G31*('CALC| 1'!G84+(INPUT1!$H$90-1)*'CALC| 1'!G85)/INPUT1!H127</f>
        <v>2.7288326615453382</v>
      </c>
    </row>
    <row r="36" spans="2:67" ht="15.4" x14ac:dyDescent="0.6">
      <c r="B36" s="121"/>
      <c r="C36" s="51" t="s">
        <v>151</v>
      </c>
      <c r="D36" s="34" t="s">
        <v>0</v>
      </c>
      <c r="E36" s="20" t="s">
        <v>110</v>
      </c>
      <c r="F36" s="79"/>
      <c r="G36" s="80">
        <f>G31*('CALC| 1'!G88+(INPUT1!$H$90-1)*'CALC| 1'!G89)/INPUT1!H127</f>
        <v>2.0466244961590037</v>
      </c>
    </row>
    <row r="37" spans="2:67" x14ac:dyDescent="0.35">
      <c r="B37" s="121"/>
      <c r="D37" s="78"/>
    </row>
    <row r="38" spans="2:67" x14ac:dyDescent="0.35">
      <c r="B38" s="121">
        <v>2.5</v>
      </c>
      <c r="C38" s="77" t="s">
        <v>15</v>
      </c>
      <c r="D38" s="78"/>
    </row>
    <row r="39" spans="2:67" x14ac:dyDescent="0.35">
      <c r="B39" s="121"/>
      <c r="C39" s="51" t="s">
        <v>17</v>
      </c>
      <c r="D39" s="51" t="s">
        <v>78</v>
      </c>
      <c r="G39" s="89">
        <f>INPUT1!H49</f>
        <v>5.11E-3</v>
      </c>
    </row>
    <row r="40" spans="2:67" ht="15.4" x14ac:dyDescent="0.6">
      <c r="B40" s="121"/>
      <c r="C40" s="51" t="s">
        <v>96</v>
      </c>
      <c r="D40" s="34" t="s">
        <v>0</v>
      </c>
      <c r="E40" s="20" t="s">
        <v>110</v>
      </c>
      <c r="H40" s="90">
        <f>INPUT1!$H$49*(1-INPUT1!$H$49)^(MAX(0,'CALC| 1'!H6-1))*'CALC| 1'!$BN$155</f>
        <v>0.66249478475468193</v>
      </c>
      <c r="I40" s="90">
        <f>INPUT1!$H$49*(1-INPUT1!$H$49)^(MAX(0,'CALC| 1'!I6-1))*'CALC| 1'!$BN$155</f>
        <v>0.65910943640458552</v>
      </c>
      <c r="J40" s="90">
        <f>INPUT1!$H$49*(1-INPUT1!$H$49)^(MAX(0,'CALC| 1'!J6-1))*'CALC| 1'!$BN$155</f>
        <v>0.6557413871845581</v>
      </c>
      <c r="K40" s="90">
        <f>INPUT1!$H$49*(1-INPUT1!$H$49)^(MAX(0,'CALC| 1'!K6-1))*'CALC| 1'!$BN$155</f>
        <v>0.65239054869604507</v>
      </c>
      <c r="L40" s="90">
        <f>INPUT1!$H$49*(1-INPUT1!$H$49)^(MAX(0,'CALC| 1'!L6-1))*'CALC| 1'!$BN$155</f>
        <v>0.6490568329922084</v>
      </c>
      <c r="M40" s="90">
        <f>INPUT1!$H$49*(1-INPUT1!$H$49)^(MAX(0,'CALC| 1'!M6-1))*'CALC| 1'!$BN$155</f>
        <v>0.64574015257561823</v>
      </c>
      <c r="N40" s="90">
        <f>INPUT1!$H$49*(1-INPUT1!$H$49)^(MAX(0,'CALC| 1'!N6-1))*'CALC| 1'!$BN$155</f>
        <v>0.64244042039595683</v>
      </c>
      <c r="O40" s="90">
        <f>INPUT1!$H$49*(1-INPUT1!$H$49)^(MAX(0,'CALC| 1'!O6-1))*'CALC| 1'!$BN$155</f>
        <v>0.63915754984773354</v>
      </c>
      <c r="P40" s="90">
        <f>INPUT1!$H$49*(1-INPUT1!$H$49)^(MAX(0,'CALC| 1'!P6-1))*'CALC| 1'!$BN$155</f>
        <v>0.63589145476801168</v>
      </c>
      <c r="Q40" s="90">
        <f>INPUT1!$H$49*(1-INPUT1!$H$49)^(MAX(0,'CALC| 1'!Q6-1))*'CALC| 1'!$BN$155</f>
        <v>0.63264204943414715</v>
      </c>
      <c r="R40" s="90">
        <f>INPUT1!$H$49*(1-INPUT1!$H$49)^(MAX(0,'CALC| 1'!R6-1))*'CALC| 1'!$BN$155</f>
        <v>0.62940924856153879</v>
      </c>
      <c r="S40" s="90">
        <f>INPUT1!$H$49*(1-INPUT1!$H$49)^(MAX(0,'CALC| 1'!S6-1))*'CALC| 1'!$BN$155</f>
        <v>0.62619296730138929</v>
      </c>
      <c r="T40" s="90">
        <f>INPUT1!$H$49*(1-INPUT1!$H$49)^(MAX(0,'CALC| 1'!T6-1))*'CALC| 1'!$BN$155</f>
        <v>0.62299312123847927</v>
      </c>
      <c r="U40" s="90">
        <f>INPUT1!$H$49*(1-INPUT1!$H$49)^(MAX(0,'CALC| 1'!U6-1))*'CALC| 1'!$BN$155</f>
        <v>0.61980962638895076</v>
      </c>
      <c r="V40" s="90">
        <f>INPUT1!$H$49*(1-INPUT1!$H$49)^(MAX(0,'CALC| 1'!V6-1))*'CALC| 1'!$BN$155</f>
        <v>0.61664239919810326</v>
      </c>
      <c r="W40" s="90">
        <f>INPUT1!$H$49*(1-INPUT1!$H$49)^(MAX(0,'CALC| 1'!W6-1))*'CALC| 1'!$BN$155</f>
        <v>0.61349135653820086</v>
      </c>
      <c r="X40" s="90">
        <f>INPUT1!$H$49*(1-INPUT1!$H$49)^(MAX(0,'CALC| 1'!X6-1))*'CALC| 1'!$BN$155</f>
        <v>0.61035641570629084</v>
      </c>
      <c r="Y40" s="90">
        <f>INPUT1!$H$49*(1-INPUT1!$H$49)^(MAX(0,'CALC| 1'!Y6-1))*'CALC| 1'!$BN$155</f>
        <v>0.60723749442203179</v>
      </c>
      <c r="Z40" s="90">
        <f>INPUT1!$H$49*(1-INPUT1!$H$49)^(MAX(0,'CALC| 1'!Z6-1))*'CALC| 1'!$BN$155</f>
        <v>0.60413451082553526</v>
      </c>
      <c r="AA40" s="90">
        <f>INPUT1!$H$49*(1-INPUT1!$H$49)^(MAX(0,'CALC| 1'!AA6-1))*'CALC| 1'!$BN$155</f>
        <v>0.60104738347521669</v>
      </c>
      <c r="AB40" s="90">
        <f>INPUT1!$H$49*(1-INPUT1!$H$49)^(MAX(0,'CALC| 1'!AB6-1))*'CALC| 1'!$BN$155</f>
        <v>0.59797603134565847</v>
      </c>
      <c r="AC40" s="90">
        <f>INPUT1!$H$49*(1-INPUT1!$H$49)^(MAX(0,'CALC| 1'!AC6-1))*'CALC| 1'!$BN$155</f>
        <v>0.59492037382548213</v>
      </c>
      <c r="AD40" s="90">
        <f>INPUT1!$H$49*(1-INPUT1!$H$49)^(MAX(0,'CALC| 1'!AD6-1))*'CALC| 1'!$BN$155</f>
        <v>0.59188033071523394</v>
      </c>
      <c r="AE40" s="90">
        <f>INPUT1!$H$49*(1-INPUT1!$H$49)^(MAX(0,'CALC| 1'!AE6-1))*'CALC| 1'!$BN$155</f>
        <v>0.58885582222527932</v>
      </c>
      <c r="AF40" s="90">
        <f>INPUT1!$H$49*(1-INPUT1!$H$49)^(MAX(0,'CALC| 1'!AF6-1))*'CALC| 1'!$BN$155</f>
        <v>0.58584676897370813</v>
      </c>
      <c r="AG40" s="90">
        <f>INPUT1!$H$49*(1-INPUT1!$H$49)^(MAX(0,'CALC| 1'!AG6-1))*'CALC| 1'!$BN$155</f>
        <v>0.5828530919842525</v>
      </c>
      <c r="AH40" s="90">
        <f>INPUT1!$H$49*(1-INPUT1!$H$49)^(MAX(0,'CALC| 1'!AH6-1))*'CALC| 1'!$BN$155</f>
        <v>0.57987471268421298</v>
      </c>
      <c r="AI40" s="90">
        <f>INPUT1!$H$49*(1-INPUT1!$H$49)^(MAX(0,'CALC| 1'!AI6-1))*'CALC| 1'!$BN$155</f>
        <v>0.5769115529023966</v>
      </c>
      <c r="AJ40" s="90">
        <f>INPUT1!$H$49*(1-INPUT1!$H$49)^(MAX(0,'CALC| 1'!AJ6-1))*'CALC| 1'!$BN$155</f>
        <v>0.57396353486706542</v>
      </c>
      <c r="AK40" s="90">
        <f>INPUT1!$H$49*(1-INPUT1!$H$49)^(MAX(0,'CALC| 1'!AK6-1))*'CALC| 1'!$BN$155</f>
        <v>0.57103058120389483</v>
      </c>
      <c r="AL40" s="90">
        <f>INPUT1!$H$49*(1-INPUT1!$H$49)^(MAX(0,'CALC| 1'!AL6-1))*'CALC| 1'!$BN$155</f>
        <v>0.56811261493394294</v>
      </c>
      <c r="AM40" s="90">
        <f>INPUT1!$H$49*(1-INPUT1!$H$49)^(MAX(0,'CALC| 1'!AM6-1))*'CALC| 1'!$BN$155</f>
        <v>0.56520955947163054</v>
      </c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</row>
    <row r="41" spans="2:67" ht="15.4" x14ac:dyDescent="0.6">
      <c r="B41" s="121"/>
      <c r="C41" s="51" t="s">
        <v>223</v>
      </c>
      <c r="D41" s="34" t="s">
        <v>0</v>
      </c>
      <c r="E41" s="20" t="s">
        <v>110</v>
      </c>
      <c r="G41" s="90">
        <f>G39*INPUT1!H36</f>
        <v>3.618391E-2</v>
      </c>
    </row>
    <row r="42" spans="2:67" ht="15.4" x14ac:dyDescent="0.6">
      <c r="B42" s="121"/>
      <c r="C42" s="51" t="s">
        <v>12</v>
      </c>
      <c r="D42" s="34" t="s">
        <v>0</v>
      </c>
      <c r="E42" s="20" t="s">
        <v>110</v>
      </c>
      <c r="G42" s="90">
        <f>G39*'CALC| 1'!G69/INPUT1!H127</f>
        <v>0.14096651339496985</v>
      </c>
    </row>
    <row r="43" spans="2:67" ht="15.4" x14ac:dyDescent="0.6">
      <c r="B43" s="121"/>
      <c r="C43" s="51" t="s">
        <v>18</v>
      </c>
      <c r="D43" s="34" t="s">
        <v>0</v>
      </c>
      <c r="E43" s="20" t="s">
        <v>110</v>
      </c>
      <c r="G43" s="90">
        <f>G39*'CALC| 1'!G76*16/INPUT1!H127</f>
        <v>0.49116372543973463</v>
      </c>
    </row>
    <row r="44" spans="2:67" ht="15.4" x14ac:dyDescent="0.6">
      <c r="B44" s="121"/>
      <c r="C44" s="51" t="s">
        <v>150</v>
      </c>
      <c r="D44" s="34" t="s">
        <v>0</v>
      </c>
      <c r="E44" s="20" t="s">
        <v>110</v>
      </c>
      <c r="G44" s="90">
        <f>G39*('CALC| 1'!G84+(INPUT1!$H$91-1)*'CALC| 1'!G85)/INPUT1!H127</f>
        <v>1.4965510941189615</v>
      </c>
    </row>
    <row r="45" spans="2:67" ht="15.4" x14ac:dyDescent="0.6">
      <c r="B45" s="121"/>
      <c r="C45" s="51" t="s">
        <v>151</v>
      </c>
      <c r="D45" s="34" t="s">
        <v>0</v>
      </c>
      <c r="E45" s="20" t="s">
        <v>110</v>
      </c>
      <c r="G45" s="90">
        <f>G39*('CALC| 1'!G88+(INPUT1!$H$91-1)*'CALC| 1'!G89)/INPUT1!H127</f>
        <v>1.1224133205892213</v>
      </c>
    </row>
    <row r="46" spans="2:67" x14ac:dyDescent="0.35">
      <c r="B46" s="121"/>
    </row>
    <row r="47" spans="2:67" x14ac:dyDescent="0.35">
      <c r="B47" s="121"/>
      <c r="G47" s="78"/>
    </row>
    <row r="48" spans="2:67" x14ac:dyDescent="0.35">
      <c r="B48" s="121">
        <v>2.6</v>
      </c>
      <c r="C48" s="77" t="s">
        <v>19</v>
      </c>
      <c r="G48" s="78"/>
    </row>
    <row r="49" spans="2:73" x14ac:dyDescent="0.35">
      <c r="B49" s="121"/>
      <c r="C49" s="51" t="s">
        <v>17</v>
      </c>
      <c r="D49" s="51" t="s">
        <v>78</v>
      </c>
      <c r="G49" s="89">
        <f>INPUT1!H50</f>
        <v>3.1250000000000001E-4</v>
      </c>
    </row>
    <row r="50" spans="2:73" ht="15.4" x14ac:dyDescent="0.6">
      <c r="B50" s="121"/>
      <c r="C50" s="51" t="s">
        <v>31</v>
      </c>
      <c r="D50" s="34" t="s">
        <v>0</v>
      </c>
      <c r="E50" s="20" t="s">
        <v>110</v>
      </c>
      <c r="G50" s="90">
        <f>(INPUT1!H56+INPUT1!H57)/2*INPUT1!H112*INPUT1!H113/INPUT1!H127</f>
        <v>0.115361316779374</v>
      </c>
    </row>
    <row r="51" spans="2:73" ht="15.4" x14ac:dyDescent="0.6">
      <c r="B51" s="121"/>
      <c r="C51" s="51" t="s">
        <v>16</v>
      </c>
      <c r="D51" s="34" t="s">
        <v>0</v>
      </c>
      <c r="E51" s="20" t="s">
        <v>110</v>
      </c>
      <c r="G51" s="90">
        <f>G49*'CALC| 1'!G109</f>
        <v>3.5578532323121961E-3</v>
      </c>
    </row>
    <row r="52" spans="2:73" ht="15.4" x14ac:dyDescent="0.6">
      <c r="B52" s="121"/>
      <c r="C52" s="51" t="s">
        <v>154</v>
      </c>
      <c r="D52" s="34" t="s">
        <v>0</v>
      </c>
      <c r="E52" s="20" t="s">
        <v>110</v>
      </c>
      <c r="G52" s="90">
        <f>G49*'CALC| 1'!G69/INPUT1!H127</f>
        <v>8.6207505745456124E-3</v>
      </c>
    </row>
    <row r="53" spans="2:73" ht="15.4" x14ac:dyDescent="0.6">
      <c r="B53" s="121"/>
      <c r="C53" s="51" t="s">
        <v>155</v>
      </c>
      <c r="D53" s="34" t="s">
        <v>0</v>
      </c>
      <c r="E53" s="20" t="s">
        <v>110</v>
      </c>
      <c r="G53" s="90">
        <f>G49*('CALC| 1'!G76)*16/INPUT1!H127</f>
        <v>3.0036920587067917E-2</v>
      </c>
    </row>
    <row r="54" spans="2:73" ht="15.4" x14ac:dyDescent="0.6">
      <c r="B54" s="121"/>
      <c r="C54" s="51" t="s">
        <v>156</v>
      </c>
      <c r="D54" s="34" t="s">
        <v>0</v>
      </c>
      <c r="E54" s="20" t="s">
        <v>110</v>
      </c>
      <c r="G54" s="90">
        <f>G49*('CALC| 1'!G84+15*'CALC| 1'!G85)/INPUT1!H127</f>
        <v>9.1520981783204586E-2</v>
      </c>
    </row>
    <row r="55" spans="2:73" ht="15.4" x14ac:dyDescent="0.6">
      <c r="B55" s="121"/>
      <c r="C55" s="51" t="s">
        <v>157</v>
      </c>
      <c r="D55" s="34" t="s">
        <v>0</v>
      </c>
      <c r="E55" s="20" t="s">
        <v>110</v>
      </c>
      <c r="G55" s="90">
        <f>G49*('CALC| 1'!G88+15*'CALC| 1'!G89)/INPUT1!H127</f>
        <v>6.864073633740346E-2</v>
      </c>
    </row>
    <row r="56" spans="2:73" ht="15.4" x14ac:dyDescent="0.6">
      <c r="B56" s="121"/>
      <c r="C56" s="51" t="s">
        <v>369</v>
      </c>
      <c r="D56" s="34" t="s">
        <v>0</v>
      </c>
      <c r="E56" s="20" t="s">
        <v>110</v>
      </c>
      <c r="G56" s="90">
        <f>G49*INPUT1!H122/INPUT1!H127</f>
        <v>2.1628211299775002E-3</v>
      </c>
    </row>
    <row r="57" spans="2:73" ht="15.4" x14ac:dyDescent="0.6">
      <c r="B57" s="121"/>
      <c r="C57" s="51" t="s">
        <v>272</v>
      </c>
      <c r="D57" s="34" t="s">
        <v>0</v>
      </c>
      <c r="E57" s="20" t="s">
        <v>110</v>
      </c>
      <c r="G57" s="90">
        <f>G49*INPUT1!H123/INPUT1!H127</f>
        <v>6.1322340273479707E-2</v>
      </c>
    </row>
    <row r="58" spans="2:73" x14ac:dyDescent="0.35">
      <c r="B58" s="121"/>
    </row>
    <row r="59" spans="2:73" x14ac:dyDescent="0.35">
      <c r="B59" s="121"/>
    </row>
    <row r="60" spans="2:73" s="1" customFormat="1" ht="15.95" customHeight="1" x14ac:dyDescent="0.6">
      <c r="B60" s="115">
        <v>3</v>
      </c>
      <c r="C60" s="47" t="s">
        <v>307</v>
      </c>
      <c r="D60" s="28"/>
      <c r="E60" s="28"/>
      <c r="F60" s="29"/>
      <c r="G60" s="29"/>
      <c r="H60" s="29"/>
      <c r="I60" s="28"/>
      <c r="J60" s="30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49"/>
    </row>
    <row r="62" spans="2:73" x14ac:dyDescent="0.35">
      <c r="B62" s="121">
        <v>3.1</v>
      </c>
      <c r="C62" s="77" t="s">
        <v>154</v>
      </c>
      <c r="D62" s="141"/>
      <c r="E62" s="141"/>
    </row>
    <row r="63" spans="2:73" ht="15.4" x14ac:dyDescent="0.6">
      <c r="C63" s="51" t="s">
        <v>309</v>
      </c>
      <c r="D63" s="34" t="s">
        <v>0</v>
      </c>
      <c r="E63" s="20" t="s">
        <v>135</v>
      </c>
      <c r="G63" s="90">
        <f>INPUT1!H61*INPUT1!H100</f>
        <v>0</v>
      </c>
    </row>
    <row r="64" spans="2:73" ht="15.4" x14ac:dyDescent="0.6">
      <c r="C64" s="51" t="s">
        <v>310</v>
      </c>
      <c r="D64" s="34" t="s">
        <v>0</v>
      </c>
      <c r="E64" s="20" t="s">
        <v>135</v>
      </c>
      <c r="G64" s="90">
        <f>INPUT1!H62*INPUT1!H101</f>
        <v>0.55999999999999994</v>
      </c>
    </row>
    <row r="65" spans="2:73" ht="15.4" x14ac:dyDescent="0.6">
      <c r="C65" s="51" t="s">
        <v>312</v>
      </c>
      <c r="D65" s="34" t="s">
        <v>0</v>
      </c>
      <c r="E65" s="20" t="s">
        <v>135</v>
      </c>
      <c r="G65" s="90">
        <f>SUM(G63:G64)</f>
        <v>0.55999999999999994</v>
      </c>
    </row>
    <row r="66" spans="2:73" ht="15.4" x14ac:dyDescent="0.6">
      <c r="C66" s="51" t="s">
        <v>308</v>
      </c>
      <c r="D66" s="34" t="s">
        <v>0</v>
      </c>
      <c r="E66" s="20" t="s">
        <v>135</v>
      </c>
      <c r="G66" s="90">
        <f>INPUT1!H63*INPUT1!H102</f>
        <v>35.839999999999996</v>
      </c>
    </row>
    <row r="67" spans="2:73" ht="15.4" x14ac:dyDescent="0.6">
      <c r="C67" s="51" t="s">
        <v>311</v>
      </c>
      <c r="D67" s="34" t="s">
        <v>0</v>
      </c>
      <c r="E67" s="20" t="s">
        <v>135</v>
      </c>
      <c r="G67" s="90">
        <f>INPUT1!H64*INPUT1!H103</f>
        <v>31.360000000000003</v>
      </c>
    </row>
    <row r="68" spans="2:73" ht="15.4" x14ac:dyDescent="0.6">
      <c r="C68" s="51" t="s">
        <v>313</v>
      </c>
      <c r="D68" s="34" t="s">
        <v>0</v>
      </c>
      <c r="E68" s="20" t="s">
        <v>135</v>
      </c>
      <c r="G68" s="90">
        <f>SUM(G66:G67)</f>
        <v>67.2</v>
      </c>
    </row>
    <row r="69" spans="2:73" ht="15.4" x14ac:dyDescent="0.6">
      <c r="C69" s="51" t="s">
        <v>314</v>
      </c>
      <c r="D69" s="34" t="s">
        <v>0</v>
      </c>
      <c r="E69" s="20" t="s">
        <v>135</v>
      </c>
      <c r="G69" s="90">
        <f>+(G68*INPUT1!H60+G65*(1-INPUT1!H60))</f>
        <v>33.880000000000003</v>
      </c>
    </row>
    <row r="71" spans="2:73" x14ac:dyDescent="0.35">
      <c r="B71" s="121">
        <v>3.2</v>
      </c>
      <c r="C71" s="70" t="s">
        <v>3</v>
      </c>
    </row>
    <row r="72" spans="2:73" ht="15.4" x14ac:dyDescent="0.6">
      <c r="C72" s="51" t="s">
        <v>315</v>
      </c>
      <c r="D72" s="34" t="s">
        <v>0</v>
      </c>
      <c r="E72" s="20" t="s">
        <v>135</v>
      </c>
      <c r="G72" s="90">
        <f>(INPUT1!H104+INPUT1!H105)/2*INPUT1!H65</f>
        <v>0.375</v>
      </c>
    </row>
    <row r="73" spans="2:73" ht="15.4" x14ac:dyDescent="0.6">
      <c r="C73" s="51" t="s">
        <v>316</v>
      </c>
      <c r="D73" s="34" t="s">
        <v>0</v>
      </c>
      <c r="E73" s="20" t="s">
        <v>135</v>
      </c>
      <c r="G73" s="90">
        <f>(INPUT1!H106+INPUT1!H107)/2*INPUT1!H66</f>
        <v>66.75500000000001</v>
      </c>
    </row>
    <row r="74" spans="2:73" ht="15.4" x14ac:dyDescent="0.6">
      <c r="C74" s="51" t="s">
        <v>317</v>
      </c>
      <c r="D74" s="34" t="s">
        <v>0</v>
      </c>
      <c r="E74" s="20" t="s">
        <v>135</v>
      </c>
      <c r="G74" s="90">
        <f>(INPUT1!H108+INPUT1!H109)/2*INPUT1!H67</f>
        <v>21.405000000000001</v>
      </c>
    </row>
    <row r="75" spans="2:73" ht="15.4" x14ac:dyDescent="0.6">
      <c r="C75" s="51" t="s">
        <v>334</v>
      </c>
      <c r="D75" s="34" t="s">
        <v>0</v>
      </c>
      <c r="E75" s="20" t="s">
        <v>135</v>
      </c>
      <c r="G75" s="90">
        <f>SUM(G72:G74)</f>
        <v>88.535000000000011</v>
      </c>
    </row>
    <row r="76" spans="2:73" ht="15.4" x14ac:dyDescent="0.6">
      <c r="C76" s="51" t="s">
        <v>332</v>
      </c>
      <c r="D76" s="34" t="s">
        <v>0</v>
      </c>
      <c r="E76" s="20" t="s">
        <v>135</v>
      </c>
      <c r="G76" s="90">
        <f>+G75/12</f>
        <v>7.3779166666666676</v>
      </c>
    </row>
    <row r="78" spans="2:73" s="1" customFormat="1" ht="15.95" customHeight="1" x14ac:dyDescent="0.6">
      <c r="B78" s="115">
        <v>4</v>
      </c>
      <c r="C78" s="47" t="s">
        <v>321</v>
      </c>
      <c r="D78" s="28"/>
      <c r="E78" s="28"/>
      <c r="F78" s="29"/>
      <c r="G78" s="29"/>
      <c r="H78" s="29"/>
      <c r="I78" s="28"/>
      <c r="J78" s="30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  <c r="BO78" s="28"/>
      <c r="BP78" s="28"/>
      <c r="BQ78" s="28"/>
      <c r="BR78" s="28"/>
      <c r="BS78" s="28"/>
      <c r="BT78" s="28"/>
      <c r="BU78" s="49"/>
    </row>
    <row r="79" spans="2:73" x14ac:dyDescent="0.35">
      <c r="C79" s="116"/>
      <c r="D79" s="116"/>
      <c r="E79" s="116"/>
      <c r="F79" s="116"/>
      <c r="G79" s="116"/>
    </row>
    <row r="80" spans="2:73" x14ac:dyDescent="0.35">
      <c r="B80" s="70">
        <v>4.0999999999999996</v>
      </c>
      <c r="C80" s="70" t="s">
        <v>319</v>
      </c>
    </row>
    <row r="81" spans="2:7" x14ac:dyDescent="0.35">
      <c r="C81" s="117" t="s">
        <v>268</v>
      </c>
      <c r="D81" s="118" t="s">
        <v>318</v>
      </c>
      <c r="E81" s="116"/>
      <c r="G81" s="80">
        <f>INPUT1!H88/INPUT1!H89/12</f>
        <v>846311149.03299201</v>
      </c>
    </row>
    <row r="82" spans="2:7" x14ac:dyDescent="0.35">
      <c r="C82" s="117"/>
      <c r="D82" s="118"/>
      <c r="E82" s="20"/>
    </row>
    <row r="83" spans="2:7" x14ac:dyDescent="0.35">
      <c r="B83" s="70">
        <v>4.2</v>
      </c>
      <c r="C83" s="70" t="s">
        <v>6</v>
      </c>
      <c r="D83" s="70"/>
      <c r="E83" s="20"/>
      <c r="G83" s="20"/>
    </row>
    <row r="84" spans="2:7" x14ac:dyDescent="0.35">
      <c r="B84" s="70"/>
      <c r="C84" s="116" t="s">
        <v>270</v>
      </c>
      <c r="D84" s="118" t="s">
        <v>0</v>
      </c>
      <c r="E84" s="20" t="s">
        <v>135</v>
      </c>
      <c r="G84" s="80">
        <f>(INPUT1!H92*(1-INPUT1!H60)+INPUT1!H93*INPUT1!H60)/100*G81/1000000</f>
        <v>105.788893629124</v>
      </c>
    </row>
    <row r="85" spans="2:7" x14ac:dyDescent="0.35">
      <c r="B85" s="70"/>
      <c r="C85" s="116" t="s">
        <v>269</v>
      </c>
      <c r="D85" s="118" t="s">
        <v>0</v>
      </c>
      <c r="E85" s="20" t="s">
        <v>135</v>
      </c>
      <c r="G85" s="80">
        <f>G81*INPUT1!H94/100/1000000</f>
        <v>16.926222980659837</v>
      </c>
    </row>
    <row r="86" spans="2:7" x14ac:dyDescent="0.35">
      <c r="B86" s="70"/>
      <c r="C86" s="116"/>
      <c r="D86" s="116"/>
      <c r="E86" s="20"/>
      <c r="G86" s="116"/>
    </row>
    <row r="87" spans="2:7" x14ac:dyDescent="0.35">
      <c r="B87" s="70">
        <v>4.3</v>
      </c>
      <c r="C87" s="70" t="s">
        <v>7</v>
      </c>
      <c r="D87" s="116"/>
      <c r="E87" s="20"/>
      <c r="G87" s="116"/>
    </row>
    <row r="88" spans="2:7" x14ac:dyDescent="0.35">
      <c r="C88" s="116" t="s">
        <v>270</v>
      </c>
      <c r="D88" s="118" t="s">
        <v>0</v>
      </c>
      <c r="E88" s="20" t="s">
        <v>135</v>
      </c>
      <c r="G88" s="80">
        <f>(INPUT1!H95*(1-INPUT1!H60)+INPUT1!H96*INPUT1!H60)/100*G81/1000000</f>
        <v>79.341670221843003</v>
      </c>
    </row>
    <row r="89" spans="2:7" x14ac:dyDescent="0.35">
      <c r="C89" s="116" t="s">
        <v>269</v>
      </c>
      <c r="D89" s="118" t="s">
        <v>0</v>
      </c>
      <c r="E89" s="20" t="s">
        <v>135</v>
      </c>
      <c r="G89" s="80">
        <f>G81*INPUT1!H97/100/1000000</f>
        <v>12.69466723549488</v>
      </c>
    </row>
    <row r="90" spans="2:7" x14ac:dyDescent="0.35">
      <c r="E90" s="20"/>
    </row>
    <row r="91" spans="2:7" x14ac:dyDescent="0.35">
      <c r="B91" s="70">
        <v>4.4000000000000004</v>
      </c>
      <c r="C91" s="70" t="s">
        <v>320</v>
      </c>
      <c r="E91" s="20"/>
    </row>
    <row r="92" spans="2:7" x14ac:dyDescent="0.35">
      <c r="E92" s="20"/>
    </row>
    <row r="93" spans="2:7" x14ac:dyDescent="0.35">
      <c r="B93" s="77" t="s">
        <v>325</v>
      </c>
      <c r="C93" s="116" t="s">
        <v>322</v>
      </c>
      <c r="E93" s="20"/>
    </row>
    <row r="94" spans="2:7" x14ac:dyDescent="0.35">
      <c r="B94" s="51"/>
      <c r="C94" s="116" t="s">
        <v>326</v>
      </c>
      <c r="D94" s="51" t="s">
        <v>78</v>
      </c>
      <c r="G94" s="90">
        <f>(INPUT1!H73+INPUT1!H74)/2</f>
        <v>0.7</v>
      </c>
    </row>
    <row r="95" spans="2:7" x14ac:dyDescent="0.35">
      <c r="B95" s="51"/>
      <c r="C95" s="116" t="s">
        <v>327</v>
      </c>
      <c r="D95" s="118" t="s">
        <v>131</v>
      </c>
      <c r="G95" s="90">
        <f>G94*INPUT1!H72</f>
        <v>33.599999999999994</v>
      </c>
    </row>
    <row r="96" spans="2:7" ht="15.4" x14ac:dyDescent="0.6">
      <c r="B96" s="51"/>
      <c r="C96" s="116" t="s">
        <v>328</v>
      </c>
      <c r="D96" s="34" t="s">
        <v>0</v>
      </c>
      <c r="E96" s="20" t="s">
        <v>110</v>
      </c>
      <c r="G96" s="90">
        <f>G94*INPUT1!H116/INPUT1!H127</f>
        <v>1.4876138181529945</v>
      </c>
    </row>
    <row r="97" spans="1:71" x14ac:dyDescent="0.35">
      <c r="B97" s="77" t="s">
        <v>329</v>
      </c>
      <c r="C97" s="116" t="s">
        <v>323</v>
      </c>
      <c r="D97" s="118"/>
    </row>
    <row r="98" spans="1:71" x14ac:dyDescent="0.35">
      <c r="B98" s="51"/>
      <c r="C98" s="116" t="s">
        <v>326</v>
      </c>
      <c r="D98" s="51" t="s">
        <v>78</v>
      </c>
      <c r="G98" s="90">
        <f>(INPUT1!H76+INPUT1!H77)/2</f>
        <v>0.17499999999999999</v>
      </c>
    </row>
    <row r="99" spans="1:71" x14ac:dyDescent="0.35">
      <c r="B99" s="51"/>
      <c r="C99" s="116" t="s">
        <v>327</v>
      </c>
      <c r="D99" s="118" t="s">
        <v>131</v>
      </c>
      <c r="G99" s="90">
        <f>G98*INPUT1!H75</f>
        <v>12.074999999999999</v>
      </c>
    </row>
    <row r="100" spans="1:71" ht="15.4" x14ac:dyDescent="0.6">
      <c r="B100" s="51"/>
      <c r="C100" s="116" t="s">
        <v>328</v>
      </c>
      <c r="D100" s="34" t="s">
        <v>0</v>
      </c>
      <c r="E100" s="20" t="s">
        <v>110</v>
      </c>
      <c r="G100" s="90">
        <f>G98*INPUT1!H117/INPUT1!H127</f>
        <v>1.7953959874260279</v>
      </c>
    </row>
    <row r="101" spans="1:71" x14ac:dyDescent="0.35">
      <c r="B101" s="77" t="s">
        <v>330</v>
      </c>
      <c r="C101" s="116" t="s">
        <v>324</v>
      </c>
      <c r="D101" s="118"/>
    </row>
    <row r="102" spans="1:71" x14ac:dyDescent="0.35">
      <c r="B102" s="77"/>
      <c r="C102" s="116" t="s">
        <v>326</v>
      </c>
      <c r="D102" s="51" t="s">
        <v>78</v>
      </c>
      <c r="G102" s="90">
        <f>(INPUT1!H79+INPUT1!H80)/2</f>
        <v>7.5000000000000011E-2</v>
      </c>
    </row>
    <row r="103" spans="1:71" x14ac:dyDescent="0.35">
      <c r="B103" s="77"/>
      <c r="C103" s="116" t="s">
        <v>327</v>
      </c>
      <c r="D103" s="118" t="s">
        <v>131</v>
      </c>
      <c r="G103" s="90">
        <f>G102*INPUT1!H78</f>
        <v>5.6250000000000009</v>
      </c>
    </row>
    <row r="104" spans="1:71" ht="15.4" x14ac:dyDescent="0.6">
      <c r="B104" s="77"/>
      <c r="C104" s="116" t="s">
        <v>328</v>
      </c>
      <c r="D104" s="34" t="s">
        <v>0</v>
      </c>
      <c r="E104" s="20" t="s">
        <v>110</v>
      </c>
      <c r="G104" s="90">
        <f>G102*INPUT1!H118/INPUT1!H127</f>
        <v>1.1077715378200053</v>
      </c>
    </row>
    <row r="105" spans="1:71" ht="13.5" customHeight="1" x14ac:dyDescent="0.35">
      <c r="B105" s="77" t="s">
        <v>331</v>
      </c>
      <c r="C105" s="116" t="s">
        <v>8</v>
      </c>
    </row>
    <row r="106" spans="1:71" x14ac:dyDescent="0.35">
      <c r="B106" s="77"/>
      <c r="C106" s="116" t="s">
        <v>326</v>
      </c>
      <c r="D106" s="51" t="s">
        <v>78</v>
      </c>
      <c r="G106" s="90">
        <f>(INPUT1!H82+INPUT1!H83)/2</f>
        <v>0.05</v>
      </c>
    </row>
    <row r="107" spans="1:71" x14ac:dyDescent="0.35">
      <c r="B107" s="77"/>
      <c r="C107" s="116" t="s">
        <v>327</v>
      </c>
      <c r="D107" s="118" t="s">
        <v>131</v>
      </c>
      <c r="G107" s="90">
        <f>G106*INPUT1!H81</f>
        <v>15.600000000000001</v>
      </c>
    </row>
    <row r="108" spans="1:71" ht="15.4" x14ac:dyDescent="0.6">
      <c r="B108" s="77"/>
      <c r="C108" s="116" t="s">
        <v>328</v>
      </c>
      <c r="D108" s="34" t="s">
        <v>0</v>
      </c>
      <c r="E108" s="20" t="s">
        <v>110</v>
      </c>
      <c r="G108" s="90">
        <f>G106*'CALC| 1'!G19</f>
        <v>6.9943489999999997</v>
      </c>
    </row>
    <row r="109" spans="1:71" ht="15.4" x14ac:dyDescent="0.6">
      <c r="B109" s="77" t="s">
        <v>331</v>
      </c>
      <c r="C109" s="141" t="s">
        <v>335</v>
      </c>
      <c r="D109" s="34" t="s">
        <v>0</v>
      </c>
      <c r="E109" s="20" t="s">
        <v>110</v>
      </c>
      <c r="F109" s="116"/>
      <c r="G109" s="90">
        <f>SUM(G96,G100,G104,G108)</f>
        <v>11.385130343399027</v>
      </c>
    </row>
    <row r="111" spans="1:71" x14ac:dyDescent="0.35">
      <c r="A111" s="55"/>
      <c r="B111" s="55"/>
      <c r="C111" s="55" t="s">
        <v>104</v>
      </c>
      <c r="D111" s="55" t="s">
        <v>105</v>
      </c>
      <c r="E111" s="55" t="s">
        <v>106</v>
      </c>
      <c r="F111" s="55" t="s">
        <v>112</v>
      </c>
      <c r="G111" s="55">
        <v>1</v>
      </c>
      <c r="H111" s="55">
        <f t="shared" ref="H111:AM111" si="1">G111+1</f>
        <v>2</v>
      </c>
      <c r="I111" s="55">
        <f t="shared" si="1"/>
        <v>3</v>
      </c>
      <c r="J111" s="55">
        <f t="shared" si="1"/>
        <v>4</v>
      </c>
      <c r="K111" s="55">
        <f t="shared" si="1"/>
        <v>5</v>
      </c>
      <c r="L111" s="55">
        <f t="shared" si="1"/>
        <v>6</v>
      </c>
      <c r="M111" s="55">
        <f t="shared" si="1"/>
        <v>7</v>
      </c>
      <c r="N111" s="55">
        <f t="shared" si="1"/>
        <v>8</v>
      </c>
      <c r="O111" s="55">
        <f t="shared" si="1"/>
        <v>9</v>
      </c>
      <c r="P111" s="55">
        <f t="shared" si="1"/>
        <v>10</v>
      </c>
      <c r="Q111" s="55">
        <f t="shared" si="1"/>
        <v>11</v>
      </c>
      <c r="R111" s="55">
        <f t="shared" si="1"/>
        <v>12</v>
      </c>
      <c r="S111" s="55">
        <f t="shared" si="1"/>
        <v>13</v>
      </c>
      <c r="T111" s="55">
        <f t="shared" si="1"/>
        <v>14</v>
      </c>
      <c r="U111" s="55">
        <f t="shared" si="1"/>
        <v>15</v>
      </c>
      <c r="V111" s="55">
        <f t="shared" si="1"/>
        <v>16</v>
      </c>
      <c r="W111" s="55">
        <f t="shared" si="1"/>
        <v>17</v>
      </c>
      <c r="X111" s="55">
        <f t="shared" si="1"/>
        <v>18</v>
      </c>
      <c r="Y111" s="55">
        <f t="shared" si="1"/>
        <v>19</v>
      </c>
      <c r="Z111" s="55">
        <f t="shared" si="1"/>
        <v>20</v>
      </c>
      <c r="AA111" s="55">
        <f t="shared" si="1"/>
        <v>21</v>
      </c>
      <c r="AB111" s="55">
        <f t="shared" si="1"/>
        <v>22</v>
      </c>
      <c r="AC111" s="55">
        <f t="shared" si="1"/>
        <v>23</v>
      </c>
      <c r="AD111" s="55">
        <f t="shared" si="1"/>
        <v>24</v>
      </c>
      <c r="AE111" s="55">
        <f t="shared" si="1"/>
        <v>25</v>
      </c>
      <c r="AF111" s="55">
        <f t="shared" si="1"/>
        <v>26</v>
      </c>
      <c r="AG111" s="55">
        <f t="shared" si="1"/>
        <v>27</v>
      </c>
      <c r="AH111" s="55">
        <f t="shared" si="1"/>
        <v>28</v>
      </c>
      <c r="AI111" s="55">
        <f t="shared" si="1"/>
        <v>29</v>
      </c>
      <c r="AJ111" s="55">
        <f t="shared" si="1"/>
        <v>30</v>
      </c>
      <c r="AK111" s="55">
        <f t="shared" si="1"/>
        <v>31</v>
      </c>
      <c r="AL111" s="55">
        <f t="shared" si="1"/>
        <v>32</v>
      </c>
      <c r="AM111" s="55">
        <f t="shared" si="1"/>
        <v>33</v>
      </c>
      <c r="AN111" s="55">
        <f t="shared" ref="AN111:BS111" si="2">AM111+1</f>
        <v>34</v>
      </c>
      <c r="AO111" s="55">
        <f t="shared" si="2"/>
        <v>35</v>
      </c>
      <c r="AP111" s="55">
        <f t="shared" si="2"/>
        <v>36</v>
      </c>
      <c r="AQ111" s="55">
        <f t="shared" si="2"/>
        <v>37</v>
      </c>
      <c r="AR111" s="55">
        <f t="shared" si="2"/>
        <v>38</v>
      </c>
      <c r="AS111" s="55">
        <f t="shared" si="2"/>
        <v>39</v>
      </c>
      <c r="AT111" s="55">
        <f t="shared" si="2"/>
        <v>40</v>
      </c>
      <c r="AU111" s="55">
        <f t="shared" si="2"/>
        <v>41</v>
      </c>
      <c r="AV111" s="55">
        <f t="shared" si="2"/>
        <v>42</v>
      </c>
      <c r="AW111" s="55">
        <f t="shared" si="2"/>
        <v>43</v>
      </c>
      <c r="AX111" s="55">
        <f t="shared" si="2"/>
        <v>44</v>
      </c>
      <c r="AY111" s="55">
        <f t="shared" si="2"/>
        <v>45</v>
      </c>
      <c r="AZ111" s="55">
        <f t="shared" si="2"/>
        <v>46</v>
      </c>
      <c r="BA111" s="55">
        <f t="shared" si="2"/>
        <v>47</v>
      </c>
      <c r="BB111" s="55">
        <f t="shared" si="2"/>
        <v>48</v>
      </c>
      <c r="BC111" s="55">
        <f t="shared" si="2"/>
        <v>49</v>
      </c>
      <c r="BD111" s="55">
        <f t="shared" si="2"/>
        <v>50</v>
      </c>
      <c r="BE111" s="55">
        <f t="shared" si="2"/>
        <v>51</v>
      </c>
      <c r="BF111" s="55">
        <f t="shared" si="2"/>
        <v>52</v>
      </c>
      <c r="BG111" s="55">
        <f t="shared" si="2"/>
        <v>53</v>
      </c>
      <c r="BH111" s="55">
        <f t="shared" si="2"/>
        <v>54</v>
      </c>
      <c r="BI111" s="55">
        <f t="shared" si="2"/>
        <v>55</v>
      </c>
      <c r="BJ111" s="55">
        <f t="shared" si="2"/>
        <v>56</v>
      </c>
      <c r="BK111" s="55">
        <f t="shared" si="2"/>
        <v>57</v>
      </c>
      <c r="BL111" s="55">
        <f t="shared" si="2"/>
        <v>58</v>
      </c>
      <c r="BM111" s="55">
        <f t="shared" si="2"/>
        <v>59</v>
      </c>
      <c r="BN111" s="55">
        <f t="shared" si="2"/>
        <v>60</v>
      </c>
      <c r="BO111" s="55">
        <f t="shared" si="2"/>
        <v>61</v>
      </c>
      <c r="BP111" s="55">
        <f t="shared" si="2"/>
        <v>62</v>
      </c>
      <c r="BQ111" s="55">
        <f t="shared" si="2"/>
        <v>63</v>
      </c>
      <c r="BR111" s="55">
        <f t="shared" si="2"/>
        <v>64</v>
      </c>
      <c r="BS111" s="55">
        <f t="shared" si="2"/>
        <v>65</v>
      </c>
    </row>
    <row r="112" spans="1:71" x14ac:dyDescent="0.35">
      <c r="A112" s="49"/>
      <c r="B112" s="140"/>
      <c r="C112" s="49"/>
      <c r="D112" s="49"/>
      <c r="E112" s="49"/>
      <c r="F112" s="49"/>
      <c r="G112" s="65" t="s">
        <v>1</v>
      </c>
      <c r="H112" s="65" t="s">
        <v>158</v>
      </c>
      <c r="I112" s="65" t="s">
        <v>159</v>
      </c>
      <c r="J112" s="65" t="s">
        <v>160</v>
      </c>
      <c r="K112" s="65" t="s">
        <v>161</v>
      </c>
      <c r="L112" s="65" t="s">
        <v>162</v>
      </c>
      <c r="M112" s="65" t="s">
        <v>163</v>
      </c>
      <c r="N112" s="65" t="s">
        <v>164</v>
      </c>
      <c r="O112" s="65" t="s">
        <v>165</v>
      </c>
      <c r="P112" s="65" t="s">
        <v>166</v>
      </c>
      <c r="Q112" s="65" t="s">
        <v>167</v>
      </c>
      <c r="R112" s="65" t="s">
        <v>168</v>
      </c>
      <c r="S112" s="65" t="s">
        <v>169</v>
      </c>
      <c r="T112" s="65" t="s">
        <v>170</v>
      </c>
      <c r="U112" s="65" t="s">
        <v>171</v>
      </c>
      <c r="V112" s="65" t="s">
        <v>172</v>
      </c>
      <c r="W112" s="65" t="s">
        <v>173</v>
      </c>
      <c r="X112" s="65" t="s">
        <v>174</v>
      </c>
      <c r="Y112" s="65" t="s">
        <v>175</v>
      </c>
      <c r="Z112" s="65" t="s">
        <v>176</v>
      </c>
      <c r="AA112" s="65" t="s">
        <v>177</v>
      </c>
      <c r="AB112" s="65" t="s">
        <v>178</v>
      </c>
      <c r="AC112" s="65" t="s">
        <v>179</v>
      </c>
      <c r="AD112" s="65" t="s">
        <v>180</v>
      </c>
      <c r="AE112" s="65" t="s">
        <v>181</v>
      </c>
      <c r="AF112" s="65" t="s">
        <v>182</v>
      </c>
      <c r="AG112" s="65" t="s">
        <v>183</v>
      </c>
      <c r="AH112" s="65" t="s">
        <v>184</v>
      </c>
      <c r="AI112" s="65" t="s">
        <v>185</v>
      </c>
      <c r="AJ112" s="65" t="s">
        <v>186</v>
      </c>
      <c r="AK112" s="65" t="s">
        <v>187</v>
      </c>
      <c r="AL112" s="65" t="s">
        <v>188</v>
      </c>
      <c r="AM112" s="65" t="s">
        <v>189</v>
      </c>
      <c r="AN112" s="65" t="s">
        <v>190</v>
      </c>
      <c r="AO112" s="65" t="s">
        <v>191</v>
      </c>
      <c r="AP112" s="65" t="s">
        <v>192</v>
      </c>
      <c r="AQ112" s="65" t="s">
        <v>193</v>
      </c>
      <c r="AR112" s="65" t="s">
        <v>194</v>
      </c>
      <c r="AS112" s="65" t="s">
        <v>195</v>
      </c>
      <c r="AT112" s="65" t="s">
        <v>196</v>
      </c>
      <c r="AU112" s="65" t="s">
        <v>197</v>
      </c>
      <c r="AV112" s="65" t="s">
        <v>198</v>
      </c>
      <c r="AW112" s="65" t="s">
        <v>199</v>
      </c>
      <c r="AX112" s="65" t="s">
        <v>200</v>
      </c>
      <c r="AY112" s="65" t="s">
        <v>201</v>
      </c>
      <c r="AZ112" s="65" t="s">
        <v>202</v>
      </c>
      <c r="BA112" s="65" t="s">
        <v>203</v>
      </c>
      <c r="BB112" s="65" t="s">
        <v>204</v>
      </c>
      <c r="BC112" s="65" t="s">
        <v>205</v>
      </c>
      <c r="BD112" s="65" t="s">
        <v>206</v>
      </c>
      <c r="BE112" s="65" t="s">
        <v>207</v>
      </c>
      <c r="BF112" s="65" t="s">
        <v>208</v>
      </c>
      <c r="BG112" s="65" t="s">
        <v>209</v>
      </c>
      <c r="BH112" s="65" t="s">
        <v>210</v>
      </c>
      <c r="BI112" s="65" t="s">
        <v>211</v>
      </c>
      <c r="BJ112" s="65" t="s">
        <v>212</v>
      </c>
      <c r="BK112" s="65" t="s">
        <v>213</v>
      </c>
      <c r="BL112" s="65" t="s">
        <v>214</v>
      </c>
      <c r="BM112" s="65" t="s">
        <v>215</v>
      </c>
      <c r="BN112" s="65" t="s">
        <v>216</v>
      </c>
      <c r="BO112" s="65" t="s">
        <v>217</v>
      </c>
      <c r="BP112" s="65" t="s">
        <v>218</v>
      </c>
      <c r="BQ112" s="65" t="s">
        <v>219</v>
      </c>
      <c r="BR112" s="65" t="s">
        <v>220</v>
      </c>
      <c r="BS112" s="65" t="s">
        <v>221</v>
      </c>
    </row>
    <row r="113" spans="1:71" x14ac:dyDescent="0.35">
      <c r="A113" s="49"/>
      <c r="B113" s="56">
        <v>1</v>
      </c>
      <c r="C113" s="56" t="s">
        <v>136</v>
      </c>
      <c r="D113" s="66"/>
      <c r="E113" s="66"/>
      <c r="F113" s="66"/>
      <c r="G113" s="75"/>
      <c r="H113" s="75"/>
      <c r="I113" s="75"/>
      <c r="J113" s="66"/>
      <c r="K113" s="67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</row>
    <row r="114" spans="1:71" x14ac:dyDescent="0.35">
      <c r="A114" s="93"/>
      <c r="B114" s="91"/>
      <c r="C114" s="91"/>
      <c r="D114" s="93"/>
      <c r="E114" s="93"/>
      <c r="F114" s="93"/>
      <c r="G114" s="94"/>
      <c r="H114" s="94"/>
      <c r="I114" s="94"/>
      <c r="J114" s="93"/>
      <c r="K114" s="95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  <c r="AI114" s="93"/>
      <c r="AJ114" s="93"/>
      <c r="AK114" s="93"/>
      <c r="AL114" s="93"/>
      <c r="AM114" s="93"/>
      <c r="AN114" s="93"/>
      <c r="AO114" s="93"/>
      <c r="AP114" s="93"/>
      <c r="AQ114" s="93"/>
      <c r="AR114" s="93"/>
      <c r="AS114" s="93"/>
      <c r="AT114" s="93"/>
      <c r="AU114" s="93"/>
      <c r="AV114" s="93"/>
      <c r="AW114" s="93"/>
      <c r="AX114" s="93"/>
      <c r="AY114" s="93"/>
      <c r="AZ114" s="93"/>
      <c r="BA114" s="93"/>
      <c r="BB114" s="93"/>
      <c r="BC114" s="93"/>
      <c r="BD114" s="93"/>
      <c r="BE114" s="93"/>
      <c r="BF114" s="93"/>
      <c r="BG114" s="93"/>
      <c r="BH114" s="93"/>
      <c r="BI114" s="93"/>
      <c r="BJ114" s="93"/>
      <c r="BK114" s="93"/>
      <c r="BL114" s="93"/>
      <c r="BM114" s="93"/>
      <c r="BN114" s="93"/>
      <c r="BO114" s="93"/>
      <c r="BP114" s="93"/>
      <c r="BQ114" s="93"/>
      <c r="BR114" s="93"/>
      <c r="BS114" s="93"/>
    </row>
    <row r="115" spans="1:71" ht="15.4" x14ac:dyDescent="0.6">
      <c r="A115" s="68"/>
      <c r="C115" s="68" t="s">
        <v>23</v>
      </c>
      <c r="D115" s="34" t="s">
        <v>0</v>
      </c>
      <c r="E115" s="20" t="s">
        <v>110</v>
      </c>
      <c r="F115" s="20"/>
      <c r="G115" s="90">
        <f>'CALC| 1'!H13</f>
        <v>0.56454888531209235</v>
      </c>
      <c r="H115" s="90">
        <f>'CALC| 1'!I13</f>
        <v>0.57302994822941855</v>
      </c>
      <c r="I115" s="90">
        <f>'CALC| 1'!J13</f>
        <v>2.890072928332529</v>
      </c>
      <c r="J115" s="90">
        <f>'CALC| 1'!K13</f>
        <v>5.2497925837230923</v>
      </c>
      <c r="K115" s="90">
        <f>'CALC| 1'!L13</f>
        <v>5.6479696394848133</v>
      </c>
      <c r="L115" s="90">
        <f>'CALC| 1'!M13</f>
        <v>6.7417013826168386</v>
      </c>
      <c r="M115" s="90">
        <f>'CALC| 1'!N13</f>
        <v>5.0915718477565406</v>
      </c>
      <c r="N115" s="90">
        <f>'CALC| 1'!O13</f>
        <v>5.1811245814571976</v>
      </c>
      <c r="O115" s="103">
        <f>'CALC| 1'!P13</f>
        <v>7.6862543142116513</v>
      </c>
      <c r="P115" s="90">
        <f>'CALC| 1'!Q13</f>
        <v>7.5660943119263875</v>
      </c>
      <c r="Q115" s="90">
        <f>'CALC| 1'!R13</f>
        <v>7.4459343096411246</v>
      </c>
      <c r="R115" s="90">
        <f>'CALC| 1'!S13</f>
        <v>7.3257743073558617</v>
      </c>
      <c r="S115" s="90">
        <f>'CALC| 1'!T13</f>
        <v>7.2056143050705987</v>
      </c>
      <c r="T115" s="90">
        <f>'CALC| 1'!U13</f>
        <v>7.0854543027853349</v>
      </c>
      <c r="U115" s="90">
        <f>'CALC| 1'!V13</f>
        <v>6.965294300500072</v>
      </c>
      <c r="V115" s="90">
        <f>'CALC| 1'!W13</f>
        <v>6.8451342982148091</v>
      </c>
      <c r="W115" s="90">
        <f>'CALC| 1'!X13</f>
        <v>6.7249742959295453</v>
      </c>
      <c r="X115" s="90">
        <f>'CALC| 1'!Y13</f>
        <v>6.6048142936442824</v>
      </c>
      <c r="Y115" s="90">
        <f>'CALC| 1'!Z13</f>
        <v>6.4846542913590195</v>
      </c>
      <c r="Z115" s="90">
        <f>'CALC| 1'!AA13</f>
        <v>6.3644942890737566</v>
      </c>
      <c r="AA115" s="90">
        <f>'CALC| 1'!AB13</f>
        <v>6.2443342867884928</v>
      </c>
      <c r="AB115" s="90">
        <f>'CALC| 1'!AC13</f>
        <v>6.1241742845032299</v>
      </c>
      <c r="AC115" s="90">
        <f>'CALC| 1'!AD13</f>
        <v>6.004014282217967</v>
      </c>
      <c r="AD115" s="90">
        <f>'CALC| 1'!AE13</f>
        <v>5.883854279932704</v>
      </c>
      <c r="AE115" s="90">
        <f>'CALC| 1'!AF13</f>
        <v>5.7636942776474402</v>
      </c>
      <c r="AF115" s="90">
        <f>'CALC| 1'!AG13</f>
        <v>5.6435342753621773</v>
      </c>
      <c r="AG115" s="90">
        <f>'CALC| 1'!AH13</f>
        <v>5.5233742730769144</v>
      </c>
      <c r="AH115" s="90">
        <f>'CALC| 1'!AI13</f>
        <v>5.4032142707916515</v>
      </c>
      <c r="AI115" s="90">
        <f>'CALC| 1'!AJ13</f>
        <v>5.2830542685063877</v>
      </c>
      <c r="AJ115" s="90">
        <f>'CALC| 1'!AK13</f>
        <v>5.1628942662211239</v>
      </c>
      <c r="AK115" s="90">
        <f>'CALC| 1'!AL13</f>
        <v>5.0427342639358619</v>
      </c>
      <c r="AL115" s="90">
        <f>'CALC| 1'!AM13</f>
        <v>4.922574261650599</v>
      </c>
      <c r="AM115" s="90">
        <f>'CALC| 1'!AN13</f>
        <v>4.8024142593653352</v>
      </c>
      <c r="AN115" s="90">
        <f>'CALC| 1'!AO13</f>
        <v>4.6822542570800723</v>
      </c>
      <c r="AO115" s="90">
        <f>'CALC| 1'!AP13</f>
        <v>4.5620942547948093</v>
      </c>
      <c r="AP115" s="90">
        <f>'CALC| 1'!AQ13</f>
        <v>4.4419342525095464</v>
      </c>
      <c r="AQ115" s="90">
        <f>'CALC| 1'!AR13</f>
        <v>4.3217742502242826</v>
      </c>
      <c r="AR115" s="90">
        <f>'CALC| 1'!AS13</f>
        <v>4.2016142479390197</v>
      </c>
      <c r="AS115" s="90">
        <f>'CALC| 1'!AT13</f>
        <v>4.0814542456537568</v>
      </c>
      <c r="AT115" s="90">
        <f>'CALC| 1'!AU13</f>
        <v>3.9612942433684935</v>
      </c>
      <c r="AU115" s="90">
        <f>'CALC| 1'!AV13</f>
        <v>3.8411342410832305</v>
      </c>
      <c r="AV115" s="90">
        <f>'CALC| 1'!AW13</f>
        <v>3.7209742387979672</v>
      </c>
      <c r="AW115" s="90">
        <f>'CALC| 1'!AX13</f>
        <v>3.6008142365127043</v>
      </c>
      <c r="AX115" s="90">
        <f>'CALC| 1'!AY13</f>
        <v>3.4806542342274409</v>
      </c>
      <c r="AY115" s="90">
        <f>'CALC| 1'!AZ13</f>
        <v>3.360494231942178</v>
      </c>
      <c r="AZ115" s="90">
        <f>'CALC| 1'!BA13</f>
        <v>3.2403342296569093</v>
      </c>
      <c r="BA115" s="90">
        <f>'CALC| 1'!BB13</f>
        <v>2.9572125611090501</v>
      </c>
      <c r="BB115" s="90">
        <f>'CALC| 1'!BC13</f>
        <v>2.7549090354571812</v>
      </c>
      <c r="BC115" s="90">
        <f>'CALC| 1'!BD13</f>
        <v>1.9131326654083933</v>
      </c>
      <c r="BD115" s="90">
        <f>'CALC| 1'!BE13</f>
        <v>1.1720493060869355</v>
      </c>
      <c r="BE115" s="90">
        <f>'CALC| 1'!BF13</f>
        <v>0.59854780884183811</v>
      </c>
      <c r="BF115" s="90">
        <f>'CALC| 1'!BG13</f>
        <v>3.2968404370316937E-2</v>
      </c>
      <c r="BG115" s="90">
        <f>'CALC| 1'!BH13</f>
        <v>0</v>
      </c>
      <c r="BH115" s="90">
        <f>'CALC| 1'!BI13</f>
        <v>0</v>
      </c>
      <c r="BI115" s="90">
        <f>'CALC| 1'!BJ13</f>
        <v>0</v>
      </c>
      <c r="BJ115" s="90">
        <f>'CALC| 1'!BK13</f>
        <v>0</v>
      </c>
      <c r="BK115" s="90">
        <f>'CALC| 1'!BL13</f>
        <v>0</v>
      </c>
      <c r="BL115" s="90">
        <f>'CALC| 1'!BM13</f>
        <v>0</v>
      </c>
      <c r="BM115" s="90">
        <f>'CALC| 1'!BN13</f>
        <v>0</v>
      </c>
      <c r="BN115" s="90">
        <f>'CALC| 1'!BO13</f>
        <v>0</v>
      </c>
      <c r="BO115" s="68"/>
      <c r="BP115" s="68"/>
      <c r="BQ115" s="68"/>
      <c r="BR115" s="68"/>
      <c r="BS115" s="68"/>
    </row>
    <row r="116" spans="1:71" ht="15.4" x14ac:dyDescent="0.6">
      <c r="A116" s="68"/>
      <c r="C116" s="68" t="s">
        <v>24</v>
      </c>
      <c r="D116" s="34" t="s">
        <v>0</v>
      </c>
      <c r="E116" s="20" t="s">
        <v>110</v>
      </c>
      <c r="F116" s="20"/>
      <c r="G116" s="90">
        <f>IF(G111&lt;='CALC| 1'!$G$10,'CALC| 1'!$G$16,'CALC| 1'!$G$11)</f>
        <v>0.299509505675643</v>
      </c>
      <c r="H116" s="90">
        <f>IF(H111&lt;='CALC| 1'!$G$10,'CALC| 1'!$G$16,'CALC| 1'!$G$11)</f>
        <v>0.299509505675643</v>
      </c>
      <c r="I116" s="90">
        <f>IF(I111&lt;='CALC| 1'!$G$10,'CALC| 1'!$G$16,'CALC| 1'!$G$11)</f>
        <v>0.299509505675643</v>
      </c>
      <c r="J116" s="90">
        <f>IF(J111&lt;='CALC| 1'!$G$10,'CALC| 1'!$G$16,'CALC| 1'!$G$11)</f>
        <v>0.299509505675643</v>
      </c>
      <c r="K116" s="90">
        <f>IF(K111&lt;='CALC| 1'!$G$10,'CALC| 1'!$G$16,'CALC| 1'!$G$11)</f>
        <v>0.299509505675643</v>
      </c>
      <c r="L116" s="90">
        <f>IF(L111&lt;='CALC| 1'!$G$10,'CALC| 1'!$G$16,'CALC| 1'!$G$11)</f>
        <v>0.299509505675643</v>
      </c>
      <c r="M116" s="90">
        <f>IF(M111&lt;='CALC| 1'!$G$10,'CALC| 1'!$G$16,'CALC| 1'!$G$11)</f>
        <v>0.299509505675643</v>
      </c>
      <c r="N116" s="90">
        <f>IF(N111&lt;='CALC| 1'!$G$10,'CALC| 1'!$G$16,'CALC| 1'!$G$11)</f>
        <v>0.299509505675643</v>
      </c>
      <c r="O116" s="103">
        <f>IF(O111&lt;='CALC| 1'!$G$10,'CALC| 1'!$G$16,'CALC| 1'!$G$11)</f>
        <v>5.974475309631988E-2</v>
      </c>
      <c r="P116" s="90">
        <f>IF(P111&lt;='CALC| 1'!$G$10,'CALC| 1'!$G$16,'CALC| 1'!$G$11)</f>
        <v>5.974475309631988E-2</v>
      </c>
      <c r="Q116" s="90">
        <f>IF(Q111&lt;='CALC| 1'!$G$10,'CALC| 1'!$G$16,'CALC| 1'!$G$11)</f>
        <v>5.974475309631988E-2</v>
      </c>
      <c r="R116" s="90">
        <f>IF(R111&lt;='CALC| 1'!$G$10,'CALC| 1'!$G$16,'CALC| 1'!$G$11)</f>
        <v>5.974475309631988E-2</v>
      </c>
      <c r="S116" s="90">
        <f>IF(S111&lt;='CALC| 1'!$G$10,'CALC| 1'!$G$16,'CALC| 1'!$G$11)</f>
        <v>5.974475309631988E-2</v>
      </c>
      <c r="T116" s="90">
        <f>IF(T111&lt;='CALC| 1'!$G$10,'CALC| 1'!$G$16,'CALC| 1'!$G$11)</f>
        <v>5.974475309631988E-2</v>
      </c>
      <c r="U116" s="90">
        <f>IF(U111&lt;='CALC| 1'!$G$10,'CALC| 1'!$G$16,'CALC| 1'!$G$11)</f>
        <v>5.974475309631988E-2</v>
      </c>
      <c r="V116" s="90">
        <f>IF(V111&lt;='CALC| 1'!$G$10,'CALC| 1'!$G$16,'CALC| 1'!$G$11)</f>
        <v>5.974475309631988E-2</v>
      </c>
      <c r="W116" s="90">
        <f>IF(W111&lt;='CALC| 1'!$G$10,'CALC| 1'!$G$16,'CALC| 1'!$G$11)</f>
        <v>5.974475309631988E-2</v>
      </c>
      <c r="X116" s="90">
        <f>IF(X111&lt;='CALC| 1'!$G$10,'CALC| 1'!$G$16,'CALC| 1'!$G$11)</f>
        <v>5.974475309631988E-2</v>
      </c>
      <c r="Y116" s="90">
        <f>IF(Y111&lt;='CALC| 1'!$G$10,'CALC| 1'!$G$16,'CALC| 1'!$G$11)</f>
        <v>5.974475309631988E-2</v>
      </c>
      <c r="Z116" s="90">
        <f>IF(Z111&lt;='CALC| 1'!$G$10,'CALC| 1'!$G$16,'CALC| 1'!$G$11)</f>
        <v>5.974475309631988E-2</v>
      </c>
      <c r="AA116" s="90">
        <f>IF(AA111&lt;='CALC| 1'!$G$10,'CALC| 1'!$G$16,'CALC| 1'!$G$11)</f>
        <v>5.974475309631988E-2</v>
      </c>
      <c r="AB116" s="90">
        <f>IF(AB111&lt;='CALC| 1'!$G$10,'CALC| 1'!$G$16,'CALC| 1'!$G$11)</f>
        <v>5.974475309631988E-2</v>
      </c>
      <c r="AC116" s="90">
        <f>IF(AC111&lt;='CALC| 1'!$G$10,'CALC| 1'!$G$16,'CALC| 1'!$G$11)</f>
        <v>5.974475309631988E-2</v>
      </c>
      <c r="AD116" s="90">
        <f>IF(AD111&lt;='CALC| 1'!$G$10,'CALC| 1'!$G$16,'CALC| 1'!$G$11)</f>
        <v>5.974475309631988E-2</v>
      </c>
      <c r="AE116" s="90">
        <f>IF(AE111&lt;='CALC| 1'!$G$10,'CALC| 1'!$G$16,'CALC| 1'!$G$11)</f>
        <v>5.974475309631988E-2</v>
      </c>
      <c r="AF116" s="90">
        <f>IF(AF111&lt;='CALC| 1'!$G$10,'CALC| 1'!$G$16,'CALC| 1'!$G$11)</f>
        <v>5.974475309631988E-2</v>
      </c>
      <c r="AG116" s="90">
        <f>IF(AG111&lt;='CALC| 1'!$G$10,'CALC| 1'!$G$16,'CALC| 1'!$G$11)</f>
        <v>5.974475309631988E-2</v>
      </c>
      <c r="AH116" s="90">
        <f>IF(AH111&lt;='CALC| 1'!$G$10,'CALC| 1'!$G$16,'CALC| 1'!$G$11)</f>
        <v>5.974475309631988E-2</v>
      </c>
      <c r="AI116" s="90">
        <f>IF(AI111&lt;='CALC| 1'!$G$10,'CALC| 1'!$G$16,'CALC| 1'!$G$11)</f>
        <v>5.974475309631988E-2</v>
      </c>
      <c r="AJ116" s="90">
        <f>IF(AJ111&lt;='CALC| 1'!$G$10,'CALC| 1'!$G$16,'CALC| 1'!$G$11)</f>
        <v>5.974475309631988E-2</v>
      </c>
      <c r="AK116" s="90">
        <f>IF(AK111&lt;='CALC| 1'!$G$10,'CALC| 1'!$G$16,'CALC| 1'!$G$11)</f>
        <v>5.974475309631988E-2</v>
      </c>
      <c r="AL116" s="90">
        <f>IF(AL111&lt;='CALC| 1'!$G$10,'CALC| 1'!$G$16,'CALC| 1'!$G$11)</f>
        <v>5.974475309631988E-2</v>
      </c>
      <c r="AM116" s="90">
        <f>IF(AM111&lt;='CALC| 1'!$G$10,'CALC| 1'!$G$16,'CALC| 1'!$G$11)</f>
        <v>5.974475309631988E-2</v>
      </c>
      <c r="AN116" s="90">
        <f>IF(AN111&lt;='CALC| 1'!$G$10,'CALC| 1'!$G$16,'CALC| 1'!$G$11)</f>
        <v>5.974475309631988E-2</v>
      </c>
      <c r="AO116" s="90">
        <f>IF(AO111&lt;='CALC| 1'!$G$10,'CALC| 1'!$G$16,'CALC| 1'!$G$11)</f>
        <v>5.974475309631988E-2</v>
      </c>
      <c r="AP116" s="90">
        <f>IF(AP111&lt;='CALC| 1'!$G$10,'CALC| 1'!$G$16,'CALC| 1'!$G$11)</f>
        <v>5.974475309631988E-2</v>
      </c>
      <c r="AQ116" s="90">
        <f>IF(AQ111&lt;='CALC| 1'!$G$10,'CALC| 1'!$G$16,'CALC| 1'!$G$11)</f>
        <v>5.974475309631988E-2</v>
      </c>
      <c r="AR116" s="90">
        <f>IF(AR111&lt;='CALC| 1'!$G$10,'CALC| 1'!$G$16,'CALC| 1'!$G$11)</f>
        <v>5.974475309631988E-2</v>
      </c>
      <c r="AS116" s="90">
        <f>IF(AS111&lt;='CALC| 1'!$G$10,'CALC| 1'!$G$16,'CALC| 1'!$G$11)</f>
        <v>5.974475309631988E-2</v>
      </c>
      <c r="AT116" s="90">
        <f>IF(AT111&lt;='CALC| 1'!$G$10,'CALC| 1'!$G$16,'CALC| 1'!$G$11)</f>
        <v>5.974475309631988E-2</v>
      </c>
      <c r="AU116" s="90">
        <f>IF(AU111&lt;='CALC| 1'!$G$10,'CALC| 1'!$G$16,'CALC| 1'!$G$11)</f>
        <v>5.974475309631988E-2</v>
      </c>
      <c r="AV116" s="90">
        <f>IF(AV111&lt;='CALC| 1'!$G$10,'CALC| 1'!$G$16,'CALC| 1'!$G$11)</f>
        <v>5.974475309631988E-2</v>
      </c>
      <c r="AW116" s="90">
        <f>IF(AW111&lt;='CALC| 1'!$G$10,'CALC| 1'!$G$16,'CALC| 1'!$G$11)</f>
        <v>5.974475309631988E-2</v>
      </c>
      <c r="AX116" s="90">
        <f>IF(AX111&lt;='CALC| 1'!$G$10,'CALC| 1'!$G$16,'CALC| 1'!$G$11)</f>
        <v>5.974475309631988E-2</v>
      </c>
      <c r="AY116" s="90">
        <f>IF(AY111&lt;='CALC| 1'!$G$10,'CALC| 1'!$G$16,'CALC| 1'!$G$11)</f>
        <v>5.974475309631988E-2</v>
      </c>
      <c r="AZ116" s="90">
        <f>IF(AZ111&lt;='CALC| 1'!$G$10,'CALC| 1'!$G$16,'CALC| 1'!$G$11)</f>
        <v>5.974475309631988E-2</v>
      </c>
      <c r="BA116" s="90">
        <f>IF(BA111&lt;='CALC| 1'!$G$10,'CALC| 1'!$G$16,'CALC| 1'!$G$11)</f>
        <v>5.974475309631988E-2</v>
      </c>
      <c r="BB116" s="90">
        <f>IF(BB111&lt;='CALC| 1'!$G$10,'CALC| 1'!$G$16,'CALC| 1'!$G$11)</f>
        <v>5.974475309631988E-2</v>
      </c>
      <c r="BC116" s="90">
        <f>IF(BC111&lt;='CALC| 1'!$G$10,'CALC| 1'!$G$16,'CALC| 1'!$G$11)</f>
        <v>5.974475309631988E-2</v>
      </c>
      <c r="BD116" s="90">
        <f>IF(BD111&lt;='CALC| 1'!$G$10,'CALC| 1'!$G$16,'CALC| 1'!$G$11)</f>
        <v>5.974475309631988E-2</v>
      </c>
      <c r="BE116" s="90">
        <f>IF(BE111&lt;='CALC| 1'!$G$10,'CALC| 1'!$G$16,'CALC| 1'!$G$11)</f>
        <v>5.974475309631988E-2</v>
      </c>
      <c r="BF116" s="90">
        <f>IF(BF111&lt;='CALC| 1'!$G$10,'CALC| 1'!$G$16,'CALC| 1'!$G$11)</f>
        <v>5.974475309631988E-2</v>
      </c>
      <c r="BG116" s="90">
        <f>IF(BG111&lt;='CALC| 1'!$G$10,'CALC| 1'!$G$16,'CALC| 1'!$G$11)</f>
        <v>5.974475309631988E-2</v>
      </c>
      <c r="BH116" s="90">
        <f>IF(BH111&lt;='CALC| 1'!$G$10,'CALC| 1'!$G$16,'CALC| 1'!$G$11)</f>
        <v>5.974475309631988E-2</v>
      </c>
      <c r="BI116" s="90">
        <f>IF(BI111&lt;='CALC| 1'!$G$10,'CALC| 1'!$G$16,'CALC| 1'!$G$11)</f>
        <v>5.974475309631988E-2</v>
      </c>
      <c r="BJ116" s="90">
        <f>IF(BJ111&lt;='CALC| 1'!$G$10,'CALC| 1'!$G$16,'CALC| 1'!$G$11)</f>
        <v>5.974475309631988E-2</v>
      </c>
      <c r="BK116" s="90">
        <f>IF(BK111&lt;='CALC| 1'!$G$10,'CALC| 1'!$G$16,'CALC| 1'!$G$11)</f>
        <v>5.974475309631988E-2</v>
      </c>
      <c r="BL116" s="90">
        <f>IF(BL111&lt;='CALC| 1'!$G$10,'CALC| 1'!$G$16,'CALC| 1'!$G$11)</f>
        <v>5.974475309631988E-2</v>
      </c>
      <c r="BM116" s="90">
        <f>IF(BM111&lt;='CALC| 1'!$G$10,'CALC| 1'!$G$16,'CALC| 1'!$G$11)</f>
        <v>5.974475309631988E-2</v>
      </c>
      <c r="BN116" s="90">
        <f>IF(BN111&lt;='CALC| 1'!$G$10,'CALC| 1'!$G$16,'CALC| 1'!$G$11)</f>
        <v>5.974475309631988E-2</v>
      </c>
      <c r="BO116" s="68"/>
      <c r="BP116" s="68"/>
      <c r="BQ116" s="68"/>
      <c r="BR116" s="68"/>
      <c r="BS116" s="68"/>
    </row>
    <row r="117" spans="1:71" ht="15.4" x14ac:dyDescent="0.6">
      <c r="A117" s="68"/>
      <c r="C117" s="68" t="s">
        <v>25</v>
      </c>
      <c r="D117" s="34" t="s">
        <v>0</v>
      </c>
      <c r="E117" s="20" t="s">
        <v>110</v>
      </c>
      <c r="F117" s="20"/>
      <c r="G117" s="90">
        <f>IF(G111&lt;='CALC| 1'!$G$10,'CALC| 1'!$G$24,0)</f>
        <v>0.74263000000000012</v>
      </c>
      <c r="H117" s="90">
        <f>IF(H111&lt;='CALC| 1'!$G$10,'CALC| 1'!$G$24,0)</f>
        <v>0.74263000000000012</v>
      </c>
      <c r="I117" s="90">
        <f>IF(I111&lt;='CALC| 1'!$G$10,'CALC| 1'!$G$24,0)</f>
        <v>0.74263000000000012</v>
      </c>
      <c r="J117" s="90">
        <f>IF(J111&lt;='CALC| 1'!$G$10,'CALC| 1'!$G$24,0)</f>
        <v>0.74263000000000012</v>
      </c>
      <c r="K117" s="90">
        <f>IF(K111&lt;='CALC| 1'!$G$10,'CALC| 1'!$G$24,0)</f>
        <v>0.74263000000000012</v>
      </c>
      <c r="L117" s="90">
        <f>IF(L111&lt;='CALC| 1'!$G$10,'CALC| 1'!$G$24,0)</f>
        <v>0.74263000000000012</v>
      </c>
      <c r="M117" s="90">
        <f>IF(M111&lt;='CALC| 1'!$G$10,'CALC| 1'!$G$24,0)</f>
        <v>0.74263000000000012</v>
      </c>
      <c r="N117" s="90">
        <f>IF(N111&lt;='CALC| 1'!$G$10,'CALC| 1'!$G$24,0)</f>
        <v>0.74263000000000012</v>
      </c>
      <c r="O117" s="90">
        <f>IF(O111&lt;='CALC| 1'!$G$10,'CALC| 1'!$G$24,0)</f>
        <v>0</v>
      </c>
      <c r="P117" s="90">
        <f>IF(P111&lt;='CALC| 1'!$G$10,'CALC| 1'!$G$24,0)</f>
        <v>0</v>
      </c>
      <c r="Q117" s="90">
        <f>IF(Q111&lt;='CALC| 1'!$G$10,'CALC| 1'!$G$24,0)</f>
        <v>0</v>
      </c>
      <c r="R117" s="90">
        <f>IF(R111&lt;='CALC| 1'!$G$10,'CALC| 1'!$G$24,0)</f>
        <v>0</v>
      </c>
      <c r="S117" s="90">
        <f>IF(S111&lt;='CALC| 1'!$G$10,'CALC| 1'!$G$24,0)</f>
        <v>0</v>
      </c>
      <c r="T117" s="90">
        <f>IF(T111&lt;='CALC| 1'!$G$10,'CALC| 1'!$G$24,0)</f>
        <v>0</v>
      </c>
      <c r="U117" s="90">
        <f>IF(U111&lt;='CALC| 1'!$G$10,'CALC| 1'!$G$24,0)</f>
        <v>0</v>
      </c>
      <c r="V117" s="90">
        <f>IF(V111&lt;='CALC| 1'!$G$10,'CALC| 1'!$G$24,0)</f>
        <v>0</v>
      </c>
      <c r="W117" s="90">
        <f>IF(W111&lt;='CALC| 1'!$G$10,'CALC| 1'!$G$24,0)</f>
        <v>0</v>
      </c>
      <c r="X117" s="90">
        <f>IF(X111&lt;='CALC| 1'!$G$10,'CALC| 1'!$G$24,0)</f>
        <v>0</v>
      </c>
      <c r="Y117" s="90">
        <f>IF(Y111&lt;='CALC| 1'!$G$10,'CALC| 1'!$G$24,0)</f>
        <v>0</v>
      </c>
      <c r="Z117" s="90">
        <f>IF(Z111&lt;='CALC| 1'!$G$10,'CALC| 1'!$G$24,0)</f>
        <v>0</v>
      </c>
      <c r="AA117" s="90">
        <f>IF(AA111&lt;='CALC| 1'!$G$10,'CALC| 1'!$G$24,0)</f>
        <v>0</v>
      </c>
      <c r="AB117" s="90">
        <f>IF(AB111&lt;='CALC| 1'!$G$10,'CALC| 1'!$G$24,0)</f>
        <v>0</v>
      </c>
      <c r="AC117" s="90">
        <f>IF(AC111&lt;='CALC| 1'!$G$10,'CALC| 1'!$G$24,0)</f>
        <v>0</v>
      </c>
      <c r="AD117" s="90">
        <f>IF(AD111&lt;='CALC| 1'!$G$10,'CALC| 1'!$G$24,0)</f>
        <v>0</v>
      </c>
      <c r="AE117" s="90">
        <f>IF(AE111&lt;='CALC| 1'!$G$10,'CALC| 1'!$G$24,0)</f>
        <v>0</v>
      </c>
      <c r="AF117" s="90">
        <f>IF(AF111&lt;='CALC| 1'!$G$10,'CALC| 1'!$G$24,0)</f>
        <v>0</v>
      </c>
      <c r="AG117" s="90">
        <f>IF(AG111&lt;='CALC| 1'!$G$10,'CALC| 1'!$G$24,0)</f>
        <v>0</v>
      </c>
      <c r="AH117" s="90">
        <f>IF(AH111&lt;='CALC| 1'!$G$10,'CALC| 1'!$G$24,0)</f>
        <v>0</v>
      </c>
      <c r="AI117" s="90">
        <f>IF(AI111&lt;='CALC| 1'!$G$10,'CALC| 1'!$G$24,0)</f>
        <v>0</v>
      </c>
      <c r="AJ117" s="90">
        <f>IF(AJ111&lt;='CALC| 1'!$G$10,'CALC| 1'!$G$24,0)</f>
        <v>0</v>
      </c>
      <c r="AK117" s="90">
        <f>IF(AK111&lt;='CALC| 1'!$G$10,'CALC| 1'!$G$24,0)</f>
        <v>0</v>
      </c>
      <c r="AL117" s="90">
        <f>IF(AL111&lt;='CALC| 1'!$G$10,'CALC| 1'!$G$24,0)</f>
        <v>0</v>
      </c>
      <c r="AM117" s="90">
        <f>IF(AM111&lt;='CALC| 1'!$G$10,'CALC| 1'!$G$24,0)</f>
        <v>0</v>
      </c>
      <c r="AN117" s="90">
        <f>IF(AN111&lt;='CALC| 1'!$G$10,'CALC| 1'!$G$24,0)</f>
        <v>0</v>
      </c>
      <c r="AO117" s="90">
        <f>IF(AO111&lt;='CALC| 1'!$G$10,'CALC| 1'!$G$24,0)</f>
        <v>0</v>
      </c>
      <c r="AP117" s="90">
        <f>IF(AP111&lt;='CALC| 1'!$G$10,'CALC| 1'!$G$24,0)</f>
        <v>0</v>
      </c>
      <c r="AQ117" s="90">
        <f>IF(AQ111&lt;='CALC| 1'!$G$10,'CALC| 1'!$G$24,0)</f>
        <v>0</v>
      </c>
      <c r="AR117" s="90">
        <f>IF(AR111&lt;='CALC| 1'!$G$10,'CALC| 1'!$G$24,0)</f>
        <v>0</v>
      </c>
      <c r="AS117" s="90">
        <f>IF(AS111&lt;='CALC| 1'!$G$10,'CALC| 1'!$G$24,0)</f>
        <v>0</v>
      </c>
      <c r="AT117" s="90">
        <f>IF(AT111&lt;='CALC| 1'!$G$10,'CALC| 1'!$G$24,0)</f>
        <v>0</v>
      </c>
      <c r="AU117" s="90">
        <f>IF(AU111&lt;='CALC| 1'!$G$10,'CALC| 1'!$G$24,0)</f>
        <v>0</v>
      </c>
      <c r="AV117" s="90">
        <f>IF(AV111&lt;='CALC| 1'!$G$10,'CALC| 1'!$G$24,0)</f>
        <v>0</v>
      </c>
      <c r="AW117" s="90">
        <f>IF(AW111&lt;='CALC| 1'!$G$10,'CALC| 1'!$G$24,0)</f>
        <v>0</v>
      </c>
      <c r="AX117" s="90">
        <f>IF(AX111&lt;='CALC| 1'!$G$10,'CALC| 1'!$G$24,0)</f>
        <v>0</v>
      </c>
      <c r="AY117" s="90">
        <f>IF(AY111&lt;='CALC| 1'!$G$10,'CALC| 1'!$G$24,0)</f>
        <v>0</v>
      </c>
      <c r="AZ117" s="90">
        <f>IF(AZ111&lt;='CALC| 1'!$G$10,'CALC| 1'!$G$24,0)</f>
        <v>0</v>
      </c>
      <c r="BA117" s="90">
        <f>IF(BA111&lt;='CALC| 1'!$G$10,'CALC| 1'!$G$24,0)</f>
        <v>0</v>
      </c>
      <c r="BB117" s="90">
        <f>IF(BB111&lt;='CALC| 1'!$G$10,'CALC| 1'!$G$24,0)</f>
        <v>0</v>
      </c>
      <c r="BC117" s="90">
        <f>IF(BC111&lt;='CALC| 1'!$G$10,'CALC| 1'!$G$24,0)</f>
        <v>0</v>
      </c>
      <c r="BD117" s="90">
        <f>IF(BD111&lt;='CALC| 1'!$G$10,'CALC| 1'!$G$24,0)</f>
        <v>0</v>
      </c>
      <c r="BE117" s="90">
        <f>IF(BE111&lt;='CALC| 1'!$G$10,'CALC| 1'!$G$24,0)</f>
        <v>0</v>
      </c>
      <c r="BF117" s="90">
        <f>IF(BF111&lt;='CALC| 1'!$G$10,'CALC| 1'!$G$24,0)</f>
        <v>0</v>
      </c>
      <c r="BG117" s="90">
        <f>IF(BG111&lt;='CALC| 1'!$G$10,'CALC| 1'!$G$24,0)</f>
        <v>0</v>
      </c>
      <c r="BH117" s="90">
        <f>IF(BH111&lt;='CALC| 1'!$G$10,'CALC| 1'!$G$24,0)</f>
        <v>0</v>
      </c>
      <c r="BI117" s="90">
        <f>IF(BI111&lt;='CALC| 1'!$G$10,'CALC| 1'!$G$24,0)</f>
        <v>0</v>
      </c>
      <c r="BJ117" s="90">
        <f>IF(BJ111&lt;='CALC| 1'!$G$10,'CALC| 1'!$G$24,0)</f>
        <v>0</v>
      </c>
      <c r="BK117" s="90">
        <f>IF(BK111&lt;='CALC| 1'!$G$10,'CALC| 1'!$G$24,0)</f>
        <v>0</v>
      </c>
      <c r="BL117" s="90">
        <f>IF(BL111&lt;='CALC| 1'!$G$10,'CALC| 1'!$G$24,0)</f>
        <v>0</v>
      </c>
      <c r="BM117" s="90">
        <f>IF(BM111&lt;='CALC| 1'!$G$10,'CALC| 1'!$G$24,0)</f>
        <v>0</v>
      </c>
      <c r="BN117" s="90">
        <f>IF(BN111&lt;='CALC| 1'!$G$10,'CALC| 1'!$G$24,0)</f>
        <v>0</v>
      </c>
      <c r="BO117" s="68"/>
      <c r="BP117" s="68"/>
      <c r="BQ117" s="68"/>
      <c r="BR117" s="68"/>
      <c r="BS117" s="68"/>
    </row>
    <row r="118" spans="1:71" ht="14.25" x14ac:dyDescent="0.45">
      <c r="A118"/>
      <c r="B118" s="142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</row>
    <row r="119" spans="1:71" x14ac:dyDescent="0.35">
      <c r="A119" s="68"/>
      <c r="C119" s="70" t="s">
        <v>26</v>
      </c>
      <c r="D119" s="68"/>
      <c r="E119" s="68"/>
      <c r="F119" s="68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90"/>
      <c r="BE119" s="90"/>
      <c r="BF119" s="90"/>
      <c r="BG119" s="90"/>
      <c r="BH119" s="90"/>
      <c r="BI119" s="90"/>
      <c r="BJ119" s="90"/>
      <c r="BK119" s="90"/>
      <c r="BL119" s="90"/>
      <c r="BM119" s="90"/>
      <c r="BN119" s="90"/>
      <c r="BO119" s="68"/>
      <c r="BP119" s="68"/>
      <c r="BQ119" s="68"/>
      <c r="BR119" s="68"/>
      <c r="BS119" s="68"/>
    </row>
    <row r="120" spans="1:71" ht="15.4" x14ac:dyDescent="0.6">
      <c r="A120" s="68"/>
      <c r="C120" s="68" t="s">
        <v>27</v>
      </c>
      <c r="D120" s="34" t="s">
        <v>0</v>
      </c>
      <c r="E120" s="20" t="s">
        <v>110</v>
      </c>
      <c r="F120" s="20"/>
      <c r="G120" s="90">
        <f>IF(G111&lt;='CALC| 1'!$G$10,'CALC| 1'!$G$28,0)</f>
        <v>0.26098140000000003</v>
      </c>
      <c r="H120" s="90">
        <f>IF(H111&lt;='CALC| 1'!$G$10,'CALC| 1'!$G$28,0)</f>
        <v>0.26098140000000003</v>
      </c>
      <c r="I120" s="90">
        <f>IF(I111&lt;='CALC| 1'!$G$10,'CALC| 1'!$G$28,0)</f>
        <v>0.26098140000000003</v>
      </c>
      <c r="J120" s="90">
        <f>IF(J111&lt;='CALC| 1'!$G$10,'CALC| 1'!$G$28,0)</f>
        <v>0.26098140000000003</v>
      </c>
      <c r="K120" s="90">
        <f>IF(K111&lt;='CALC| 1'!$G$10,'CALC| 1'!$G$28,0)</f>
        <v>0.26098140000000003</v>
      </c>
      <c r="L120" s="90">
        <f>IF(L111&lt;='CALC| 1'!$G$10,'CALC| 1'!$G$28,0)</f>
        <v>0.26098140000000003</v>
      </c>
      <c r="M120" s="90">
        <f>IF(M111&lt;='CALC| 1'!$G$10,'CALC| 1'!$G$28,0)</f>
        <v>0.26098140000000003</v>
      </c>
      <c r="N120" s="90">
        <f>IF(N111&lt;='CALC| 1'!$G$10,'CALC| 1'!$G$28,0)</f>
        <v>0.26098140000000003</v>
      </c>
      <c r="O120" s="90">
        <f>IF(O111&lt;='CALC| 1'!$G$10,'CALC| 1'!$G$28,0)</f>
        <v>0</v>
      </c>
      <c r="P120" s="90">
        <f>IF(P111&lt;='CALC| 1'!$G$10,'CALC| 1'!$G$28,0)</f>
        <v>0</v>
      </c>
      <c r="Q120" s="90">
        <f>IF(Q111&lt;='CALC| 1'!$G$10,'CALC| 1'!$G$28,0)</f>
        <v>0</v>
      </c>
      <c r="R120" s="90">
        <f>IF(R111&lt;='CALC| 1'!$G$10,'CALC| 1'!$G$28,0)</f>
        <v>0</v>
      </c>
      <c r="S120" s="90">
        <f>IF(S111&lt;='CALC| 1'!$G$10,'CALC| 1'!$G$28,0)</f>
        <v>0</v>
      </c>
      <c r="T120" s="90">
        <f>IF(T111&lt;='CALC| 1'!$G$10,'CALC| 1'!$G$28,0)</f>
        <v>0</v>
      </c>
      <c r="U120" s="90">
        <f>IF(U111&lt;='CALC| 1'!$G$10,'CALC| 1'!$G$28,0)</f>
        <v>0</v>
      </c>
      <c r="V120" s="90">
        <f>IF(V111&lt;='CALC| 1'!$G$10,'CALC| 1'!$G$28,0)</f>
        <v>0</v>
      </c>
      <c r="W120" s="90">
        <f>IF(W111&lt;='CALC| 1'!$G$10,'CALC| 1'!$G$28,0)</f>
        <v>0</v>
      </c>
      <c r="X120" s="90">
        <f>IF(X111&lt;='CALC| 1'!$G$10,'CALC| 1'!$G$28,0)</f>
        <v>0</v>
      </c>
      <c r="Y120" s="90">
        <f>IF(Y111&lt;='CALC| 1'!$G$10,'CALC| 1'!$G$28,0)</f>
        <v>0</v>
      </c>
      <c r="Z120" s="90">
        <f>IF(Z111&lt;='CALC| 1'!$G$10,'CALC| 1'!$G$28,0)</f>
        <v>0</v>
      </c>
      <c r="AA120" s="90">
        <f>IF(AA111&lt;='CALC| 1'!$G$10,'CALC| 1'!$G$28,0)</f>
        <v>0</v>
      </c>
      <c r="AB120" s="90">
        <f>IF(AB111&lt;='CALC| 1'!$G$10,'CALC| 1'!$G$28,0)</f>
        <v>0</v>
      </c>
      <c r="AC120" s="90">
        <f>IF(AC111&lt;='CALC| 1'!$G$10,'CALC| 1'!$G$28,0)</f>
        <v>0</v>
      </c>
      <c r="AD120" s="90">
        <f>IF(AD111&lt;='CALC| 1'!$G$10,'CALC| 1'!$G$28,0)</f>
        <v>0</v>
      </c>
      <c r="AE120" s="90">
        <f>IF(AE111&lt;='CALC| 1'!$G$10,'CALC| 1'!$G$28,0)</f>
        <v>0</v>
      </c>
      <c r="AF120" s="90">
        <f>IF(AF111&lt;='CALC| 1'!$G$10,'CALC| 1'!$G$28,0)</f>
        <v>0</v>
      </c>
      <c r="AG120" s="90">
        <f>IF(AG111&lt;='CALC| 1'!$G$10,'CALC| 1'!$G$28,0)</f>
        <v>0</v>
      </c>
      <c r="AH120" s="90">
        <f>IF(AH111&lt;='CALC| 1'!$G$10,'CALC| 1'!$G$28,0)</f>
        <v>0</v>
      </c>
      <c r="AI120" s="90">
        <f>IF(AI111&lt;='CALC| 1'!$G$10,'CALC| 1'!$G$28,0)</f>
        <v>0</v>
      </c>
      <c r="AJ120" s="90">
        <f>IF(AJ111&lt;='CALC| 1'!$G$10,'CALC| 1'!$G$28,0)</f>
        <v>0</v>
      </c>
      <c r="AK120" s="90">
        <f>IF(AK111&lt;='CALC| 1'!$G$10,'CALC| 1'!$G$28,0)</f>
        <v>0</v>
      </c>
      <c r="AL120" s="90">
        <f>IF(AL111&lt;='CALC| 1'!$G$10,'CALC| 1'!$G$28,0)</f>
        <v>0</v>
      </c>
      <c r="AM120" s="90">
        <f>IF(AM111&lt;='CALC| 1'!$G$10,'CALC| 1'!$G$28,0)</f>
        <v>0</v>
      </c>
      <c r="AN120" s="90">
        <f>IF(AN111&lt;='CALC| 1'!$G$10,'CALC| 1'!$G$28,0)</f>
        <v>0</v>
      </c>
      <c r="AO120" s="90">
        <f>IF(AO111&lt;='CALC| 1'!$G$10,'CALC| 1'!$G$28,0)</f>
        <v>0</v>
      </c>
      <c r="AP120" s="90">
        <f>IF(AP111&lt;='CALC| 1'!$G$10,'CALC| 1'!$G$28,0)</f>
        <v>0</v>
      </c>
      <c r="AQ120" s="90">
        <f>IF(AQ111&lt;='CALC| 1'!$G$10,'CALC| 1'!$G$28,0)</f>
        <v>0</v>
      </c>
      <c r="AR120" s="90">
        <f>IF(AR111&lt;='CALC| 1'!$G$10,'CALC| 1'!$G$28,0)</f>
        <v>0</v>
      </c>
      <c r="AS120" s="90">
        <f>IF(AS111&lt;='CALC| 1'!$G$10,'CALC| 1'!$G$28,0)</f>
        <v>0</v>
      </c>
      <c r="AT120" s="90">
        <f>IF(AT111&lt;='CALC| 1'!$G$10,'CALC| 1'!$G$28,0)</f>
        <v>0</v>
      </c>
      <c r="AU120" s="90">
        <f>IF(AU111&lt;='CALC| 1'!$G$10,'CALC| 1'!$G$28,0)</f>
        <v>0</v>
      </c>
      <c r="AV120" s="90">
        <f>IF(AV111&lt;='CALC| 1'!$G$10,'CALC| 1'!$G$28,0)</f>
        <v>0</v>
      </c>
      <c r="AW120" s="90">
        <f>IF(AW111&lt;='CALC| 1'!$G$10,'CALC| 1'!$G$28,0)</f>
        <v>0</v>
      </c>
      <c r="AX120" s="90">
        <f>IF(AX111&lt;='CALC| 1'!$G$10,'CALC| 1'!$G$28,0)</f>
        <v>0</v>
      </c>
      <c r="AY120" s="90">
        <f>IF(AY111&lt;='CALC| 1'!$G$10,'CALC| 1'!$G$28,0)</f>
        <v>0</v>
      </c>
      <c r="AZ120" s="90">
        <f>IF(AZ111&lt;='CALC| 1'!$G$10,'CALC| 1'!$G$28,0)</f>
        <v>0</v>
      </c>
      <c r="BA120" s="90">
        <f>IF(BA111&lt;='CALC| 1'!$G$10,'CALC| 1'!$G$28,0)</f>
        <v>0</v>
      </c>
      <c r="BB120" s="90">
        <f>IF(BB111&lt;='CALC| 1'!$G$10,'CALC| 1'!$G$28,0)</f>
        <v>0</v>
      </c>
      <c r="BC120" s="90">
        <f>IF(BC111&lt;='CALC| 1'!$G$10,'CALC| 1'!$G$28,0)</f>
        <v>0</v>
      </c>
      <c r="BD120" s="90">
        <f>IF(BD111&lt;='CALC| 1'!$G$10,'CALC| 1'!$G$28,0)</f>
        <v>0</v>
      </c>
      <c r="BE120" s="90">
        <f>IF(BE111&lt;='CALC| 1'!$G$10,'CALC| 1'!$G$28,0)</f>
        <v>0</v>
      </c>
      <c r="BF120" s="90">
        <f>IF(BF111&lt;='CALC| 1'!$G$10,'CALC| 1'!$G$28,0)</f>
        <v>0</v>
      </c>
      <c r="BG120" s="90">
        <f>IF(BG111&lt;='CALC| 1'!$G$10,'CALC| 1'!$G$28,0)</f>
        <v>0</v>
      </c>
      <c r="BH120" s="90">
        <f>IF(BH111&lt;='CALC| 1'!$G$10,'CALC| 1'!$G$28,0)</f>
        <v>0</v>
      </c>
      <c r="BI120" s="90">
        <f>IF(BI111&lt;='CALC| 1'!$G$10,'CALC| 1'!$G$28,0)</f>
        <v>0</v>
      </c>
      <c r="BJ120" s="90">
        <f>IF(BJ111&lt;='CALC| 1'!$G$10,'CALC| 1'!$G$28,0)</f>
        <v>0</v>
      </c>
      <c r="BK120" s="90">
        <f>IF(BK111&lt;='CALC| 1'!$G$10,'CALC| 1'!$G$28,0)</f>
        <v>0</v>
      </c>
      <c r="BL120" s="90">
        <f>IF(BL111&lt;='CALC| 1'!$G$10,'CALC| 1'!$G$28,0)</f>
        <v>0</v>
      </c>
      <c r="BM120" s="90">
        <f>IF(BM111&lt;='CALC| 1'!$G$10,'CALC| 1'!$G$28,0)</f>
        <v>0</v>
      </c>
      <c r="BN120" s="90">
        <f>IF(BN111&lt;='CALC| 1'!$G$10,'CALC| 1'!$G$28,0)</f>
        <v>0</v>
      </c>
      <c r="BO120" s="68"/>
      <c r="BP120" s="68"/>
      <c r="BQ120" s="68"/>
      <c r="BR120" s="68"/>
      <c r="BS120" s="68"/>
    </row>
    <row r="121" spans="1:71" ht="14.25" x14ac:dyDescent="0.45">
      <c r="A121"/>
      <c r="B121" s="142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</row>
    <row r="122" spans="1:71" x14ac:dyDescent="0.35">
      <c r="A122" s="68"/>
      <c r="C122" s="70" t="s">
        <v>28</v>
      </c>
      <c r="D122" s="68"/>
      <c r="E122" s="68"/>
      <c r="F122" s="68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68"/>
      <c r="BP122" s="68"/>
      <c r="BQ122" s="68"/>
      <c r="BR122" s="68"/>
      <c r="BS122" s="68"/>
    </row>
    <row r="123" spans="1:71" ht="15.4" x14ac:dyDescent="0.6">
      <c r="A123" s="68"/>
      <c r="C123" s="68" t="s">
        <v>223</v>
      </c>
      <c r="D123" s="34" t="s">
        <v>0</v>
      </c>
      <c r="E123" s="20" t="s">
        <v>110</v>
      </c>
      <c r="F123" s="20"/>
      <c r="G123" s="90">
        <f>IF(G111&lt;='CALC| 1'!$G$10,'CALC| 1'!$G$32,0)</f>
        <v>0.16994400000000001</v>
      </c>
      <c r="H123" s="90">
        <f>IF(H111&lt;='CALC| 1'!$G$10,'CALC| 1'!$G$32,0)</f>
        <v>0.16994400000000001</v>
      </c>
      <c r="I123" s="90">
        <f>IF(I111&lt;='CALC| 1'!$G$10,'CALC| 1'!$G$32,0)</f>
        <v>0.16994400000000001</v>
      </c>
      <c r="J123" s="90">
        <f>IF(J111&lt;='CALC| 1'!$G$10,'CALC| 1'!$G$32,0)</f>
        <v>0.16994400000000001</v>
      </c>
      <c r="K123" s="90">
        <f>IF(K111&lt;='CALC| 1'!$G$10,'CALC| 1'!$G$32,0)</f>
        <v>0.16994400000000001</v>
      </c>
      <c r="L123" s="90">
        <f>IF(L111&lt;='CALC| 1'!$G$10,'CALC| 1'!$G$32,0)</f>
        <v>0.16994400000000001</v>
      </c>
      <c r="M123" s="90">
        <f>IF(M111&lt;='CALC| 1'!$G$10,'CALC| 1'!$G$32,0)</f>
        <v>0.16994400000000001</v>
      </c>
      <c r="N123" s="90">
        <f>IF(N111&lt;='CALC| 1'!$G$10,'CALC| 1'!$G$32,0)</f>
        <v>0.16994400000000001</v>
      </c>
      <c r="O123" s="90">
        <f>IF(O111&lt;='CALC| 1'!$G$10,'CALC| 1'!$G$32,0)</f>
        <v>0</v>
      </c>
      <c r="P123" s="90">
        <f>IF(P111&lt;='CALC| 1'!$G$10,'CALC| 1'!$G$32,0)</f>
        <v>0</v>
      </c>
      <c r="Q123" s="90">
        <f>IF(Q111&lt;='CALC| 1'!$G$10,'CALC| 1'!$G$32,0)</f>
        <v>0</v>
      </c>
      <c r="R123" s="90">
        <f>IF(R111&lt;='CALC| 1'!$G$10,'CALC| 1'!$G$32,0)</f>
        <v>0</v>
      </c>
      <c r="S123" s="90">
        <f>IF(S111&lt;='CALC| 1'!$G$10,'CALC| 1'!$G$32,0)</f>
        <v>0</v>
      </c>
      <c r="T123" s="90">
        <f>IF(T111&lt;='CALC| 1'!$G$10,'CALC| 1'!$G$32,0)</f>
        <v>0</v>
      </c>
      <c r="U123" s="90">
        <f>IF(U111&lt;='CALC| 1'!$G$10,'CALC| 1'!$G$32,0)</f>
        <v>0</v>
      </c>
      <c r="V123" s="90">
        <f>IF(V111&lt;='CALC| 1'!$G$10,'CALC| 1'!$G$32,0)</f>
        <v>0</v>
      </c>
      <c r="W123" s="90">
        <f>IF(W111&lt;='CALC| 1'!$G$10,'CALC| 1'!$G$32,0)</f>
        <v>0</v>
      </c>
      <c r="X123" s="90">
        <f>IF(X111&lt;='CALC| 1'!$G$10,'CALC| 1'!$G$32,0)</f>
        <v>0</v>
      </c>
      <c r="Y123" s="90">
        <f>IF(Y111&lt;='CALC| 1'!$G$10,'CALC| 1'!$G$32,0)</f>
        <v>0</v>
      </c>
      <c r="Z123" s="90">
        <f>IF(Z111&lt;='CALC| 1'!$G$10,'CALC| 1'!$G$32,0)</f>
        <v>0</v>
      </c>
      <c r="AA123" s="90">
        <f>IF(AA111&lt;='CALC| 1'!$G$10,'CALC| 1'!$G$32,0)</f>
        <v>0</v>
      </c>
      <c r="AB123" s="90">
        <f>IF(AB111&lt;='CALC| 1'!$G$10,'CALC| 1'!$G$32,0)</f>
        <v>0</v>
      </c>
      <c r="AC123" s="90">
        <f>IF(AC111&lt;='CALC| 1'!$G$10,'CALC| 1'!$G$32,0)</f>
        <v>0</v>
      </c>
      <c r="AD123" s="90">
        <f>IF(AD111&lt;='CALC| 1'!$G$10,'CALC| 1'!$G$32,0)</f>
        <v>0</v>
      </c>
      <c r="AE123" s="90">
        <f>IF(AE111&lt;='CALC| 1'!$G$10,'CALC| 1'!$G$32,0)</f>
        <v>0</v>
      </c>
      <c r="AF123" s="90">
        <f>IF(AF111&lt;='CALC| 1'!$G$10,'CALC| 1'!$G$32,0)</f>
        <v>0</v>
      </c>
      <c r="AG123" s="90">
        <f>IF(AG111&lt;='CALC| 1'!$G$10,'CALC| 1'!$G$32,0)</f>
        <v>0</v>
      </c>
      <c r="AH123" s="90">
        <f>IF(AH111&lt;='CALC| 1'!$G$10,'CALC| 1'!$G$32,0)</f>
        <v>0</v>
      </c>
      <c r="AI123" s="90">
        <f>IF(AI111&lt;='CALC| 1'!$G$10,'CALC| 1'!$G$32,0)</f>
        <v>0</v>
      </c>
      <c r="AJ123" s="90">
        <f>IF(AJ111&lt;='CALC| 1'!$G$10,'CALC| 1'!$G$32,0)</f>
        <v>0</v>
      </c>
      <c r="AK123" s="90">
        <f>IF(AK111&lt;='CALC| 1'!$G$10,'CALC| 1'!$G$32,0)</f>
        <v>0</v>
      </c>
      <c r="AL123" s="90">
        <f>IF(AL111&lt;='CALC| 1'!$G$10,'CALC| 1'!$G$32,0)</f>
        <v>0</v>
      </c>
      <c r="AM123" s="90">
        <f>IF(AM111&lt;='CALC| 1'!$G$10,'CALC| 1'!$G$32,0)</f>
        <v>0</v>
      </c>
      <c r="AN123" s="90">
        <f>IF(AN111&lt;='CALC| 1'!$G$10,'CALC| 1'!$G$32,0)</f>
        <v>0</v>
      </c>
      <c r="AO123" s="90">
        <f>IF(AO111&lt;='CALC| 1'!$G$10,'CALC| 1'!$G$32,0)</f>
        <v>0</v>
      </c>
      <c r="AP123" s="90">
        <f>IF(AP111&lt;='CALC| 1'!$G$10,'CALC| 1'!$G$32,0)</f>
        <v>0</v>
      </c>
      <c r="AQ123" s="90">
        <f>IF(AQ111&lt;='CALC| 1'!$G$10,'CALC| 1'!$G$32,0)</f>
        <v>0</v>
      </c>
      <c r="AR123" s="90">
        <f>IF(AR111&lt;='CALC| 1'!$G$10,'CALC| 1'!$G$32,0)</f>
        <v>0</v>
      </c>
      <c r="AS123" s="90">
        <f>IF(AS111&lt;='CALC| 1'!$G$10,'CALC| 1'!$G$32,0)</f>
        <v>0</v>
      </c>
      <c r="AT123" s="90">
        <f>IF(AT111&lt;='CALC| 1'!$G$10,'CALC| 1'!$G$32,0)</f>
        <v>0</v>
      </c>
      <c r="AU123" s="90">
        <f>IF(AU111&lt;='CALC| 1'!$G$10,'CALC| 1'!$G$32,0)</f>
        <v>0</v>
      </c>
      <c r="AV123" s="90">
        <f>IF(AV111&lt;='CALC| 1'!$G$10,'CALC| 1'!$G$32,0)</f>
        <v>0</v>
      </c>
      <c r="AW123" s="90">
        <f>IF(AW111&lt;='CALC| 1'!$G$10,'CALC| 1'!$G$32,0)</f>
        <v>0</v>
      </c>
      <c r="AX123" s="90">
        <f>IF(AX111&lt;='CALC| 1'!$G$10,'CALC| 1'!$G$32,0)</f>
        <v>0</v>
      </c>
      <c r="AY123" s="90">
        <f>IF(AY111&lt;='CALC| 1'!$G$10,'CALC| 1'!$G$32,0)</f>
        <v>0</v>
      </c>
      <c r="AZ123" s="90">
        <f>IF(AZ111&lt;='CALC| 1'!$G$10,'CALC| 1'!$G$32,0)</f>
        <v>0</v>
      </c>
      <c r="BA123" s="90">
        <f>IF(BA111&lt;='CALC| 1'!$G$10,'CALC| 1'!$G$32,0)</f>
        <v>0</v>
      </c>
      <c r="BB123" s="90">
        <f>IF(BB111&lt;='CALC| 1'!$G$10,'CALC| 1'!$G$32,0)</f>
        <v>0</v>
      </c>
      <c r="BC123" s="90">
        <f>IF(BC111&lt;='CALC| 1'!$G$10,'CALC| 1'!$G$32,0)</f>
        <v>0</v>
      </c>
      <c r="BD123" s="90">
        <f>IF(BD111&lt;='CALC| 1'!$G$10,'CALC| 1'!$G$32,0)</f>
        <v>0</v>
      </c>
      <c r="BE123" s="90">
        <f>IF(BE111&lt;='CALC| 1'!$G$10,'CALC| 1'!$G$32,0)</f>
        <v>0</v>
      </c>
      <c r="BF123" s="90">
        <f>IF(BF111&lt;='CALC| 1'!$G$10,'CALC| 1'!$G$32,0)</f>
        <v>0</v>
      </c>
      <c r="BG123" s="90">
        <f>IF(BG111&lt;='CALC| 1'!$G$10,'CALC| 1'!$G$32,0)</f>
        <v>0</v>
      </c>
      <c r="BH123" s="90">
        <f>IF(BH111&lt;='CALC| 1'!$G$10,'CALC| 1'!$G$32,0)</f>
        <v>0</v>
      </c>
      <c r="BI123" s="90">
        <f>IF(BI111&lt;='CALC| 1'!$G$10,'CALC| 1'!$G$32,0)</f>
        <v>0</v>
      </c>
      <c r="BJ123" s="90">
        <f>IF(BJ111&lt;='CALC| 1'!$G$10,'CALC| 1'!$G$32,0)</f>
        <v>0</v>
      </c>
      <c r="BK123" s="90">
        <f>IF(BK111&lt;='CALC| 1'!$G$10,'CALC| 1'!$G$32,0)</f>
        <v>0</v>
      </c>
      <c r="BL123" s="90">
        <f>IF(BL111&lt;='CALC| 1'!$G$10,'CALC| 1'!$G$32,0)</f>
        <v>0</v>
      </c>
      <c r="BM123" s="90">
        <f>IF(BM111&lt;='CALC| 1'!$G$10,'CALC| 1'!$G$32,0)</f>
        <v>0</v>
      </c>
      <c r="BN123" s="90">
        <f>IF(BN111&lt;='CALC| 1'!$G$10,'CALC| 1'!$G$32,0)</f>
        <v>0</v>
      </c>
      <c r="BO123" s="68"/>
      <c r="BP123" s="68"/>
      <c r="BQ123" s="68"/>
      <c r="BR123" s="68"/>
      <c r="BS123" s="68"/>
    </row>
    <row r="124" spans="1:71" ht="15.4" x14ac:dyDescent="0.6">
      <c r="A124" s="68"/>
      <c r="C124" s="68" t="s">
        <v>154</v>
      </c>
      <c r="D124" s="34" t="s">
        <v>0</v>
      </c>
      <c r="E124" s="20" t="s">
        <v>110</v>
      </c>
      <c r="F124" s="20"/>
      <c r="G124" s="90">
        <f>IF(G111&lt;='CALC| 1'!$G$10,'CALC| 1'!$G$33,0)</f>
        <v>0.66207364412510306</v>
      </c>
      <c r="H124" s="90">
        <f>IF(H111&lt;='CALC| 1'!$G$10,'CALC| 1'!$G$33,0)</f>
        <v>0.66207364412510306</v>
      </c>
      <c r="I124" s="90">
        <f>IF(I111&lt;='CALC| 1'!$G$10,'CALC| 1'!$G$33,0)</f>
        <v>0.66207364412510306</v>
      </c>
      <c r="J124" s="90">
        <f>IF(J111&lt;='CALC| 1'!$G$10,'CALC| 1'!$G$33,0)</f>
        <v>0.66207364412510306</v>
      </c>
      <c r="K124" s="90">
        <f>IF(K111&lt;='CALC| 1'!$G$10,'CALC| 1'!$G$33,0)</f>
        <v>0.66207364412510306</v>
      </c>
      <c r="L124" s="90">
        <f>IF(L111&lt;='CALC| 1'!$G$10,'CALC| 1'!$G$33,0)</f>
        <v>0.66207364412510306</v>
      </c>
      <c r="M124" s="90">
        <f>IF(M111&lt;='CALC| 1'!$G$10,'CALC| 1'!$G$33,0)</f>
        <v>0.66207364412510306</v>
      </c>
      <c r="N124" s="90">
        <f>IF(N111&lt;='CALC| 1'!$G$10,'CALC| 1'!$G$33,0)</f>
        <v>0.66207364412510306</v>
      </c>
      <c r="O124" s="90">
        <f>IF(O111&lt;='CALC| 1'!$G$10,'CALC| 1'!$G$33,0)</f>
        <v>0</v>
      </c>
      <c r="P124" s="90">
        <f>IF(P111&lt;='CALC| 1'!$G$10,'CALC| 1'!$G$33,0)</f>
        <v>0</v>
      </c>
      <c r="Q124" s="90">
        <f>IF(Q111&lt;='CALC| 1'!$G$10,'CALC| 1'!$G$33,0)</f>
        <v>0</v>
      </c>
      <c r="R124" s="90">
        <f>IF(R111&lt;='CALC| 1'!$G$10,'CALC| 1'!$G$33,0)</f>
        <v>0</v>
      </c>
      <c r="S124" s="90">
        <f>IF(S111&lt;='CALC| 1'!$G$10,'CALC| 1'!$G$33,0)</f>
        <v>0</v>
      </c>
      <c r="T124" s="90">
        <f>IF(T111&lt;='CALC| 1'!$G$10,'CALC| 1'!$G$33,0)</f>
        <v>0</v>
      </c>
      <c r="U124" s="90">
        <f>IF(U111&lt;='CALC| 1'!$G$10,'CALC| 1'!$G$33,0)</f>
        <v>0</v>
      </c>
      <c r="V124" s="90">
        <f>IF(V111&lt;='CALC| 1'!$G$10,'CALC| 1'!$G$33,0)</f>
        <v>0</v>
      </c>
      <c r="W124" s="90">
        <f>IF(W111&lt;='CALC| 1'!$G$10,'CALC| 1'!$G$33,0)</f>
        <v>0</v>
      </c>
      <c r="X124" s="90">
        <f>IF(X111&lt;='CALC| 1'!$G$10,'CALC| 1'!$G$33,0)</f>
        <v>0</v>
      </c>
      <c r="Y124" s="90">
        <f>IF(Y111&lt;='CALC| 1'!$G$10,'CALC| 1'!$G$33,0)</f>
        <v>0</v>
      </c>
      <c r="Z124" s="90">
        <f>IF(Z111&lt;='CALC| 1'!$G$10,'CALC| 1'!$G$33,0)</f>
        <v>0</v>
      </c>
      <c r="AA124" s="90">
        <f>IF(AA111&lt;='CALC| 1'!$G$10,'CALC| 1'!$G$33,0)</f>
        <v>0</v>
      </c>
      <c r="AB124" s="90">
        <f>IF(AB111&lt;='CALC| 1'!$G$10,'CALC| 1'!$G$33,0)</f>
        <v>0</v>
      </c>
      <c r="AC124" s="90">
        <f>IF(AC111&lt;='CALC| 1'!$G$10,'CALC| 1'!$G$33,0)</f>
        <v>0</v>
      </c>
      <c r="AD124" s="90">
        <f>IF(AD111&lt;='CALC| 1'!$G$10,'CALC| 1'!$G$33,0)</f>
        <v>0</v>
      </c>
      <c r="AE124" s="90">
        <f>IF(AE111&lt;='CALC| 1'!$G$10,'CALC| 1'!$G$33,0)</f>
        <v>0</v>
      </c>
      <c r="AF124" s="90">
        <f>IF(AF111&lt;='CALC| 1'!$G$10,'CALC| 1'!$G$33,0)</f>
        <v>0</v>
      </c>
      <c r="AG124" s="90">
        <f>IF(AG111&lt;='CALC| 1'!$G$10,'CALC| 1'!$G$33,0)</f>
        <v>0</v>
      </c>
      <c r="AH124" s="90">
        <f>IF(AH111&lt;='CALC| 1'!$G$10,'CALC| 1'!$G$33,0)</f>
        <v>0</v>
      </c>
      <c r="AI124" s="90">
        <f>IF(AI111&lt;='CALC| 1'!$G$10,'CALC| 1'!$G$33,0)</f>
        <v>0</v>
      </c>
      <c r="AJ124" s="90">
        <f>IF(AJ111&lt;='CALC| 1'!$G$10,'CALC| 1'!$G$33,0)</f>
        <v>0</v>
      </c>
      <c r="AK124" s="90">
        <f>IF(AK111&lt;='CALC| 1'!$G$10,'CALC| 1'!$G$33,0)</f>
        <v>0</v>
      </c>
      <c r="AL124" s="90">
        <f>IF(AL111&lt;='CALC| 1'!$G$10,'CALC| 1'!$G$33,0)</f>
        <v>0</v>
      </c>
      <c r="AM124" s="90">
        <f>IF(AM111&lt;='CALC| 1'!$G$10,'CALC| 1'!$G$33,0)</f>
        <v>0</v>
      </c>
      <c r="AN124" s="90">
        <f>IF(AN111&lt;='CALC| 1'!$G$10,'CALC| 1'!$G$33,0)</f>
        <v>0</v>
      </c>
      <c r="AO124" s="90">
        <f>IF(AO111&lt;='CALC| 1'!$G$10,'CALC| 1'!$G$33,0)</f>
        <v>0</v>
      </c>
      <c r="AP124" s="90">
        <f>IF(AP111&lt;='CALC| 1'!$G$10,'CALC| 1'!$G$33,0)</f>
        <v>0</v>
      </c>
      <c r="AQ124" s="90">
        <f>IF(AQ111&lt;='CALC| 1'!$G$10,'CALC| 1'!$G$33,0)</f>
        <v>0</v>
      </c>
      <c r="AR124" s="90">
        <f>IF(AR111&lt;='CALC| 1'!$G$10,'CALC| 1'!$G$33,0)</f>
        <v>0</v>
      </c>
      <c r="AS124" s="90">
        <f>IF(AS111&lt;='CALC| 1'!$G$10,'CALC| 1'!$G$33,0)</f>
        <v>0</v>
      </c>
      <c r="AT124" s="90">
        <f>IF(AT111&lt;='CALC| 1'!$G$10,'CALC| 1'!$G$33,0)</f>
        <v>0</v>
      </c>
      <c r="AU124" s="90">
        <f>IF(AU111&lt;='CALC| 1'!$G$10,'CALC| 1'!$G$33,0)</f>
        <v>0</v>
      </c>
      <c r="AV124" s="90">
        <f>IF(AV111&lt;='CALC| 1'!$G$10,'CALC| 1'!$G$33,0)</f>
        <v>0</v>
      </c>
      <c r="AW124" s="90">
        <f>IF(AW111&lt;='CALC| 1'!$G$10,'CALC| 1'!$G$33,0)</f>
        <v>0</v>
      </c>
      <c r="AX124" s="90">
        <f>IF(AX111&lt;='CALC| 1'!$G$10,'CALC| 1'!$G$33,0)</f>
        <v>0</v>
      </c>
      <c r="AY124" s="90">
        <f>IF(AY111&lt;='CALC| 1'!$G$10,'CALC| 1'!$G$33,0)</f>
        <v>0</v>
      </c>
      <c r="AZ124" s="90">
        <f>IF(AZ111&lt;='CALC| 1'!$G$10,'CALC| 1'!$G$33,0)</f>
        <v>0</v>
      </c>
      <c r="BA124" s="90">
        <f>IF(BA111&lt;='CALC| 1'!$G$10,'CALC| 1'!$G$33,0)</f>
        <v>0</v>
      </c>
      <c r="BB124" s="90">
        <f>IF(BB111&lt;='CALC| 1'!$G$10,'CALC| 1'!$G$33,0)</f>
        <v>0</v>
      </c>
      <c r="BC124" s="90">
        <f>IF(BC111&lt;='CALC| 1'!$G$10,'CALC| 1'!$G$33,0)</f>
        <v>0</v>
      </c>
      <c r="BD124" s="90">
        <f>IF(BD111&lt;='CALC| 1'!$G$10,'CALC| 1'!$G$33,0)</f>
        <v>0</v>
      </c>
      <c r="BE124" s="90">
        <f>IF(BE111&lt;='CALC| 1'!$G$10,'CALC| 1'!$G$33,0)</f>
        <v>0</v>
      </c>
      <c r="BF124" s="90">
        <f>IF(BF111&lt;='CALC| 1'!$G$10,'CALC| 1'!$G$33,0)</f>
        <v>0</v>
      </c>
      <c r="BG124" s="90">
        <f>IF(BG111&lt;='CALC| 1'!$G$10,'CALC| 1'!$G$33,0)</f>
        <v>0</v>
      </c>
      <c r="BH124" s="90">
        <f>IF(BH111&lt;='CALC| 1'!$G$10,'CALC| 1'!$G$33,0)</f>
        <v>0</v>
      </c>
      <c r="BI124" s="90">
        <f>IF(BI111&lt;='CALC| 1'!$G$10,'CALC| 1'!$G$33,0)</f>
        <v>0</v>
      </c>
      <c r="BJ124" s="90">
        <f>IF(BJ111&lt;='CALC| 1'!$G$10,'CALC| 1'!$G$33,0)</f>
        <v>0</v>
      </c>
      <c r="BK124" s="90">
        <f>IF(BK111&lt;='CALC| 1'!$G$10,'CALC| 1'!$G$33,0)</f>
        <v>0</v>
      </c>
      <c r="BL124" s="90">
        <f>IF(BL111&lt;='CALC| 1'!$G$10,'CALC| 1'!$G$33,0)</f>
        <v>0</v>
      </c>
      <c r="BM124" s="90">
        <f>IF(BM111&lt;='CALC| 1'!$G$10,'CALC| 1'!$G$33,0)</f>
        <v>0</v>
      </c>
      <c r="BN124" s="90">
        <f>IF(BN111&lt;='CALC| 1'!$G$10,'CALC| 1'!$G$33,0)</f>
        <v>0</v>
      </c>
      <c r="BO124" s="68"/>
      <c r="BP124" s="68"/>
      <c r="BQ124" s="68"/>
      <c r="BR124" s="68"/>
      <c r="BS124" s="68"/>
    </row>
    <row r="125" spans="1:71" ht="15.4" x14ac:dyDescent="0.6">
      <c r="A125" s="68"/>
      <c r="C125" s="68" t="s">
        <v>224</v>
      </c>
      <c r="D125" s="34" t="s">
        <v>0</v>
      </c>
      <c r="E125" s="20" t="s">
        <v>110</v>
      </c>
      <c r="F125" s="20"/>
      <c r="G125" s="90">
        <f>IF(G111&lt;='CALC| 1'!$G$10,'CALC| 1'!$G$34,0)</f>
        <v>0.432531656453778</v>
      </c>
      <c r="H125" s="90">
        <f>IF(H111&lt;='CALC| 1'!$G$10,'CALC| 1'!$G$34,0)</f>
        <v>0.432531656453778</v>
      </c>
      <c r="I125" s="90">
        <f>IF(I111&lt;='CALC| 1'!$G$10,'CALC| 1'!$G$34,0)</f>
        <v>0.432531656453778</v>
      </c>
      <c r="J125" s="90">
        <f>IF(J111&lt;='CALC| 1'!$G$10,'CALC| 1'!$G$34,0)</f>
        <v>0.432531656453778</v>
      </c>
      <c r="K125" s="90">
        <f>IF(K111&lt;='CALC| 1'!$G$10,'CALC| 1'!$G$34,0)</f>
        <v>0.432531656453778</v>
      </c>
      <c r="L125" s="90">
        <f>IF(L111&lt;='CALC| 1'!$G$10,'CALC| 1'!$G$34,0)</f>
        <v>0.432531656453778</v>
      </c>
      <c r="M125" s="90">
        <f>IF(M111&lt;='CALC| 1'!$G$10,'CALC| 1'!$G$34,0)</f>
        <v>0.432531656453778</v>
      </c>
      <c r="N125" s="90">
        <f>IF(N111&lt;='CALC| 1'!$G$10,'CALC| 1'!$G$34,0)</f>
        <v>0.432531656453778</v>
      </c>
      <c r="O125" s="90">
        <f>IF(O111&lt;='CALC| 1'!$G$10,'CALC| 1'!$G$34,0)</f>
        <v>0</v>
      </c>
      <c r="P125" s="90">
        <f>IF(P111&lt;='CALC| 1'!$G$10,'CALC| 1'!$G$34,0)</f>
        <v>0</v>
      </c>
      <c r="Q125" s="90">
        <f>IF(Q111&lt;='CALC| 1'!$G$10,'CALC| 1'!$G$34,0)</f>
        <v>0</v>
      </c>
      <c r="R125" s="90">
        <f>IF(R111&lt;='CALC| 1'!$G$10,'CALC| 1'!$G$34,0)</f>
        <v>0</v>
      </c>
      <c r="S125" s="90">
        <f>IF(S111&lt;='CALC| 1'!$G$10,'CALC| 1'!$G$34,0)</f>
        <v>0</v>
      </c>
      <c r="T125" s="90">
        <f>IF(T111&lt;='CALC| 1'!$G$10,'CALC| 1'!$G$34,0)</f>
        <v>0</v>
      </c>
      <c r="U125" s="90">
        <f>IF(U111&lt;='CALC| 1'!$G$10,'CALC| 1'!$G$34,0)</f>
        <v>0</v>
      </c>
      <c r="V125" s="90">
        <f>IF(V111&lt;='CALC| 1'!$G$10,'CALC| 1'!$G$34,0)</f>
        <v>0</v>
      </c>
      <c r="W125" s="90">
        <f>IF(W111&lt;='CALC| 1'!$G$10,'CALC| 1'!$G$34,0)</f>
        <v>0</v>
      </c>
      <c r="X125" s="90">
        <f>IF(X111&lt;='CALC| 1'!$G$10,'CALC| 1'!$G$34,0)</f>
        <v>0</v>
      </c>
      <c r="Y125" s="90">
        <f>IF(Y111&lt;='CALC| 1'!$G$10,'CALC| 1'!$G$34,0)</f>
        <v>0</v>
      </c>
      <c r="Z125" s="90">
        <f>IF(Z111&lt;='CALC| 1'!$G$10,'CALC| 1'!$G$34,0)</f>
        <v>0</v>
      </c>
      <c r="AA125" s="90">
        <f>IF(AA111&lt;='CALC| 1'!$G$10,'CALC| 1'!$G$34,0)</f>
        <v>0</v>
      </c>
      <c r="AB125" s="90">
        <f>IF(AB111&lt;='CALC| 1'!$G$10,'CALC| 1'!$G$34,0)</f>
        <v>0</v>
      </c>
      <c r="AC125" s="90">
        <f>IF(AC111&lt;='CALC| 1'!$G$10,'CALC| 1'!$G$34,0)</f>
        <v>0</v>
      </c>
      <c r="AD125" s="90">
        <f>IF(AD111&lt;='CALC| 1'!$G$10,'CALC| 1'!$G$34,0)</f>
        <v>0</v>
      </c>
      <c r="AE125" s="90">
        <f>IF(AE111&lt;='CALC| 1'!$G$10,'CALC| 1'!$G$34,0)</f>
        <v>0</v>
      </c>
      <c r="AF125" s="90">
        <f>IF(AF111&lt;='CALC| 1'!$G$10,'CALC| 1'!$G$34,0)</f>
        <v>0</v>
      </c>
      <c r="AG125" s="90">
        <f>IF(AG111&lt;='CALC| 1'!$G$10,'CALC| 1'!$G$34,0)</f>
        <v>0</v>
      </c>
      <c r="AH125" s="90">
        <f>IF(AH111&lt;='CALC| 1'!$G$10,'CALC| 1'!$G$34,0)</f>
        <v>0</v>
      </c>
      <c r="AI125" s="90">
        <f>IF(AI111&lt;='CALC| 1'!$G$10,'CALC| 1'!$G$34,0)</f>
        <v>0</v>
      </c>
      <c r="AJ125" s="90">
        <f>IF(AJ111&lt;='CALC| 1'!$G$10,'CALC| 1'!$G$34,0)</f>
        <v>0</v>
      </c>
      <c r="AK125" s="90">
        <f>IF(AK111&lt;='CALC| 1'!$G$10,'CALC| 1'!$G$34,0)</f>
        <v>0</v>
      </c>
      <c r="AL125" s="90">
        <f>IF(AL111&lt;='CALC| 1'!$G$10,'CALC| 1'!$G$34,0)</f>
        <v>0</v>
      </c>
      <c r="AM125" s="90">
        <f>IF(AM111&lt;='CALC| 1'!$G$10,'CALC| 1'!$G$34,0)</f>
        <v>0</v>
      </c>
      <c r="AN125" s="90">
        <f>IF(AN111&lt;='CALC| 1'!$G$10,'CALC| 1'!$G$34,0)</f>
        <v>0</v>
      </c>
      <c r="AO125" s="90">
        <f>IF(AO111&lt;='CALC| 1'!$G$10,'CALC| 1'!$G$34,0)</f>
        <v>0</v>
      </c>
      <c r="AP125" s="90">
        <f>IF(AP111&lt;='CALC| 1'!$G$10,'CALC| 1'!$G$34,0)</f>
        <v>0</v>
      </c>
      <c r="AQ125" s="90">
        <f>IF(AQ111&lt;='CALC| 1'!$G$10,'CALC| 1'!$G$34,0)</f>
        <v>0</v>
      </c>
      <c r="AR125" s="90">
        <f>IF(AR111&lt;='CALC| 1'!$G$10,'CALC| 1'!$G$34,0)</f>
        <v>0</v>
      </c>
      <c r="AS125" s="90">
        <f>IF(AS111&lt;='CALC| 1'!$G$10,'CALC| 1'!$G$34,0)</f>
        <v>0</v>
      </c>
      <c r="AT125" s="90">
        <f>IF(AT111&lt;='CALC| 1'!$G$10,'CALC| 1'!$G$34,0)</f>
        <v>0</v>
      </c>
      <c r="AU125" s="90">
        <f>IF(AU111&lt;='CALC| 1'!$G$10,'CALC| 1'!$G$34,0)</f>
        <v>0</v>
      </c>
      <c r="AV125" s="90">
        <f>IF(AV111&lt;='CALC| 1'!$G$10,'CALC| 1'!$G$34,0)</f>
        <v>0</v>
      </c>
      <c r="AW125" s="90">
        <f>IF(AW111&lt;='CALC| 1'!$G$10,'CALC| 1'!$G$34,0)</f>
        <v>0</v>
      </c>
      <c r="AX125" s="90">
        <f>IF(AX111&lt;='CALC| 1'!$G$10,'CALC| 1'!$G$34,0)</f>
        <v>0</v>
      </c>
      <c r="AY125" s="90">
        <f>IF(AY111&lt;='CALC| 1'!$G$10,'CALC| 1'!$G$34,0)</f>
        <v>0</v>
      </c>
      <c r="AZ125" s="90">
        <f>IF(AZ111&lt;='CALC| 1'!$G$10,'CALC| 1'!$G$34,0)</f>
        <v>0</v>
      </c>
      <c r="BA125" s="90">
        <f>IF(BA111&lt;='CALC| 1'!$G$10,'CALC| 1'!$G$34,0)</f>
        <v>0</v>
      </c>
      <c r="BB125" s="90">
        <f>IF(BB111&lt;='CALC| 1'!$G$10,'CALC| 1'!$G$34,0)</f>
        <v>0</v>
      </c>
      <c r="BC125" s="90">
        <f>IF(BC111&lt;='CALC| 1'!$G$10,'CALC| 1'!$G$34,0)</f>
        <v>0</v>
      </c>
      <c r="BD125" s="90">
        <f>IF(BD111&lt;='CALC| 1'!$G$10,'CALC| 1'!$G$34,0)</f>
        <v>0</v>
      </c>
      <c r="BE125" s="90">
        <f>IF(BE111&lt;='CALC| 1'!$G$10,'CALC| 1'!$G$34,0)</f>
        <v>0</v>
      </c>
      <c r="BF125" s="90">
        <f>IF(BF111&lt;='CALC| 1'!$G$10,'CALC| 1'!$G$34,0)</f>
        <v>0</v>
      </c>
      <c r="BG125" s="90">
        <f>IF(BG111&lt;='CALC| 1'!$G$10,'CALC| 1'!$G$34,0)</f>
        <v>0</v>
      </c>
      <c r="BH125" s="90">
        <f>IF(BH111&lt;='CALC| 1'!$G$10,'CALC| 1'!$G$34,0)</f>
        <v>0</v>
      </c>
      <c r="BI125" s="90">
        <f>IF(BI111&lt;='CALC| 1'!$G$10,'CALC| 1'!$G$34,0)</f>
        <v>0</v>
      </c>
      <c r="BJ125" s="90">
        <f>IF(BJ111&lt;='CALC| 1'!$G$10,'CALC| 1'!$G$34,0)</f>
        <v>0</v>
      </c>
      <c r="BK125" s="90">
        <f>IF(BK111&lt;='CALC| 1'!$G$10,'CALC| 1'!$G$34,0)</f>
        <v>0</v>
      </c>
      <c r="BL125" s="90">
        <f>IF(BL111&lt;='CALC| 1'!$G$10,'CALC| 1'!$G$34,0)</f>
        <v>0</v>
      </c>
      <c r="BM125" s="90">
        <f>IF(BM111&lt;='CALC| 1'!$G$10,'CALC| 1'!$G$34,0)</f>
        <v>0</v>
      </c>
      <c r="BN125" s="90">
        <f>IF(BN111&lt;='CALC| 1'!$G$10,'CALC| 1'!$G$34,0)</f>
        <v>0</v>
      </c>
      <c r="BO125" s="68"/>
      <c r="BP125" s="68"/>
      <c r="BQ125" s="68"/>
      <c r="BR125" s="68"/>
      <c r="BS125" s="68"/>
    </row>
    <row r="126" spans="1:71" ht="15.4" x14ac:dyDescent="0.6">
      <c r="A126" s="68"/>
      <c r="C126" s="68" t="s">
        <v>150</v>
      </c>
      <c r="D126" s="34" t="s">
        <v>0</v>
      </c>
      <c r="E126" s="20" t="s">
        <v>110</v>
      </c>
      <c r="F126" s="20"/>
      <c r="G126" s="90">
        <f>IF(G111&lt;='CALC| 1'!$G$10,'CALC| 1'!$G$35,0)</f>
        <v>2.7288326615453382</v>
      </c>
      <c r="H126" s="90">
        <f>IF(H111&lt;='CALC| 1'!$G$10,'CALC| 1'!$G$35,0)</f>
        <v>2.7288326615453382</v>
      </c>
      <c r="I126" s="90">
        <f>IF(I111&lt;='CALC| 1'!$G$10,'CALC| 1'!$G$35,0)</f>
        <v>2.7288326615453382</v>
      </c>
      <c r="J126" s="90">
        <f>IF(J111&lt;='CALC| 1'!$G$10,'CALC| 1'!$G$35,0)</f>
        <v>2.7288326615453382</v>
      </c>
      <c r="K126" s="90">
        <f>IF(K111&lt;='CALC| 1'!$G$10,'CALC| 1'!$G$35,0)</f>
        <v>2.7288326615453382</v>
      </c>
      <c r="L126" s="90">
        <f>IF(L111&lt;='CALC| 1'!$G$10,'CALC| 1'!$G$35,0)</f>
        <v>2.7288326615453382</v>
      </c>
      <c r="M126" s="90">
        <f>IF(M111&lt;='CALC| 1'!$G$10,'CALC| 1'!$G$35,0)</f>
        <v>2.7288326615453382</v>
      </c>
      <c r="N126" s="90">
        <f>IF(N111&lt;='CALC| 1'!$G$10,'CALC| 1'!$G$35,0)</f>
        <v>2.7288326615453382</v>
      </c>
      <c r="O126" s="90">
        <f>IF(O111&lt;='CALC| 1'!$G$10,'CALC| 1'!$G$35,0)</f>
        <v>0</v>
      </c>
      <c r="P126" s="90">
        <f>IF(P111&lt;='CALC| 1'!$G$10,'CALC| 1'!$G$35,0)</f>
        <v>0</v>
      </c>
      <c r="Q126" s="90">
        <f>IF(Q111&lt;='CALC| 1'!$G$10,'CALC| 1'!$G$35,0)</f>
        <v>0</v>
      </c>
      <c r="R126" s="90">
        <f>IF(R111&lt;='CALC| 1'!$G$10,'CALC| 1'!$G$35,0)</f>
        <v>0</v>
      </c>
      <c r="S126" s="90">
        <f>IF(S111&lt;='CALC| 1'!$G$10,'CALC| 1'!$G$35,0)</f>
        <v>0</v>
      </c>
      <c r="T126" s="90">
        <f>IF(T111&lt;='CALC| 1'!$G$10,'CALC| 1'!$G$35,0)</f>
        <v>0</v>
      </c>
      <c r="U126" s="90">
        <f>IF(U111&lt;='CALC| 1'!$G$10,'CALC| 1'!$G$35,0)</f>
        <v>0</v>
      </c>
      <c r="V126" s="90">
        <f>IF(V111&lt;='CALC| 1'!$G$10,'CALC| 1'!$G$35,0)</f>
        <v>0</v>
      </c>
      <c r="W126" s="90">
        <f>IF(W111&lt;='CALC| 1'!$G$10,'CALC| 1'!$G$35,0)</f>
        <v>0</v>
      </c>
      <c r="X126" s="90">
        <f>IF(X111&lt;='CALC| 1'!$G$10,'CALC| 1'!$G$35,0)</f>
        <v>0</v>
      </c>
      <c r="Y126" s="90">
        <f>IF(Y111&lt;='CALC| 1'!$G$10,'CALC| 1'!$G$35,0)</f>
        <v>0</v>
      </c>
      <c r="Z126" s="90">
        <f>IF(Z111&lt;='CALC| 1'!$G$10,'CALC| 1'!$G$35,0)</f>
        <v>0</v>
      </c>
      <c r="AA126" s="90">
        <f>IF(AA111&lt;='CALC| 1'!$G$10,'CALC| 1'!$G$35,0)</f>
        <v>0</v>
      </c>
      <c r="AB126" s="90">
        <f>IF(AB111&lt;='CALC| 1'!$G$10,'CALC| 1'!$G$35,0)</f>
        <v>0</v>
      </c>
      <c r="AC126" s="90">
        <f>IF(AC111&lt;='CALC| 1'!$G$10,'CALC| 1'!$G$35,0)</f>
        <v>0</v>
      </c>
      <c r="AD126" s="90">
        <f>IF(AD111&lt;='CALC| 1'!$G$10,'CALC| 1'!$G$35,0)</f>
        <v>0</v>
      </c>
      <c r="AE126" s="90">
        <f>IF(AE111&lt;='CALC| 1'!$G$10,'CALC| 1'!$G$35,0)</f>
        <v>0</v>
      </c>
      <c r="AF126" s="90">
        <f>IF(AF111&lt;='CALC| 1'!$G$10,'CALC| 1'!$G$35,0)</f>
        <v>0</v>
      </c>
      <c r="AG126" s="90">
        <f>IF(AG111&lt;='CALC| 1'!$G$10,'CALC| 1'!$G$35,0)</f>
        <v>0</v>
      </c>
      <c r="AH126" s="90">
        <f>IF(AH111&lt;='CALC| 1'!$G$10,'CALC| 1'!$G$35,0)</f>
        <v>0</v>
      </c>
      <c r="AI126" s="90">
        <f>IF(AI111&lt;='CALC| 1'!$G$10,'CALC| 1'!$G$35,0)</f>
        <v>0</v>
      </c>
      <c r="AJ126" s="90">
        <f>IF(AJ111&lt;='CALC| 1'!$G$10,'CALC| 1'!$G$35,0)</f>
        <v>0</v>
      </c>
      <c r="AK126" s="90">
        <f>IF(AK111&lt;='CALC| 1'!$G$10,'CALC| 1'!$G$35,0)</f>
        <v>0</v>
      </c>
      <c r="AL126" s="90">
        <f>IF(AL111&lt;='CALC| 1'!$G$10,'CALC| 1'!$G$35,0)</f>
        <v>0</v>
      </c>
      <c r="AM126" s="90">
        <f>IF(AM111&lt;='CALC| 1'!$G$10,'CALC| 1'!$G$35,0)</f>
        <v>0</v>
      </c>
      <c r="AN126" s="90">
        <f>IF(AN111&lt;='CALC| 1'!$G$10,'CALC| 1'!$G$35,0)</f>
        <v>0</v>
      </c>
      <c r="AO126" s="90">
        <f>IF(AO111&lt;='CALC| 1'!$G$10,'CALC| 1'!$G$35,0)</f>
        <v>0</v>
      </c>
      <c r="AP126" s="90">
        <f>IF(AP111&lt;='CALC| 1'!$G$10,'CALC| 1'!$G$35,0)</f>
        <v>0</v>
      </c>
      <c r="AQ126" s="90">
        <f>IF(AQ111&lt;='CALC| 1'!$G$10,'CALC| 1'!$G$35,0)</f>
        <v>0</v>
      </c>
      <c r="AR126" s="90">
        <f>IF(AR111&lt;='CALC| 1'!$G$10,'CALC| 1'!$G$35,0)</f>
        <v>0</v>
      </c>
      <c r="AS126" s="90">
        <f>IF(AS111&lt;='CALC| 1'!$G$10,'CALC| 1'!$G$35,0)</f>
        <v>0</v>
      </c>
      <c r="AT126" s="90">
        <f>IF(AT111&lt;='CALC| 1'!$G$10,'CALC| 1'!$G$35,0)</f>
        <v>0</v>
      </c>
      <c r="AU126" s="90">
        <f>IF(AU111&lt;='CALC| 1'!$G$10,'CALC| 1'!$G$35,0)</f>
        <v>0</v>
      </c>
      <c r="AV126" s="90">
        <f>IF(AV111&lt;='CALC| 1'!$G$10,'CALC| 1'!$G$35,0)</f>
        <v>0</v>
      </c>
      <c r="AW126" s="90">
        <f>IF(AW111&lt;='CALC| 1'!$G$10,'CALC| 1'!$G$35,0)</f>
        <v>0</v>
      </c>
      <c r="AX126" s="90">
        <f>IF(AX111&lt;='CALC| 1'!$G$10,'CALC| 1'!$G$35,0)</f>
        <v>0</v>
      </c>
      <c r="AY126" s="90">
        <f>IF(AY111&lt;='CALC| 1'!$G$10,'CALC| 1'!$G$35,0)</f>
        <v>0</v>
      </c>
      <c r="AZ126" s="90">
        <f>IF(AZ111&lt;='CALC| 1'!$G$10,'CALC| 1'!$G$35,0)</f>
        <v>0</v>
      </c>
      <c r="BA126" s="90">
        <f>IF(BA111&lt;='CALC| 1'!$G$10,'CALC| 1'!$G$35,0)</f>
        <v>0</v>
      </c>
      <c r="BB126" s="90">
        <f>IF(BB111&lt;='CALC| 1'!$G$10,'CALC| 1'!$G$35,0)</f>
        <v>0</v>
      </c>
      <c r="BC126" s="90">
        <f>IF(BC111&lt;='CALC| 1'!$G$10,'CALC| 1'!$G$35,0)</f>
        <v>0</v>
      </c>
      <c r="BD126" s="90">
        <f>IF(BD111&lt;='CALC| 1'!$G$10,'CALC| 1'!$G$35,0)</f>
        <v>0</v>
      </c>
      <c r="BE126" s="90">
        <f>IF(BE111&lt;='CALC| 1'!$G$10,'CALC| 1'!$G$35,0)</f>
        <v>0</v>
      </c>
      <c r="BF126" s="90">
        <f>IF(BF111&lt;='CALC| 1'!$G$10,'CALC| 1'!$G$35,0)</f>
        <v>0</v>
      </c>
      <c r="BG126" s="90">
        <f>IF(BG111&lt;='CALC| 1'!$G$10,'CALC| 1'!$G$35,0)</f>
        <v>0</v>
      </c>
      <c r="BH126" s="90">
        <f>IF(BH111&lt;='CALC| 1'!$G$10,'CALC| 1'!$G$35,0)</f>
        <v>0</v>
      </c>
      <c r="BI126" s="90">
        <f>IF(BI111&lt;='CALC| 1'!$G$10,'CALC| 1'!$G$35,0)</f>
        <v>0</v>
      </c>
      <c r="BJ126" s="90">
        <f>IF(BJ111&lt;='CALC| 1'!$G$10,'CALC| 1'!$G$35,0)</f>
        <v>0</v>
      </c>
      <c r="BK126" s="90">
        <f>IF(BK111&lt;='CALC| 1'!$G$10,'CALC| 1'!$G$35,0)</f>
        <v>0</v>
      </c>
      <c r="BL126" s="90">
        <f>IF(BL111&lt;='CALC| 1'!$G$10,'CALC| 1'!$G$35,0)</f>
        <v>0</v>
      </c>
      <c r="BM126" s="90">
        <f>IF(BM111&lt;='CALC| 1'!$G$10,'CALC| 1'!$G$35,0)</f>
        <v>0</v>
      </c>
      <c r="BN126" s="90">
        <f>IF(BN111&lt;='CALC| 1'!$G$10,'CALC| 1'!$G$35,0)</f>
        <v>0</v>
      </c>
      <c r="BO126" s="68"/>
      <c r="BP126" s="68"/>
      <c r="BQ126" s="68"/>
      <c r="BR126" s="68"/>
      <c r="BS126" s="68"/>
    </row>
    <row r="127" spans="1:71" ht="15.4" x14ac:dyDescent="0.6">
      <c r="A127" s="68"/>
      <c r="C127" s="68" t="s">
        <v>227</v>
      </c>
      <c r="D127" s="34" t="s">
        <v>0</v>
      </c>
      <c r="E127" s="20" t="s">
        <v>110</v>
      </c>
      <c r="F127" s="20"/>
      <c r="G127" s="90">
        <v>0</v>
      </c>
      <c r="H127" s="90">
        <v>0</v>
      </c>
      <c r="I127" s="90">
        <v>0</v>
      </c>
      <c r="J127" s="90">
        <v>0</v>
      </c>
      <c r="K127" s="90">
        <v>0</v>
      </c>
      <c r="L127" s="90">
        <v>0</v>
      </c>
      <c r="M127" s="90">
        <v>0</v>
      </c>
      <c r="N127" s="90">
        <v>0</v>
      </c>
      <c r="O127" s="90">
        <v>0</v>
      </c>
      <c r="P127" s="90">
        <v>0</v>
      </c>
      <c r="Q127" s="90">
        <v>0</v>
      </c>
      <c r="R127" s="90">
        <v>0</v>
      </c>
      <c r="S127" s="90">
        <v>0</v>
      </c>
      <c r="T127" s="90">
        <v>0</v>
      </c>
      <c r="U127" s="90">
        <v>0</v>
      </c>
      <c r="V127" s="90">
        <v>0</v>
      </c>
      <c r="W127" s="90">
        <v>0</v>
      </c>
      <c r="X127" s="90">
        <v>0</v>
      </c>
      <c r="Y127" s="90">
        <v>0</v>
      </c>
      <c r="Z127" s="90">
        <v>0</v>
      </c>
      <c r="AA127" s="90">
        <v>0</v>
      </c>
      <c r="AB127" s="90">
        <v>0</v>
      </c>
      <c r="AC127" s="90">
        <v>0</v>
      </c>
      <c r="AD127" s="90">
        <v>0</v>
      </c>
      <c r="AE127" s="90">
        <v>0</v>
      </c>
      <c r="AF127" s="90">
        <v>0</v>
      </c>
      <c r="AG127" s="90">
        <v>0</v>
      </c>
      <c r="AH127" s="90">
        <v>0</v>
      </c>
      <c r="AI127" s="90">
        <v>0</v>
      </c>
      <c r="AJ127" s="90">
        <v>0</v>
      </c>
      <c r="AK127" s="90">
        <v>0</v>
      </c>
      <c r="AL127" s="90">
        <v>0</v>
      </c>
      <c r="AM127" s="90">
        <v>0</v>
      </c>
      <c r="AN127" s="90">
        <v>0</v>
      </c>
      <c r="AO127" s="90">
        <v>0</v>
      </c>
      <c r="AP127" s="90">
        <v>0</v>
      </c>
      <c r="AQ127" s="90">
        <v>0</v>
      </c>
      <c r="AR127" s="90">
        <v>0</v>
      </c>
      <c r="AS127" s="90">
        <v>0</v>
      </c>
      <c r="AT127" s="90">
        <v>0</v>
      </c>
      <c r="AU127" s="90">
        <v>0</v>
      </c>
      <c r="AV127" s="90">
        <v>0</v>
      </c>
      <c r="AW127" s="90">
        <v>0</v>
      </c>
      <c r="AX127" s="90">
        <v>0</v>
      </c>
      <c r="AY127" s="90">
        <v>0</v>
      </c>
      <c r="AZ127" s="90">
        <v>0</v>
      </c>
      <c r="BA127" s="90">
        <v>0</v>
      </c>
      <c r="BB127" s="90">
        <v>0</v>
      </c>
      <c r="BC127" s="90">
        <v>0</v>
      </c>
      <c r="BD127" s="90">
        <v>0</v>
      </c>
      <c r="BE127" s="90">
        <v>0</v>
      </c>
      <c r="BF127" s="90">
        <v>0</v>
      </c>
      <c r="BG127" s="90">
        <v>0</v>
      </c>
      <c r="BH127" s="90">
        <v>0</v>
      </c>
      <c r="BI127" s="90">
        <v>0</v>
      </c>
      <c r="BJ127" s="90">
        <v>0</v>
      </c>
      <c r="BK127" s="90">
        <v>0</v>
      </c>
      <c r="BL127" s="90">
        <v>0</v>
      </c>
      <c r="BM127" s="90">
        <v>0</v>
      </c>
      <c r="BN127" s="90">
        <v>0</v>
      </c>
      <c r="BO127" s="68"/>
      <c r="BP127" s="68"/>
      <c r="BQ127" s="68"/>
      <c r="BR127" s="68"/>
      <c r="BS127" s="68"/>
    </row>
    <row r="128" spans="1:71" x14ac:dyDescent="0.35">
      <c r="A128" s="68"/>
      <c r="C128" s="68"/>
      <c r="D128" s="68"/>
      <c r="E128" s="68"/>
      <c r="F128" s="68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  <c r="AI128" s="90"/>
      <c r="AJ128" s="90"/>
      <c r="AK128" s="90"/>
      <c r="AL128" s="90"/>
      <c r="AM128" s="90"/>
      <c r="AN128" s="90"/>
      <c r="AO128" s="90"/>
      <c r="AP128" s="90"/>
      <c r="AQ128" s="90"/>
      <c r="AR128" s="90"/>
      <c r="AS128" s="90"/>
      <c r="AT128" s="90"/>
      <c r="AU128" s="90"/>
      <c r="AV128" s="90"/>
      <c r="AW128" s="90"/>
      <c r="AX128" s="90"/>
      <c r="AY128" s="90"/>
      <c r="AZ128" s="90"/>
      <c r="BA128" s="90"/>
      <c r="BB128" s="90"/>
      <c r="BC128" s="90"/>
      <c r="BD128" s="90"/>
      <c r="BE128" s="90"/>
      <c r="BF128" s="90"/>
      <c r="BG128" s="90"/>
      <c r="BH128" s="90"/>
      <c r="BI128" s="90"/>
      <c r="BJ128" s="90"/>
      <c r="BK128" s="90"/>
      <c r="BL128" s="90"/>
      <c r="BM128" s="90"/>
      <c r="BN128" s="90"/>
      <c r="BO128" s="68"/>
      <c r="BP128" s="68"/>
      <c r="BQ128" s="68"/>
      <c r="BR128" s="68"/>
      <c r="BS128" s="68"/>
    </row>
    <row r="129" spans="1:71" ht="14.25" x14ac:dyDescent="0.45">
      <c r="A129"/>
      <c r="B129" s="142"/>
      <c r="C129" s="70" t="s">
        <v>29</v>
      </c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</row>
    <row r="130" spans="1:71" ht="15.4" x14ac:dyDescent="0.6">
      <c r="A130" s="68"/>
      <c r="C130" s="68" t="s">
        <v>223</v>
      </c>
      <c r="D130" s="34" t="s">
        <v>0</v>
      </c>
      <c r="E130" s="20" t="s">
        <v>110</v>
      </c>
      <c r="F130" s="20"/>
      <c r="G130" s="90">
        <f>IF(G111&lt;='CALC| 1'!$G$10,'CALC| 1'!$G$41,0)</f>
        <v>3.618391E-2</v>
      </c>
      <c r="H130" s="90">
        <f>IF(H111&lt;='CALC| 1'!$G$10,'CALC| 1'!$G$41,0)</f>
        <v>3.618391E-2</v>
      </c>
      <c r="I130" s="90">
        <f>IF(I111&lt;='CALC| 1'!$G$10,'CALC| 1'!$G$41,0)</f>
        <v>3.618391E-2</v>
      </c>
      <c r="J130" s="90">
        <f>IF(J111&lt;='CALC| 1'!$G$10,'CALC| 1'!$G$41,0)</f>
        <v>3.618391E-2</v>
      </c>
      <c r="K130" s="90">
        <f>IF(K111&lt;='CALC| 1'!$G$10,'CALC| 1'!$G$41,0)</f>
        <v>3.618391E-2</v>
      </c>
      <c r="L130" s="90">
        <f>IF(L111&lt;='CALC| 1'!$G$10,'CALC| 1'!$G$41,0)</f>
        <v>3.618391E-2</v>
      </c>
      <c r="M130" s="90">
        <f>IF(M111&lt;='CALC| 1'!$G$10,'CALC| 1'!$G$41,0)</f>
        <v>3.618391E-2</v>
      </c>
      <c r="N130" s="90">
        <f>IF(N111&lt;='CALC| 1'!$G$10,'CALC| 1'!$G$41,0)</f>
        <v>3.618391E-2</v>
      </c>
      <c r="O130" s="90">
        <f>IF(O111&lt;='CALC| 1'!$G$10,'CALC| 1'!$G$41,0)</f>
        <v>0</v>
      </c>
      <c r="P130" s="90">
        <f>IF(P111&lt;='CALC| 1'!$G$10,'CALC| 1'!$G$41,0)</f>
        <v>0</v>
      </c>
      <c r="Q130" s="90">
        <f>IF(Q111&lt;='CALC| 1'!$G$10,'CALC| 1'!$G$41,0)</f>
        <v>0</v>
      </c>
      <c r="R130" s="90">
        <f>IF(R111&lt;='CALC| 1'!$G$10,'CALC| 1'!$G$41,0)</f>
        <v>0</v>
      </c>
      <c r="S130" s="90">
        <f>IF(S111&lt;='CALC| 1'!$G$10,'CALC| 1'!$G$41,0)</f>
        <v>0</v>
      </c>
      <c r="T130" s="90">
        <f>IF(T111&lt;='CALC| 1'!$G$10,'CALC| 1'!$G$41,0)</f>
        <v>0</v>
      </c>
      <c r="U130" s="90">
        <f>IF(U111&lt;='CALC| 1'!$G$10,'CALC| 1'!$G$41,0)</f>
        <v>0</v>
      </c>
      <c r="V130" s="90">
        <f>IF(V111&lt;='CALC| 1'!$G$10,'CALC| 1'!$G$41,0)</f>
        <v>0</v>
      </c>
      <c r="W130" s="90">
        <f>IF(W111&lt;='CALC| 1'!$G$10,'CALC| 1'!$G$41,0)</f>
        <v>0</v>
      </c>
      <c r="X130" s="90">
        <f>IF(X111&lt;='CALC| 1'!$G$10,'CALC| 1'!$G$41,0)</f>
        <v>0</v>
      </c>
      <c r="Y130" s="90">
        <f>IF(Y111&lt;='CALC| 1'!$G$10,'CALC| 1'!$G$41,0)</f>
        <v>0</v>
      </c>
      <c r="Z130" s="90">
        <f>IF(Z111&lt;='CALC| 1'!$G$10,'CALC| 1'!$G$41,0)</f>
        <v>0</v>
      </c>
      <c r="AA130" s="90">
        <f>IF(AA111&lt;='CALC| 1'!$G$10,'CALC| 1'!$G$41,0)</f>
        <v>0</v>
      </c>
      <c r="AB130" s="90">
        <f>IF(AB111&lt;='CALC| 1'!$G$10,'CALC| 1'!$G$41,0)</f>
        <v>0</v>
      </c>
      <c r="AC130" s="90">
        <f>IF(AC111&lt;='CALC| 1'!$G$10,'CALC| 1'!$G$41,0)</f>
        <v>0</v>
      </c>
      <c r="AD130" s="90">
        <f>IF(AD111&lt;='CALC| 1'!$G$10,'CALC| 1'!$G$41,0)</f>
        <v>0</v>
      </c>
      <c r="AE130" s="90">
        <f>IF(AE111&lt;='CALC| 1'!$G$10,'CALC| 1'!$G$41,0)</f>
        <v>0</v>
      </c>
      <c r="AF130" s="90">
        <f>IF(AF111&lt;='CALC| 1'!$G$10,'CALC| 1'!$G$41,0)</f>
        <v>0</v>
      </c>
      <c r="AG130" s="90">
        <f>IF(AG111&lt;='CALC| 1'!$G$10,'CALC| 1'!$G$41,0)</f>
        <v>0</v>
      </c>
      <c r="AH130" s="90">
        <f>IF(AH111&lt;='CALC| 1'!$G$10,'CALC| 1'!$G$41,0)</f>
        <v>0</v>
      </c>
      <c r="AI130" s="90">
        <f>IF(AI111&lt;='CALC| 1'!$G$10,'CALC| 1'!$G$41,0)</f>
        <v>0</v>
      </c>
      <c r="AJ130" s="90">
        <f>IF(AJ111&lt;='CALC| 1'!$G$10,'CALC| 1'!$G$41,0)</f>
        <v>0</v>
      </c>
      <c r="AK130" s="90">
        <f>IF(AK111&lt;='CALC| 1'!$G$10,'CALC| 1'!$G$41,0)</f>
        <v>0</v>
      </c>
      <c r="AL130" s="90">
        <f>IF(AL111&lt;='CALC| 1'!$G$10,'CALC| 1'!$G$41,0)</f>
        <v>0</v>
      </c>
      <c r="AM130" s="90">
        <f>IF(AM111&lt;='CALC| 1'!$G$10,'CALC| 1'!$G$41,0)</f>
        <v>0</v>
      </c>
      <c r="AN130" s="90">
        <f>IF(AN111&lt;='CALC| 1'!$G$10,'CALC| 1'!$G$41,0)</f>
        <v>0</v>
      </c>
      <c r="AO130" s="90">
        <f>IF(AO111&lt;='CALC| 1'!$G$10,'CALC| 1'!$G$41,0)</f>
        <v>0</v>
      </c>
      <c r="AP130" s="90">
        <f>IF(AP111&lt;='CALC| 1'!$G$10,'CALC| 1'!$G$41,0)</f>
        <v>0</v>
      </c>
      <c r="AQ130" s="90">
        <f>IF(AQ111&lt;='CALC| 1'!$G$10,'CALC| 1'!$G$41,0)</f>
        <v>0</v>
      </c>
      <c r="AR130" s="90">
        <f>IF(AR111&lt;='CALC| 1'!$G$10,'CALC| 1'!$G$41,0)</f>
        <v>0</v>
      </c>
      <c r="AS130" s="90">
        <f>IF(AS111&lt;='CALC| 1'!$G$10,'CALC| 1'!$G$41,0)</f>
        <v>0</v>
      </c>
      <c r="AT130" s="90">
        <f>IF(AT111&lt;='CALC| 1'!$G$10,'CALC| 1'!$G$41,0)</f>
        <v>0</v>
      </c>
      <c r="AU130" s="90">
        <f>IF(AU111&lt;='CALC| 1'!$G$10,'CALC| 1'!$G$41,0)</f>
        <v>0</v>
      </c>
      <c r="AV130" s="90">
        <f>IF(AV111&lt;='CALC| 1'!$G$10,'CALC| 1'!$G$41,0)</f>
        <v>0</v>
      </c>
      <c r="AW130" s="90">
        <f>IF(AW111&lt;='CALC| 1'!$G$10,'CALC| 1'!$G$41,0)</f>
        <v>0</v>
      </c>
      <c r="AX130" s="90">
        <f>IF(AX111&lt;='CALC| 1'!$G$10,'CALC| 1'!$G$41,0)</f>
        <v>0</v>
      </c>
      <c r="AY130" s="90">
        <f>IF(AY111&lt;='CALC| 1'!$G$10,'CALC| 1'!$G$41,0)</f>
        <v>0</v>
      </c>
      <c r="AZ130" s="90">
        <f>IF(AZ111&lt;='CALC| 1'!$G$10,'CALC| 1'!$G$41,0)</f>
        <v>0</v>
      </c>
      <c r="BA130" s="90">
        <f>IF(BA111&lt;='CALC| 1'!$G$10,'CALC| 1'!$G$41,0)</f>
        <v>0</v>
      </c>
      <c r="BB130" s="90">
        <f>IF(BB111&lt;='CALC| 1'!$G$10,'CALC| 1'!$G$41,0)</f>
        <v>0</v>
      </c>
      <c r="BC130" s="90">
        <f>IF(BC111&lt;='CALC| 1'!$G$10,'CALC| 1'!$G$41,0)</f>
        <v>0</v>
      </c>
      <c r="BD130" s="90">
        <f>IF(BD111&lt;='CALC| 1'!$G$10,'CALC| 1'!$G$41,0)</f>
        <v>0</v>
      </c>
      <c r="BE130" s="90">
        <f>IF(BE111&lt;='CALC| 1'!$G$10,'CALC| 1'!$G$41,0)</f>
        <v>0</v>
      </c>
      <c r="BF130" s="90">
        <f>IF(BF111&lt;='CALC| 1'!$G$10,'CALC| 1'!$G$41,0)</f>
        <v>0</v>
      </c>
      <c r="BG130" s="90">
        <f>IF(BG111&lt;='CALC| 1'!$G$10,'CALC| 1'!$G$41,0)</f>
        <v>0</v>
      </c>
      <c r="BH130" s="90">
        <f>IF(BH111&lt;='CALC| 1'!$G$10,'CALC| 1'!$G$41,0)</f>
        <v>0</v>
      </c>
      <c r="BI130" s="90">
        <f>IF(BI111&lt;='CALC| 1'!$G$10,'CALC| 1'!$G$41,0)</f>
        <v>0</v>
      </c>
      <c r="BJ130" s="90">
        <f>IF(BJ111&lt;='CALC| 1'!$G$10,'CALC| 1'!$G$41,0)</f>
        <v>0</v>
      </c>
      <c r="BK130" s="90">
        <f>IF(BK111&lt;='CALC| 1'!$G$10,'CALC| 1'!$G$41,0)</f>
        <v>0</v>
      </c>
      <c r="BL130" s="90">
        <f>IF(BL111&lt;='CALC| 1'!$G$10,'CALC| 1'!$G$41,0)</f>
        <v>0</v>
      </c>
      <c r="BM130" s="90">
        <f>IF(BM111&lt;='CALC| 1'!$G$10,'CALC| 1'!$G$41,0)</f>
        <v>0</v>
      </c>
      <c r="BN130" s="90">
        <f>IF(BN111&lt;='CALC| 1'!$G$10,'CALC| 1'!$G$41,0)</f>
        <v>0</v>
      </c>
      <c r="BO130" s="68"/>
      <c r="BP130" s="68"/>
      <c r="BQ130" s="68"/>
      <c r="BR130" s="68"/>
      <c r="BS130" s="68"/>
    </row>
    <row r="131" spans="1:71" ht="15.4" x14ac:dyDescent="0.6">
      <c r="A131" s="68"/>
      <c r="C131" s="68" t="s">
        <v>154</v>
      </c>
      <c r="D131" s="34" t="s">
        <v>0</v>
      </c>
      <c r="E131" s="20" t="s">
        <v>110</v>
      </c>
      <c r="F131" s="20"/>
      <c r="G131" s="90">
        <f>IF(G111&lt;='CALC| 1'!$G$10,'CALC| 1'!$G$42,0)</f>
        <v>0.14096651339496985</v>
      </c>
      <c r="H131" s="90">
        <f>IF(H111&lt;='CALC| 1'!$G$10,'CALC| 1'!$G$42,0)</f>
        <v>0.14096651339496985</v>
      </c>
      <c r="I131" s="90">
        <f>IF(I111&lt;='CALC| 1'!$G$10,'CALC| 1'!$G$42,0)</f>
        <v>0.14096651339496985</v>
      </c>
      <c r="J131" s="90">
        <f>IF(J111&lt;='CALC| 1'!$G$10,'CALC| 1'!$G$42,0)</f>
        <v>0.14096651339496985</v>
      </c>
      <c r="K131" s="90">
        <f>IF(K111&lt;='CALC| 1'!$G$10,'CALC| 1'!$G$42,0)</f>
        <v>0.14096651339496985</v>
      </c>
      <c r="L131" s="90">
        <f>IF(L111&lt;='CALC| 1'!$G$10,'CALC| 1'!$G$42,0)</f>
        <v>0.14096651339496985</v>
      </c>
      <c r="M131" s="90">
        <f>IF(M111&lt;='CALC| 1'!$G$10,'CALC| 1'!$G$42,0)</f>
        <v>0.14096651339496985</v>
      </c>
      <c r="N131" s="90">
        <f>IF(N111&lt;='CALC| 1'!$G$10,'CALC| 1'!$G$42,0)</f>
        <v>0.14096651339496985</v>
      </c>
      <c r="O131" s="90">
        <f>IF(O111&lt;='CALC| 1'!$G$10,'CALC| 1'!$G$42,0)</f>
        <v>0</v>
      </c>
      <c r="P131" s="90">
        <f>IF(P111&lt;='CALC| 1'!$G$10,'CALC| 1'!$G$42,0)</f>
        <v>0</v>
      </c>
      <c r="Q131" s="90">
        <f>IF(Q111&lt;='CALC| 1'!$G$10,'CALC| 1'!$G$42,0)</f>
        <v>0</v>
      </c>
      <c r="R131" s="90">
        <f>IF(R111&lt;='CALC| 1'!$G$10,'CALC| 1'!$G$42,0)</f>
        <v>0</v>
      </c>
      <c r="S131" s="90">
        <f>IF(S111&lt;='CALC| 1'!$G$10,'CALC| 1'!$G$42,0)</f>
        <v>0</v>
      </c>
      <c r="T131" s="90">
        <f>IF(T111&lt;='CALC| 1'!$G$10,'CALC| 1'!$G$42,0)</f>
        <v>0</v>
      </c>
      <c r="U131" s="90">
        <f>IF(U111&lt;='CALC| 1'!$G$10,'CALC| 1'!$G$42,0)</f>
        <v>0</v>
      </c>
      <c r="V131" s="90">
        <f>IF(V111&lt;='CALC| 1'!$G$10,'CALC| 1'!$G$42,0)</f>
        <v>0</v>
      </c>
      <c r="W131" s="90">
        <f>IF(W111&lt;='CALC| 1'!$G$10,'CALC| 1'!$G$42,0)</f>
        <v>0</v>
      </c>
      <c r="X131" s="90">
        <f>IF(X111&lt;='CALC| 1'!$G$10,'CALC| 1'!$G$42,0)</f>
        <v>0</v>
      </c>
      <c r="Y131" s="90">
        <f>IF(Y111&lt;='CALC| 1'!$G$10,'CALC| 1'!$G$42,0)</f>
        <v>0</v>
      </c>
      <c r="Z131" s="90">
        <f>IF(Z111&lt;='CALC| 1'!$G$10,'CALC| 1'!$G$42,0)</f>
        <v>0</v>
      </c>
      <c r="AA131" s="90">
        <f>IF(AA111&lt;='CALC| 1'!$G$10,'CALC| 1'!$G$42,0)</f>
        <v>0</v>
      </c>
      <c r="AB131" s="90">
        <f>IF(AB111&lt;='CALC| 1'!$G$10,'CALC| 1'!$G$42,0)</f>
        <v>0</v>
      </c>
      <c r="AC131" s="90">
        <f>IF(AC111&lt;='CALC| 1'!$G$10,'CALC| 1'!$G$42,0)</f>
        <v>0</v>
      </c>
      <c r="AD131" s="90">
        <f>IF(AD111&lt;='CALC| 1'!$G$10,'CALC| 1'!$G$42,0)</f>
        <v>0</v>
      </c>
      <c r="AE131" s="90">
        <f>IF(AE111&lt;='CALC| 1'!$G$10,'CALC| 1'!$G$42,0)</f>
        <v>0</v>
      </c>
      <c r="AF131" s="90">
        <f>IF(AF111&lt;='CALC| 1'!$G$10,'CALC| 1'!$G$42,0)</f>
        <v>0</v>
      </c>
      <c r="AG131" s="90">
        <f>IF(AG111&lt;='CALC| 1'!$G$10,'CALC| 1'!$G$42,0)</f>
        <v>0</v>
      </c>
      <c r="AH131" s="90">
        <f>IF(AH111&lt;='CALC| 1'!$G$10,'CALC| 1'!$G$42,0)</f>
        <v>0</v>
      </c>
      <c r="AI131" s="90">
        <f>IF(AI111&lt;='CALC| 1'!$G$10,'CALC| 1'!$G$42,0)</f>
        <v>0</v>
      </c>
      <c r="AJ131" s="90">
        <f>IF(AJ111&lt;='CALC| 1'!$G$10,'CALC| 1'!$G$42,0)</f>
        <v>0</v>
      </c>
      <c r="AK131" s="90">
        <f>IF(AK111&lt;='CALC| 1'!$G$10,'CALC| 1'!$G$42,0)</f>
        <v>0</v>
      </c>
      <c r="AL131" s="90">
        <f>IF(AL111&lt;='CALC| 1'!$G$10,'CALC| 1'!$G$42,0)</f>
        <v>0</v>
      </c>
      <c r="AM131" s="90">
        <f>IF(AM111&lt;='CALC| 1'!$G$10,'CALC| 1'!$G$42,0)</f>
        <v>0</v>
      </c>
      <c r="AN131" s="90">
        <f>IF(AN111&lt;='CALC| 1'!$G$10,'CALC| 1'!$G$42,0)</f>
        <v>0</v>
      </c>
      <c r="AO131" s="90">
        <f>IF(AO111&lt;='CALC| 1'!$G$10,'CALC| 1'!$G$42,0)</f>
        <v>0</v>
      </c>
      <c r="AP131" s="90">
        <f>IF(AP111&lt;='CALC| 1'!$G$10,'CALC| 1'!$G$42,0)</f>
        <v>0</v>
      </c>
      <c r="AQ131" s="90">
        <f>IF(AQ111&lt;='CALC| 1'!$G$10,'CALC| 1'!$G$42,0)</f>
        <v>0</v>
      </c>
      <c r="AR131" s="90">
        <f>IF(AR111&lt;='CALC| 1'!$G$10,'CALC| 1'!$G$42,0)</f>
        <v>0</v>
      </c>
      <c r="AS131" s="90">
        <f>IF(AS111&lt;='CALC| 1'!$G$10,'CALC| 1'!$G$42,0)</f>
        <v>0</v>
      </c>
      <c r="AT131" s="90">
        <f>IF(AT111&lt;='CALC| 1'!$G$10,'CALC| 1'!$G$42,0)</f>
        <v>0</v>
      </c>
      <c r="AU131" s="90">
        <f>IF(AU111&lt;='CALC| 1'!$G$10,'CALC| 1'!$G$42,0)</f>
        <v>0</v>
      </c>
      <c r="AV131" s="90">
        <f>IF(AV111&lt;='CALC| 1'!$G$10,'CALC| 1'!$G$42,0)</f>
        <v>0</v>
      </c>
      <c r="AW131" s="90">
        <f>IF(AW111&lt;='CALC| 1'!$G$10,'CALC| 1'!$G$42,0)</f>
        <v>0</v>
      </c>
      <c r="AX131" s="90">
        <f>IF(AX111&lt;='CALC| 1'!$G$10,'CALC| 1'!$G$42,0)</f>
        <v>0</v>
      </c>
      <c r="AY131" s="90">
        <f>IF(AY111&lt;='CALC| 1'!$G$10,'CALC| 1'!$G$42,0)</f>
        <v>0</v>
      </c>
      <c r="AZ131" s="90">
        <f>IF(AZ111&lt;='CALC| 1'!$G$10,'CALC| 1'!$G$42,0)</f>
        <v>0</v>
      </c>
      <c r="BA131" s="90">
        <f>IF(BA111&lt;='CALC| 1'!$G$10,'CALC| 1'!$G$42,0)</f>
        <v>0</v>
      </c>
      <c r="BB131" s="90">
        <f>IF(BB111&lt;='CALC| 1'!$G$10,'CALC| 1'!$G$42,0)</f>
        <v>0</v>
      </c>
      <c r="BC131" s="90">
        <f>IF(BC111&lt;='CALC| 1'!$G$10,'CALC| 1'!$G$42,0)</f>
        <v>0</v>
      </c>
      <c r="BD131" s="90">
        <f>IF(BD111&lt;='CALC| 1'!$G$10,'CALC| 1'!$G$42,0)</f>
        <v>0</v>
      </c>
      <c r="BE131" s="90">
        <f>IF(BE111&lt;='CALC| 1'!$G$10,'CALC| 1'!$G$42,0)</f>
        <v>0</v>
      </c>
      <c r="BF131" s="90">
        <f>IF(BF111&lt;='CALC| 1'!$G$10,'CALC| 1'!$G$42,0)</f>
        <v>0</v>
      </c>
      <c r="BG131" s="90">
        <f>IF(BG111&lt;='CALC| 1'!$G$10,'CALC| 1'!$G$42,0)</f>
        <v>0</v>
      </c>
      <c r="BH131" s="90">
        <f>IF(BH111&lt;='CALC| 1'!$G$10,'CALC| 1'!$G$42,0)</f>
        <v>0</v>
      </c>
      <c r="BI131" s="90">
        <f>IF(BI111&lt;='CALC| 1'!$G$10,'CALC| 1'!$G$42,0)</f>
        <v>0</v>
      </c>
      <c r="BJ131" s="90">
        <f>IF(BJ111&lt;='CALC| 1'!$G$10,'CALC| 1'!$G$42,0)</f>
        <v>0</v>
      </c>
      <c r="BK131" s="90">
        <f>IF(BK111&lt;='CALC| 1'!$G$10,'CALC| 1'!$G$42,0)</f>
        <v>0</v>
      </c>
      <c r="BL131" s="90">
        <f>IF(BL111&lt;='CALC| 1'!$G$10,'CALC| 1'!$G$42,0)</f>
        <v>0</v>
      </c>
      <c r="BM131" s="90">
        <f>IF(BM111&lt;='CALC| 1'!$G$10,'CALC| 1'!$G$42,0)</f>
        <v>0</v>
      </c>
      <c r="BN131" s="90">
        <f>IF(BN111&lt;='CALC| 1'!$G$10,'CALC| 1'!$G$42,0)</f>
        <v>0</v>
      </c>
      <c r="BO131" s="68"/>
      <c r="BP131" s="68"/>
      <c r="BQ131" s="68"/>
      <c r="BR131" s="68"/>
      <c r="BS131" s="68"/>
    </row>
    <row r="132" spans="1:71" ht="15.4" x14ac:dyDescent="0.6">
      <c r="A132" s="68"/>
      <c r="C132" s="68" t="s">
        <v>155</v>
      </c>
      <c r="D132" s="34" t="s">
        <v>0</v>
      </c>
      <c r="E132" s="20" t="s">
        <v>110</v>
      </c>
      <c r="F132" s="20"/>
      <c r="G132" s="90">
        <f>IF(G111&lt;='CALC| 1'!$G$10,'CALC| 1'!$G$43,0)</f>
        <v>0.49116372543973463</v>
      </c>
      <c r="H132" s="90">
        <f>IF(H111&lt;='CALC| 1'!$G$10,'CALC| 1'!$G$43,0)</f>
        <v>0.49116372543973463</v>
      </c>
      <c r="I132" s="90">
        <f>IF(I111&lt;='CALC| 1'!$G$10,'CALC| 1'!$G$43,0)</f>
        <v>0.49116372543973463</v>
      </c>
      <c r="J132" s="90">
        <f>IF(J111&lt;='CALC| 1'!$G$10,'CALC| 1'!$G$43,0)</f>
        <v>0.49116372543973463</v>
      </c>
      <c r="K132" s="90">
        <f>IF(K111&lt;='CALC| 1'!$G$10,'CALC| 1'!$G$43,0)</f>
        <v>0.49116372543973463</v>
      </c>
      <c r="L132" s="90">
        <f>IF(L111&lt;='CALC| 1'!$G$10,'CALC| 1'!$G$43,0)</f>
        <v>0.49116372543973463</v>
      </c>
      <c r="M132" s="90">
        <f>IF(M111&lt;='CALC| 1'!$G$10,'CALC| 1'!$G$43,0)</f>
        <v>0.49116372543973463</v>
      </c>
      <c r="N132" s="90">
        <f>IF(N111&lt;='CALC| 1'!$G$10,'CALC| 1'!$G$43,0)</f>
        <v>0.49116372543973463</v>
      </c>
      <c r="O132" s="90">
        <f>IF(O111&lt;='CALC| 1'!$G$10,'CALC| 1'!$G$43,0)</f>
        <v>0</v>
      </c>
      <c r="P132" s="90">
        <f>IF(P111&lt;='CALC| 1'!$G$10,'CALC| 1'!$G$43,0)</f>
        <v>0</v>
      </c>
      <c r="Q132" s="90">
        <f>IF(Q111&lt;='CALC| 1'!$G$10,'CALC| 1'!$G$43,0)</f>
        <v>0</v>
      </c>
      <c r="R132" s="90">
        <f>IF(R111&lt;='CALC| 1'!$G$10,'CALC| 1'!$G$43,0)</f>
        <v>0</v>
      </c>
      <c r="S132" s="90">
        <f>IF(S111&lt;='CALC| 1'!$G$10,'CALC| 1'!$G$43,0)</f>
        <v>0</v>
      </c>
      <c r="T132" s="90">
        <f>IF(T111&lt;='CALC| 1'!$G$10,'CALC| 1'!$G$43,0)</f>
        <v>0</v>
      </c>
      <c r="U132" s="90">
        <f>IF(U111&lt;='CALC| 1'!$G$10,'CALC| 1'!$G$43,0)</f>
        <v>0</v>
      </c>
      <c r="V132" s="90">
        <f>IF(V111&lt;='CALC| 1'!$G$10,'CALC| 1'!$G$43,0)</f>
        <v>0</v>
      </c>
      <c r="W132" s="90">
        <f>IF(W111&lt;='CALC| 1'!$G$10,'CALC| 1'!$G$43,0)</f>
        <v>0</v>
      </c>
      <c r="X132" s="90">
        <f>IF(X111&lt;='CALC| 1'!$G$10,'CALC| 1'!$G$43,0)</f>
        <v>0</v>
      </c>
      <c r="Y132" s="90">
        <f>IF(Y111&lt;='CALC| 1'!$G$10,'CALC| 1'!$G$43,0)</f>
        <v>0</v>
      </c>
      <c r="Z132" s="90">
        <f>IF(Z111&lt;='CALC| 1'!$G$10,'CALC| 1'!$G$43,0)</f>
        <v>0</v>
      </c>
      <c r="AA132" s="90">
        <f>IF(AA111&lt;='CALC| 1'!$G$10,'CALC| 1'!$G$43,0)</f>
        <v>0</v>
      </c>
      <c r="AB132" s="90">
        <f>IF(AB111&lt;='CALC| 1'!$G$10,'CALC| 1'!$G$43,0)</f>
        <v>0</v>
      </c>
      <c r="AC132" s="90">
        <f>IF(AC111&lt;='CALC| 1'!$G$10,'CALC| 1'!$G$43,0)</f>
        <v>0</v>
      </c>
      <c r="AD132" s="90">
        <f>IF(AD111&lt;='CALC| 1'!$G$10,'CALC| 1'!$G$43,0)</f>
        <v>0</v>
      </c>
      <c r="AE132" s="90">
        <f>IF(AE111&lt;='CALC| 1'!$G$10,'CALC| 1'!$G$43,0)</f>
        <v>0</v>
      </c>
      <c r="AF132" s="90">
        <f>IF(AF111&lt;='CALC| 1'!$G$10,'CALC| 1'!$G$43,0)</f>
        <v>0</v>
      </c>
      <c r="AG132" s="90">
        <f>IF(AG111&lt;='CALC| 1'!$G$10,'CALC| 1'!$G$43,0)</f>
        <v>0</v>
      </c>
      <c r="AH132" s="90">
        <f>IF(AH111&lt;='CALC| 1'!$G$10,'CALC| 1'!$G$43,0)</f>
        <v>0</v>
      </c>
      <c r="AI132" s="90">
        <f>IF(AI111&lt;='CALC| 1'!$G$10,'CALC| 1'!$G$43,0)</f>
        <v>0</v>
      </c>
      <c r="AJ132" s="90">
        <f>IF(AJ111&lt;='CALC| 1'!$G$10,'CALC| 1'!$G$43,0)</f>
        <v>0</v>
      </c>
      <c r="AK132" s="90">
        <f>IF(AK111&lt;='CALC| 1'!$G$10,'CALC| 1'!$G$43,0)</f>
        <v>0</v>
      </c>
      <c r="AL132" s="90">
        <f>IF(AL111&lt;='CALC| 1'!$G$10,'CALC| 1'!$G$43,0)</f>
        <v>0</v>
      </c>
      <c r="AM132" s="90">
        <f>IF(AM111&lt;='CALC| 1'!$G$10,'CALC| 1'!$G$43,0)</f>
        <v>0</v>
      </c>
      <c r="AN132" s="90">
        <f>IF(AN111&lt;='CALC| 1'!$G$10,'CALC| 1'!$G$43,0)</f>
        <v>0</v>
      </c>
      <c r="AO132" s="90">
        <f>IF(AO111&lt;='CALC| 1'!$G$10,'CALC| 1'!$G$43,0)</f>
        <v>0</v>
      </c>
      <c r="AP132" s="90">
        <f>IF(AP111&lt;='CALC| 1'!$G$10,'CALC| 1'!$G$43,0)</f>
        <v>0</v>
      </c>
      <c r="AQ132" s="90">
        <f>IF(AQ111&lt;='CALC| 1'!$G$10,'CALC| 1'!$G$43,0)</f>
        <v>0</v>
      </c>
      <c r="AR132" s="90">
        <f>IF(AR111&lt;='CALC| 1'!$G$10,'CALC| 1'!$G$43,0)</f>
        <v>0</v>
      </c>
      <c r="AS132" s="90">
        <f>IF(AS111&lt;='CALC| 1'!$G$10,'CALC| 1'!$G$43,0)</f>
        <v>0</v>
      </c>
      <c r="AT132" s="90">
        <f>IF(AT111&lt;='CALC| 1'!$G$10,'CALC| 1'!$G$43,0)</f>
        <v>0</v>
      </c>
      <c r="AU132" s="90">
        <f>IF(AU111&lt;='CALC| 1'!$G$10,'CALC| 1'!$G$43,0)</f>
        <v>0</v>
      </c>
      <c r="AV132" s="90">
        <f>IF(AV111&lt;='CALC| 1'!$G$10,'CALC| 1'!$G$43,0)</f>
        <v>0</v>
      </c>
      <c r="AW132" s="90">
        <f>IF(AW111&lt;='CALC| 1'!$G$10,'CALC| 1'!$G$43,0)</f>
        <v>0</v>
      </c>
      <c r="AX132" s="90">
        <f>IF(AX111&lt;='CALC| 1'!$G$10,'CALC| 1'!$G$43,0)</f>
        <v>0</v>
      </c>
      <c r="AY132" s="90">
        <f>IF(AY111&lt;='CALC| 1'!$G$10,'CALC| 1'!$G$43,0)</f>
        <v>0</v>
      </c>
      <c r="AZ132" s="90">
        <f>IF(AZ111&lt;='CALC| 1'!$G$10,'CALC| 1'!$G$43,0)</f>
        <v>0</v>
      </c>
      <c r="BA132" s="90">
        <f>IF(BA111&lt;='CALC| 1'!$G$10,'CALC| 1'!$G$43,0)</f>
        <v>0</v>
      </c>
      <c r="BB132" s="90">
        <f>IF(BB111&lt;='CALC| 1'!$G$10,'CALC| 1'!$G$43,0)</f>
        <v>0</v>
      </c>
      <c r="BC132" s="90">
        <f>IF(BC111&lt;='CALC| 1'!$G$10,'CALC| 1'!$G$43,0)</f>
        <v>0</v>
      </c>
      <c r="BD132" s="90">
        <f>IF(BD111&lt;='CALC| 1'!$G$10,'CALC| 1'!$G$43,0)</f>
        <v>0</v>
      </c>
      <c r="BE132" s="90">
        <f>IF(BE111&lt;='CALC| 1'!$G$10,'CALC| 1'!$G$43,0)</f>
        <v>0</v>
      </c>
      <c r="BF132" s="90">
        <f>IF(BF111&lt;='CALC| 1'!$G$10,'CALC| 1'!$G$43,0)</f>
        <v>0</v>
      </c>
      <c r="BG132" s="90">
        <f>IF(BG111&lt;='CALC| 1'!$G$10,'CALC| 1'!$G$43,0)</f>
        <v>0</v>
      </c>
      <c r="BH132" s="90">
        <f>IF(BH111&lt;='CALC| 1'!$G$10,'CALC| 1'!$G$43,0)</f>
        <v>0</v>
      </c>
      <c r="BI132" s="90">
        <f>IF(BI111&lt;='CALC| 1'!$G$10,'CALC| 1'!$G$43,0)</f>
        <v>0</v>
      </c>
      <c r="BJ132" s="90">
        <f>IF(BJ111&lt;='CALC| 1'!$G$10,'CALC| 1'!$G$43,0)</f>
        <v>0</v>
      </c>
      <c r="BK132" s="90">
        <f>IF(BK111&lt;='CALC| 1'!$G$10,'CALC| 1'!$G$43,0)</f>
        <v>0</v>
      </c>
      <c r="BL132" s="90">
        <f>IF(BL111&lt;='CALC| 1'!$G$10,'CALC| 1'!$G$43,0)</f>
        <v>0</v>
      </c>
      <c r="BM132" s="90">
        <f>IF(BM111&lt;='CALC| 1'!$G$10,'CALC| 1'!$G$43,0)</f>
        <v>0</v>
      </c>
      <c r="BN132" s="90">
        <f>IF(BN111&lt;='CALC| 1'!$G$10,'CALC| 1'!$G$43,0)</f>
        <v>0</v>
      </c>
      <c r="BO132" s="68"/>
      <c r="BP132" s="68"/>
      <c r="BQ132" s="68"/>
      <c r="BR132" s="68"/>
      <c r="BS132" s="68"/>
    </row>
    <row r="133" spans="1:71" ht="15.4" x14ac:dyDescent="0.6">
      <c r="A133" s="68"/>
      <c r="C133" s="98" t="s">
        <v>228</v>
      </c>
      <c r="D133" s="34" t="s">
        <v>0</v>
      </c>
      <c r="E133" s="20" t="s">
        <v>110</v>
      </c>
      <c r="F133" s="20"/>
      <c r="G133" s="90">
        <f>IF(G111&lt;='CALC| 1'!$G$10,'CALC| 1'!$G$44,0)</f>
        <v>1.4965510941189615</v>
      </c>
      <c r="H133" s="90">
        <f>IF(H111&lt;='CALC| 1'!$G$10,'CALC| 1'!$G$44,0)</f>
        <v>1.4965510941189615</v>
      </c>
      <c r="I133" s="90">
        <f>IF(I111&lt;='CALC| 1'!$G$10,'CALC| 1'!$G$44,0)</f>
        <v>1.4965510941189615</v>
      </c>
      <c r="J133" s="90">
        <f>IF(J111&lt;='CALC| 1'!$G$10,'CALC| 1'!$G$44,0)</f>
        <v>1.4965510941189615</v>
      </c>
      <c r="K133" s="90">
        <f>IF(K111&lt;='CALC| 1'!$G$10,'CALC| 1'!$G$44,0)</f>
        <v>1.4965510941189615</v>
      </c>
      <c r="L133" s="90">
        <f>IF(L111&lt;='CALC| 1'!$G$10,'CALC| 1'!$G$44,0)</f>
        <v>1.4965510941189615</v>
      </c>
      <c r="M133" s="90">
        <f>IF(M111&lt;='CALC| 1'!$G$10,'CALC| 1'!$G$44,0)</f>
        <v>1.4965510941189615</v>
      </c>
      <c r="N133" s="90">
        <f>IF(N111&lt;='CALC| 1'!$G$10,'CALC| 1'!$G$44,0)</f>
        <v>1.4965510941189615</v>
      </c>
      <c r="O133" s="90">
        <f>IF(O111&lt;='CALC| 1'!$G$10,'CALC| 1'!$G$44,0)</f>
        <v>0</v>
      </c>
      <c r="P133" s="90">
        <f>IF(P111&lt;='CALC| 1'!$G$10,'CALC| 1'!$G$44,0)</f>
        <v>0</v>
      </c>
      <c r="Q133" s="90">
        <f>IF(Q111&lt;='CALC| 1'!$G$10,'CALC| 1'!$G$44,0)</f>
        <v>0</v>
      </c>
      <c r="R133" s="90">
        <f>IF(R111&lt;='CALC| 1'!$G$10,'CALC| 1'!$G$44,0)</f>
        <v>0</v>
      </c>
      <c r="S133" s="90">
        <f>IF(S111&lt;='CALC| 1'!$G$10,'CALC| 1'!$G$44,0)</f>
        <v>0</v>
      </c>
      <c r="T133" s="90">
        <f>IF(T111&lt;='CALC| 1'!$G$10,'CALC| 1'!$G$44,0)</f>
        <v>0</v>
      </c>
      <c r="U133" s="90">
        <f>IF(U111&lt;='CALC| 1'!$G$10,'CALC| 1'!$G$44,0)</f>
        <v>0</v>
      </c>
      <c r="V133" s="90">
        <f>IF(V111&lt;='CALC| 1'!$G$10,'CALC| 1'!$G$44,0)</f>
        <v>0</v>
      </c>
      <c r="W133" s="90">
        <f>IF(W111&lt;='CALC| 1'!$G$10,'CALC| 1'!$G$44,0)</f>
        <v>0</v>
      </c>
      <c r="X133" s="90">
        <f>IF(X111&lt;='CALC| 1'!$G$10,'CALC| 1'!$G$44,0)</f>
        <v>0</v>
      </c>
      <c r="Y133" s="90">
        <f>IF(Y111&lt;='CALC| 1'!$G$10,'CALC| 1'!$G$44,0)</f>
        <v>0</v>
      </c>
      <c r="Z133" s="90">
        <f>IF(Z111&lt;='CALC| 1'!$G$10,'CALC| 1'!$G$44,0)</f>
        <v>0</v>
      </c>
      <c r="AA133" s="90">
        <f>IF(AA111&lt;='CALC| 1'!$G$10,'CALC| 1'!$G$44,0)</f>
        <v>0</v>
      </c>
      <c r="AB133" s="90">
        <f>IF(AB111&lt;='CALC| 1'!$G$10,'CALC| 1'!$G$44,0)</f>
        <v>0</v>
      </c>
      <c r="AC133" s="90">
        <f>IF(AC111&lt;='CALC| 1'!$G$10,'CALC| 1'!$G$44,0)</f>
        <v>0</v>
      </c>
      <c r="AD133" s="90">
        <f>IF(AD111&lt;='CALC| 1'!$G$10,'CALC| 1'!$G$44,0)</f>
        <v>0</v>
      </c>
      <c r="AE133" s="90">
        <f>IF(AE111&lt;='CALC| 1'!$G$10,'CALC| 1'!$G$44,0)</f>
        <v>0</v>
      </c>
      <c r="AF133" s="90">
        <f>IF(AF111&lt;='CALC| 1'!$G$10,'CALC| 1'!$G$44,0)</f>
        <v>0</v>
      </c>
      <c r="AG133" s="90">
        <f>IF(AG111&lt;='CALC| 1'!$G$10,'CALC| 1'!$G$44,0)</f>
        <v>0</v>
      </c>
      <c r="AH133" s="90">
        <f>IF(AH111&lt;='CALC| 1'!$G$10,'CALC| 1'!$G$44,0)</f>
        <v>0</v>
      </c>
      <c r="AI133" s="90">
        <f>IF(AI111&lt;='CALC| 1'!$G$10,'CALC| 1'!$G$44,0)</f>
        <v>0</v>
      </c>
      <c r="AJ133" s="90">
        <f>IF(AJ111&lt;='CALC| 1'!$G$10,'CALC| 1'!$G$44,0)</f>
        <v>0</v>
      </c>
      <c r="AK133" s="90">
        <f>IF(AK111&lt;='CALC| 1'!$G$10,'CALC| 1'!$G$44,0)</f>
        <v>0</v>
      </c>
      <c r="AL133" s="90">
        <f>IF(AL111&lt;='CALC| 1'!$G$10,'CALC| 1'!$G$44,0)</f>
        <v>0</v>
      </c>
      <c r="AM133" s="90">
        <f>IF(AM111&lt;='CALC| 1'!$G$10,'CALC| 1'!$G$44,0)</f>
        <v>0</v>
      </c>
      <c r="AN133" s="90">
        <f>IF(AN111&lt;='CALC| 1'!$G$10,'CALC| 1'!$G$44,0)</f>
        <v>0</v>
      </c>
      <c r="AO133" s="90">
        <f>IF(AO111&lt;='CALC| 1'!$G$10,'CALC| 1'!$G$44,0)</f>
        <v>0</v>
      </c>
      <c r="AP133" s="90">
        <f>IF(AP111&lt;='CALC| 1'!$G$10,'CALC| 1'!$G$44,0)</f>
        <v>0</v>
      </c>
      <c r="AQ133" s="90">
        <f>IF(AQ111&lt;='CALC| 1'!$G$10,'CALC| 1'!$G$44,0)</f>
        <v>0</v>
      </c>
      <c r="AR133" s="90">
        <f>IF(AR111&lt;='CALC| 1'!$G$10,'CALC| 1'!$G$44,0)</f>
        <v>0</v>
      </c>
      <c r="AS133" s="90">
        <f>IF(AS111&lt;='CALC| 1'!$G$10,'CALC| 1'!$G$44,0)</f>
        <v>0</v>
      </c>
      <c r="AT133" s="90">
        <f>IF(AT111&lt;='CALC| 1'!$G$10,'CALC| 1'!$G$44,0)</f>
        <v>0</v>
      </c>
      <c r="AU133" s="90">
        <f>IF(AU111&lt;='CALC| 1'!$G$10,'CALC| 1'!$G$44,0)</f>
        <v>0</v>
      </c>
      <c r="AV133" s="90">
        <f>IF(AV111&lt;='CALC| 1'!$G$10,'CALC| 1'!$G$44,0)</f>
        <v>0</v>
      </c>
      <c r="AW133" s="90">
        <f>IF(AW111&lt;='CALC| 1'!$G$10,'CALC| 1'!$G$44,0)</f>
        <v>0</v>
      </c>
      <c r="AX133" s="90">
        <f>IF(AX111&lt;='CALC| 1'!$G$10,'CALC| 1'!$G$44,0)</f>
        <v>0</v>
      </c>
      <c r="AY133" s="90">
        <f>IF(AY111&lt;='CALC| 1'!$G$10,'CALC| 1'!$G$44,0)</f>
        <v>0</v>
      </c>
      <c r="AZ133" s="90">
        <f>IF(AZ111&lt;='CALC| 1'!$G$10,'CALC| 1'!$G$44,0)</f>
        <v>0</v>
      </c>
      <c r="BA133" s="90">
        <f>IF(BA111&lt;='CALC| 1'!$G$10,'CALC| 1'!$G$44,0)</f>
        <v>0</v>
      </c>
      <c r="BB133" s="90">
        <f>IF(BB111&lt;='CALC| 1'!$G$10,'CALC| 1'!$G$44,0)</f>
        <v>0</v>
      </c>
      <c r="BC133" s="90">
        <f>IF(BC111&lt;='CALC| 1'!$G$10,'CALC| 1'!$G$44,0)</f>
        <v>0</v>
      </c>
      <c r="BD133" s="90">
        <f>IF(BD111&lt;='CALC| 1'!$G$10,'CALC| 1'!$G$44,0)</f>
        <v>0</v>
      </c>
      <c r="BE133" s="90">
        <f>IF(BE111&lt;='CALC| 1'!$G$10,'CALC| 1'!$G$44,0)</f>
        <v>0</v>
      </c>
      <c r="BF133" s="90">
        <f>IF(BF111&lt;='CALC| 1'!$G$10,'CALC| 1'!$G$44,0)</f>
        <v>0</v>
      </c>
      <c r="BG133" s="90">
        <f>IF(BG111&lt;='CALC| 1'!$G$10,'CALC| 1'!$G$44,0)</f>
        <v>0</v>
      </c>
      <c r="BH133" s="90">
        <f>IF(BH111&lt;='CALC| 1'!$G$10,'CALC| 1'!$G$44,0)</f>
        <v>0</v>
      </c>
      <c r="BI133" s="90">
        <f>IF(BI111&lt;='CALC| 1'!$G$10,'CALC| 1'!$G$44,0)</f>
        <v>0</v>
      </c>
      <c r="BJ133" s="90">
        <f>IF(BJ111&lt;='CALC| 1'!$G$10,'CALC| 1'!$G$44,0)</f>
        <v>0</v>
      </c>
      <c r="BK133" s="90">
        <f>IF(BK111&lt;='CALC| 1'!$G$10,'CALC| 1'!$G$44,0)</f>
        <v>0</v>
      </c>
      <c r="BL133" s="90">
        <f>IF(BL111&lt;='CALC| 1'!$G$10,'CALC| 1'!$G$44,0)</f>
        <v>0</v>
      </c>
      <c r="BM133" s="90">
        <f>IF(BM111&lt;='CALC| 1'!$G$10,'CALC| 1'!$G$44,0)</f>
        <v>0</v>
      </c>
      <c r="BN133" s="90">
        <f>IF(BN111&lt;='CALC| 1'!$G$10,'CALC| 1'!$G$44,0)</f>
        <v>0</v>
      </c>
      <c r="BO133" s="68"/>
      <c r="BP133" s="68"/>
      <c r="BQ133" s="68"/>
      <c r="BR133" s="68"/>
      <c r="BS133" s="68"/>
    </row>
    <row r="134" spans="1:71" ht="15.4" x14ac:dyDescent="0.6">
      <c r="A134" s="68"/>
      <c r="C134" s="68" t="s">
        <v>229</v>
      </c>
      <c r="D134" s="34" t="s">
        <v>0</v>
      </c>
      <c r="E134" s="20" t="s">
        <v>110</v>
      </c>
      <c r="F134" s="2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  <c r="AJ134" s="90"/>
      <c r="AK134" s="90"/>
      <c r="AL134" s="90"/>
      <c r="AM134" s="90"/>
      <c r="AN134" s="90"/>
      <c r="AO134" s="90"/>
      <c r="AP134" s="90"/>
      <c r="AQ134" s="90"/>
      <c r="AR134" s="90"/>
      <c r="AS134" s="90"/>
      <c r="AT134" s="90"/>
      <c r="AU134" s="90"/>
      <c r="AV134" s="90"/>
      <c r="AW134" s="90"/>
      <c r="AX134" s="90"/>
      <c r="AY134" s="90"/>
      <c r="AZ134" s="90"/>
      <c r="BA134" s="90"/>
      <c r="BB134" s="90"/>
      <c r="BC134" s="90"/>
      <c r="BD134" s="90"/>
      <c r="BE134" s="90"/>
      <c r="BF134" s="90"/>
      <c r="BG134" s="90"/>
      <c r="BH134" s="90"/>
      <c r="BI134" s="90"/>
      <c r="BJ134" s="90"/>
      <c r="BK134" s="90"/>
      <c r="BL134" s="90"/>
      <c r="BM134" s="90"/>
      <c r="BN134" s="90"/>
      <c r="BO134" s="68"/>
      <c r="BP134" s="68"/>
      <c r="BQ134" s="68"/>
      <c r="BR134" s="68"/>
      <c r="BS134" s="68"/>
    </row>
    <row r="135" spans="1:71" ht="14.25" x14ac:dyDescent="0.45">
      <c r="A135"/>
      <c r="B135" s="142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</row>
    <row r="136" spans="1:71" x14ac:dyDescent="0.35">
      <c r="A136" s="68"/>
      <c r="C136" s="70" t="s">
        <v>30</v>
      </c>
      <c r="D136" s="68"/>
      <c r="E136" s="68"/>
      <c r="F136" s="68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90"/>
      <c r="AL136" s="90"/>
      <c r="AM136" s="90"/>
      <c r="AN136" s="90"/>
      <c r="AO136" s="90"/>
      <c r="AP136" s="90"/>
      <c r="AQ136" s="90"/>
      <c r="AR136" s="90"/>
      <c r="AS136" s="90"/>
      <c r="AT136" s="90"/>
      <c r="AU136" s="90"/>
      <c r="AV136" s="90"/>
      <c r="AW136" s="90"/>
      <c r="AX136" s="90"/>
      <c r="AY136" s="90"/>
      <c r="AZ136" s="90"/>
      <c r="BA136" s="90"/>
      <c r="BB136" s="90"/>
      <c r="BC136" s="90"/>
      <c r="BD136" s="90"/>
      <c r="BE136" s="90"/>
      <c r="BF136" s="90"/>
      <c r="BG136" s="90"/>
      <c r="BH136" s="90"/>
      <c r="BI136" s="90"/>
      <c r="BJ136" s="90"/>
      <c r="BK136" s="90"/>
      <c r="BL136" s="90"/>
      <c r="BM136" s="90"/>
      <c r="BN136" s="90"/>
      <c r="BO136" s="68"/>
      <c r="BP136" s="68"/>
      <c r="BQ136" s="68"/>
      <c r="BR136" s="68"/>
      <c r="BS136" s="68"/>
    </row>
    <row r="137" spans="1:71" x14ac:dyDescent="0.35">
      <c r="A137" s="68"/>
      <c r="C137" s="68" t="s">
        <v>31</v>
      </c>
      <c r="D137" s="68"/>
      <c r="E137" s="68"/>
      <c r="F137" s="68"/>
      <c r="G137" s="130">
        <f>IF(G111&lt;='CALC| 1'!$G$10,'CALC| 1'!$G$50,0)</f>
        <v>0.115361316779374</v>
      </c>
      <c r="H137" s="130">
        <f>IF(H111&lt;='CALC| 1'!$G$10,'CALC| 1'!$G$50,0)</f>
        <v>0.115361316779374</v>
      </c>
      <c r="I137" s="130">
        <f>IF(I111&lt;='CALC| 1'!$G$10,'CALC| 1'!$G$50,0)</f>
        <v>0.115361316779374</v>
      </c>
      <c r="J137" s="130">
        <f>IF(J111&lt;='CALC| 1'!$G$10,'CALC| 1'!$G$50,0)</f>
        <v>0.115361316779374</v>
      </c>
      <c r="K137" s="130">
        <f>IF(K111&lt;='CALC| 1'!$G$10,'CALC| 1'!$G$50,0)</f>
        <v>0.115361316779374</v>
      </c>
      <c r="L137" s="130">
        <f>IF(L111&lt;='CALC| 1'!$G$10,'CALC| 1'!$G$50,0)</f>
        <v>0.115361316779374</v>
      </c>
      <c r="M137" s="130">
        <f>IF(M111&lt;='CALC| 1'!$G$10,'CALC| 1'!$G$50,0)</f>
        <v>0.115361316779374</v>
      </c>
      <c r="N137" s="130">
        <f>IF(N111&lt;='CALC| 1'!$G$10,'CALC| 1'!$G$50,0)</f>
        <v>0.115361316779374</v>
      </c>
      <c r="O137" s="90">
        <f>IF(O111&lt;='CALC| 1'!$G$10,'CALC| 1'!$G$50,0)</f>
        <v>0</v>
      </c>
      <c r="P137" s="90">
        <f>IF(P111&lt;='CALC| 1'!$G$10,'CALC| 1'!$G$50,0)</f>
        <v>0</v>
      </c>
      <c r="Q137" s="90">
        <f>IF(Q111&lt;='CALC| 1'!$G$10,'CALC| 1'!$G$50,0)</f>
        <v>0</v>
      </c>
      <c r="R137" s="90">
        <f>IF(R111&lt;='CALC| 1'!$G$10,'CALC| 1'!$G$50,0)</f>
        <v>0</v>
      </c>
      <c r="S137" s="90">
        <f>IF(S111&lt;='CALC| 1'!$G$10,'CALC| 1'!$G$50,0)</f>
        <v>0</v>
      </c>
      <c r="T137" s="90">
        <f>IF(T111&lt;='CALC| 1'!$G$10,'CALC| 1'!$G$50,0)</f>
        <v>0</v>
      </c>
      <c r="U137" s="90">
        <f>IF(U111&lt;='CALC| 1'!$G$10,'CALC| 1'!$G$50,0)</f>
        <v>0</v>
      </c>
      <c r="V137" s="90">
        <f>IF(V111&lt;='CALC| 1'!$G$10,'CALC| 1'!$G$50,0)</f>
        <v>0</v>
      </c>
      <c r="W137" s="90">
        <f>IF(W111&lt;='CALC| 1'!$G$10,'CALC| 1'!$G$50,0)</f>
        <v>0</v>
      </c>
      <c r="X137" s="90">
        <f>IF(X111&lt;='CALC| 1'!$G$10,'CALC| 1'!$G$50,0)</f>
        <v>0</v>
      </c>
      <c r="Y137" s="90">
        <f>IF(Y111&lt;='CALC| 1'!$G$10,'CALC| 1'!$G$50,0)</f>
        <v>0</v>
      </c>
      <c r="Z137" s="90">
        <f>IF(Z111&lt;='CALC| 1'!$G$10,'CALC| 1'!$G$50,0)</f>
        <v>0</v>
      </c>
      <c r="AA137" s="90">
        <f>IF(AA111&lt;='CALC| 1'!$G$10,'CALC| 1'!$G$50,0)</f>
        <v>0</v>
      </c>
      <c r="AB137" s="90">
        <f>IF(AB111&lt;='CALC| 1'!$G$10,'CALC| 1'!$G$50,0)</f>
        <v>0</v>
      </c>
      <c r="AC137" s="90">
        <f>IF(AC111&lt;='CALC| 1'!$G$10,'CALC| 1'!$G$50,0)</f>
        <v>0</v>
      </c>
      <c r="AD137" s="90">
        <f>IF(AD111&lt;='CALC| 1'!$G$10,'CALC| 1'!$G$50,0)</f>
        <v>0</v>
      </c>
      <c r="AE137" s="90">
        <f>IF(AE111&lt;='CALC| 1'!$G$10,'CALC| 1'!$G$50,0)</f>
        <v>0</v>
      </c>
      <c r="AF137" s="90">
        <f>IF(AF111&lt;='CALC| 1'!$G$10,'CALC| 1'!$G$50,0)</f>
        <v>0</v>
      </c>
      <c r="AG137" s="90">
        <f>IF(AG111&lt;='CALC| 1'!$G$10,'CALC| 1'!$G$50,0)</f>
        <v>0</v>
      </c>
      <c r="AH137" s="90">
        <f>IF(AH111&lt;='CALC| 1'!$G$10,'CALC| 1'!$G$50,0)</f>
        <v>0</v>
      </c>
      <c r="AI137" s="90">
        <f>IF(AI111&lt;='CALC| 1'!$G$10,'CALC| 1'!$G$50,0)</f>
        <v>0</v>
      </c>
      <c r="AJ137" s="90">
        <f>IF(AJ111&lt;='CALC| 1'!$G$10,'CALC| 1'!$G$50,0)</f>
        <v>0</v>
      </c>
      <c r="AK137" s="90">
        <f>IF(AK111&lt;='CALC| 1'!$G$10,'CALC| 1'!$G$50,0)</f>
        <v>0</v>
      </c>
      <c r="AL137" s="90">
        <f>IF(AL111&lt;='CALC| 1'!$G$10,'CALC| 1'!$G$50,0)</f>
        <v>0</v>
      </c>
      <c r="AM137" s="90">
        <f>IF(AM111&lt;='CALC| 1'!$G$10,'CALC| 1'!$G$50,0)</f>
        <v>0</v>
      </c>
      <c r="AN137" s="90">
        <f>IF(AN111&lt;='CALC| 1'!$G$10,'CALC| 1'!$G$50,0)</f>
        <v>0</v>
      </c>
      <c r="AO137" s="90">
        <f>IF(AO111&lt;='CALC| 1'!$G$10,'CALC| 1'!$G$50,0)</f>
        <v>0</v>
      </c>
      <c r="AP137" s="90">
        <f>IF(AP111&lt;='CALC| 1'!$G$10,'CALC| 1'!$G$50,0)</f>
        <v>0</v>
      </c>
      <c r="AQ137" s="90">
        <f>IF(AQ111&lt;='CALC| 1'!$G$10,'CALC| 1'!$G$50,0)</f>
        <v>0</v>
      </c>
      <c r="AR137" s="90">
        <f>IF(AR111&lt;='CALC| 1'!$G$10,'CALC| 1'!$G$50,0)</f>
        <v>0</v>
      </c>
      <c r="AS137" s="90">
        <f>IF(AS111&lt;='CALC| 1'!$G$10,'CALC| 1'!$G$50,0)</f>
        <v>0</v>
      </c>
      <c r="AT137" s="90">
        <f>IF(AT111&lt;='CALC| 1'!$G$10,'CALC| 1'!$G$50,0)</f>
        <v>0</v>
      </c>
      <c r="AU137" s="90">
        <f>IF(AU111&lt;='CALC| 1'!$G$10,'CALC| 1'!$G$50,0)</f>
        <v>0</v>
      </c>
      <c r="AV137" s="90">
        <f>IF(AV111&lt;='CALC| 1'!$G$10,'CALC| 1'!$G$50,0)</f>
        <v>0</v>
      </c>
      <c r="AW137" s="90">
        <f>IF(AW111&lt;='CALC| 1'!$G$10,'CALC| 1'!$G$50,0)</f>
        <v>0</v>
      </c>
      <c r="AX137" s="90">
        <f>IF(AX111&lt;='CALC| 1'!$G$10,'CALC| 1'!$G$50,0)</f>
        <v>0</v>
      </c>
      <c r="AY137" s="90">
        <f>IF(AY111&lt;='CALC| 1'!$G$10,'CALC| 1'!$G$50,0)</f>
        <v>0</v>
      </c>
      <c r="AZ137" s="90">
        <f>IF(AZ111&lt;='CALC| 1'!$G$10,'CALC| 1'!$G$50,0)</f>
        <v>0</v>
      </c>
      <c r="BA137" s="90">
        <f>IF(BA111&lt;='CALC| 1'!$G$10,'CALC| 1'!$G$50,0)</f>
        <v>0</v>
      </c>
      <c r="BB137" s="90">
        <f>IF(BB111&lt;='CALC| 1'!$G$10,'CALC| 1'!$G$50,0)</f>
        <v>0</v>
      </c>
      <c r="BC137" s="90">
        <f>IF(BC111&lt;='CALC| 1'!$G$10,'CALC| 1'!$G$50,0)</f>
        <v>0</v>
      </c>
      <c r="BD137" s="90">
        <f>IF(BD111&lt;='CALC| 1'!$G$10,'CALC| 1'!$G$50,0)</f>
        <v>0</v>
      </c>
      <c r="BE137" s="90">
        <f>IF(BE111&lt;='CALC| 1'!$G$10,'CALC| 1'!$G$50,0)</f>
        <v>0</v>
      </c>
      <c r="BF137" s="90">
        <f>IF(BF111&lt;='CALC| 1'!$G$10,'CALC| 1'!$G$50,0)</f>
        <v>0</v>
      </c>
      <c r="BG137" s="90">
        <f>IF(BG111&lt;='CALC| 1'!$G$10,'CALC| 1'!$G$50,0)</f>
        <v>0</v>
      </c>
      <c r="BH137" s="90">
        <f>IF(BH111&lt;='CALC| 1'!$G$10,'CALC| 1'!$G$50,0)</f>
        <v>0</v>
      </c>
      <c r="BI137" s="90">
        <f>IF(BI111&lt;='CALC| 1'!$G$10,'CALC| 1'!$G$50,0)</f>
        <v>0</v>
      </c>
      <c r="BJ137" s="90">
        <f>IF(BJ111&lt;='CALC| 1'!$G$10,'CALC| 1'!$G$50,0)</f>
        <v>0</v>
      </c>
      <c r="BK137" s="90">
        <f>IF(BK111&lt;='CALC| 1'!$G$10,'CALC| 1'!$G$50,0)</f>
        <v>0</v>
      </c>
      <c r="BL137" s="90">
        <f>IF(BL111&lt;='CALC| 1'!$G$10,'CALC| 1'!$G$50,0)</f>
        <v>0</v>
      </c>
      <c r="BM137" s="90">
        <f>IF(BM111&lt;='CALC| 1'!$G$10,'CALC| 1'!$G$50,0)</f>
        <v>0</v>
      </c>
      <c r="BN137" s="90">
        <f>IF(BN111&lt;='CALC| 1'!$G$10,'CALC| 1'!$G$50,0)</f>
        <v>0</v>
      </c>
      <c r="BO137" s="68"/>
      <c r="BP137" s="68"/>
      <c r="BQ137" s="68"/>
      <c r="BR137" s="68"/>
      <c r="BS137" s="68"/>
    </row>
    <row r="138" spans="1:71" x14ac:dyDescent="0.35">
      <c r="A138" s="68"/>
      <c r="C138" s="68" t="s">
        <v>16</v>
      </c>
      <c r="D138" s="68"/>
      <c r="E138" s="68"/>
      <c r="F138" s="68"/>
      <c r="G138" s="130">
        <f>IF(G111&lt;='CALC| 1'!$G$10,'CALC| 1'!$G$51,0)</f>
        <v>3.5578532323121961E-3</v>
      </c>
      <c r="H138" s="130">
        <f>IF(H111&lt;='CALC| 1'!$G$10,'CALC| 1'!$G$51,0)</f>
        <v>3.5578532323121961E-3</v>
      </c>
      <c r="I138" s="130">
        <f>IF(I111&lt;='CALC| 1'!$G$10,'CALC| 1'!$G$51,0)</f>
        <v>3.5578532323121961E-3</v>
      </c>
      <c r="J138" s="130">
        <f>IF(J111&lt;='CALC| 1'!$G$10,'CALC| 1'!$G$51,0)</f>
        <v>3.5578532323121961E-3</v>
      </c>
      <c r="K138" s="130">
        <f>IF(K111&lt;='CALC| 1'!$G$10,'CALC| 1'!$G$51,0)</f>
        <v>3.5578532323121961E-3</v>
      </c>
      <c r="L138" s="130">
        <f>IF(L111&lt;='CALC| 1'!$G$10,'CALC| 1'!$G$51,0)</f>
        <v>3.5578532323121961E-3</v>
      </c>
      <c r="M138" s="130">
        <f>IF(M111&lt;='CALC| 1'!$G$10,'CALC| 1'!$G$51,0)</f>
        <v>3.5578532323121961E-3</v>
      </c>
      <c r="N138" s="130">
        <f>IF(N111&lt;='CALC| 1'!$G$10,'CALC| 1'!$G$51,0)</f>
        <v>3.5578532323121961E-3</v>
      </c>
      <c r="O138" s="90">
        <f>IF(O111&lt;='CALC| 1'!$G$10,'CALC| 1'!$G$51,0)</f>
        <v>0</v>
      </c>
      <c r="P138" s="90">
        <f>IF(P111&lt;='CALC| 1'!$G$10,'CALC| 1'!$G$51,0)</f>
        <v>0</v>
      </c>
      <c r="Q138" s="90">
        <f>IF(Q111&lt;='CALC| 1'!$G$10,'CALC| 1'!$G$51,0)</f>
        <v>0</v>
      </c>
      <c r="R138" s="90">
        <f>IF(R111&lt;='CALC| 1'!$G$10,'CALC| 1'!$G$51,0)</f>
        <v>0</v>
      </c>
      <c r="S138" s="90">
        <f>IF(S111&lt;='CALC| 1'!$G$10,'CALC| 1'!$G$51,0)</f>
        <v>0</v>
      </c>
      <c r="T138" s="90">
        <f>IF(T111&lt;='CALC| 1'!$G$10,'CALC| 1'!$G$51,0)</f>
        <v>0</v>
      </c>
      <c r="U138" s="90">
        <f>IF(U111&lt;='CALC| 1'!$G$10,'CALC| 1'!$G$51,0)</f>
        <v>0</v>
      </c>
      <c r="V138" s="90">
        <f>IF(V111&lt;='CALC| 1'!$G$10,'CALC| 1'!$G$51,0)</f>
        <v>0</v>
      </c>
      <c r="W138" s="90">
        <f>IF(W111&lt;='CALC| 1'!$G$10,'CALC| 1'!$G$51,0)</f>
        <v>0</v>
      </c>
      <c r="X138" s="90">
        <f>IF(X111&lt;='CALC| 1'!$G$10,'CALC| 1'!$G$51,0)</f>
        <v>0</v>
      </c>
      <c r="Y138" s="90">
        <f>IF(Y111&lt;='CALC| 1'!$G$10,'CALC| 1'!$G$51,0)</f>
        <v>0</v>
      </c>
      <c r="Z138" s="90">
        <f>IF(Z111&lt;='CALC| 1'!$G$10,'CALC| 1'!$G$51,0)</f>
        <v>0</v>
      </c>
      <c r="AA138" s="90">
        <f>IF(AA111&lt;='CALC| 1'!$G$10,'CALC| 1'!$G$51,0)</f>
        <v>0</v>
      </c>
      <c r="AB138" s="90">
        <f>IF(AB111&lt;='CALC| 1'!$G$10,'CALC| 1'!$G$51,0)</f>
        <v>0</v>
      </c>
      <c r="AC138" s="90">
        <f>IF(AC111&lt;='CALC| 1'!$G$10,'CALC| 1'!$G$51,0)</f>
        <v>0</v>
      </c>
      <c r="AD138" s="90">
        <f>IF(AD111&lt;='CALC| 1'!$G$10,'CALC| 1'!$G$51,0)</f>
        <v>0</v>
      </c>
      <c r="AE138" s="90">
        <f>IF(AE111&lt;='CALC| 1'!$G$10,'CALC| 1'!$G$51,0)</f>
        <v>0</v>
      </c>
      <c r="AF138" s="90">
        <f>IF(AF111&lt;='CALC| 1'!$G$10,'CALC| 1'!$G$51,0)</f>
        <v>0</v>
      </c>
      <c r="AG138" s="90">
        <f>IF(AG111&lt;='CALC| 1'!$G$10,'CALC| 1'!$G$51,0)</f>
        <v>0</v>
      </c>
      <c r="AH138" s="90">
        <f>IF(AH111&lt;='CALC| 1'!$G$10,'CALC| 1'!$G$51,0)</f>
        <v>0</v>
      </c>
      <c r="AI138" s="90">
        <f>IF(AI111&lt;='CALC| 1'!$G$10,'CALC| 1'!$G$51,0)</f>
        <v>0</v>
      </c>
      <c r="AJ138" s="90">
        <f>IF(AJ111&lt;='CALC| 1'!$G$10,'CALC| 1'!$G$51,0)</f>
        <v>0</v>
      </c>
      <c r="AK138" s="90">
        <f>IF(AK111&lt;='CALC| 1'!$G$10,'CALC| 1'!$G$51,0)</f>
        <v>0</v>
      </c>
      <c r="AL138" s="90">
        <f>IF(AL111&lt;='CALC| 1'!$G$10,'CALC| 1'!$G$51,0)</f>
        <v>0</v>
      </c>
      <c r="AM138" s="90">
        <f>IF(AM111&lt;='CALC| 1'!$G$10,'CALC| 1'!$G$51,0)</f>
        <v>0</v>
      </c>
      <c r="AN138" s="90">
        <f>IF(AN111&lt;='CALC| 1'!$G$10,'CALC| 1'!$G$51,0)</f>
        <v>0</v>
      </c>
      <c r="AO138" s="90">
        <f>IF(AO111&lt;='CALC| 1'!$G$10,'CALC| 1'!$G$51,0)</f>
        <v>0</v>
      </c>
      <c r="AP138" s="90">
        <f>IF(AP111&lt;='CALC| 1'!$G$10,'CALC| 1'!$G$51,0)</f>
        <v>0</v>
      </c>
      <c r="AQ138" s="90">
        <f>IF(AQ111&lt;='CALC| 1'!$G$10,'CALC| 1'!$G$51,0)</f>
        <v>0</v>
      </c>
      <c r="AR138" s="90">
        <f>IF(AR111&lt;='CALC| 1'!$G$10,'CALC| 1'!$G$51,0)</f>
        <v>0</v>
      </c>
      <c r="AS138" s="90">
        <f>IF(AS111&lt;='CALC| 1'!$G$10,'CALC| 1'!$G$51,0)</f>
        <v>0</v>
      </c>
      <c r="AT138" s="90">
        <f>IF(AT111&lt;='CALC| 1'!$G$10,'CALC| 1'!$G$51,0)</f>
        <v>0</v>
      </c>
      <c r="AU138" s="90">
        <f>IF(AU111&lt;='CALC| 1'!$G$10,'CALC| 1'!$G$51,0)</f>
        <v>0</v>
      </c>
      <c r="AV138" s="90">
        <f>IF(AV111&lt;='CALC| 1'!$G$10,'CALC| 1'!$G$51,0)</f>
        <v>0</v>
      </c>
      <c r="AW138" s="90">
        <f>IF(AW111&lt;='CALC| 1'!$G$10,'CALC| 1'!$G$51,0)</f>
        <v>0</v>
      </c>
      <c r="AX138" s="90">
        <f>IF(AX111&lt;='CALC| 1'!$G$10,'CALC| 1'!$G$51,0)</f>
        <v>0</v>
      </c>
      <c r="AY138" s="90">
        <f>IF(AY111&lt;='CALC| 1'!$G$10,'CALC| 1'!$G$51,0)</f>
        <v>0</v>
      </c>
      <c r="AZ138" s="90">
        <f>IF(AZ111&lt;='CALC| 1'!$G$10,'CALC| 1'!$G$51,0)</f>
        <v>0</v>
      </c>
      <c r="BA138" s="90">
        <f>IF(BA111&lt;='CALC| 1'!$G$10,'CALC| 1'!$G$51,0)</f>
        <v>0</v>
      </c>
      <c r="BB138" s="90">
        <f>IF(BB111&lt;='CALC| 1'!$G$10,'CALC| 1'!$G$51,0)</f>
        <v>0</v>
      </c>
      <c r="BC138" s="90">
        <f>IF(BC111&lt;='CALC| 1'!$G$10,'CALC| 1'!$G$51,0)</f>
        <v>0</v>
      </c>
      <c r="BD138" s="90">
        <f>IF(BD111&lt;='CALC| 1'!$G$10,'CALC| 1'!$G$51,0)</f>
        <v>0</v>
      </c>
      <c r="BE138" s="90">
        <f>IF(BE111&lt;='CALC| 1'!$G$10,'CALC| 1'!$G$51,0)</f>
        <v>0</v>
      </c>
      <c r="BF138" s="90">
        <f>IF(BF111&lt;='CALC| 1'!$G$10,'CALC| 1'!$G$51,0)</f>
        <v>0</v>
      </c>
      <c r="BG138" s="90">
        <f>IF(BG111&lt;='CALC| 1'!$G$10,'CALC| 1'!$G$51,0)</f>
        <v>0</v>
      </c>
      <c r="BH138" s="90">
        <f>IF(BH111&lt;='CALC| 1'!$G$10,'CALC| 1'!$G$51,0)</f>
        <v>0</v>
      </c>
      <c r="BI138" s="90">
        <f>IF(BI111&lt;='CALC| 1'!$G$10,'CALC| 1'!$G$51,0)</f>
        <v>0</v>
      </c>
      <c r="BJ138" s="90">
        <f>IF(BJ111&lt;='CALC| 1'!$G$10,'CALC| 1'!$G$51,0)</f>
        <v>0</v>
      </c>
      <c r="BK138" s="90">
        <f>IF(BK111&lt;='CALC| 1'!$G$10,'CALC| 1'!$G$51,0)</f>
        <v>0</v>
      </c>
      <c r="BL138" s="90">
        <f>IF(BL111&lt;='CALC| 1'!$G$10,'CALC| 1'!$G$51,0)</f>
        <v>0</v>
      </c>
      <c r="BM138" s="90">
        <f>IF(BM111&lt;='CALC| 1'!$G$10,'CALC| 1'!$G$51,0)</f>
        <v>0</v>
      </c>
      <c r="BN138" s="90">
        <f>IF(BN111&lt;='CALC| 1'!$G$10,'CALC| 1'!$G$51,0)</f>
        <v>0</v>
      </c>
      <c r="BO138" s="68"/>
      <c r="BP138" s="68"/>
      <c r="BQ138" s="68"/>
      <c r="BR138" s="68"/>
      <c r="BS138" s="68"/>
    </row>
    <row r="139" spans="1:71" ht="15.4" x14ac:dyDescent="0.6">
      <c r="A139" s="68"/>
      <c r="C139" s="68" t="s">
        <v>230</v>
      </c>
      <c r="D139" s="34" t="s">
        <v>0</v>
      </c>
      <c r="E139" s="20" t="s">
        <v>110</v>
      </c>
      <c r="F139" s="20"/>
      <c r="G139" s="130">
        <f>IF(G111&lt;='CALC| 1'!$G$10,'CALC| 1'!$G$52,0)</f>
        <v>8.6207505745456124E-3</v>
      </c>
      <c r="H139" s="130">
        <f>IF(H111&lt;='CALC| 1'!$G$10,'CALC| 1'!$G$52,0)</f>
        <v>8.6207505745456124E-3</v>
      </c>
      <c r="I139" s="130">
        <f>IF(I111&lt;='CALC| 1'!$G$10,'CALC| 1'!$G$52,0)</f>
        <v>8.6207505745456124E-3</v>
      </c>
      <c r="J139" s="130">
        <f>IF(J111&lt;='CALC| 1'!$G$10,'CALC| 1'!$G$52,0)</f>
        <v>8.6207505745456124E-3</v>
      </c>
      <c r="K139" s="130">
        <f>IF(K111&lt;='CALC| 1'!$G$10,'CALC| 1'!$G$52,0)</f>
        <v>8.6207505745456124E-3</v>
      </c>
      <c r="L139" s="130">
        <f>IF(L111&lt;='CALC| 1'!$G$10,'CALC| 1'!$G$52,0)</f>
        <v>8.6207505745456124E-3</v>
      </c>
      <c r="M139" s="130">
        <f>IF(M111&lt;='CALC| 1'!$G$10,'CALC| 1'!$G$52,0)</f>
        <v>8.6207505745456124E-3</v>
      </c>
      <c r="N139" s="130">
        <f>IF(N111&lt;='CALC| 1'!$G$10,'CALC| 1'!$G$52,0)</f>
        <v>8.6207505745456124E-3</v>
      </c>
      <c r="O139" s="90">
        <f>IF(O111&lt;='CALC| 1'!$G$10,'CALC| 1'!$G$52,0)</f>
        <v>0</v>
      </c>
      <c r="P139" s="90">
        <f>IF(P111&lt;='CALC| 1'!$G$10,'CALC| 1'!$G$52,0)</f>
        <v>0</v>
      </c>
      <c r="Q139" s="90">
        <f>IF(Q111&lt;='CALC| 1'!$G$10,'CALC| 1'!$G$52,0)</f>
        <v>0</v>
      </c>
      <c r="R139" s="90">
        <f>IF(R111&lt;='CALC| 1'!$G$10,'CALC| 1'!$G$52,0)</f>
        <v>0</v>
      </c>
      <c r="S139" s="90">
        <f>IF(S111&lt;='CALC| 1'!$G$10,'CALC| 1'!$G$52,0)</f>
        <v>0</v>
      </c>
      <c r="T139" s="90">
        <f>IF(T111&lt;='CALC| 1'!$G$10,'CALC| 1'!$G$52,0)</f>
        <v>0</v>
      </c>
      <c r="U139" s="90">
        <f>IF(U111&lt;='CALC| 1'!$G$10,'CALC| 1'!$G$52,0)</f>
        <v>0</v>
      </c>
      <c r="V139" s="90">
        <f>IF(V111&lt;='CALC| 1'!$G$10,'CALC| 1'!$G$52,0)</f>
        <v>0</v>
      </c>
      <c r="W139" s="90">
        <f>IF(W111&lt;='CALC| 1'!$G$10,'CALC| 1'!$G$52,0)</f>
        <v>0</v>
      </c>
      <c r="X139" s="90">
        <f>IF(X111&lt;='CALC| 1'!$G$10,'CALC| 1'!$G$52,0)</f>
        <v>0</v>
      </c>
      <c r="Y139" s="90">
        <f>IF(Y111&lt;='CALC| 1'!$G$10,'CALC| 1'!$G$52,0)</f>
        <v>0</v>
      </c>
      <c r="Z139" s="90">
        <f>IF(Z111&lt;='CALC| 1'!$G$10,'CALC| 1'!$G$52,0)</f>
        <v>0</v>
      </c>
      <c r="AA139" s="90">
        <f>IF(AA111&lt;='CALC| 1'!$G$10,'CALC| 1'!$G$52,0)</f>
        <v>0</v>
      </c>
      <c r="AB139" s="90">
        <f>IF(AB111&lt;='CALC| 1'!$G$10,'CALC| 1'!$G$52,0)</f>
        <v>0</v>
      </c>
      <c r="AC139" s="90">
        <f>IF(AC111&lt;='CALC| 1'!$G$10,'CALC| 1'!$G$52,0)</f>
        <v>0</v>
      </c>
      <c r="AD139" s="90">
        <f>IF(AD111&lt;='CALC| 1'!$G$10,'CALC| 1'!$G$52,0)</f>
        <v>0</v>
      </c>
      <c r="AE139" s="90">
        <f>IF(AE111&lt;='CALC| 1'!$G$10,'CALC| 1'!$G$52,0)</f>
        <v>0</v>
      </c>
      <c r="AF139" s="90">
        <f>IF(AF111&lt;='CALC| 1'!$G$10,'CALC| 1'!$G$52,0)</f>
        <v>0</v>
      </c>
      <c r="AG139" s="90">
        <f>IF(AG111&lt;='CALC| 1'!$G$10,'CALC| 1'!$G$52,0)</f>
        <v>0</v>
      </c>
      <c r="AH139" s="90">
        <f>IF(AH111&lt;='CALC| 1'!$G$10,'CALC| 1'!$G$52,0)</f>
        <v>0</v>
      </c>
      <c r="AI139" s="90">
        <f>IF(AI111&lt;='CALC| 1'!$G$10,'CALC| 1'!$G$52,0)</f>
        <v>0</v>
      </c>
      <c r="AJ139" s="90">
        <f>IF(AJ111&lt;='CALC| 1'!$G$10,'CALC| 1'!$G$52,0)</f>
        <v>0</v>
      </c>
      <c r="AK139" s="90">
        <f>IF(AK111&lt;='CALC| 1'!$G$10,'CALC| 1'!$G$52,0)</f>
        <v>0</v>
      </c>
      <c r="AL139" s="90">
        <f>IF(AL111&lt;='CALC| 1'!$G$10,'CALC| 1'!$G$52,0)</f>
        <v>0</v>
      </c>
      <c r="AM139" s="90">
        <f>IF(AM111&lt;='CALC| 1'!$G$10,'CALC| 1'!$G$52,0)</f>
        <v>0</v>
      </c>
      <c r="AN139" s="90">
        <f>IF(AN111&lt;='CALC| 1'!$G$10,'CALC| 1'!$G$52,0)</f>
        <v>0</v>
      </c>
      <c r="AO139" s="90">
        <f>IF(AO111&lt;='CALC| 1'!$G$10,'CALC| 1'!$G$52,0)</f>
        <v>0</v>
      </c>
      <c r="AP139" s="90">
        <f>IF(AP111&lt;='CALC| 1'!$G$10,'CALC| 1'!$G$52,0)</f>
        <v>0</v>
      </c>
      <c r="AQ139" s="90">
        <f>IF(AQ111&lt;='CALC| 1'!$G$10,'CALC| 1'!$G$52,0)</f>
        <v>0</v>
      </c>
      <c r="AR139" s="90">
        <f>IF(AR111&lt;='CALC| 1'!$G$10,'CALC| 1'!$G$52,0)</f>
        <v>0</v>
      </c>
      <c r="AS139" s="90">
        <f>IF(AS111&lt;='CALC| 1'!$G$10,'CALC| 1'!$G$52,0)</f>
        <v>0</v>
      </c>
      <c r="AT139" s="90">
        <f>IF(AT111&lt;='CALC| 1'!$G$10,'CALC| 1'!$G$52,0)</f>
        <v>0</v>
      </c>
      <c r="AU139" s="90">
        <f>IF(AU111&lt;='CALC| 1'!$G$10,'CALC| 1'!$G$52,0)</f>
        <v>0</v>
      </c>
      <c r="AV139" s="90">
        <f>IF(AV111&lt;='CALC| 1'!$G$10,'CALC| 1'!$G$52,0)</f>
        <v>0</v>
      </c>
      <c r="AW139" s="90">
        <f>IF(AW111&lt;='CALC| 1'!$G$10,'CALC| 1'!$G$52,0)</f>
        <v>0</v>
      </c>
      <c r="AX139" s="90">
        <f>IF(AX111&lt;='CALC| 1'!$G$10,'CALC| 1'!$G$52,0)</f>
        <v>0</v>
      </c>
      <c r="AY139" s="90">
        <f>IF(AY111&lt;='CALC| 1'!$G$10,'CALC| 1'!$G$52,0)</f>
        <v>0</v>
      </c>
      <c r="AZ139" s="90">
        <f>IF(AZ111&lt;='CALC| 1'!$G$10,'CALC| 1'!$G$52,0)</f>
        <v>0</v>
      </c>
      <c r="BA139" s="90">
        <f>IF(BA111&lt;='CALC| 1'!$G$10,'CALC| 1'!$G$52,0)</f>
        <v>0</v>
      </c>
      <c r="BB139" s="90">
        <f>IF(BB111&lt;='CALC| 1'!$G$10,'CALC| 1'!$G$52,0)</f>
        <v>0</v>
      </c>
      <c r="BC139" s="90">
        <f>IF(BC111&lt;='CALC| 1'!$G$10,'CALC| 1'!$G$52,0)</f>
        <v>0</v>
      </c>
      <c r="BD139" s="90">
        <f>IF(BD111&lt;='CALC| 1'!$G$10,'CALC| 1'!$G$52,0)</f>
        <v>0</v>
      </c>
      <c r="BE139" s="90">
        <f>IF(BE111&lt;='CALC| 1'!$G$10,'CALC| 1'!$G$52,0)</f>
        <v>0</v>
      </c>
      <c r="BF139" s="90">
        <f>IF(BF111&lt;='CALC| 1'!$G$10,'CALC| 1'!$G$52,0)</f>
        <v>0</v>
      </c>
      <c r="BG139" s="90">
        <f>IF(BG111&lt;='CALC| 1'!$G$10,'CALC| 1'!$G$52,0)</f>
        <v>0</v>
      </c>
      <c r="BH139" s="90">
        <f>IF(BH111&lt;='CALC| 1'!$G$10,'CALC| 1'!$G$52,0)</f>
        <v>0</v>
      </c>
      <c r="BI139" s="90">
        <f>IF(BI111&lt;='CALC| 1'!$G$10,'CALC| 1'!$G$52,0)</f>
        <v>0</v>
      </c>
      <c r="BJ139" s="90">
        <f>IF(BJ111&lt;='CALC| 1'!$G$10,'CALC| 1'!$G$52,0)</f>
        <v>0</v>
      </c>
      <c r="BK139" s="90">
        <f>IF(BK111&lt;='CALC| 1'!$G$10,'CALC| 1'!$G$52,0)</f>
        <v>0</v>
      </c>
      <c r="BL139" s="90">
        <f>IF(BL111&lt;='CALC| 1'!$G$10,'CALC| 1'!$G$52,0)</f>
        <v>0</v>
      </c>
      <c r="BM139" s="90">
        <f>IF(BM111&lt;='CALC| 1'!$G$10,'CALC| 1'!$G$52,0)</f>
        <v>0</v>
      </c>
      <c r="BN139" s="90">
        <f>IF(BN111&lt;='CALC| 1'!$G$10,'CALC| 1'!$G$52,0)</f>
        <v>0</v>
      </c>
      <c r="BO139" s="68"/>
      <c r="BP139" s="68"/>
      <c r="BQ139" s="68"/>
      <c r="BR139" s="68"/>
      <c r="BS139" s="68"/>
    </row>
    <row r="140" spans="1:71" ht="15.4" x14ac:dyDescent="0.6">
      <c r="A140" s="68"/>
      <c r="C140" s="68" t="s">
        <v>231</v>
      </c>
      <c r="D140" s="34" t="s">
        <v>0</v>
      </c>
      <c r="E140" s="20" t="s">
        <v>110</v>
      </c>
      <c r="F140" s="20"/>
      <c r="G140" s="130">
        <f>IF(G111&lt;='CALC| 1'!$G$10,'CALC| 1'!$G$53,0)</f>
        <v>3.0036920587067917E-2</v>
      </c>
      <c r="H140" s="130">
        <f>IF(H111&lt;='CALC| 1'!$G$10,'CALC| 1'!$G$53,0)</f>
        <v>3.0036920587067917E-2</v>
      </c>
      <c r="I140" s="130">
        <f>IF(I111&lt;='CALC| 1'!$G$10,'CALC| 1'!$G$53,0)</f>
        <v>3.0036920587067917E-2</v>
      </c>
      <c r="J140" s="130">
        <f>IF(J111&lt;='CALC| 1'!$G$10,'CALC| 1'!$G$53,0)</f>
        <v>3.0036920587067917E-2</v>
      </c>
      <c r="K140" s="130">
        <f>IF(K111&lt;='CALC| 1'!$G$10,'CALC| 1'!$G$53,0)</f>
        <v>3.0036920587067917E-2</v>
      </c>
      <c r="L140" s="130">
        <f>IF(L111&lt;='CALC| 1'!$G$10,'CALC| 1'!$G$53,0)</f>
        <v>3.0036920587067917E-2</v>
      </c>
      <c r="M140" s="130">
        <f>IF(M111&lt;='CALC| 1'!$G$10,'CALC| 1'!$G$53,0)</f>
        <v>3.0036920587067917E-2</v>
      </c>
      <c r="N140" s="130">
        <f>IF(N111&lt;='CALC| 1'!$G$10,'CALC| 1'!$G$53,0)</f>
        <v>3.0036920587067917E-2</v>
      </c>
      <c r="O140" s="90">
        <f>IF(O111&lt;='CALC| 1'!$G$10,'CALC| 1'!$G$53,0)</f>
        <v>0</v>
      </c>
      <c r="P140" s="90">
        <f>IF(P111&lt;='CALC| 1'!$G$10,'CALC| 1'!$G$53,0)</f>
        <v>0</v>
      </c>
      <c r="Q140" s="90">
        <f>IF(Q111&lt;='CALC| 1'!$G$10,'CALC| 1'!$G$53,0)</f>
        <v>0</v>
      </c>
      <c r="R140" s="90">
        <f>IF(R111&lt;='CALC| 1'!$G$10,'CALC| 1'!$G$53,0)</f>
        <v>0</v>
      </c>
      <c r="S140" s="90">
        <f>IF(S111&lt;='CALC| 1'!$G$10,'CALC| 1'!$G$53,0)</f>
        <v>0</v>
      </c>
      <c r="T140" s="90">
        <f>IF(T111&lt;='CALC| 1'!$G$10,'CALC| 1'!$G$53,0)</f>
        <v>0</v>
      </c>
      <c r="U140" s="90">
        <f>IF(U111&lt;='CALC| 1'!$G$10,'CALC| 1'!$G$53,0)</f>
        <v>0</v>
      </c>
      <c r="V140" s="90">
        <f>IF(V111&lt;='CALC| 1'!$G$10,'CALC| 1'!$G$53,0)</f>
        <v>0</v>
      </c>
      <c r="W140" s="90">
        <f>IF(W111&lt;='CALC| 1'!$G$10,'CALC| 1'!$G$53,0)</f>
        <v>0</v>
      </c>
      <c r="X140" s="90">
        <f>IF(X111&lt;='CALC| 1'!$G$10,'CALC| 1'!$G$53,0)</f>
        <v>0</v>
      </c>
      <c r="Y140" s="90">
        <f>IF(Y111&lt;='CALC| 1'!$G$10,'CALC| 1'!$G$53,0)</f>
        <v>0</v>
      </c>
      <c r="Z140" s="90">
        <f>IF(Z111&lt;='CALC| 1'!$G$10,'CALC| 1'!$G$53,0)</f>
        <v>0</v>
      </c>
      <c r="AA140" s="90">
        <f>IF(AA111&lt;='CALC| 1'!$G$10,'CALC| 1'!$G$53,0)</f>
        <v>0</v>
      </c>
      <c r="AB140" s="90">
        <f>IF(AB111&lt;='CALC| 1'!$G$10,'CALC| 1'!$G$53,0)</f>
        <v>0</v>
      </c>
      <c r="AC140" s="90">
        <f>IF(AC111&lt;='CALC| 1'!$G$10,'CALC| 1'!$G$53,0)</f>
        <v>0</v>
      </c>
      <c r="AD140" s="90">
        <f>IF(AD111&lt;='CALC| 1'!$G$10,'CALC| 1'!$G$53,0)</f>
        <v>0</v>
      </c>
      <c r="AE140" s="90">
        <f>IF(AE111&lt;='CALC| 1'!$G$10,'CALC| 1'!$G$53,0)</f>
        <v>0</v>
      </c>
      <c r="AF140" s="90">
        <f>IF(AF111&lt;='CALC| 1'!$G$10,'CALC| 1'!$G$53,0)</f>
        <v>0</v>
      </c>
      <c r="AG140" s="90">
        <f>IF(AG111&lt;='CALC| 1'!$G$10,'CALC| 1'!$G$53,0)</f>
        <v>0</v>
      </c>
      <c r="AH140" s="90">
        <f>IF(AH111&lt;='CALC| 1'!$G$10,'CALC| 1'!$G$53,0)</f>
        <v>0</v>
      </c>
      <c r="AI140" s="90">
        <f>IF(AI111&lt;='CALC| 1'!$G$10,'CALC| 1'!$G$53,0)</f>
        <v>0</v>
      </c>
      <c r="AJ140" s="90">
        <f>IF(AJ111&lt;='CALC| 1'!$G$10,'CALC| 1'!$G$53,0)</f>
        <v>0</v>
      </c>
      <c r="AK140" s="90">
        <f>IF(AK111&lt;='CALC| 1'!$G$10,'CALC| 1'!$G$53,0)</f>
        <v>0</v>
      </c>
      <c r="AL140" s="90">
        <f>IF(AL111&lt;='CALC| 1'!$G$10,'CALC| 1'!$G$53,0)</f>
        <v>0</v>
      </c>
      <c r="AM140" s="90">
        <f>IF(AM111&lt;='CALC| 1'!$G$10,'CALC| 1'!$G$53,0)</f>
        <v>0</v>
      </c>
      <c r="AN140" s="90">
        <f>IF(AN111&lt;='CALC| 1'!$G$10,'CALC| 1'!$G$53,0)</f>
        <v>0</v>
      </c>
      <c r="AO140" s="90">
        <f>IF(AO111&lt;='CALC| 1'!$G$10,'CALC| 1'!$G$53,0)</f>
        <v>0</v>
      </c>
      <c r="AP140" s="90">
        <f>IF(AP111&lt;='CALC| 1'!$G$10,'CALC| 1'!$G$53,0)</f>
        <v>0</v>
      </c>
      <c r="AQ140" s="90">
        <f>IF(AQ111&lt;='CALC| 1'!$G$10,'CALC| 1'!$G$53,0)</f>
        <v>0</v>
      </c>
      <c r="AR140" s="90">
        <f>IF(AR111&lt;='CALC| 1'!$G$10,'CALC| 1'!$G$53,0)</f>
        <v>0</v>
      </c>
      <c r="AS140" s="90">
        <f>IF(AS111&lt;='CALC| 1'!$G$10,'CALC| 1'!$G$53,0)</f>
        <v>0</v>
      </c>
      <c r="AT140" s="90">
        <f>IF(AT111&lt;='CALC| 1'!$G$10,'CALC| 1'!$G$53,0)</f>
        <v>0</v>
      </c>
      <c r="AU140" s="90">
        <f>IF(AU111&lt;='CALC| 1'!$G$10,'CALC| 1'!$G$53,0)</f>
        <v>0</v>
      </c>
      <c r="AV140" s="90">
        <f>IF(AV111&lt;='CALC| 1'!$G$10,'CALC| 1'!$G$53,0)</f>
        <v>0</v>
      </c>
      <c r="AW140" s="90">
        <f>IF(AW111&lt;='CALC| 1'!$G$10,'CALC| 1'!$G$53,0)</f>
        <v>0</v>
      </c>
      <c r="AX140" s="90">
        <f>IF(AX111&lt;='CALC| 1'!$G$10,'CALC| 1'!$G$53,0)</f>
        <v>0</v>
      </c>
      <c r="AY140" s="90">
        <f>IF(AY111&lt;='CALC| 1'!$G$10,'CALC| 1'!$G$53,0)</f>
        <v>0</v>
      </c>
      <c r="AZ140" s="90">
        <f>IF(AZ111&lt;='CALC| 1'!$G$10,'CALC| 1'!$G$53,0)</f>
        <v>0</v>
      </c>
      <c r="BA140" s="90">
        <f>IF(BA111&lt;='CALC| 1'!$G$10,'CALC| 1'!$G$53,0)</f>
        <v>0</v>
      </c>
      <c r="BB140" s="90">
        <f>IF(BB111&lt;='CALC| 1'!$G$10,'CALC| 1'!$G$53,0)</f>
        <v>0</v>
      </c>
      <c r="BC140" s="90">
        <f>IF(BC111&lt;='CALC| 1'!$G$10,'CALC| 1'!$G$53,0)</f>
        <v>0</v>
      </c>
      <c r="BD140" s="90">
        <f>IF(BD111&lt;='CALC| 1'!$G$10,'CALC| 1'!$G$53,0)</f>
        <v>0</v>
      </c>
      <c r="BE140" s="90">
        <f>IF(BE111&lt;='CALC| 1'!$G$10,'CALC| 1'!$G$53,0)</f>
        <v>0</v>
      </c>
      <c r="BF140" s="90">
        <f>IF(BF111&lt;='CALC| 1'!$G$10,'CALC| 1'!$G$53,0)</f>
        <v>0</v>
      </c>
      <c r="BG140" s="90">
        <f>IF(BG111&lt;='CALC| 1'!$G$10,'CALC| 1'!$G$53,0)</f>
        <v>0</v>
      </c>
      <c r="BH140" s="90">
        <f>IF(BH111&lt;='CALC| 1'!$G$10,'CALC| 1'!$G$53,0)</f>
        <v>0</v>
      </c>
      <c r="BI140" s="90">
        <f>IF(BI111&lt;='CALC| 1'!$G$10,'CALC| 1'!$G$53,0)</f>
        <v>0</v>
      </c>
      <c r="BJ140" s="90">
        <f>IF(BJ111&lt;='CALC| 1'!$G$10,'CALC| 1'!$G$53,0)</f>
        <v>0</v>
      </c>
      <c r="BK140" s="90">
        <f>IF(BK111&lt;='CALC| 1'!$G$10,'CALC| 1'!$G$53,0)</f>
        <v>0</v>
      </c>
      <c r="BL140" s="90">
        <f>IF(BL111&lt;='CALC| 1'!$G$10,'CALC| 1'!$G$53,0)</f>
        <v>0</v>
      </c>
      <c r="BM140" s="90">
        <f>IF(BM111&lt;='CALC| 1'!$G$10,'CALC| 1'!$G$53,0)</f>
        <v>0</v>
      </c>
      <c r="BN140" s="90">
        <f>IF(BN111&lt;='CALC| 1'!$G$10,'CALC| 1'!$G$53,0)</f>
        <v>0</v>
      </c>
      <c r="BO140" s="68"/>
      <c r="BP140" s="68"/>
      <c r="BQ140" s="68"/>
      <c r="BR140" s="68"/>
      <c r="BS140" s="68"/>
    </row>
    <row r="141" spans="1:71" ht="15.4" x14ac:dyDescent="0.6">
      <c r="A141" s="68"/>
      <c r="C141" s="68" t="s">
        <v>228</v>
      </c>
      <c r="D141" s="34" t="s">
        <v>0</v>
      </c>
      <c r="E141" s="20" t="s">
        <v>110</v>
      </c>
      <c r="F141" s="20"/>
      <c r="G141" s="130">
        <f>IF(G111&lt;='CALC| 1'!$G$10,'CALC| 1'!$G$54,0)</f>
        <v>9.1520981783204586E-2</v>
      </c>
      <c r="H141" s="130">
        <f>IF(H111&lt;='CALC| 1'!$G$10,'CALC| 1'!$G$54,0)</f>
        <v>9.1520981783204586E-2</v>
      </c>
      <c r="I141" s="130">
        <f>IF(I111&lt;='CALC| 1'!$G$10,'CALC| 1'!$G$54,0)</f>
        <v>9.1520981783204586E-2</v>
      </c>
      <c r="J141" s="130">
        <f>IF(J111&lt;='CALC| 1'!$G$10,'CALC| 1'!$G$54,0)</f>
        <v>9.1520981783204586E-2</v>
      </c>
      <c r="K141" s="130">
        <f>IF(K111&lt;='CALC| 1'!$G$10,'CALC| 1'!$G$54,0)</f>
        <v>9.1520981783204586E-2</v>
      </c>
      <c r="L141" s="130">
        <f>IF(L111&lt;='CALC| 1'!$G$10,'CALC| 1'!$G$54,0)</f>
        <v>9.1520981783204586E-2</v>
      </c>
      <c r="M141" s="130">
        <f>IF(M111&lt;='CALC| 1'!$G$10,'CALC| 1'!$G$54,0)</f>
        <v>9.1520981783204586E-2</v>
      </c>
      <c r="N141" s="130">
        <f>IF(N111&lt;='CALC| 1'!$G$10,'CALC| 1'!$G$54,0)</f>
        <v>9.1520981783204586E-2</v>
      </c>
      <c r="O141" s="90">
        <f>IF(O111&lt;='CALC| 1'!$G$10,'CALC| 1'!$G$54,0)</f>
        <v>0</v>
      </c>
      <c r="P141" s="90">
        <f>IF(P111&lt;='CALC| 1'!$G$10,'CALC| 1'!$G$54,0)</f>
        <v>0</v>
      </c>
      <c r="Q141" s="90">
        <f>IF(Q111&lt;='CALC| 1'!$G$10,'CALC| 1'!$G$54,0)</f>
        <v>0</v>
      </c>
      <c r="R141" s="90">
        <f>IF(R111&lt;='CALC| 1'!$G$10,'CALC| 1'!$G$54,0)</f>
        <v>0</v>
      </c>
      <c r="S141" s="90">
        <f>IF(S111&lt;='CALC| 1'!$G$10,'CALC| 1'!$G$54,0)</f>
        <v>0</v>
      </c>
      <c r="T141" s="90">
        <f>IF(T111&lt;='CALC| 1'!$G$10,'CALC| 1'!$G$54,0)</f>
        <v>0</v>
      </c>
      <c r="U141" s="90">
        <f>IF(U111&lt;='CALC| 1'!$G$10,'CALC| 1'!$G$54,0)</f>
        <v>0</v>
      </c>
      <c r="V141" s="90">
        <f>IF(V111&lt;='CALC| 1'!$G$10,'CALC| 1'!$G$54,0)</f>
        <v>0</v>
      </c>
      <c r="W141" s="90">
        <f>IF(W111&lt;='CALC| 1'!$G$10,'CALC| 1'!$G$54,0)</f>
        <v>0</v>
      </c>
      <c r="X141" s="90">
        <f>IF(X111&lt;='CALC| 1'!$G$10,'CALC| 1'!$G$54,0)</f>
        <v>0</v>
      </c>
      <c r="Y141" s="90">
        <f>IF(Y111&lt;='CALC| 1'!$G$10,'CALC| 1'!$G$54,0)</f>
        <v>0</v>
      </c>
      <c r="Z141" s="90">
        <f>IF(Z111&lt;='CALC| 1'!$G$10,'CALC| 1'!$G$54,0)</f>
        <v>0</v>
      </c>
      <c r="AA141" s="90">
        <f>IF(AA111&lt;='CALC| 1'!$G$10,'CALC| 1'!$G$54,0)</f>
        <v>0</v>
      </c>
      <c r="AB141" s="90">
        <f>IF(AB111&lt;='CALC| 1'!$G$10,'CALC| 1'!$G$54,0)</f>
        <v>0</v>
      </c>
      <c r="AC141" s="90">
        <f>IF(AC111&lt;='CALC| 1'!$G$10,'CALC| 1'!$G$54,0)</f>
        <v>0</v>
      </c>
      <c r="AD141" s="90">
        <f>IF(AD111&lt;='CALC| 1'!$G$10,'CALC| 1'!$G$54,0)</f>
        <v>0</v>
      </c>
      <c r="AE141" s="90">
        <f>IF(AE111&lt;='CALC| 1'!$G$10,'CALC| 1'!$G$54,0)</f>
        <v>0</v>
      </c>
      <c r="AF141" s="90">
        <f>IF(AF111&lt;='CALC| 1'!$G$10,'CALC| 1'!$G$54,0)</f>
        <v>0</v>
      </c>
      <c r="AG141" s="90">
        <f>IF(AG111&lt;='CALC| 1'!$G$10,'CALC| 1'!$G$54,0)</f>
        <v>0</v>
      </c>
      <c r="AH141" s="90">
        <f>IF(AH111&lt;='CALC| 1'!$G$10,'CALC| 1'!$G$54,0)</f>
        <v>0</v>
      </c>
      <c r="AI141" s="90">
        <f>IF(AI111&lt;='CALC| 1'!$G$10,'CALC| 1'!$G$54,0)</f>
        <v>0</v>
      </c>
      <c r="AJ141" s="90">
        <f>IF(AJ111&lt;='CALC| 1'!$G$10,'CALC| 1'!$G$54,0)</f>
        <v>0</v>
      </c>
      <c r="AK141" s="90">
        <f>IF(AK111&lt;='CALC| 1'!$G$10,'CALC| 1'!$G$54,0)</f>
        <v>0</v>
      </c>
      <c r="AL141" s="90">
        <f>IF(AL111&lt;='CALC| 1'!$G$10,'CALC| 1'!$G$54,0)</f>
        <v>0</v>
      </c>
      <c r="AM141" s="90">
        <f>IF(AM111&lt;='CALC| 1'!$G$10,'CALC| 1'!$G$54,0)</f>
        <v>0</v>
      </c>
      <c r="AN141" s="90">
        <f>IF(AN111&lt;='CALC| 1'!$G$10,'CALC| 1'!$G$54,0)</f>
        <v>0</v>
      </c>
      <c r="AO141" s="90">
        <f>IF(AO111&lt;='CALC| 1'!$G$10,'CALC| 1'!$G$54,0)</f>
        <v>0</v>
      </c>
      <c r="AP141" s="90">
        <f>IF(AP111&lt;='CALC| 1'!$G$10,'CALC| 1'!$G$54,0)</f>
        <v>0</v>
      </c>
      <c r="AQ141" s="90">
        <f>IF(AQ111&lt;='CALC| 1'!$G$10,'CALC| 1'!$G$54,0)</f>
        <v>0</v>
      </c>
      <c r="AR141" s="90">
        <f>IF(AR111&lt;='CALC| 1'!$G$10,'CALC| 1'!$G$54,0)</f>
        <v>0</v>
      </c>
      <c r="AS141" s="90">
        <f>IF(AS111&lt;='CALC| 1'!$G$10,'CALC| 1'!$G$54,0)</f>
        <v>0</v>
      </c>
      <c r="AT141" s="90">
        <f>IF(AT111&lt;='CALC| 1'!$G$10,'CALC| 1'!$G$54,0)</f>
        <v>0</v>
      </c>
      <c r="AU141" s="90">
        <f>IF(AU111&lt;='CALC| 1'!$G$10,'CALC| 1'!$G$54,0)</f>
        <v>0</v>
      </c>
      <c r="AV141" s="90">
        <f>IF(AV111&lt;='CALC| 1'!$G$10,'CALC| 1'!$G$54,0)</f>
        <v>0</v>
      </c>
      <c r="AW141" s="90">
        <f>IF(AW111&lt;='CALC| 1'!$G$10,'CALC| 1'!$G$54,0)</f>
        <v>0</v>
      </c>
      <c r="AX141" s="90">
        <f>IF(AX111&lt;='CALC| 1'!$G$10,'CALC| 1'!$G$54,0)</f>
        <v>0</v>
      </c>
      <c r="AY141" s="90">
        <f>IF(AY111&lt;='CALC| 1'!$G$10,'CALC| 1'!$G$54,0)</f>
        <v>0</v>
      </c>
      <c r="AZ141" s="90">
        <f>IF(AZ111&lt;='CALC| 1'!$G$10,'CALC| 1'!$G$54,0)</f>
        <v>0</v>
      </c>
      <c r="BA141" s="90">
        <f>IF(BA111&lt;='CALC| 1'!$G$10,'CALC| 1'!$G$54,0)</f>
        <v>0</v>
      </c>
      <c r="BB141" s="90">
        <f>IF(BB111&lt;='CALC| 1'!$G$10,'CALC| 1'!$G$54,0)</f>
        <v>0</v>
      </c>
      <c r="BC141" s="90">
        <f>IF(BC111&lt;='CALC| 1'!$G$10,'CALC| 1'!$G$54,0)</f>
        <v>0</v>
      </c>
      <c r="BD141" s="90">
        <f>IF(BD111&lt;='CALC| 1'!$G$10,'CALC| 1'!$G$54,0)</f>
        <v>0</v>
      </c>
      <c r="BE141" s="90">
        <f>IF(BE111&lt;='CALC| 1'!$G$10,'CALC| 1'!$G$54,0)</f>
        <v>0</v>
      </c>
      <c r="BF141" s="90">
        <f>IF(BF111&lt;='CALC| 1'!$G$10,'CALC| 1'!$G$54,0)</f>
        <v>0</v>
      </c>
      <c r="BG141" s="90">
        <f>IF(BG111&lt;='CALC| 1'!$G$10,'CALC| 1'!$G$54,0)</f>
        <v>0</v>
      </c>
      <c r="BH141" s="90">
        <f>IF(BH111&lt;='CALC| 1'!$G$10,'CALC| 1'!$G$54,0)</f>
        <v>0</v>
      </c>
      <c r="BI141" s="90">
        <f>IF(BI111&lt;='CALC| 1'!$G$10,'CALC| 1'!$G$54,0)</f>
        <v>0</v>
      </c>
      <c r="BJ141" s="90">
        <f>IF(BJ111&lt;='CALC| 1'!$G$10,'CALC| 1'!$G$54,0)</f>
        <v>0</v>
      </c>
      <c r="BK141" s="90">
        <f>IF(BK111&lt;='CALC| 1'!$G$10,'CALC| 1'!$G$54,0)</f>
        <v>0</v>
      </c>
      <c r="BL141" s="90">
        <f>IF(BL111&lt;='CALC| 1'!$G$10,'CALC| 1'!$G$54,0)</f>
        <v>0</v>
      </c>
      <c r="BM141" s="90">
        <f>IF(BM111&lt;='CALC| 1'!$G$10,'CALC| 1'!$G$54,0)</f>
        <v>0</v>
      </c>
      <c r="BN141" s="90">
        <f>IF(BN111&lt;='CALC| 1'!$G$10,'CALC| 1'!$G$54,0)</f>
        <v>0</v>
      </c>
      <c r="BO141" s="68"/>
      <c r="BP141" s="68"/>
      <c r="BQ141" s="68"/>
      <c r="BR141" s="68"/>
      <c r="BS141" s="68"/>
    </row>
    <row r="142" spans="1:71" ht="15.4" x14ac:dyDescent="0.6">
      <c r="A142" s="68"/>
      <c r="C142" s="68" t="s">
        <v>229</v>
      </c>
      <c r="D142" s="34" t="s">
        <v>0</v>
      </c>
      <c r="E142" s="20" t="s">
        <v>110</v>
      </c>
      <c r="F142" s="20"/>
      <c r="G142" s="130"/>
      <c r="H142" s="130"/>
      <c r="I142" s="130"/>
      <c r="J142" s="130"/>
      <c r="K142" s="130"/>
      <c r="L142" s="130"/>
      <c r="M142" s="130"/>
      <c r="N142" s="130"/>
      <c r="O142" s="90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  <c r="AJ142" s="90"/>
      <c r="AK142" s="90"/>
      <c r="AL142" s="90"/>
      <c r="AM142" s="90"/>
      <c r="AN142" s="90"/>
      <c r="AO142" s="90"/>
      <c r="AP142" s="90"/>
      <c r="AQ142" s="90"/>
      <c r="AR142" s="90"/>
      <c r="AS142" s="90"/>
      <c r="AT142" s="90"/>
      <c r="AU142" s="90"/>
      <c r="AV142" s="90"/>
      <c r="AW142" s="90"/>
      <c r="AX142" s="90"/>
      <c r="AY142" s="90"/>
      <c r="AZ142" s="90"/>
      <c r="BA142" s="90"/>
      <c r="BB142" s="90"/>
      <c r="BC142" s="90"/>
      <c r="BD142" s="90"/>
      <c r="BE142" s="90"/>
      <c r="BF142" s="90"/>
      <c r="BG142" s="90"/>
      <c r="BH142" s="90"/>
      <c r="BI142" s="90"/>
      <c r="BJ142" s="90"/>
      <c r="BK142" s="90"/>
      <c r="BL142" s="90"/>
      <c r="BM142" s="90"/>
      <c r="BN142" s="90"/>
      <c r="BO142" s="68"/>
      <c r="BP142" s="68"/>
      <c r="BQ142" s="68"/>
      <c r="BR142" s="68"/>
      <c r="BS142" s="68"/>
    </row>
    <row r="143" spans="1:71" ht="15.4" x14ac:dyDescent="0.6">
      <c r="A143" s="68"/>
      <c r="C143" s="98" t="s">
        <v>245</v>
      </c>
      <c r="D143" s="34" t="s">
        <v>0</v>
      </c>
      <c r="E143" s="20" t="s">
        <v>110</v>
      </c>
      <c r="F143" s="20"/>
      <c r="G143" s="130">
        <f>IF(G111&lt;='CALC| 1'!$G$10,'CALC| 1'!$G$56,0)</f>
        <v>2.1628211299775002E-3</v>
      </c>
      <c r="H143" s="130">
        <f>IF(H111&lt;='CALC| 1'!$G$10,'CALC| 1'!$G$56,0)</f>
        <v>2.1628211299775002E-3</v>
      </c>
      <c r="I143" s="130">
        <f>IF(I111&lt;='CALC| 1'!$G$10,'CALC| 1'!$G$56,0)</f>
        <v>2.1628211299775002E-3</v>
      </c>
      <c r="J143" s="130">
        <f>IF(J111&lt;='CALC| 1'!$G$10,'CALC| 1'!$G$56,0)</f>
        <v>2.1628211299775002E-3</v>
      </c>
      <c r="K143" s="130">
        <f>IF(K111&lt;='CALC| 1'!$G$10,'CALC| 1'!$G$56,0)</f>
        <v>2.1628211299775002E-3</v>
      </c>
      <c r="L143" s="130">
        <f>IF(L111&lt;='CALC| 1'!$G$10,'CALC| 1'!$G$56,0)</f>
        <v>2.1628211299775002E-3</v>
      </c>
      <c r="M143" s="130">
        <f>IF(M111&lt;='CALC| 1'!$G$10,'CALC| 1'!$G$56,0)</f>
        <v>2.1628211299775002E-3</v>
      </c>
      <c r="N143" s="130">
        <f>IF(N111&lt;='CALC| 1'!$G$10,'CALC| 1'!$G$56,0)</f>
        <v>2.1628211299775002E-3</v>
      </c>
      <c r="O143" s="90">
        <f>IF(O111&lt;='CALC| 1'!$G$10,'CALC| 1'!$G$56,0)</f>
        <v>0</v>
      </c>
      <c r="P143" s="90">
        <f>IF(P111&lt;='CALC| 1'!$G$10,'CALC| 1'!$G$56,0)</f>
        <v>0</v>
      </c>
      <c r="Q143" s="90">
        <f>IF(Q111&lt;='CALC| 1'!$G$10,'CALC| 1'!$G$56,0)</f>
        <v>0</v>
      </c>
      <c r="R143" s="90">
        <f>IF(R111&lt;='CALC| 1'!$G$10,'CALC| 1'!$G$56,0)</f>
        <v>0</v>
      </c>
      <c r="S143" s="90">
        <f>IF(S111&lt;='CALC| 1'!$G$10,'CALC| 1'!$G$56,0)</f>
        <v>0</v>
      </c>
      <c r="T143" s="90">
        <f>IF(T111&lt;='CALC| 1'!$G$10,'CALC| 1'!$G$56,0)</f>
        <v>0</v>
      </c>
      <c r="U143" s="90">
        <f>IF(U111&lt;='CALC| 1'!$G$10,'CALC| 1'!$G$56,0)</f>
        <v>0</v>
      </c>
      <c r="V143" s="90">
        <f>IF(V111&lt;='CALC| 1'!$G$10,'CALC| 1'!$G$56,0)</f>
        <v>0</v>
      </c>
      <c r="W143" s="90">
        <f>IF(W111&lt;='CALC| 1'!$G$10,'CALC| 1'!$G$56,0)</f>
        <v>0</v>
      </c>
      <c r="X143" s="90">
        <f>IF(X111&lt;='CALC| 1'!$G$10,'CALC| 1'!$G$56,0)</f>
        <v>0</v>
      </c>
      <c r="Y143" s="90">
        <f>IF(Y111&lt;='CALC| 1'!$G$10,'CALC| 1'!$G$56,0)</f>
        <v>0</v>
      </c>
      <c r="Z143" s="90">
        <f>IF(Z111&lt;='CALC| 1'!$G$10,'CALC| 1'!$G$56,0)</f>
        <v>0</v>
      </c>
      <c r="AA143" s="90">
        <f>IF(AA111&lt;='CALC| 1'!$G$10,'CALC| 1'!$G$56,0)</f>
        <v>0</v>
      </c>
      <c r="AB143" s="90">
        <f>IF(AB111&lt;='CALC| 1'!$G$10,'CALC| 1'!$G$56,0)</f>
        <v>0</v>
      </c>
      <c r="AC143" s="90">
        <f>IF(AC111&lt;='CALC| 1'!$G$10,'CALC| 1'!$G$56,0)</f>
        <v>0</v>
      </c>
      <c r="AD143" s="90">
        <f>IF(AD111&lt;='CALC| 1'!$G$10,'CALC| 1'!$G$56,0)</f>
        <v>0</v>
      </c>
      <c r="AE143" s="90">
        <f>IF(AE111&lt;='CALC| 1'!$G$10,'CALC| 1'!$G$56,0)</f>
        <v>0</v>
      </c>
      <c r="AF143" s="90">
        <f>IF(AF111&lt;='CALC| 1'!$G$10,'CALC| 1'!$G$56,0)</f>
        <v>0</v>
      </c>
      <c r="AG143" s="90">
        <f>IF(AG111&lt;='CALC| 1'!$G$10,'CALC| 1'!$G$56,0)</f>
        <v>0</v>
      </c>
      <c r="AH143" s="90">
        <f>IF(AH111&lt;='CALC| 1'!$G$10,'CALC| 1'!$G$56,0)</f>
        <v>0</v>
      </c>
      <c r="AI143" s="90">
        <f>IF(AI111&lt;='CALC| 1'!$G$10,'CALC| 1'!$G$56,0)</f>
        <v>0</v>
      </c>
      <c r="AJ143" s="90">
        <f>IF(AJ111&lt;='CALC| 1'!$G$10,'CALC| 1'!$G$56,0)</f>
        <v>0</v>
      </c>
      <c r="AK143" s="90">
        <f>IF(AK111&lt;='CALC| 1'!$G$10,'CALC| 1'!$G$56,0)</f>
        <v>0</v>
      </c>
      <c r="AL143" s="90">
        <f>IF(AL111&lt;='CALC| 1'!$G$10,'CALC| 1'!$G$56,0)</f>
        <v>0</v>
      </c>
      <c r="AM143" s="90">
        <f>IF(AM111&lt;='CALC| 1'!$G$10,'CALC| 1'!$G$56,0)</f>
        <v>0</v>
      </c>
      <c r="AN143" s="90">
        <f>IF(AN111&lt;='CALC| 1'!$G$10,'CALC| 1'!$G$56,0)</f>
        <v>0</v>
      </c>
      <c r="AO143" s="90">
        <f>IF(AO111&lt;='CALC| 1'!$G$10,'CALC| 1'!$G$56,0)</f>
        <v>0</v>
      </c>
      <c r="AP143" s="90">
        <f>IF(AP111&lt;='CALC| 1'!$G$10,'CALC| 1'!$G$56,0)</f>
        <v>0</v>
      </c>
      <c r="AQ143" s="90">
        <f>IF(AQ111&lt;='CALC| 1'!$G$10,'CALC| 1'!$G$56,0)</f>
        <v>0</v>
      </c>
      <c r="AR143" s="90">
        <f>IF(AR111&lt;='CALC| 1'!$G$10,'CALC| 1'!$G$56,0)</f>
        <v>0</v>
      </c>
      <c r="AS143" s="90">
        <f>IF(AS111&lt;='CALC| 1'!$G$10,'CALC| 1'!$G$56,0)</f>
        <v>0</v>
      </c>
      <c r="AT143" s="90">
        <f>IF(AT111&lt;='CALC| 1'!$G$10,'CALC| 1'!$G$56,0)</f>
        <v>0</v>
      </c>
      <c r="AU143" s="90">
        <f>IF(AU111&lt;='CALC| 1'!$G$10,'CALC| 1'!$G$56,0)</f>
        <v>0</v>
      </c>
      <c r="AV143" s="90">
        <f>IF(AV111&lt;='CALC| 1'!$G$10,'CALC| 1'!$G$56,0)</f>
        <v>0</v>
      </c>
      <c r="AW143" s="90">
        <f>IF(AW111&lt;='CALC| 1'!$G$10,'CALC| 1'!$G$56,0)</f>
        <v>0</v>
      </c>
      <c r="AX143" s="90">
        <f>IF(AX111&lt;='CALC| 1'!$G$10,'CALC| 1'!$G$56,0)</f>
        <v>0</v>
      </c>
      <c r="AY143" s="90">
        <f>IF(AY111&lt;='CALC| 1'!$G$10,'CALC| 1'!$G$56,0)</f>
        <v>0</v>
      </c>
      <c r="AZ143" s="90">
        <f>IF(AZ111&lt;='CALC| 1'!$G$10,'CALC| 1'!$G$56,0)</f>
        <v>0</v>
      </c>
      <c r="BA143" s="90">
        <f>IF(BA111&lt;='CALC| 1'!$G$10,'CALC| 1'!$G$56,0)</f>
        <v>0</v>
      </c>
      <c r="BB143" s="90">
        <f>IF(BB111&lt;='CALC| 1'!$G$10,'CALC| 1'!$G$56,0)</f>
        <v>0</v>
      </c>
      <c r="BC143" s="90">
        <f>IF(BC111&lt;='CALC| 1'!$G$10,'CALC| 1'!$G$56,0)</f>
        <v>0</v>
      </c>
      <c r="BD143" s="90">
        <f>IF(BD111&lt;='CALC| 1'!$G$10,'CALC| 1'!$G$56,0)</f>
        <v>0</v>
      </c>
      <c r="BE143" s="90">
        <f>IF(BE111&lt;='CALC| 1'!$G$10,'CALC| 1'!$G$56,0)</f>
        <v>0</v>
      </c>
      <c r="BF143" s="90">
        <f>IF(BF111&lt;='CALC| 1'!$G$10,'CALC| 1'!$G$56,0)</f>
        <v>0</v>
      </c>
      <c r="BG143" s="90">
        <f>IF(BG111&lt;='CALC| 1'!$G$10,'CALC| 1'!$G$56,0)</f>
        <v>0</v>
      </c>
      <c r="BH143" s="90">
        <f>IF(BH111&lt;='CALC| 1'!$G$10,'CALC| 1'!$G$56,0)</f>
        <v>0</v>
      </c>
      <c r="BI143" s="90">
        <f>IF(BI111&lt;='CALC| 1'!$G$10,'CALC| 1'!$G$56,0)</f>
        <v>0</v>
      </c>
      <c r="BJ143" s="90">
        <f>IF(BJ111&lt;='CALC| 1'!$G$10,'CALC| 1'!$G$56,0)</f>
        <v>0</v>
      </c>
      <c r="BK143" s="90">
        <f>IF(BK111&lt;='CALC| 1'!$G$10,'CALC| 1'!$G$56,0)</f>
        <v>0</v>
      </c>
      <c r="BL143" s="90">
        <f>IF(BL111&lt;='CALC| 1'!$G$10,'CALC| 1'!$G$56,0)</f>
        <v>0</v>
      </c>
      <c r="BM143" s="90">
        <f>IF(BM111&lt;='CALC| 1'!$G$10,'CALC| 1'!$G$56,0)</f>
        <v>0</v>
      </c>
      <c r="BN143" s="90">
        <f>IF(BN111&lt;='CALC| 1'!$G$10,'CALC| 1'!$G$56,0)</f>
        <v>0</v>
      </c>
      <c r="BO143" s="68"/>
      <c r="BP143" s="68"/>
      <c r="BQ143" s="68"/>
      <c r="BR143" s="68"/>
      <c r="BS143" s="68"/>
    </row>
    <row r="144" spans="1:71" ht="15.4" x14ac:dyDescent="0.6">
      <c r="A144" s="68"/>
      <c r="C144" s="98" t="s">
        <v>244</v>
      </c>
      <c r="D144" s="34" t="s">
        <v>0</v>
      </c>
      <c r="E144" s="20" t="s">
        <v>110</v>
      </c>
      <c r="F144" s="20"/>
      <c r="G144" s="130">
        <f>IF(G111&lt;='CALC| 1'!$G$10,'CALC| 1'!$G$57,0)</f>
        <v>6.1322340273479707E-2</v>
      </c>
      <c r="H144" s="130">
        <f>IF(H111&lt;='CALC| 1'!$G$10,'CALC| 1'!$G$57,0)</f>
        <v>6.1322340273479707E-2</v>
      </c>
      <c r="I144" s="130">
        <f>IF(I111&lt;='CALC| 1'!$G$10,'CALC| 1'!$G$57,0)</f>
        <v>6.1322340273479707E-2</v>
      </c>
      <c r="J144" s="130">
        <f>IF(J111&lt;='CALC| 1'!$G$10,'CALC| 1'!$G$57,0)</f>
        <v>6.1322340273479707E-2</v>
      </c>
      <c r="K144" s="130">
        <f>IF(K111&lt;='CALC| 1'!$G$10,'CALC| 1'!$G$57,0)</f>
        <v>6.1322340273479707E-2</v>
      </c>
      <c r="L144" s="130">
        <f>IF(L111&lt;='CALC| 1'!$G$10,'CALC| 1'!$G$57,0)</f>
        <v>6.1322340273479707E-2</v>
      </c>
      <c r="M144" s="130">
        <f>IF(M111&lt;='CALC| 1'!$G$10,'CALC| 1'!$G$57,0)</f>
        <v>6.1322340273479707E-2</v>
      </c>
      <c r="N144" s="130">
        <f>IF(N111&lt;='CALC| 1'!$G$10,'CALC| 1'!$G$57,0)</f>
        <v>6.1322340273479707E-2</v>
      </c>
      <c r="O144" s="90">
        <f>IF(O111&lt;='CALC| 1'!$G$10,'CALC| 1'!$G$57,0)</f>
        <v>0</v>
      </c>
      <c r="P144" s="90">
        <f>IF(P111&lt;='CALC| 1'!$G$10,'CALC| 1'!$G$57,0)</f>
        <v>0</v>
      </c>
      <c r="Q144" s="90">
        <f>IF(Q111&lt;='CALC| 1'!$G$10,'CALC| 1'!$G$57,0)</f>
        <v>0</v>
      </c>
      <c r="R144" s="90">
        <f>IF(R111&lt;='CALC| 1'!$G$10,'CALC| 1'!$G$57,0)</f>
        <v>0</v>
      </c>
      <c r="S144" s="90">
        <f>IF(S111&lt;='CALC| 1'!$G$10,'CALC| 1'!$G$57,0)</f>
        <v>0</v>
      </c>
      <c r="T144" s="90">
        <f>IF(T111&lt;='CALC| 1'!$G$10,'CALC| 1'!$G$57,0)</f>
        <v>0</v>
      </c>
      <c r="U144" s="90">
        <f>IF(U111&lt;='CALC| 1'!$G$10,'CALC| 1'!$G$57,0)</f>
        <v>0</v>
      </c>
      <c r="V144" s="90">
        <f>IF(V111&lt;='CALC| 1'!$G$10,'CALC| 1'!$G$57,0)</f>
        <v>0</v>
      </c>
      <c r="W144" s="90">
        <f>IF(W111&lt;='CALC| 1'!$G$10,'CALC| 1'!$G$57,0)</f>
        <v>0</v>
      </c>
      <c r="X144" s="90">
        <f>IF(X111&lt;='CALC| 1'!$G$10,'CALC| 1'!$G$57,0)</f>
        <v>0</v>
      </c>
      <c r="Y144" s="90">
        <f>IF(Y111&lt;='CALC| 1'!$G$10,'CALC| 1'!$G$57,0)</f>
        <v>0</v>
      </c>
      <c r="Z144" s="90">
        <f>IF(Z111&lt;='CALC| 1'!$G$10,'CALC| 1'!$G$57,0)</f>
        <v>0</v>
      </c>
      <c r="AA144" s="90">
        <f>IF(AA111&lt;='CALC| 1'!$G$10,'CALC| 1'!$G$57,0)</f>
        <v>0</v>
      </c>
      <c r="AB144" s="90">
        <f>IF(AB111&lt;='CALC| 1'!$G$10,'CALC| 1'!$G$57,0)</f>
        <v>0</v>
      </c>
      <c r="AC144" s="90">
        <f>IF(AC111&lt;='CALC| 1'!$G$10,'CALC| 1'!$G$57,0)</f>
        <v>0</v>
      </c>
      <c r="AD144" s="90">
        <f>IF(AD111&lt;='CALC| 1'!$G$10,'CALC| 1'!$G$57,0)</f>
        <v>0</v>
      </c>
      <c r="AE144" s="90">
        <f>IF(AE111&lt;='CALC| 1'!$G$10,'CALC| 1'!$G$57,0)</f>
        <v>0</v>
      </c>
      <c r="AF144" s="90">
        <f>IF(AF111&lt;='CALC| 1'!$G$10,'CALC| 1'!$G$57,0)</f>
        <v>0</v>
      </c>
      <c r="AG144" s="90">
        <f>IF(AG111&lt;='CALC| 1'!$G$10,'CALC| 1'!$G$57,0)</f>
        <v>0</v>
      </c>
      <c r="AH144" s="90">
        <f>IF(AH111&lt;='CALC| 1'!$G$10,'CALC| 1'!$G$57,0)</f>
        <v>0</v>
      </c>
      <c r="AI144" s="90">
        <f>IF(AI111&lt;='CALC| 1'!$G$10,'CALC| 1'!$G$57,0)</f>
        <v>0</v>
      </c>
      <c r="AJ144" s="90">
        <f>IF(AJ111&lt;='CALC| 1'!$G$10,'CALC| 1'!$G$57,0)</f>
        <v>0</v>
      </c>
      <c r="AK144" s="90">
        <f>IF(AK111&lt;='CALC| 1'!$G$10,'CALC| 1'!$G$57,0)</f>
        <v>0</v>
      </c>
      <c r="AL144" s="90">
        <f>IF(AL111&lt;='CALC| 1'!$G$10,'CALC| 1'!$G$57,0)</f>
        <v>0</v>
      </c>
      <c r="AM144" s="90">
        <f>IF(AM111&lt;='CALC| 1'!$G$10,'CALC| 1'!$G$57,0)</f>
        <v>0</v>
      </c>
      <c r="AN144" s="90">
        <f>IF(AN111&lt;='CALC| 1'!$G$10,'CALC| 1'!$G$57,0)</f>
        <v>0</v>
      </c>
      <c r="AO144" s="90">
        <f>IF(AO111&lt;='CALC| 1'!$G$10,'CALC| 1'!$G$57,0)</f>
        <v>0</v>
      </c>
      <c r="AP144" s="90">
        <f>IF(AP111&lt;='CALC| 1'!$G$10,'CALC| 1'!$G$57,0)</f>
        <v>0</v>
      </c>
      <c r="AQ144" s="90">
        <f>IF(AQ111&lt;='CALC| 1'!$G$10,'CALC| 1'!$G$57,0)</f>
        <v>0</v>
      </c>
      <c r="AR144" s="90">
        <f>IF(AR111&lt;='CALC| 1'!$G$10,'CALC| 1'!$G$57,0)</f>
        <v>0</v>
      </c>
      <c r="AS144" s="90">
        <f>IF(AS111&lt;='CALC| 1'!$G$10,'CALC| 1'!$G$57,0)</f>
        <v>0</v>
      </c>
      <c r="AT144" s="90">
        <f>IF(AT111&lt;='CALC| 1'!$G$10,'CALC| 1'!$G$57,0)</f>
        <v>0</v>
      </c>
      <c r="AU144" s="90">
        <f>IF(AU111&lt;='CALC| 1'!$G$10,'CALC| 1'!$G$57,0)</f>
        <v>0</v>
      </c>
      <c r="AV144" s="90">
        <f>IF(AV111&lt;='CALC| 1'!$G$10,'CALC| 1'!$G$57,0)</f>
        <v>0</v>
      </c>
      <c r="AW144" s="90">
        <f>IF(AW111&lt;='CALC| 1'!$G$10,'CALC| 1'!$G$57,0)</f>
        <v>0</v>
      </c>
      <c r="AX144" s="90">
        <f>IF(AX111&lt;='CALC| 1'!$G$10,'CALC| 1'!$G$57,0)</f>
        <v>0</v>
      </c>
      <c r="AY144" s="90">
        <f>IF(AY111&lt;='CALC| 1'!$G$10,'CALC| 1'!$G$57,0)</f>
        <v>0</v>
      </c>
      <c r="AZ144" s="90">
        <f>IF(AZ111&lt;='CALC| 1'!$G$10,'CALC| 1'!$G$57,0)</f>
        <v>0</v>
      </c>
      <c r="BA144" s="90">
        <f>IF(BA111&lt;='CALC| 1'!$G$10,'CALC| 1'!$G$57,0)</f>
        <v>0</v>
      </c>
      <c r="BB144" s="90">
        <f>IF(BB111&lt;='CALC| 1'!$G$10,'CALC| 1'!$G$57,0)</f>
        <v>0</v>
      </c>
      <c r="BC144" s="90">
        <f>IF(BC111&lt;='CALC| 1'!$G$10,'CALC| 1'!$G$57,0)</f>
        <v>0</v>
      </c>
      <c r="BD144" s="90">
        <f>IF(BD111&lt;='CALC| 1'!$G$10,'CALC| 1'!$G$57,0)</f>
        <v>0</v>
      </c>
      <c r="BE144" s="90">
        <f>IF(BE111&lt;='CALC| 1'!$G$10,'CALC| 1'!$G$57,0)</f>
        <v>0</v>
      </c>
      <c r="BF144" s="90">
        <f>IF(BF111&lt;='CALC| 1'!$G$10,'CALC| 1'!$G$57,0)</f>
        <v>0</v>
      </c>
      <c r="BG144" s="90">
        <f>IF(BG111&lt;='CALC| 1'!$G$10,'CALC| 1'!$G$57,0)</f>
        <v>0</v>
      </c>
      <c r="BH144" s="90">
        <f>IF(BH111&lt;='CALC| 1'!$G$10,'CALC| 1'!$G$57,0)</f>
        <v>0</v>
      </c>
      <c r="BI144" s="90">
        <f>IF(BI111&lt;='CALC| 1'!$G$10,'CALC| 1'!$G$57,0)</f>
        <v>0</v>
      </c>
      <c r="BJ144" s="90">
        <f>IF(BJ111&lt;='CALC| 1'!$G$10,'CALC| 1'!$G$57,0)</f>
        <v>0</v>
      </c>
      <c r="BK144" s="90">
        <f>IF(BK111&lt;='CALC| 1'!$G$10,'CALC| 1'!$G$57,0)</f>
        <v>0</v>
      </c>
      <c r="BL144" s="90">
        <f>IF(BL111&lt;='CALC| 1'!$G$10,'CALC| 1'!$G$57,0)</f>
        <v>0</v>
      </c>
      <c r="BM144" s="90">
        <f>IF(BM111&lt;='CALC| 1'!$G$10,'CALC| 1'!$G$57,0)</f>
        <v>0</v>
      </c>
      <c r="BN144" s="90">
        <f>IF(BN111&lt;='CALC| 1'!$G$10,'CALC| 1'!$G$57,0)</f>
        <v>0</v>
      </c>
      <c r="BO144" s="68"/>
      <c r="BP144" s="68"/>
      <c r="BQ144" s="68"/>
      <c r="BR144" s="68"/>
      <c r="BS144" s="68"/>
    </row>
    <row r="145" spans="1:71" x14ac:dyDescent="0.35">
      <c r="A145" s="68"/>
      <c r="C145" s="68"/>
      <c r="D145" s="68"/>
      <c r="E145" s="68"/>
      <c r="F145" s="68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  <c r="AL145" s="69"/>
      <c r="AM145" s="69"/>
      <c r="AN145" s="69"/>
      <c r="AO145" s="69"/>
      <c r="AP145" s="69"/>
      <c r="AQ145" s="69"/>
      <c r="AR145" s="69"/>
      <c r="AS145" s="69"/>
      <c r="AT145" s="69"/>
      <c r="AU145" s="69"/>
      <c r="AV145" s="69"/>
      <c r="AW145" s="69"/>
      <c r="AX145" s="69"/>
      <c r="AY145" s="69"/>
      <c r="AZ145" s="69"/>
      <c r="BA145" s="69"/>
      <c r="BB145" s="69"/>
      <c r="BC145" s="69"/>
      <c r="BD145" s="69"/>
      <c r="BE145" s="69"/>
      <c r="BF145" s="69"/>
      <c r="BG145" s="69"/>
      <c r="BH145" s="69"/>
      <c r="BI145" s="69"/>
      <c r="BJ145" s="69"/>
      <c r="BK145" s="69"/>
      <c r="BL145" s="69"/>
      <c r="BM145" s="69"/>
      <c r="BN145" s="69"/>
      <c r="BO145" s="68"/>
      <c r="BP145" s="68"/>
      <c r="BQ145" s="68"/>
      <c r="BR145" s="68"/>
      <c r="BS145" s="68"/>
    </row>
    <row r="146" spans="1:71" ht="15.4" x14ac:dyDescent="0.6">
      <c r="A146" s="68"/>
      <c r="C146" s="105" t="s">
        <v>246</v>
      </c>
      <c r="D146" s="106" t="s">
        <v>0</v>
      </c>
      <c r="E146" s="107" t="s">
        <v>110</v>
      </c>
      <c r="F146" s="107"/>
      <c r="G146" s="110">
        <f t="shared" ref="G146:AL146" si="3">G115+G116</f>
        <v>0.86405839098773529</v>
      </c>
      <c r="H146" s="110">
        <f t="shared" si="3"/>
        <v>0.87253945390506149</v>
      </c>
      <c r="I146" s="110">
        <f t="shared" si="3"/>
        <v>3.1895824340081722</v>
      </c>
      <c r="J146" s="110">
        <f t="shared" si="3"/>
        <v>5.5493020893987355</v>
      </c>
      <c r="K146" s="110">
        <f t="shared" si="3"/>
        <v>5.9474791451604565</v>
      </c>
      <c r="L146" s="110">
        <f t="shared" si="3"/>
        <v>7.0412108882924818</v>
      </c>
      <c r="M146" s="110">
        <f t="shared" si="3"/>
        <v>5.3910813534321838</v>
      </c>
      <c r="N146" s="110">
        <f t="shared" si="3"/>
        <v>5.4806340871328407</v>
      </c>
      <c r="O146" s="110">
        <f t="shared" si="3"/>
        <v>7.7459990673079711</v>
      </c>
      <c r="P146" s="110">
        <f t="shared" si="3"/>
        <v>7.6258390650227073</v>
      </c>
      <c r="Q146" s="110">
        <f t="shared" si="3"/>
        <v>7.5056790627374443</v>
      </c>
      <c r="R146" s="110">
        <f t="shared" si="3"/>
        <v>7.3855190604521814</v>
      </c>
      <c r="S146" s="110">
        <f t="shared" si="3"/>
        <v>7.2653590581669185</v>
      </c>
      <c r="T146" s="110">
        <f t="shared" si="3"/>
        <v>7.1451990558816547</v>
      </c>
      <c r="U146" s="110">
        <f t="shared" si="3"/>
        <v>7.0250390535963918</v>
      </c>
      <c r="V146" s="110">
        <f t="shared" si="3"/>
        <v>6.9048790513111289</v>
      </c>
      <c r="W146" s="110">
        <f t="shared" si="3"/>
        <v>6.7847190490258651</v>
      </c>
      <c r="X146" s="110">
        <f t="shared" si="3"/>
        <v>6.6645590467406022</v>
      </c>
      <c r="Y146" s="110">
        <f t="shared" si="3"/>
        <v>6.5443990444553393</v>
      </c>
      <c r="Z146" s="110">
        <f t="shared" si="3"/>
        <v>6.4242390421700764</v>
      </c>
      <c r="AA146" s="110">
        <f t="shared" si="3"/>
        <v>6.3040790398848126</v>
      </c>
      <c r="AB146" s="110">
        <f t="shared" si="3"/>
        <v>6.1839190375995496</v>
      </c>
      <c r="AC146" s="110">
        <f t="shared" si="3"/>
        <v>6.0637590353142867</v>
      </c>
      <c r="AD146" s="110">
        <f t="shared" si="3"/>
        <v>5.9435990330290238</v>
      </c>
      <c r="AE146" s="110">
        <f t="shared" si="3"/>
        <v>5.82343903074376</v>
      </c>
      <c r="AF146" s="110">
        <f t="shared" si="3"/>
        <v>5.7032790284584971</v>
      </c>
      <c r="AG146" s="110">
        <f t="shared" si="3"/>
        <v>5.5831190261732342</v>
      </c>
      <c r="AH146" s="110">
        <f t="shared" si="3"/>
        <v>5.4629590238879713</v>
      </c>
      <c r="AI146" s="110">
        <f t="shared" si="3"/>
        <v>5.3427990216027075</v>
      </c>
      <c r="AJ146" s="110">
        <f t="shared" si="3"/>
        <v>5.2226390193174437</v>
      </c>
      <c r="AK146" s="110">
        <f t="shared" si="3"/>
        <v>5.1024790170321817</v>
      </c>
      <c r="AL146" s="110">
        <f t="shared" si="3"/>
        <v>4.9823190147469187</v>
      </c>
      <c r="AM146" s="110">
        <f t="shared" ref="AM146:BN146" si="4">AM115+AM116</f>
        <v>4.8621590124616549</v>
      </c>
      <c r="AN146" s="110">
        <f t="shared" si="4"/>
        <v>4.741999010176392</v>
      </c>
      <c r="AO146" s="110">
        <f t="shared" si="4"/>
        <v>4.6218390078911291</v>
      </c>
      <c r="AP146" s="110">
        <f t="shared" si="4"/>
        <v>4.5016790056058662</v>
      </c>
      <c r="AQ146" s="110">
        <f t="shared" si="4"/>
        <v>4.3815190033206024</v>
      </c>
      <c r="AR146" s="110">
        <f t="shared" si="4"/>
        <v>4.2613590010353395</v>
      </c>
      <c r="AS146" s="110">
        <f t="shared" si="4"/>
        <v>4.1411989987500766</v>
      </c>
      <c r="AT146" s="110">
        <f t="shared" si="4"/>
        <v>4.0210389964648137</v>
      </c>
      <c r="AU146" s="110">
        <f t="shared" si="4"/>
        <v>3.9008789941795503</v>
      </c>
      <c r="AV146" s="110">
        <f t="shared" si="4"/>
        <v>3.780718991894287</v>
      </c>
      <c r="AW146" s="110">
        <f t="shared" si="4"/>
        <v>3.660558989609024</v>
      </c>
      <c r="AX146" s="110">
        <f t="shared" si="4"/>
        <v>3.5403989873237607</v>
      </c>
      <c r="AY146" s="110">
        <f t="shared" si="4"/>
        <v>3.4202389850384978</v>
      </c>
      <c r="AZ146" s="110">
        <f t="shared" si="4"/>
        <v>3.3000789827532291</v>
      </c>
      <c r="BA146" s="110">
        <f t="shared" si="4"/>
        <v>3.0169573142053698</v>
      </c>
      <c r="BB146" s="110">
        <f t="shared" si="4"/>
        <v>2.814653788553501</v>
      </c>
      <c r="BC146" s="110">
        <f t="shared" si="4"/>
        <v>1.9728774185047131</v>
      </c>
      <c r="BD146" s="110">
        <f t="shared" si="4"/>
        <v>1.2317940591832555</v>
      </c>
      <c r="BE146" s="110">
        <f t="shared" si="4"/>
        <v>0.65829256193815799</v>
      </c>
      <c r="BF146" s="110">
        <f t="shared" si="4"/>
        <v>9.2713157466636817E-2</v>
      </c>
      <c r="BG146" s="110">
        <f t="shared" si="4"/>
        <v>5.974475309631988E-2</v>
      </c>
      <c r="BH146" s="110">
        <f t="shared" si="4"/>
        <v>5.974475309631988E-2</v>
      </c>
      <c r="BI146" s="110">
        <f t="shared" si="4"/>
        <v>5.974475309631988E-2</v>
      </c>
      <c r="BJ146" s="110">
        <f t="shared" si="4"/>
        <v>5.974475309631988E-2</v>
      </c>
      <c r="BK146" s="110">
        <f t="shared" si="4"/>
        <v>5.974475309631988E-2</v>
      </c>
      <c r="BL146" s="110">
        <f t="shared" si="4"/>
        <v>5.974475309631988E-2</v>
      </c>
      <c r="BM146" s="110">
        <f t="shared" si="4"/>
        <v>5.974475309631988E-2</v>
      </c>
      <c r="BN146" s="110">
        <f t="shared" si="4"/>
        <v>5.974475309631988E-2</v>
      </c>
      <c r="BO146" s="68"/>
      <c r="BP146" s="68"/>
      <c r="BQ146" s="68"/>
      <c r="BR146" s="68"/>
      <c r="BS146" s="68"/>
    </row>
    <row r="147" spans="1:71" ht="15.4" x14ac:dyDescent="0.6">
      <c r="A147" s="68"/>
      <c r="C147" s="105" t="s">
        <v>247</v>
      </c>
      <c r="D147" s="106" t="s">
        <v>0</v>
      </c>
      <c r="E147" s="107" t="s">
        <v>110</v>
      </c>
      <c r="F147" s="107"/>
      <c r="G147" s="110">
        <f t="shared" ref="G147:AL147" si="5">SUM(G115:G144)-G137</f>
        <v>8.2231386636462069</v>
      </c>
      <c r="H147" s="110">
        <f t="shared" si="5"/>
        <v>8.2316197265635331</v>
      </c>
      <c r="I147" s="110">
        <f t="shared" si="5"/>
        <v>10.548662706666645</v>
      </c>
      <c r="J147" s="110">
        <f t="shared" si="5"/>
        <v>12.908382362057209</v>
      </c>
      <c r="K147" s="110">
        <f t="shared" si="5"/>
        <v>13.30655941781893</v>
      </c>
      <c r="L147" s="110">
        <f t="shared" si="5"/>
        <v>14.400291160950953</v>
      </c>
      <c r="M147" s="110">
        <f t="shared" si="5"/>
        <v>12.750161626090657</v>
      </c>
      <c r="N147" s="110">
        <f t="shared" si="5"/>
        <v>12.839714359791314</v>
      </c>
      <c r="O147" s="110">
        <f t="shared" si="5"/>
        <v>7.7459990673079711</v>
      </c>
      <c r="P147" s="110">
        <f t="shared" si="5"/>
        <v>7.6258390650227073</v>
      </c>
      <c r="Q147" s="110">
        <f t="shared" si="5"/>
        <v>7.5056790627374443</v>
      </c>
      <c r="R147" s="110">
        <f t="shared" si="5"/>
        <v>7.3855190604521814</v>
      </c>
      <c r="S147" s="110">
        <f t="shared" si="5"/>
        <v>7.2653590581669185</v>
      </c>
      <c r="T147" s="110">
        <f t="shared" si="5"/>
        <v>7.1451990558816547</v>
      </c>
      <c r="U147" s="110">
        <f t="shared" si="5"/>
        <v>7.0250390535963918</v>
      </c>
      <c r="V147" s="110">
        <f t="shared" si="5"/>
        <v>6.9048790513111289</v>
      </c>
      <c r="W147" s="110">
        <f t="shared" si="5"/>
        <v>6.7847190490258651</v>
      </c>
      <c r="X147" s="110">
        <f t="shared" si="5"/>
        <v>6.6645590467406022</v>
      </c>
      <c r="Y147" s="110">
        <f t="shared" si="5"/>
        <v>6.5443990444553393</v>
      </c>
      <c r="Z147" s="110">
        <f t="shared" si="5"/>
        <v>6.4242390421700764</v>
      </c>
      <c r="AA147" s="110">
        <f t="shared" si="5"/>
        <v>6.3040790398848126</v>
      </c>
      <c r="AB147" s="110">
        <f t="shared" si="5"/>
        <v>6.1839190375995496</v>
      </c>
      <c r="AC147" s="110">
        <f t="shared" si="5"/>
        <v>6.0637590353142867</v>
      </c>
      <c r="AD147" s="110">
        <f t="shared" si="5"/>
        <v>5.9435990330290238</v>
      </c>
      <c r="AE147" s="110">
        <f t="shared" si="5"/>
        <v>5.82343903074376</v>
      </c>
      <c r="AF147" s="110">
        <f t="shared" si="5"/>
        <v>5.7032790284584971</v>
      </c>
      <c r="AG147" s="110">
        <f t="shared" si="5"/>
        <v>5.5831190261732342</v>
      </c>
      <c r="AH147" s="110">
        <f t="shared" si="5"/>
        <v>5.4629590238879713</v>
      </c>
      <c r="AI147" s="110">
        <f t="shared" si="5"/>
        <v>5.3427990216027075</v>
      </c>
      <c r="AJ147" s="110">
        <f t="shared" si="5"/>
        <v>5.2226390193174437</v>
      </c>
      <c r="AK147" s="110">
        <f t="shared" si="5"/>
        <v>5.1024790170321817</v>
      </c>
      <c r="AL147" s="110">
        <f t="shared" si="5"/>
        <v>4.9823190147469187</v>
      </c>
      <c r="AM147" s="110">
        <f t="shared" ref="AM147:BN147" si="6">SUM(AM115:AM144)-AM137</f>
        <v>4.8621590124616549</v>
      </c>
      <c r="AN147" s="110">
        <f t="shared" si="6"/>
        <v>4.741999010176392</v>
      </c>
      <c r="AO147" s="110">
        <f t="shared" si="6"/>
        <v>4.6218390078911291</v>
      </c>
      <c r="AP147" s="110">
        <f t="shared" si="6"/>
        <v>4.5016790056058662</v>
      </c>
      <c r="AQ147" s="110">
        <f t="shared" si="6"/>
        <v>4.3815190033206024</v>
      </c>
      <c r="AR147" s="110">
        <f t="shared" si="6"/>
        <v>4.2613590010353395</v>
      </c>
      <c r="AS147" s="110">
        <f t="shared" si="6"/>
        <v>4.1411989987500766</v>
      </c>
      <c r="AT147" s="110">
        <f t="shared" si="6"/>
        <v>4.0210389964648137</v>
      </c>
      <c r="AU147" s="110">
        <f t="shared" si="6"/>
        <v>3.9008789941795503</v>
      </c>
      <c r="AV147" s="110">
        <f t="shared" si="6"/>
        <v>3.780718991894287</v>
      </c>
      <c r="AW147" s="110">
        <f t="shared" si="6"/>
        <v>3.660558989609024</v>
      </c>
      <c r="AX147" s="110">
        <f t="shared" si="6"/>
        <v>3.5403989873237607</v>
      </c>
      <c r="AY147" s="110">
        <f t="shared" si="6"/>
        <v>3.4202389850384978</v>
      </c>
      <c r="AZ147" s="110">
        <f t="shared" si="6"/>
        <v>3.3000789827532291</v>
      </c>
      <c r="BA147" s="110">
        <f t="shared" si="6"/>
        <v>3.0169573142053698</v>
      </c>
      <c r="BB147" s="110">
        <f t="shared" si="6"/>
        <v>2.814653788553501</v>
      </c>
      <c r="BC147" s="110">
        <f t="shared" si="6"/>
        <v>1.9728774185047131</v>
      </c>
      <c r="BD147" s="110">
        <f t="shared" si="6"/>
        <v>1.2317940591832555</v>
      </c>
      <c r="BE147" s="110">
        <f t="shared" si="6"/>
        <v>0.65829256193815799</v>
      </c>
      <c r="BF147" s="110">
        <f t="shared" si="6"/>
        <v>9.2713157466636817E-2</v>
      </c>
      <c r="BG147" s="110">
        <f t="shared" si="6"/>
        <v>5.974475309631988E-2</v>
      </c>
      <c r="BH147" s="110">
        <f t="shared" si="6"/>
        <v>5.974475309631988E-2</v>
      </c>
      <c r="BI147" s="110">
        <f t="shared" si="6"/>
        <v>5.974475309631988E-2</v>
      </c>
      <c r="BJ147" s="110">
        <f t="shared" si="6"/>
        <v>5.974475309631988E-2</v>
      </c>
      <c r="BK147" s="110">
        <f t="shared" si="6"/>
        <v>5.974475309631988E-2</v>
      </c>
      <c r="BL147" s="110">
        <f t="shared" si="6"/>
        <v>5.974475309631988E-2</v>
      </c>
      <c r="BM147" s="110">
        <f t="shared" si="6"/>
        <v>5.974475309631988E-2</v>
      </c>
      <c r="BN147" s="110">
        <f t="shared" si="6"/>
        <v>5.974475309631988E-2</v>
      </c>
      <c r="BO147" s="68"/>
      <c r="BP147" s="68"/>
      <c r="BQ147" s="68"/>
      <c r="BR147" s="68"/>
      <c r="BS147" s="68"/>
    </row>
    <row r="148" spans="1:71" ht="15.4" x14ac:dyDescent="0.6">
      <c r="A148" s="68"/>
      <c r="C148" s="105" t="s">
        <v>248</v>
      </c>
      <c r="D148" s="106" t="s">
        <v>0</v>
      </c>
      <c r="E148" s="107" t="s">
        <v>110</v>
      </c>
      <c r="F148" s="107"/>
      <c r="G148" s="110">
        <f t="shared" ref="G148:AL148" si="7">G137</f>
        <v>0.115361316779374</v>
      </c>
      <c r="H148" s="110">
        <f t="shared" si="7"/>
        <v>0.115361316779374</v>
      </c>
      <c r="I148" s="110">
        <f t="shared" si="7"/>
        <v>0.115361316779374</v>
      </c>
      <c r="J148" s="110">
        <f t="shared" si="7"/>
        <v>0.115361316779374</v>
      </c>
      <c r="K148" s="110">
        <f t="shared" si="7"/>
        <v>0.115361316779374</v>
      </c>
      <c r="L148" s="110">
        <f t="shared" si="7"/>
        <v>0.115361316779374</v>
      </c>
      <c r="M148" s="110">
        <f t="shared" si="7"/>
        <v>0.115361316779374</v>
      </c>
      <c r="N148" s="110">
        <f t="shared" si="7"/>
        <v>0.115361316779374</v>
      </c>
      <c r="O148" s="110">
        <f t="shared" si="7"/>
        <v>0</v>
      </c>
      <c r="P148" s="110">
        <f t="shared" si="7"/>
        <v>0</v>
      </c>
      <c r="Q148" s="110">
        <f t="shared" si="7"/>
        <v>0</v>
      </c>
      <c r="R148" s="110">
        <f t="shared" si="7"/>
        <v>0</v>
      </c>
      <c r="S148" s="110">
        <f t="shared" si="7"/>
        <v>0</v>
      </c>
      <c r="T148" s="110">
        <f t="shared" si="7"/>
        <v>0</v>
      </c>
      <c r="U148" s="110">
        <f t="shared" si="7"/>
        <v>0</v>
      </c>
      <c r="V148" s="110">
        <f t="shared" si="7"/>
        <v>0</v>
      </c>
      <c r="W148" s="110">
        <f t="shared" si="7"/>
        <v>0</v>
      </c>
      <c r="X148" s="110">
        <f t="shared" si="7"/>
        <v>0</v>
      </c>
      <c r="Y148" s="110">
        <f t="shared" si="7"/>
        <v>0</v>
      </c>
      <c r="Z148" s="110">
        <f t="shared" si="7"/>
        <v>0</v>
      </c>
      <c r="AA148" s="110">
        <f t="shared" si="7"/>
        <v>0</v>
      </c>
      <c r="AB148" s="110">
        <f t="shared" si="7"/>
        <v>0</v>
      </c>
      <c r="AC148" s="110">
        <f t="shared" si="7"/>
        <v>0</v>
      </c>
      <c r="AD148" s="110">
        <f t="shared" si="7"/>
        <v>0</v>
      </c>
      <c r="AE148" s="110">
        <f t="shared" si="7"/>
        <v>0</v>
      </c>
      <c r="AF148" s="110">
        <f t="shared" si="7"/>
        <v>0</v>
      </c>
      <c r="AG148" s="110">
        <f t="shared" si="7"/>
        <v>0</v>
      </c>
      <c r="AH148" s="110">
        <f t="shared" si="7"/>
        <v>0</v>
      </c>
      <c r="AI148" s="110">
        <f t="shared" si="7"/>
        <v>0</v>
      </c>
      <c r="AJ148" s="110">
        <f t="shared" si="7"/>
        <v>0</v>
      </c>
      <c r="AK148" s="110">
        <f t="shared" si="7"/>
        <v>0</v>
      </c>
      <c r="AL148" s="110">
        <f t="shared" si="7"/>
        <v>0</v>
      </c>
      <c r="AM148" s="110">
        <f t="shared" ref="AM148:BN148" si="8">AM137</f>
        <v>0</v>
      </c>
      <c r="AN148" s="110">
        <f t="shared" si="8"/>
        <v>0</v>
      </c>
      <c r="AO148" s="110">
        <f t="shared" si="8"/>
        <v>0</v>
      </c>
      <c r="AP148" s="110">
        <f t="shared" si="8"/>
        <v>0</v>
      </c>
      <c r="AQ148" s="110">
        <f t="shared" si="8"/>
        <v>0</v>
      </c>
      <c r="AR148" s="110">
        <f t="shared" si="8"/>
        <v>0</v>
      </c>
      <c r="AS148" s="110">
        <f t="shared" si="8"/>
        <v>0</v>
      </c>
      <c r="AT148" s="110">
        <f t="shared" si="8"/>
        <v>0</v>
      </c>
      <c r="AU148" s="110">
        <f t="shared" si="8"/>
        <v>0</v>
      </c>
      <c r="AV148" s="110">
        <f t="shared" si="8"/>
        <v>0</v>
      </c>
      <c r="AW148" s="110">
        <f t="shared" si="8"/>
        <v>0</v>
      </c>
      <c r="AX148" s="110">
        <f t="shared" si="8"/>
        <v>0</v>
      </c>
      <c r="AY148" s="110">
        <f t="shared" si="8"/>
        <v>0</v>
      </c>
      <c r="AZ148" s="110">
        <f t="shared" si="8"/>
        <v>0</v>
      </c>
      <c r="BA148" s="110">
        <f t="shared" si="8"/>
        <v>0</v>
      </c>
      <c r="BB148" s="110">
        <f t="shared" si="8"/>
        <v>0</v>
      </c>
      <c r="BC148" s="110">
        <f t="shared" si="8"/>
        <v>0</v>
      </c>
      <c r="BD148" s="110">
        <f t="shared" si="8"/>
        <v>0</v>
      </c>
      <c r="BE148" s="110">
        <f t="shared" si="8"/>
        <v>0</v>
      </c>
      <c r="BF148" s="110">
        <f t="shared" si="8"/>
        <v>0</v>
      </c>
      <c r="BG148" s="110">
        <f t="shared" si="8"/>
        <v>0</v>
      </c>
      <c r="BH148" s="110">
        <f t="shared" si="8"/>
        <v>0</v>
      </c>
      <c r="BI148" s="110">
        <f t="shared" si="8"/>
        <v>0</v>
      </c>
      <c r="BJ148" s="110">
        <f t="shared" si="8"/>
        <v>0</v>
      </c>
      <c r="BK148" s="110">
        <f t="shared" si="8"/>
        <v>0</v>
      </c>
      <c r="BL148" s="110">
        <f t="shared" si="8"/>
        <v>0</v>
      </c>
      <c r="BM148" s="110">
        <f t="shared" si="8"/>
        <v>0</v>
      </c>
      <c r="BN148" s="110">
        <f t="shared" si="8"/>
        <v>0</v>
      </c>
      <c r="BO148" s="68"/>
      <c r="BP148" s="68"/>
      <c r="BQ148" s="68"/>
      <c r="BR148" s="68"/>
      <c r="BS148" s="68"/>
    </row>
    <row r="149" spans="1:71" x14ac:dyDescent="0.35">
      <c r="A149" s="68"/>
      <c r="C149" s="108" t="s">
        <v>74</v>
      </c>
      <c r="D149" s="108"/>
      <c r="E149" s="108"/>
      <c r="F149" s="108"/>
      <c r="G149" s="110">
        <f>IF(G$111&lt;31,(1/(1+INPUT1!$H$16)^G$111),(1/(1+INPUT1!$H$17)^G$111))</f>
        <v>0.96618357487922713</v>
      </c>
      <c r="H149" s="110">
        <f>IF(H$111&lt;31,(1/(1+INPUT1!$H$16)^H$111),(1/(1+INPUT1!$H$17)^H$111))</f>
        <v>0.93351070036640305</v>
      </c>
      <c r="I149" s="110">
        <f>IF(I$111&lt;31,(1/(1+INPUT1!$H$16)^I$111),(1/(1+INPUT1!$H$17)^I$111))</f>
        <v>0.90194270566802237</v>
      </c>
      <c r="J149" s="110">
        <f>IF(J$111&lt;31,(1/(1+INPUT1!$H$16)^J$111),(1/(1+INPUT1!$H$17)^J$111))</f>
        <v>0.87144222769857238</v>
      </c>
      <c r="K149" s="110">
        <f>IF(K$111&lt;31,(1/(1+INPUT1!$H$16)^K$111),(1/(1+INPUT1!$H$17)^K$111))</f>
        <v>0.84197316685852419</v>
      </c>
      <c r="L149" s="110">
        <f>IF(L$111&lt;31,(1/(1+INPUT1!$H$16)^L$111),(1/(1+INPUT1!$H$17)^L$111))</f>
        <v>0.81350064430775282</v>
      </c>
      <c r="M149" s="110">
        <f>IF(M$111&lt;31,(1/(1+INPUT1!$H$16)^M$111),(1/(1+INPUT1!$H$17)^M$111))</f>
        <v>0.78599096068381913</v>
      </c>
      <c r="N149" s="110">
        <f>IF(N$111&lt;31,(1/(1+INPUT1!$H$16)^N$111),(1/(1+INPUT1!$H$17)^N$111))</f>
        <v>0.75941155621625056</v>
      </c>
      <c r="O149" s="110">
        <f>IF(O$111&lt;31,(1/(1+INPUT1!$H$16)^O$111),(1/(1+INPUT1!$H$17)^O$111))</f>
        <v>0.73373097218961414</v>
      </c>
      <c r="P149" s="110">
        <f>IF(P$111&lt;31,(1/(1+INPUT1!$H$16)^P$111),(1/(1+INPUT1!$H$17)^P$111))</f>
        <v>0.70891881370977217</v>
      </c>
      <c r="Q149" s="110">
        <f>IF(Q$111&lt;31,(1/(1+INPUT1!$H$16)^Q$111),(1/(1+INPUT1!$H$17)^Q$111))</f>
        <v>0.68494571372924851</v>
      </c>
      <c r="R149" s="110">
        <f>IF(R$111&lt;31,(1/(1+INPUT1!$H$16)^R$111),(1/(1+INPUT1!$H$17)^R$111))</f>
        <v>0.66178329828912896</v>
      </c>
      <c r="S149" s="110">
        <f>IF(S$111&lt;31,(1/(1+INPUT1!$H$16)^S$111),(1/(1+INPUT1!$H$17)^S$111))</f>
        <v>0.63940415293635666</v>
      </c>
      <c r="T149" s="110">
        <f>IF(T$111&lt;31,(1/(1+INPUT1!$H$16)^T$111),(1/(1+INPUT1!$H$17)^T$111))</f>
        <v>0.61778179027667302</v>
      </c>
      <c r="U149" s="110">
        <f>IF(U$111&lt;31,(1/(1+INPUT1!$H$16)^U$111),(1/(1+INPUT1!$H$17)^U$111))</f>
        <v>0.59689061862480497</v>
      </c>
      <c r="V149" s="110">
        <f>IF(V$111&lt;31,(1/(1+INPUT1!$H$16)^V$111),(1/(1+INPUT1!$H$17)^V$111))</f>
        <v>0.57670591171478747</v>
      </c>
      <c r="W149" s="110">
        <f>IF(W$111&lt;31,(1/(1+INPUT1!$H$16)^W$111),(1/(1+INPUT1!$H$17)^W$111))</f>
        <v>0.55720377943457733</v>
      </c>
      <c r="X149" s="110">
        <f>IF(X$111&lt;31,(1/(1+INPUT1!$H$16)^X$111),(1/(1+INPUT1!$H$17)^X$111))</f>
        <v>0.53836113955031628</v>
      </c>
      <c r="Y149" s="110">
        <f>IF(Y$111&lt;31,(1/(1+INPUT1!$H$16)^Y$111),(1/(1+INPUT1!$H$17)^Y$111))</f>
        <v>0.52015569038677911</v>
      </c>
      <c r="Z149" s="110">
        <f>IF(Z$111&lt;31,(1/(1+INPUT1!$H$16)^Z$111),(1/(1+INPUT1!$H$17)^Z$111))</f>
        <v>0.50256588443167061</v>
      </c>
      <c r="AA149" s="110">
        <f>IF(AA$111&lt;31,(1/(1+INPUT1!$H$16)^AA$111),(1/(1+INPUT1!$H$17)^AA$111))</f>
        <v>0.48557090283253213</v>
      </c>
      <c r="AB149" s="110">
        <f>IF(AB$111&lt;31,(1/(1+INPUT1!$H$16)^AB$111),(1/(1+INPUT1!$H$17)^AB$111))</f>
        <v>0.46915063075606966</v>
      </c>
      <c r="AC149" s="110">
        <f>IF(AC$111&lt;31,(1/(1+INPUT1!$H$16)^AC$111),(1/(1+INPUT1!$H$17)^AC$111))</f>
        <v>0.45328563358074364</v>
      </c>
      <c r="AD149" s="110">
        <f>IF(AD$111&lt;31,(1/(1+INPUT1!$H$16)^AD$111),(1/(1+INPUT1!$H$17)^AD$111))</f>
        <v>0.43795713389443841</v>
      </c>
      <c r="AE149" s="110">
        <f>IF(AE$111&lt;31,(1/(1+INPUT1!$H$16)^AE$111),(1/(1+INPUT1!$H$17)^AE$111))</f>
        <v>0.42314698926998884</v>
      </c>
      <c r="AF149" s="110">
        <f>IF(AF$111&lt;31,(1/(1+INPUT1!$H$16)^AF$111),(1/(1+INPUT1!$H$17)^AF$111))</f>
        <v>0.40883767079225974</v>
      </c>
      <c r="AG149" s="110">
        <f>IF(AG$111&lt;31,(1/(1+INPUT1!$H$16)^AG$111),(1/(1+INPUT1!$H$17)^AG$111))</f>
        <v>0.39501224231136206</v>
      </c>
      <c r="AH149" s="110">
        <f>IF(AH$111&lt;31,(1/(1+INPUT1!$H$16)^AH$111),(1/(1+INPUT1!$H$17)^AH$111))</f>
        <v>0.38165434039745127</v>
      </c>
      <c r="AI149" s="110">
        <f>IF(AI$111&lt;31,(1/(1+INPUT1!$H$16)^AI$111),(1/(1+INPUT1!$H$17)^AI$111))</f>
        <v>0.36874815497338298</v>
      </c>
      <c r="AJ149" s="110">
        <f>IF(AJ$111&lt;31,(1/(1+INPUT1!$H$16)^AJ$111),(1/(1+INPUT1!$H$17)^AJ$111))</f>
        <v>0.35627841060230236</v>
      </c>
      <c r="AK149" s="110">
        <f>IF(AK$111&lt;31,(1/(1+INPUT1!$H$16)^AK$111),(1/(1+INPUT1!$H$17)^AK$111))</f>
        <v>0.39998714516107459</v>
      </c>
      <c r="AL149" s="110">
        <f>IF(AL$111&lt;31,(1/(1+INPUT1!$H$16)^AL$111),(1/(1+INPUT1!$H$17)^AL$111))</f>
        <v>0.38833703413696569</v>
      </c>
      <c r="AM149" s="110">
        <f>IF(AM$111&lt;31,(1/(1+INPUT1!$H$16)^AM$111),(1/(1+INPUT1!$H$17)^AM$111))</f>
        <v>0.37702624673491814</v>
      </c>
      <c r="AN149" s="110">
        <f>IF(AN$111&lt;31,(1/(1+INPUT1!$H$16)^AN$111),(1/(1+INPUT1!$H$17)^AN$111))</f>
        <v>0.36604489974263904</v>
      </c>
      <c r="AO149" s="110">
        <f>IF(AO$111&lt;31,(1/(1+INPUT1!$H$16)^AO$111),(1/(1+INPUT1!$H$17)^AO$111))</f>
        <v>0.35538339780838735</v>
      </c>
      <c r="AP149" s="110">
        <f>IF(AP$111&lt;31,(1/(1+INPUT1!$H$16)^AP$111),(1/(1+INPUT1!$H$17)^AP$111))</f>
        <v>0.34503242505668674</v>
      </c>
      <c r="AQ149" s="110">
        <f>IF(AQ$111&lt;31,(1/(1+INPUT1!$H$16)^AQ$111),(1/(1+INPUT1!$H$17)^AQ$111))</f>
        <v>0.33498293694823961</v>
      </c>
      <c r="AR149" s="110">
        <f>IF(AR$111&lt;31,(1/(1+INPUT1!$H$16)^AR$111),(1/(1+INPUT1!$H$17)^AR$111))</f>
        <v>0.3252261523769317</v>
      </c>
      <c r="AS149" s="110">
        <f>IF(AS$111&lt;31,(1/(1+INPUT1!$H$16)^AS$111),(1/(1+INPUT1!$H$17)^AS$111))</f>
        <v>0.31575354599702099</v>
      </c>
      <c r="AT149" s="110">
        <f>IF(AT$111&lt;31,(1/(1+INPUT1!$H$16)^AT$111),(1/(1+INPUT1!$H$17)^AT$111))</f>
        <v>0.30655684077380685</v>
      </c>
      <c r="AU149" s="110">
        <f>IF(AU$111&lt;31,(1/(1+INPUT1!$H$16)^AU$111),(1/(1+INPUT1!$H$17)^AU$111))</f>
        <v>0.29762800075126877</v>
      </c>
      <c r="AV149" s="110">
        <f>IF(AV$111&lt;31,(1/(1+INPUT1!$H$16)^AV$111),(1/(1+INPUT1!$H$17)^AV$111))</f>
        <v>0.28895922403035801</v>
      </c>
      <c r="AW149" s="110">
        <f>IF(AW$111&lt;31,(1/(1+INPUT1!$H$16)^AW$111),(1/(1+INPUT1!$H$17)^AW$111))</f>
        <v>0.28054293595180391</v>
      </c>
      <c r="AX149" s="110">
        <f>IF(AX$111&lt;31,(1/(1+INPUT1!$H$16)^AX$111),(1/(1+INPUT1!$H$17)^AX$111))</f>
        <v>0.27237178247747956</v>
      </c>
      <c r="AY149" s="110">
        <f>IF(AY$111&lt;31,(1/(1+INPUT1!$H$16)^AY$111),(1/(1+INPUT1!$H$17)^AY$111))</f>
        <v>0.26443862376454325</v>
      </c>
      <c r="AZ149" s="110">
        <f>IF(AZ$111&lt;31,(1/(1+INPUT1!$H$16)^AZ$111),(1/(1+INPUT1!$H$17)^AZ$111))</f>
        <v>0.25673652792674101</v>
      </c>
      <c r="BA149" s="110">
        <f>IF(BA$111&lt;31,(1/(1+INPUT1!$H$16)^BA$111),(1/(1+INPUT1!$H$17)^BA$111))</f>
        <v>0.24925876497741845</v>
      </c>
      <c r="BB149" s="110">
        <f>IF(BB$111&lt;31,(1/(1+INPUT1!$H$16)^BB$111),(1/(1+INPUT1!$H$17)^BB$111))</f>
        <v>0.24199880094894996</v>
      </c>
      <c r="BC149" s="110">
        <f>IF(BC$111&lt;31,(1/(1+INPUT1!$H$16)^BC$111),(1/(1+INPUT1!$H$17)^BC$111))</f>
        <v>0.2349502921834466</v>
      </c>
      <c r="BD149" s="110">
        <f>IF(BD$111&lt;31,(1/(1+INPUT1!$H$16)^BD$111),(1/(1+INPUT1!$H$17)^BD$111))</f>
        <v>0.22810707978975397</v>
      </c>
      <c r="BE149" s="110">
        <f>IF(BE$111&lt;31,(1/(1+INPUT1!$H$16)^BE$111),(1/(1+INPUT1!$H$17)^BE$111))</f>
        <v>0.22146318426189707</v>
      </c>
      <c r="BF149" s="110">
        <f>IF(BF$111&lt;31,(1/(1+INPUT1!$H$16)^BF$111),(1/(1+INPUT1!$H$17)^BF$111))</f>
        <v>0.215012800254269</v>
      </c>
      <c r="BG149" s="110">
        <f>IF(BG$111&lt;31,(1/(1+INPUT1!$H$16)^BG$111),(1/(1+INPUT1!$H$17)^BG$111))</f>
        <v>0.20875029150899907</v>
      </c>
      <c r="BH149" s="110">
        <f>IF(BH$111&lt;31,(1/(1+INPUT1!$H$16)^BH$111),(1/(1+INPUT1!$H$17)^BH$111))</f>
        <v>0.20267018593106703</v>
      </c>
      <c r="BI149" s="110">
        <f>IF(BI$111&lt;31,(1/(1+INPUT1!$H$16)^BI$111),(1/(1+INPUT1!$H$17)^BI$111))</f>
        <v>0.19676717080686118</v>
      </c>
      <c r="BJ149" s="110">
        <f>IF(BJ$111&lt;31,(1/(1+INPUT1!$H$16)^BJ$111),(1/(1+INPUT1!$H$17)^BJ$111))</f>
        <v>0.19103608816200118</v>
      </c>
      <c r="BK149" s="110">
        <f>IF(BK$111&lt;31,(1/(1+INPUT1!$H$16)^BK$111),(1/(1+INPUT1!$H$17)^BK$111))</f>
        <v>0.18547193025437006</v>
      </c>
      <c r="BL149" s="110">
        <f>IF(BL$111&lt;31,(1/(1+INPUT1!$H$16)^BL$111),(1/(1+INPUT1!$H$17)^BL$111))</f>
        <v>0.18006983519841754</v>
      </c>
      <c r="BM149" s="110">
        <f>IF(BM$111&lt;31,(1/(1+INPUT1!$H$16)^BM$111),(1/(1+INPUT1!$H$17)^BM$111))</f>
        <v>0.17482508271691022</v>
      </c>
      <c r="BN149" s="110">
        <f>IF(BN$111&lt;31,(1/(1+INPUT1!$H$16)^BN$111),(1/(1+INPUT1!$H$17)^BN$111))</f>
        <v>0.1697330900164177</v>
      </c>
      <c r="BO149" s="68"/>
      <c r="BP149" s="68"/>
      <c r="BQ149" s="68"/>
      <c r="BR149" s="68"/>
      <c r="BS149" s="68"/>
    </row>
    <row r="150" spans="1:71" x14ac:dyDescent="0.35">
      <c r="A150" s="68"/>
      <c r="C150" s="108" t="s">
        <v>79</v>
      </c>
      <c r="D150" s="108"/>
      <c r="E150" s="108"/>
      <c r="F150" s="108"/>
      <c r="G150" s="110">
        <f>IF(G$111&lt;31,(1/(1+INPUT1!$H$18)^G$111),(1/(1+INPUT1!$H$19)^G$111))</f>
        <v>0.98522167487684742</v>
      </c>
      <c r="H150" s="110">
        <f>IF(H$111&lt;31,(1/(1+INPUT1!$H$18)^H$111),(1/(1+INPUT1!$H$19)^H$111))</f>
        <v>0.9706617486471405</v>
      </c>
      <c r="I150" s="110">
        <f>IF(I$111&lt;31,(1/(1+INPUT1!$H$18)^I$111),(1/(1+INPUT1!$H$19)^I$111))</f>
        <v>0.95631699374102519</v>
      </c>
      <c r="J150" s="110">
        <f>IF(J$111&lt;31,(1/(1+INPUT1!$H$18)^J$111),(1/(1+INPUT1!$H$19)^J$111))</f>
        <v>0.94218423028672449</v>
      </c>
      <c r="K150" s="110">
        <f>IF(K$111&lt;31,(1/(1+INPUT1!$H$18)^K$111),(1/(1+INPUT1!$H$19)^K$111))</f>
        <v>0.92826032540563996</v>
      </c>
      <c r="L150" s="110">
        <f>IF(L$111&lt;31,(1/(1+INPUT1!$H$18)^L$111),(1/(1+INPUT1!$H$19)^L$111))</f>
        <v>0.91454219251787205</v>
      </c>
      <c r="M150" s="110">
        <f>IF(M$111&lt;31,(1/(1+INPUT1!$H$18)^M$111),(1/(1+INPUT1!$H$19)^M$111))</f>
        <v>0.90102679065800217</v>
      </c>
      <c r="N150" s="110">
        <f>IF(N$111&lt;31,(1/(1+INPUT1!$H$18)^N$111),(1/(1+INPUT1!$H$19)^N$111))</f>
        <v>0.88771112380098749</v>
      </c>
      <c r="O150" s="110">
        <f>IF(O$111&lt;31,(1/(1+INPUT1!$H$18)^O$111),(1/(1+INPUT1!$H$19)^O$111))</f>
        <v>0.87459224019801729</v>
      </c>
      <c r="P150" s="110">
        <f>IF(P$111&lt;31,(1/(1+INPUT1!$H$18)^P$111),(1/(1+INPUT1!$H$19)^P$111))</f>
        <v>0.86166723172218462</v>
      </c>
      <c r="Q150" s="110">
        <f>IF(Q$111&lt;31,(1/(1+INPUT1!$H$18)^Q$111),(1/(1+INPUT1!$H$19)^Q$111))</f>
        <v>0.8489332332238273</v>
      </c>
      <c r="R150" s="110">
        <f>IF(R$111&lt;31,(1/(1+INPUT1!$H$18)^R$111),(1/(1+INPUT1!$H$19)^R$111))</f>
        <v>0.83638742189539661</v>
      </c>
      <c r="S150" s="110">
        <f>IF(S$111&lt;31,(1/(1+INPUT1!$H$18)^S$111),(1/(1+INPUT1!$H$19)^S$111))</f>
        <v>0.82402701664571099</v>
      </c>
      <c r="T150" s="110">
        <f>IF(T$111&lt;31,(1/(1+INPUT1!$H$18)^T$111),(1/(1+INPUT1!$H$19)^T$111))</f>
        <v>0.81184927748345925</v>
      </c>
      <c r="U150" s="110">
        <f>IF(U$111&lt;31,(1/(1+INPUT1!$H$18)^U$111),(1/(1+INPUT1!$H$19)^U$111))</f>
        <v>0.79985150490981216</v>
      </c>
      <c r="V150" s="110">
        <f>IF(V$111&lt;31,(1/(1+INPUT1!$H$18)^V$111),(1/(1+INPUT1!$H$19)^V$111))</f>
        <v>0.78803103932001206</v>
      </c>
      <c r="W150" s="110">
        <f>IF(W$111&lt;31,(1/(1+INPUT1!$H$18)^W$111),(1/(1+INPUT1!$H$19)^W$111))</f>
        <v>0.77638526041380518</v>
      </c>
      <c r="X150" s="110">
        <f>IF(X$111&lt;31,(1/(1+INPUT1!$H$18)^X$111),(1/(1+INPUT1!$H$19)^X$111))</f>
        <v>0.76491158661458636</v>
      </c>
      <c r="Y150" s="110">
        <f>IF(Y$111&lt;31,(1/(1+INPUT1!$H$18)^Y$111),(1/(1+INPUT1!$H$19)^Y$111))</f>
        <v>0.7536074744971295</v>
      </c>
      <c r="Z150" s="110">
        <f>IF(Z$111&lt;31,(1/(1+INPUT1!$H$18)^Z$111),(1/(1+INPUT1!$H$19)^Z$111))</f>
        <v>0.74247041822377313</v>
      </c>
      <c r="AA150" s="110">
        <f>IF(AA$111&lt;31,(1/(1+INPUT1!$H$18)^AA$111),(1/(1+INPUT1!$H$19)^AA$111))</f>
        <v>0.73149794898893916</v>
      </c>
      <c r="AB150" s="110">
        <f>IF(AB$111&lt;31,(1/(1+INPUT1!$H$18)^AB$111),(1/(1+INPUT1!$H$19)^AB$111))</f>
        <v>0.72068763447186135</v>
      </c>
      <c r="AC150" s="110">
        <f>IF(AC$111&lt;31,(1/(1+INPUT1!$H$18)^AC$111),(1/(1+INPUT1!$H$19)^AC$111))</f>
        <v>0.71003707829740037</v>
      </c>
      <c r="AD150" s="110">
        <f>IF(AD$111&lt;31,(1/(1+INPUT1!$H$18)^AD$111),(1/(1+INPUT1!$H$19)^AD$111))</f>
        <v>0.69954391950482808</v>
      </c>
      <c r="AE150" s="110">
        <f>IF(AE$111&lt;31,(1/(1+INPUT1!$H$18)^AE$111),(1/(1+INPUT1!$H$19)^AE$111))</f>
        <v>0.68920583202446117</v>
      </c>
      <c r="AF150" s="110">
        <f>IF(AF$111&lt;31,(1/(1+INPUT1!$H$18)^AF$111),(1/(1+INPUT1!$H$19)^AF$111))</f>
        <v>0.67902052416203085</v>
      </c>
      <c r="AG150" s="110">
        <f>IF(AG$111&lt;31,(1/(1+INPUT1!$H$18)^AG$111),(1/(1+INPUT1!$H$19)^AG$111))</f>
        <v>0.66898573809067086</v>
      </c>
      <c r="AH150" s="110">
        <f>IF(AH$111&lt;31,(1/(1+INPUT1!$H$18)^AH$111),(1/(1+INPUT1!$H$19)^AH$111))</f>
        <v>0.65909924935041486</v>
      </c>
      <c r="AI150" s="110">
        <f>IF(AI$111&lt;31,(1/(1+INPUT1!$H$18)^AI$111),(1/(1+INPUT1!$H$19)^AI$111))</f>
        <v>0.64935886635508844</v>
      </c>
      <c r="AJ150" s="110">
        <f>IF(AJ$111&lt;31,(1/(1+INPUT1!$H$18)^AJ$111),(1/(1+INPUT1!$H$19)^AJ$111))</f>
        <v>0.63976242990649135</v>
      </c>
      <c r="AK150" s="110">
        <f>IF(AK$111&lt;31,(1/(1+INPUT1!$H$18)^AK$111),(1/(1+INPUT1!$H$19)^AK$111))</f>
        <v>0.67210371334741503</v>
      </c>
      <c r="AL150" s="110">
        <f>IF(AL$111&lt;31,(1/(1+INPUT1!$H$18)^AL$111),(1/(1+INPUT1!$H$19)^AL$111))</f>
        <v>0.66354399580157475</v>
      </c>
      <c r="AM150" s="110">
        <f>IF(AM$111&lt;31,(1/(1+INPUT1!$H$18)^AM$111),(1/(1+INPUT1!$H$19)^AM$111))</f>
        <v>0.65509329233051128</v>
      </c>
      <c r="AN150" s="110">
        <f>IF(AN$111&lt;31,(1/(1+INPUT1!$H$18)^AN$111),(1/(1+INPUT1!$H$19)^AN$111))</f>
        <v>0.64675021456265303</v>
      </c>
      <c r="AO150" s="110">
        <f>IF(AO$111&lt;31,(1/(1+INPUT1!$H$18)^AO$111),(1/(1+INPUT1!$H$19)^AO$111))</f>
        <v>0.63851339180832567</v>
      </c>
      <c r="AP150" s="110">
        <f>IF(AP$111&lt;31,(1/(1+INPUT1!$H$18)^AP$111),(1/(1+INPUT1!$H$19)^AP$111))</f>
        <v>0.63038147083455986</v>
      </c>
      <c r="AQ150" s="110">
        <f>IF(AQ$111&lt;31,(1/(1+INPUT1!$H$18)^AQ$111),(1/(1+INPUT1!$H$19)^AQ$111))</f>
        <v>0.62235311564276841</v>
      </c>
      <c r="AR150" s="110">
        <f>IF(AR$111&lt;31,(1/(1+INPUT1!$H$18)^AR$111),(1/(1+INPUT1!$H$19)^AR$111))</f>
        <v>0.61442700724925292</v>
      </c>
      <c r="AS150" s="110">
        <f>IF(AS$111&lt;31,(1/(1+INPUT1!$H$18)^AS$111),(1/(1+INPUT1!$H$19)^AS$111))</f>
        <v>0.60660184346850921</v>
      </c>
      <c r="AT150" s="110">
        <f>IF(AT$111&lt;31,(1/(1+INPUT1!$H$18)^AT$111),(1/(1+INPUT1!$H$19)^AT$111))</f>
        <v>0.59887633869928847</v>
      </c>
      <c r="AU150" s="110">
        <f>IF(AU$111&lt;31,(1/(1+INPUT1!$H$18)^AU$111),(1/(1+INPUT1!$H$19)^AU$111))</f>
        <v>0.59124922371338573</v>
      </c>
      <c r="AV150" s="110">
        <f>IF(AV$111&lt;31,(1/(1+INPUT1!$H$18)^AV$111),(1/(1+INPUT1!$H$19)^AV$111))</f>
        <v>0.58371924544711795</v>
      </c>
      <c r="AW150" s="110">
        <f>IF(AW$111&lt;31,(1/(1+INPUT1!$H$18)^AW$111),(1/(1+INPUT1!$H$19)^AW$111))</f>
        <v>0.5762851667954566</v>
      </c>
      <c r="AX150" s="110">
        <f>IF(AX$111&lt;31,(1/(1+INPUT1!$H$18)^AX$111),(1/(1+INPUT1!$H$19)^AX$111))</f>
        <v>0.56894576640878336</v>
      </c>
      <c r="AY150" s="110">
        <f>IF(AY$111&lt;31,(1/(1+INPUT1!$H$18)^AY$111),(1/(1+INPUT1!$H$19)^AY$111))</f>
        <v>0.56169983849223359</v>
      </c>
      <c r="AZ150" s="110">
        <f>IF(AZ$111&lt;31,(1/(1+INPUT1!$H$18)^AZ$111),(1/(1+INPUT1!$H$19)^AZ$111))</f>
        <v>0.55454619260759574</v>
      </c>
      <c r="BA150" s="110">
        <f>IF(BA$111&lt;31,(1/(1+INPUT1!$H$18)^BA$111),(1/(1+INPUT1!$H$19)^BA$111))</f>
        <v>0.54748365347773287</v>
      </c>
      <c r="BB150" s="110">
        <f>IF(BB$111&lt;31,(1/(1+INPUT1!$H$18)^BB$111),(1/(1+INPUT1!$H$19)^BB$111))</f>
        <v>0.54051106079349687</v>
      </c>
      <c r="BC150" s="110">
        <f>IF(BC$111&lt;31,(1/(1+INPUT1!$H$18)^BC$111),(1/(1+INPUT1!$H$19)^BC$111))</f>
        <v>0.53362726902309887</v>
      </c>
      <c r="BD150" s="110">
        <f>IF(BD$111&lt;31,(1/(1+INPUT1!$H$18)^BD$111),(1/(1+INPUT1!$H$19)^BD$111))</f>
        <v>0.52683114722391056</v>
      </c>
      <c r="BE150" s="110">
        <f>IF(BE$111&lt;31,(1/(1+INPUT1!$H$18)^BE$111),(1/(1+INPUT1!$H$19)^BE$111))</f>
        <v>0.52012157885665966</v>
      </c>
      <c r="BF150" s="110">
        <f>IF(BF$111&lt;31,(1/(1+INPUT1!$H$18)^BF$111),(1/(1+INPUT1!$H$19)^BF$111))</f>
        <v>0.51349746160199394</v>
      </c>
      <c r="BG150" s="110">
        <f>IF(BG$111&lt;31,(1/(1+INPUT1!$H$18)^BG$111),(1/(1+INPUT1!$H$19)^BG$111))</f>
        <v>0.50695770717938005</v>
      </c>
      <c r="BH150" s="110">
        <f>IF(BH$111&lt;31,(1/(1+INPUT1!$H$18)^BH$111),(1/(1+INPUT1!$H$19)^BH$111))</f>
        <v>0.50050124116830885</v>
      </c>
      <c r="BI150" s="110">
        <f>IF(BI$111&lt;31,(1/(1+INPUT1!$H$18)^BI$111),(1/(1+INPUT1!$H$19)^BI$111))</f>
        <v>0.49412700283177891</v>
      </c>
      <c r="BJ150" s="110">
        <f>IF(BJ$111&lt;31,(1/(1+INPUT1!$H$18)^BJ$111),(1/(1+INPUT1!$H$19)^BJ$111))</f>
        <v>0.48783394494202686</v>
      </c>
      <c r="BK150" s="110">
        <f>IF(BK$111&lt;31,(1/(1+INPUT1!$H$18)^BK$111),(1/(1+INPUT1!$H$19)^BK$111))</f>
        <v>0.48162103360847752</v>
      </c>
      <c r="BL150" s="110">
        <f>IF(BL$111&lt;31,(1/(1+INPUT1!$H$18)^BL$111),(1/(1+INPUT1!$H$19)^BL$111))</f>
        <v>0.47548724810788578</v>
      </c>
      <c r="BM150" s="110">
        <f>IF(BM$111&lt;31,(1/(1+INPUT1!$H$18)^BM$111),(1/(1+INPUT1!$H$19)^BM$111))</f>
        <v>0.46943158071664109</v>
      </c>
      <c r="BN150" s="110">
        <f>IF(BN$111&lt;31,(1/(1+INPUT1!$H$18)^BN$111),(1/(1+INPUT1!$H$19)^BN$111))</f>
        <v>0.46345303654520797</v>
      </c>
      <c r="BO150" s="68"/>
      <c r="BP150" s="68"/>
      <c r="BQ150" s="68"/>
      <c r="BR150" s="68"/>
      <c r="BS150" s="68"/>
    </row>
    <row r="151" spans="1:71" ht="15.4" x14ac:dyDescent="0.6">
      <c r="A151" s="68"/>
      <c r="C151" s="108" t="s">
        <v>232</v>
      </c>
      <c r="D151" s="106" t="s">
        <v>0</v>
      </c>
      <c r="E151" s="107" t="s">
        <v>110</v>
      </c>
      <c r="F151" s="107"/>
      <c r="G151" s="110">
        <f t="shared" ref="G151:AL151" si="9">G146*G149</f>
        <v>0.83483902510892305</v>
      </c>
      <c r="H151" s="110">
        <f t="shared" si="9"/>
        <v>0.81452491671223282</v>
      </c>
      <c r="I151" s="110">
        <f t="shared" si="9"/>
        <v>2.8768206104805274</v>
      </c>
      <c r="J151" s="110">
        <f t="shared" si="9"/>
        <v>4.8358961749579761</v>
      </c>
      <c r="K151" s="110">
        <f t="shared" si="9"/>
        <v>5.0076178506757776</v>
      </c>
      <c r="L151" s="110">
        <f t="shared" si="9"/>
        <v>5.7280295943326989</v>
      </c>
      <c r="M151" s="110">
        <f t="shared" si="9"/>
        <v>4.2373412121087863</v>
      </c>
      <c r="N151" s="110">
        <f t="shared" si="9"/>
        <v>4.1620568611613802</v>
      </c>
      <c r="O151" s="110">
        <f t="shared" si="9"/>
        <v>5.6834794262357216</v>
      </c>
      <c r="P151" s="110">
        <f t="shared" si="9"/>
        <v>5.4061007835175356</v>
      </c>
      <c r="Q151" s="110">
        <f t="shared" si="9"/>
        <v>5.1409827026493762</v>
      </c>
      <c r="R151" s="110">
        <f t="shared" si="9"/>
        <v>4.8876131634032731</v>
      </c>
      <c r="S151" s="110">
        <f t="shared" si="9"/>
        <v>4.6455007543657043</v>
      </c>
      <c r="T151" s="110">
        <f t="shared" si="9"/>
        <v>4.4141738646257629</v>
      </c>
      <c r="U151" s="110">
        <f t="shared" si="9"/>
        <v>4.1931799065645645</v>
      </c>
      <c r="V151" s="110">
        <f t="shared" si="9"/>
        <v>3.9820845685667212</v>
      </c>
      <c r="W151" s="110">
        <f t="shared" si="9"/>
        <v>3.7804710965189834</v>
      </c>
      <c r="X151" s="110">
        <f t="shared" si="9"/>
        <v>3.5879396030036403</v>
      </c>
      <c r="Y151" s="110">
        <f t="shared" si="9"/>
        <v>3.4041064031352444</v>
      </c>
      <c r="Z151" s="110">
        <f t="shared" si="9"/>
        <v>3.2286033760286728</v>
      </c>
      <c r="AA151" s="110">
        <f t="shared" si="9"/>
        <v>3.0610773509245108</v>
      </c>
      <c r="AB151" s="110">
        <f t="shared" si="9"/>
        <v>2.9011895170342958</v>
      </c>
      <c r="AC151" s="110">
        <f t="shared" si="9"/>
        <v>2.7486148562033952</v>
      </c>
      <c r="AD151" s="110">
        <f t="shared" si="9"/>
        <v>2.6030415975231467</v>
      </c>
      <c r="AE151" s="110">
        <f t="shared" si="9"/>
        <v>2.4641706930565639</v>
      </c>
      <c r="AF151" s="110">
        <f t="shared" si="9"/>
        <v>2.331715313873314</v>
      </c>
      <c r="AG151" s="110">
        <f t="shared" si="9"/>
        <v>2.2054003656199175</v>
      </c>
      <c r="AH151" s="110">
        <f t="shared" si="9"/>
        <v>2.0849620228802679</v>
      </c>
      <c r="AI151" s="110">
        <f t="shared" si="9"/>
        <v>1.9701472816095942</v>
      </c>
      <c r="AJ151" s="110">
        <f t="shared" si="9"/>
        <v>1.8607135289519861</v>
      </c>
      <c r="AK151" s="110">
        <f t="shared" si="9"/>
        <v>2.0409260152669884</v>
      </c>
      <c r="AL151" s="110">
        <f t="shared" si="9"/>
        <v>1.9348189893110275</v>
      </c>
      <c r="AM151" s="110">
        <f t="shared" ref="AM151:BN151" si="10">AM146*AM149</f>
        <v>1.8331615634967737</v>
      </c>
      <c r="AN151" s="110">
        <f t="shared" si="10"/>
        <v>1.7357845522597111</v>
      </c>
      <c r="AO151" s="110">
        <f t="shared" si="10"/>
        <v>1.6425248507476955</v>
      </c>
      <c r="AP151" s="110">
        <f t="shared" si="10"/>
        <v>1.5532252241309661</v>
      </c>
      <c r="AQ151" s="110">
        <f t="shared" si="10"/>
        <v>1.467734104026859</v>
      </c>
      <c r="AR151" s="110">
        <f t="shared" si="10"/>
        <v>1.3859053918035287</v>
      </c>
      <c r="AS151" s="110">
        <f t="shared" si="10"/>
        <v>1.3075982685346497</v>
      </c>
      <c r="AT151" s="110">
        <f t="shared" si="10"/>
        <v>1.232677011384532</v>
      </c>
      <c r="AU151" s="110">
        <f t="shared" si="10"/>
        <v>1.1610108162102797</v>
      </c>
      <c r="AV151" s="110">
        <f t="shared" si="10"/>
        <v>1.0924736261746106</v>
      </c>
      <c r="AW151" s="110">
        <f t="shared" si="10"/>
        <v>1.0269439661696844</v>
      </c>
      <c r="AX151" s="110">
        <f t="shared" si="10"/>
        <v>0.96430478285883625</v>
      </c>
      <c r="AY151" s="110">
        <f t="shared" si="10"/>
        <v>0.9044432901494186</v>
      </c>
      <c r="AZ151" s="110">
        <f t="shared" si="10"/>
        <v>0.84725081991607543</v>
      </c>
      <c r="BA151" s="110">
        <f t="shared" si="10"/>
        <v>0.75200305412841983</v>
      </c>
      <c r="BB151" s="110">
        <f t="shared" si="10"/>
        <v>0.68114284191636654</v>
      </c>
      <c r="BC151" s="110">
        <f t="shared" si="10"/>
        <v>0.46352812591980619</v>
      </c>
      <c r="BD151" s="110">
        <f t="shared" si="10"/>
        <v>0.2809809457426598</v>
      </c>
      <c r="BE151" s="110">
        <f t="shared" si="10"/>
        <v>0.14578756694274658</v>
      </c>
      <c r="BF151" s="110">
        <f t="shared" si="10"/>
        <v>1.9934515607316572E-2</v>
      </c>
      <c r="BG151" s="110">
        <f t="shared" si="10"/>
        <v>1.247173462498995E-2</v>
      </c>
      <c r="BH151" s="110">
        <f t="shared" si="10"/>
        <v>1.2108480218436843E-2</v>
      </c>
      <c r="BI151" s="110">
        <f t="shared" si="10"/>
        <v>1.1755806037317322E-2</v>
      </c>
      <c r="BJ151" s="110">
        <f t="shared" si="10"/>
        <v>1.1413403919725559E-2</v>
      </c>
      <c r="BK151" s="110">
        <f t="shared" si="10"/>
        <v>1.10809746793452E-2</v>
      </c>
      <c r="BL151" s="110">
        <f t="shared" si="10"/>
        <v>1.0758227844024467E-2</v>
      </c>
      <c r="BM151" s="110">
        <f t="shared" si="10"/>
        <v>1.04448814019655E-2</v>
      </c>
      <c r="BN151" s="110">
        <f t="shared" si="10"/>
        <v>1.0140661555306312E-2</v>
      </c>
      <c r="BO151" s="68"/>
      <c r="BP151" s="68"/>
      <c r="BQ151" s="68"/>
      <c r="BR151" s="68"/>
      <c r="BS151" s="68"/>
    </row>
    <row r="152" spans="1:71" ht="15.4" x14ac:dyDescent="0.6">
      <c r="A152" s="68"/>
      <c r="C152" s="105" t="s">
        <v>249</v>
      </c>
      <c r="D152" s="106" t="s">
        <v>0</v>
      </c>
      <c r="E152" s="107" t="s">
        <v>110</v>
      </c>
      <c r="F152" s="107"/>
      <c r="G152" s="110">
        <f t="shared" ref="G152:AL152" si="11">G147*G149</f>
        <v>7.9450615107692828</v>
      </c>
      <c r="H152" s="110">
        <f t="shared" si="11"/>
        <v>7.6843050960942225</v>
      </c>
      <c r="I152" s="110">
        <f t="shared" si="11"/>
        <v>9.5142893828302775</v>
      </c>
      <c r="J152" s="110">
        <f t="shared" si="11"/>
        <v>11.248909481576094</v>
      </c>
      <c r="K152" s="110">
        <f t="shared" si="11"/>
        <v>11.203765973012125</v>
      </c>
      <c r="L152" s="110">
        <f t="shared" si="11"/>
        <v>11.714646137652839</v>
      </c>
      <c r="M152" s="110">
        <f t="shared" si="11"/>
        <v>10.021511785364961</v>
      </c>
      <c r="N152" s="110">
        <f t="shared" si="11"/>
        <v>9.7506274633412602</v>
      </c>
      <c r="O152" s="110">
        <f t="shared" si="11"/>
        <v>5.6834794262357216</v>
      </c>
      <c r="P152" s="110">
        <f t="shared" si="11"/>
        <v>5.4061007835175356</v>
      </c>
      <c r="Q152" s="110">
        <f t="shared" si="11"/>
        <v>5.1409827026493762</v>
      </c>
      <c r="R152" s="110">
        <f t="shared" si="11"/>
        <v>4.8876131634032731</v>
      </c>
      <c r="S152" s="110">
        <f t="shared" si="11"/>
        <v>4.6455007543657043</v>
      </c>
      <c r="T152" s="110">
        <f t="shared" si="11"/>
        <v>4.4141738646257629</v>
      </c>
      <c r="U152" s="110">
        <f t="shared" si="11"/>
        <v>4.1931799065645645</v>
      </c>
      <c r="V152" s="110">
        <f t="shared" si="11"/>
        <v>3.9820845685667212</v>
      </c>
      <c r="W152" s="110">
        <f t="shared" si="11"/>
        <v>3.7804710965189834</v>
      </c>
      <c r="X152" s="110">
        <f t="shared" si="11"/>
        <v>3.5879396030036403</v>
      </c>
      <c r="Y152" s="110">
        <f t="shared" si="11"/>
        <v>3.4041064031352444</v>
      </c>
      <c r="Z152" s="110">
        <f t="shared" si="11"/>
        <v>3.2286033760286728</v>
      </c>
      <c r="AA152" s="110">
        <f t="shared" si="11"/>
        <v>3.0610773509245108</v>
      </c>
      <c r="AB152" s="110">
        <f t="shared" si="11"/>
        <v>2.9011895170342958</v>
      </c>
      <c r="AC152" s="110">
        <f t="shared" si="11"/>
        <v>2.7486148562033952</v>
      </c>
      <c r="AD152" s="110">
        <f t="shared" si="11"/>
        <v>2.6030415975231467</v>
      </c>
      <c r="AE152" s="110">
        <f t="shared" si="11"/>
        <v>2.4641706930565639</v>
      </c>
      <c r="AF152" s="110">
        <f t="shared" si="11"/>
        <v>2.331715313873314</v>
      </c>
      <c r="AG152" s="110">
        <f t="shared" si="11"/>
        <v>2.2054003656199175</v>
      </c>
      <c r="AH152" s="110">
        <f t="shared" si="11"/>
        <v>2.0849620228802679</v>
      </c>
      <c r="AI152" s="110">
        <f t="shared" si="11"/>
        <v>1.9701472816095942</v>
      </c>
      <c r="AJ152" s="110">
        <f t="shared" si="11"/>
        <v>1.8607135289519861</v>
      </c>
      <c r="AK152" s="110">
        <f t="shared" si="11"/>
        <v>2.0409260152669884</v>
      </c>
      <c r="AL152" s="110">
        <f t="shared" si="11"/>
        <v>1.9348189893110275</v>
      </c>
      <c r="AM152" s="110">
        <f t="shared" ref="AM152:BN152" si="12">AM147*AM149</f>
        <v>1.8331615634967737</v>
      </c>
      <c r="AN152" s="110">
        <f t="shared" si="12"/>
        <v>1.7357845522597111</v>
      </c>
      <c r="AO152" s="110">
        <f t="shared" si="12"/>
        <v>1.6425248507476955</v>
      </c>
      <c r="AP152" s="110">
        <f t="shared" si="12"/>
        <v>1.5532252241309661</v>
      </c>
      <c r="AQ152" s="110">
        <f t="shared" si="12"/>
        <v>1.467734104026859</v>
      </c>
      <c r="AR152" s="110">
        <f t="shared" si="12"/>
        <v>1.3859053918035287</v>
      </c>
      <c r="AS152" s="110">
        <f t="shared" si="12"/>
        <v>1.3075982685346497</v>
      </c>
      <c r="AT152" s="110">
        <f t="shared" si="12"/>
        <v>1.232677011384532</v>
      </c>
      <c r="AU152" s="110">
        <f t="shared" si="12"/>
        <v>1.1610108162102797</v>
      </c>
      <c r="AV152" s="110">
        <f t="shared" si="12"/>
        <v>1.0924736261746106</v>
      </c>
      <c r="AW152" s="110">
        <f t="shared" si="12"/>
        <v>1.0269439661696844</v>
      </c>
      <c r="AX152" s="110">
        <f t="shared" si="12"/>
        <v>0.96430478285883625</v>
      </c>
      <c r="AY152" s="110">
        <f t="shared" si="12"/>
        <v>0.9044432901494186</v>
      </c>
      <c r="AZ152" s="110">
        <f t="shared" si="12"/>
        <v>0.84725081991607543</v>
      </c>
      <c r="BA152" s="110">
        <f t="shared" si="12"/>
        <v>0.75200305412841983</v>
      </c>
      <c r="BB152" s="110">
        <f t="shared" si="12"/>
        <v>0.68114284191636654</v>
      </c>
      <c r="BC152" s="110">
        <f t="shared" si="12"/>
        <v>0.46352812591980619</v>
      </c>
      <c r="BD152" s="110">
        <f t="shared" si="12"/>
        <v>0.2809809457426598</v>
      </c>
      <c r="BE152" s="110">
        <f t="shared" si="12"/>
        <v>0.14578756694274658</v>
      </c>
      <c r="BF152" s="110">
        <f t="shared" si="12"/>
        <v>1.9934515607316572E-2</v>
      </c>
      <c r="BG152" s="110">
        <f t="shared" si="12"/>
        <v>1.247173462498995E-2</v>
      </c>
      <c r="BH152" s="110">
        <f t="shared" si="12"/>
        <v>1.2108480218436843E-2</v>
      </c>
      <c r="BI152" s="110">
        <f t="shared" si="12"/>
        <v>1.1755806037317322E-2</v>
      </c>
      <c r="BJ152" s="110">
        <f t="shared" si="12"/>
        <v>1.1413403919725559E-2</v>
      </c>
      <c r="BK152" s="110">
        <f t="shared" si="12"/>
        <v>1.10809746793452E-2</v>
      </c>
      <c r="BL152" s="110">
        <f t="shared" si="12"/>
        <v>1.0758227844024467E-2</v>
      </c>
      <c r="BM152" s="110">
        <f t="shared" si="12"/>
        <v>1.04448814019655E-2</v>
      </c>
      <c r="BN152" s="110">
        <f t="shared" si="12"/>
        <v>1.0140661555306312E-2</v>
      </c>
      <c r="BO152" s="68"/>
      <c r="BP152" s="68"/>
      <c r="BQ152" s="68"/>
      <c r="BR152" s="68"/>
      <c r="BS152" s="68"/>
    </row>
    <row r="153" spans="1:71" ht="15.4" x14ac:dyDescent="0.6">
      <c r="A153" s="68"/>
      <c r="C153" s="105" t="s">
        <v>250</v>
      </c>
      <c r="D153" s="106" t="s">
        <v>0</v>
      </c>
      <c r="E153" s="107" t="s">
        <v>110</v>
      </c>
      <c r="F153" s="107"/>
      <c r="G153" s="110">
        <f t="shared" ref="G153:AL153" si="13">G148*G150</f>
        <v>0.11365646973337341</v>
      </c>
      <c r="H153" s="110">
        <f t="shared" si="13"/>
        <v>0.11197681747130388</v>
      </c>
      <c r="I153" s="110">
        <f t="shared" si="13"/>
        <v>0.11032198765645704</v>
      </c>
      <c r="J153" s="110">
        <f t="shared" si="13"/>
        <v>0.10869161345463749</v>
      </c>
      <c r="K153" s="110">
        <f t="shared" si="13"/>
        <v>0.10708533345284482</v>
      </c>
      <c r="L153" s="110">
        <f t="shared" si="13"/>
        <v>0.10550279157915748</v>
      </c>
      <c r="M153" s="110">
        <f t="shared" si="13"/>
        <v>0.10394363702380049</v>
      </c>
      <c r="N153" s="110">
        <f t="shared" si="13"/>
        <v>0.10240752416137981</v>
      </c>
      <c r="O153" s="110">
        <f t="shared" si="13"/>
        <v>0</v>
      </c>
      <c r="P153" s="110">
        <f t="shared" si="13"/>
        <v>0</v>
      </c>
      <c r="Q153" s="110">
        <f t="shared" si="13"/>
        <v>0</v>
      </c>
      <c r="R153" s="110">
        <f t="shared" si="13"/>
        <v>0</v>
      </c>
      <c r="S153" s="110">
        <f t="shared" si="13"/>
        <v>0</v>
      </c>
      <c r="T153" s="110">
        <f t="shared" si="13"/>
        <v>0</v>
      </c>
      <c r="U153" s="110">
        <f t="shared" si="13"/>
        <v>0</v>
      </c>
      <c r="V153" s="110">
        <f t="shared" si="13"/>
        <v>0</v>
      </c>
      <c r="W153" s="110">
        <f t="shared" si="13"/>
        <v>0</v>
      </c>
      <c r="X153" s="110">
        <f t="shared" si="13"/>
        <v>0</v>
      </c>
      <c r="Y153" s="110">
        <f t="shared" si="13"/>
        <v>0</v>
      </c>
      <c r="Z153" s="110">
        <f t="shared" si="13"/>
        <v>0</v>
      </c>
      <c r="AA153" s="110">
        <f t="shared" si="13"/>
        <v>0</v>
      </c>
      <c r="AB153" s="110">
        <f t="shared" si="13"/>
        <v>0</v>
      </c>
      <c r="AC153" s="110">
        <f t="shared" si="13"/>
        <v>0</v>
      </c>
      <c r="AD153" s="110">
        <f t="shared" si="13"/>
        <v>0</v>
      </c>
      <c r="AE153" s="110">
        <f t="shared" si="13"/>
        <v>0</v>
      </c>
      <c r="AF153" s="110">
        <f t="shared" si="13"/>
        <v>0</v>
      </c>
      <c r="AG153" s="110">
        <f t="shared" si="13"/>
        <v>0</v>
      </c>
      <c r="AH153" s="110">
        <f t="shared" si="13"/>
        <v>0</v>
      </c>
      <c r="AI153" s="110">
        <f t="shared" si="13"/>
        <v>0</v>
      </c>
      <c r="AJ153" s="110">
        <f t="shared" si="13"/>
        <v>0</v>
      </c>
      <c r="AK153" s="110">
        <f t="shared" si="13"/>
        <v>0</v>
      </c>
      <c r="AL153" s="110">
        <f t="shared" si="13"/>
        <v>0</v>
      </c>
      <c r="AM153" s="110">
        <f t="shared" ref="AM153:BN153" si="14">AM148*AM150</f>
        <v>0</v>
      </c>
      <c r="AN153" s="110">
        <f t="shared" si="14"/>
        <v>0</v>
      </c>
      <c r="AO153" s="110">
        <f t="shared" si="14"/>
        <v>0</v>
      </c>
      <c r="AP153" s="110">
        <f t="shared" si="14"/>
        <v>0</v>
      </c>
      <c r="AQ153" s="110">
        <f t="shared" si="14"/>
        <v>0</v>
      </c>
      <c r="AR153" s="110">
        <f t="shared" si="14"/>
        <v>0</v>
      </c>
      <c r="AS153" s="110">
        <f t="shared" si="14"/>
        <v>0</v>
      </c>
      <c r="AT153" s="110">
        <f t="shared" si="14"/>
        <v>0</v>
      </c>
      <c r="AU153" s="110">
        <f t="shared" si="14"/>
        <v>0</v>
      </c>
      <c r="AV153" s="110">
        <f t="shared" si="14"/>
        <v>0</v>
      </c>
      <c r="AW153" s="110">
        <f t="shared" si="14"/>
        <v>0</v>
      </c>
      <c r="AX153" s="110">
        <f t="shared" si="14"/>
        <v>0</v>
      </c>
      <c r="AY153" s="110">
        <f t="shared" si="14"/>
        <v>0</v>
      </c>
      <c r="AZ153" s="110">
        <f t="shared" si="14"/>
        <v>0</v>
      </c>
      <c r="BA153" s="110">
        <f t="shared" si="14"/>
        <v>0</v>
      </c>
      <c r="BB153" s="110">
        <f t="shared" si="14"/>
        <v>0</v>
      </c>
      <c r="BC153" s="110">
        <f t="shared" si="14"/>
        <v>0</v>
      </c>
      <c r="BD153" s="110">
        <f t="shared" si="14"/>
        <v>0</v>
      </c>
      <c r="BE153" s="110">
        <f t="shared" si="14"/>
        <v>0</v>
      </c>
      <c r="BF153" s="110">
        <f t="shared" si="14"/>
        <v>0</v>
      </c>
      <c r="BG153" s="110">
        <f t="shared" si="14"/>
        <v>0</v>
      </c>
      <c r="BH153" s="110">
        <f t="shared" si="14"/>
        <v>0</v>
      </c>
      <c r="BI153" s="110">
        <f t="shared" si="14"/>
        <v>0</v>
      </c>
      <c r="BJ153" s="110">
        <f t="shared" si="14"/>
        <v>0</v>
      </c>
      <c r="BK153" s="110">
        <f t="shared" si="14"/>
        <v>0</v>
      </c>
      <c r="BL153" s="110">
        <f t="shared" si="14"/>
        <v>0</v>
      </c>
      <c r="BM153" s="110">
        <f t="shared" si="14"/>
        <v>0</v>
      </c>
      <c r="BN153" s="110">
        <f t="shared" si="14"/>
        <v>0</v>
      </c>
      <c r="BO153" s="68"/>
      <c r="BP153" s="68"/>
      <c r="BQ153" s="68"/>
      <c r="BR153" s="68"/>
      <c r="BS153" s="68"/>
    </row>
    <row r="154" spans="1:71" ht="15.4" x14ac:dyDescent="0.6">
      <c r="A154" s="68"/>
      <c r="C154" s="105" t="s">
        <v>251</v>
      </c>
      <c r="D154" s="106" t="s">
        <v>0</v>
      </c>
      <c r="E154" s="107" t="s">
        <v>110</v>
      </c>
      <c r="F154" s="107"/>
      <c r="G154" s="110">
        <f t="shared" ref="G154:AL154" si="15">G152+G153</f>
        <v>8.0587179805026565</v>
      </c>
      <c r="H154" s="110">
        <f t="shared" si="15"/>
        <v>7.7962819135655268</v>
      </c>
      <c r="I154" s="110">
        <f t="shared" si="15"/>
        <v>9.6246113704867344</v>
      </c>
      <c r="J154" s="110">
        <f t="shared" si="15"/>
        <v>11.357601095030731</v>
      </c>
      <c r="K154" s="110">
        <f t="shared" si="15"/>
        <v>11.31085130646497</v>
      </c>
      <c r="L154" s="110">
        <f t="shared" si="15"/>
        <v>11.820148929231996</v>
      </c>
      <c r="M154" s="110">
        <f t="shared" si="15"/>
        <v>10.125455422388761</v>
      </c>
      <c r="N154" s="110">
        <f t="shared" si="15"/>
        <v>9.8530349875026406</v>
      </c>
      <c r="O154" s="110">
        <f t="shared" si="15"/>
        <v>5.6834794262357216</v>
      </c>
      <c r="P154" s="110">
        <f t="shared" si="15"/>
        <v>5.4061007835175356</v>
      </c>
      <c r="Q154" s="110">
        <f t="shared" si="15"/>
        <v>5.1409827026493762</v>
      </c>
      <c r="R154" s="110">
        <f t="shared" si="15"/>
        <v>4.8876131634032731</v>
      </c>
      <c r="S154" s="110">
        <f t="shared" si="15"/>
        <v>4.6455007543657043</v>
      </c>
      <c r="T154" s="110">
        <f t="shared" si="15"/>
        <v>4.4141738646257629</v>
      </c>
      <c r="U154" s="110">
        <f t="shared" si="15"/>
        <v>4.1931799065645645</v>
      </c>
      <c r="V154" s="110">
        <f t="shared" si="15"/>
        <v>3.9820845685667212</v>
      </c>
      <c r="W154" s="110">
        <f t="shared" si="15"/>
        <v>3.7804710965189834</v>
      </c>
      <c r="X154" s="110">
        <f t="shared" si="15"/>
        <v>3.5879396030036403</v>
      </c>
      <c r="Y154" s="110">
        <f t="shared" si="15"/>
        <v>3.4041064031352444</v>
      </c>
      <c r="Z154" s="110">
        <f t="shared" si="15"/>
        <v>3.2286033760286728</v>
      </c>
      <c r="AA154" s="110">
        <f t="shared" si="15"/>
        <v>3.0610773509245108</v>
      </c>
      <c r="AB154" s="110">
        <f t="shared" si="15"/>
        <v>2.9011895170342958</v>
      </c>
      <c r="AC154" s="110">
        <f t="shared" si="15"/>
        <v>2.7486148562033952</v>
      </c>
      <c r="AD154" s="110">
        <f t="shared" si="15"/>
        <v>2.6030415975231467</v>
      </c>
      <c r="AE154" s="110">
        <f t="shared" si="15"/>
        <v>2.4641706930565639</v>
      </c>
      <c r="AF154" s="110">
        <f t="shared" si="15"/>
        <v>2.331715313873314</v>
      </c>
      <c r="AG154" s="110">
        <f t="shared" si="15"/>
        <v>2.2054003656199175</v>
      </c>
      <c r="AH154" s="110">
        <f t="shared" si="15"/>
        <v>2.0849620228802679</v>
      </c>
      <c r="AI154" s="110">
        <f t="shared" si="15"/>
        <v>1.9701472816095942</v>
      </c>
      <c r="AJ154" s="110">
        <f t="shared" si="15"/>
        <v>1.8607135289519861</v>
      </c>
      <c r="AK154" s="110">
        <f t="shared" si="15"/>
        <v>2.0409260152669884</v>
      </c>
      <c r="AL154" s="110">
        <f t="shared" si="15"/>
        <v>1.9348189893110275</v>
      </c>
      <c r="AM154" s="110">
        <f t="shared" ref="AM154:BN154" si="16">AM152+AM153</f>
        <v>1.8331615634967737</v>
      </c>
      <c r="AN154" s="110">
        <f t="shared" si="16"/>
        <v>1.7357845522597111</v>
      </c>
      <c r="AO154" s="110">
        <f t="shared" si="16"/>
        <v>1.6425248507476955</v>
      </c>
      <c r="AP154" s="110">
        <f t="shared" si="16"/>
        <v>1.5532252241309661</v>
      </c>
      <c r="AQ154" s="110">
        <f t="shared" si="16"/>
        <v>1.467734104026859</v>
      </c>
      <c r="AR154" s="110">
        <f t="shared" si="16"/>
        <v>1.3859053918035287</v>
      </c>
      <c r="AS154" s="110">
        <f t="shared" si="16"/>
        <v>1.3075982685346497</v>
      </c>
      <c r="AT154" s="110">
        <f t="shared" si="16"/>
        <v>1.232677011384532</v>
      </c>
      <c r="AU154" s="110">
        <f t="shared" si="16"/>
        <v>1.1610108162102797</v>
      </c>
      <c r="AV154" s="110">
        <f t="shared" si="16"/>
        <v>1.0924736261746106</v>
      </c>
      <c r="AW154" s="110">
        <f t="shared" si="16"/>
        <v>1.0269439661696844</v>
      </c>
      <c r="AX154" s="110">
        <f t="shared" si="16"/>
        <v>0.96430478285883625</v>
      </c>
      <c r="AY154" s="110">
        <f t="shared" si="16"/>
        <v>0.9044432901494186</v>
      </c>
      <c r="AZ154" s="110">
        <f t="shared" si="16"/>
        <v>0.84725081991607543</v>
      </c>
      <c r="BA154" s="110">
        <f t="shared" si="16"/>
        <v>0.75200305412841983</v>
      </c>
      <c r="BB154" s="110">
        <f t="shared" si="16"/>
        <v>0.68114284191636654</v>
      </c>
      <c r="BC154" s="110">
        <f t="shared" si="16"/>
        <v>0.46352812591980619</v>
      </c>
      <c r="BD154" s="110">
        <f t="shared" si="16"/>
        <v>0.2809809457426598</v>
      </c>
      <c r="BE154" s="110">
        <f t="shared" si="16"/>
        <v>0.14578756694274658</v>
      </c>
      <c r="BF154" s="110">
        <f t="shared" si="16"/>
        <v>1.9934515607316572E-2</v>
      </c>
      <c r="BG154" s="110">
        <f t="shared" si="16"/>
        <v>1.247173462498995E-2</v>
      </c>
      <c r="BH154" s="110">
        <f t="shared" si="16"/>
        <v>1.2108480218436843E-2</v>
      </c>
      <c r="BI154" s="110">
        <f t="shared" si="16"/>
        <v>1.1755806037317322E-2</v>
      </c>
      <c r="BJ154" s="110">
        <f t="shared" si="16"/>
        <v>1.1413403919725559E-2</v>
      </c>
      <c r="BK154" s="110">
        <f t="shared" si="16"/>
        <v>1.10809746793452E-2</v>
      </c>
      <c r="BL154" s="110">
        <f t="shared" si="16"/>
        <v>1.0758227844024467E-2</v>
      </c>
      <c r="BM154" s="110">
        <f t="shared" si="16"/>
        <v>1.04448814019655E-2</v>
      </c>
      <c r="BN154" s="110">
        <f t="shared" si="16"/>
        <v>1.0140661555306312E-2</v>
      </c>
      <c r="BO154" s="68"/>
      <c r="BP154" s="68"/>
      <c r="BQ154" s="68"/>
      <c r="BR154" s="68"/>
      <c r="BS154" s="68"/>
    </row>
    <row r="155" spans="1:71" ht="15.4" x14ac:dyDescent="0.6">
      <c r="A155" s="68"/>
      <c r="C155" s="109" t="s">
        <v>236</v>
      </c>
      <c r="D155" s="106" t="s">
        <v>0</v>
      </c>
      <c r="E155" s="107" t="s">
        <v>110</v>
      </c>
      <c r="F155" s="107"/>
      <c r="G155" s="110">
        <f>SUM($G151:G151)</f>
        <v>0.83483902510892305</v>
      </c>
      <c r="H155" s="110">
        <f>SUM($G151:H151)</f>
        <v>1.6493639418211559</v>
      </c>
      <c r="I155" s="110">
        <f>SUM($G151:I151)</f>
        <v>4.5261845523016833</v>
      </c>
      <c r="J155" s="110">
        <f>SUM($G151:J151)</f>
        <v>9.3620807272596593</v>
      </c>
      <c r="K155" s="110">
        <f>SUM($G151:K151)</f>
        <v>14.369698577935438</v>
      </c>
      <c r="L155" s="110">
        <f>SUM($G151:L151)</f>
        <v>20.097728172268138</v>
      </c>
      <c r="M155" s="110">
        <f>SUM($G151:M151)</f>
        <v>24.335069384376922</v>
      </c>
      <c r="N155" s="110">
        <f>SUM($G151:N151)</f>
        <v>28.497126245538304</v>
      </c>
      <c r="O155" s="110">
        <f>SUM($G151:O151)</f>
        <v>34.180605671774025</v>
      </c>
      <c r="P155" s="110">
        <f>SUM($G151:P151)</f>
        <v>39.586706455291562</v>
      </c>
      <c r="Q155" s="110">
        <f>SUM($G151:Q151)</f>
        <v>44.727689157940937</v>
      </c>
      <c r="R155" s="110">
        <f>SUM($G151:R151)</f>
        <v>49.61530232134421</v>
      </c>
      <c r="S155" s="110">
        <f>SUM($G151:S151)</f>
        <v>54.260803075709916</v>
      </c>
      <c r="T155" s="110">
        <f>SUM($G151:T151)</f>
        <v>58.674976940335682</v>
      </c>
      <c r="U155" s="110">
        <f>SUM($G151:U151)</f>
        <v>62.868156846900249</v>
      </c>
      <c r="V155" s="110">
        <f>SUM($G151:V151)</f>
        <v>66.850241415466968</v>
      </c>
      <c r="W155" s="110">
        <f>SUM($G151:W151)</f>
        <v>70.630712511985948</v>
      </c>
      <c r="X155" s="110">
        <f>SUM($G151:X151)</f>
        <v>74.218652114989595</v>
      </c>
      <c r="Y155" s="110">
        <f>SUM($G151:Y151)</f>
        <v>77.62275851812484</v>
      </c>
      <c r="Z155" s="110">
        <f>SUM($G151:Z151)</f>
        <v>80.851361894153513</v>
      </c>
      <c r="AA155" s="110">
        <f>SUM($G151:AA151)</f>
        <v>83.912439245078019</v>
      </c>
      <c r="AB155" s="110">
        <f>SUM($G151:AB151)</f>
        <v>86.813628762112316</v>
      </c>
      <c r="AC155" s="110">
        <f>SUM($G151:AC151)</f>
        <v>89.562243618315705</v>
      </c>
      <c r="AD155" s="110">
        <f>SUM($G151:AD151)</f>
        <v>92.16528521583885</v>
      </c>
      <c r="AE155" s="110">
        <f>SUM($G151:AE151)</f>
        <v>94.629455908895409</v>
      </c>
      <c r="AF155" s="110">
        <f>SUM($G151:AF151)</f>
        <v>96.961171222768726</v>
      </c>
      <c r="AG155" s="110">
        <f>SUM($G151:AG151)</f>
        <v>99.166571588388649</v>
      </c>
      <c r="AH155" s="110">
        <f>SUM($G151:AH151)</f>
        <v>101.25153361126891</v>
      </c>
      <c r="AI155" s="110">
        <f>SUM($G151:AI151)</f>
        <v>103.22168089287851</v>
      </c>
      <c r="AJ155" s="110">
        <f>SUM($G151:AJ151)</f>
        <v>105.0823944218305</v>
      </c>
      <c r="AK155" s="110">
        <f>SUM($G151:AK151)</f>
        <v>107.12332043709749</v>
      </c>
      <c r="AL155" s="110">
        <f>SUM($G151:AL151)</f>
        <v>109.05813942640852</v>
      </c>
      <c r="AM155" s="110">
        <f>SUM($G151:AM151)</f>
        <v>110.89130098990529</v>
      </c>
      <c r="AN155" s="110">
        <f>SUM($G151:AN151)</f>
        <v>112.62708554216501</v>
      </c>
      <c r="AO155" s="110">
        <f>SUM($G151:AO151)</f>
        <v>114.2696103929127</v>
      </c>
      <c r="AP155" s="110">
        <f>SUM($G151:AP151)</f>
        <v>115.82283561704367</v>
      </c>
      <c r="AQ155" s="110">
        <f>SUM($G151:AQ151)</f>
        <v>117.29056972107053</v>
      </c>
      <c r="AR155" s="110">
        <f>SUM($G151:AR151)</f>
        <v>118.67647511287406</v>
      </c>
      <c r="AS155" s="110">
        <f>SUM($G151:AS151)</f>
        <v>119.98407338140871</v>
      </c>
      <c r="AT155" s="110">
        <f>SUM($G151:AT151)</f>
        <v>121.21675039279324</v>
      </c>
      <c r="AU155" s="110">
        <f>SUM($G151:AU151)</f>
        <v>122.37776120900352</v>
      </c>
      <c r="AV155" s="110">
        <f>SUM($G151:AV151)</f>
        <v>123.47023483517813</v>
      </c>
      <c r="AW155" s="110">
        <f>SUM($G151:AW151)</f>
        <v>124.49717880134781</v>
      </c>
      <c r="AX155" s="110">
        <f>SUM($G151:AX151)</f>
        <v>125.46148358420665</v>
      </c>
      <c r="AY155" s="110">
        <f>SUM($G151:AY151)</f>
        <v>126.36592687435606</v>
      </c>
      <c r="AZ155" s="110">
        <f>SUM($G151:AZ151)</f>
        <v>127.21317769427213</v>
      </c>
      <c r="BA155" s="110">
        <f>SUM($G151:BA151)</f>
        <v>127.96518074840056</v>
      </c>
      <c r="BB155" s="110">
        <f>SUM($G151:BB151)</f>
        <v>128.64632359031691</v>
      </c>
      <c r="BC155" s="110">
        <f>SUM($G151:BC151)</f>
        <v>129.1098517162367</v>
      </c>
      <c r="BD155" s="110">
        <f>SUM($G151:BD151)</f>
        <v>129.39083266197937</v>
      </c>
      <c r="BE155" s="110">
        <f>SUM($G151:BE151)</f>
        <v>129.53662022892212</v>
      </c>
      <c r="BF155" s="110">
        <f>SUM($G151:BF151)</f>
        <v>129.55655474452942</v>
      </c>
      <c r="BG155" s="110">
        <f>SUM($G151:BG151)</f>
        <v>129.56902647915442</v>
      </c>
      <c r="BH155" s="110">
        <f>SUM($G151:BH151)</f>
        <v>129.58113495937286</v>
      </c>
      <c r="BI155" s="110">
        <f>SUM($G151:BI151)</f>
        <v>129.59289076541017</v>
      </c>
      <c r="BJ155" s="110">
        <f>SUM($G151:BJ151)</f>
        <v>129.60430416932991</v>
      </c>
      <c r="BK155" s="110">
        <f>SUM($G151:BK151)</f>
        <v>129.61538514400925</v>
      </c>
      <c r="BL155" s="110">
        <f>SUM($G151:BL151)</f>
        <v>129.62614337185329</v>
      </c>
      <c r="BM155" s="110">
        <f>SUM($G151:BM151)</f>
        <v>129.63658825325524</v>
      </c>
      <c r="BN155" s="110">
        <f>SUM($G151:BN151)</f>
        <v>129.64672891481055</v>
      </c>
      <c r="BO155" s="68"/>
      <c r="BP155" s="68"/>
      <c r="BQ155" s="68"/>
      <c r="BR155" s="68"/>
      <c r="BS155" s="68"/>
    </row>
    <row r="156" spans="1:71" ht="15.4" x14ac:dyDescent="0.6">
      <c r="A156" s="68"/>
      <c r="C156" s="109" t="s">
        <v>235</v>
      </c>
      <c r="D156" s="106" t="s">
        <v>0</v>
      </c>
      <c r="E156" s="107" t="s">
        <v>110</v>
      </c>
      <c r="F156" s="107"/>
      <c r="G156" s="110">
        <f>SUM($G152:G152)</f>
        <v>7.9450615107692828</v>
      </c>
      <c r="H156" s="110">
        <f>SUM($G152:H152)</f>
        <v>15.629366606863506</v>
      </c>
      <c r="I156" s="110">
        <f>SUM($G152:I152)</f>
        <v>25.143655989693784</v>
      </c>
      <c r="J156" s="110">
        <f>SUM($G152:J152)</f>
        <v>36.392565471269876</v>
      </c>
      <c r="K156" s="110">
        <f>SUM($G152:K152)</f>
        <v>47.596331444282001</v>
      </c>
      <c r="L156" s="110">
        <f>SUM($G152:L152)</f>
        <v>59.310977581934836</v>
      </c>
      <c r="M156" s="110">
        <f>SUM($G152:M152)</f>
        <v>69.3324893672998</v>
      </c>
      <c r="N156" s="110">
        <f>SUM($G152:N152)</f>
        <v>79.08311683064106</v>
      </c>
      <c r="O156" s="110">
        <f>SUM($G152:O152)</f>
        <v>84.766596256876781</v>
      </c>
      <c r="P156" s="110">
        <f>SUM($G152:P152)</f>
        <v>90.172697040394311</v>
      </c>
      <c r="Q156" s="110">
        <f>SUM($G152:Q152)</f>
        <v>95.313679743043693</v>
      </c>
      <c r="R156" s="110">
        <f>SUM($G152:R152)</f>
        <v>100.20129290644697</v>
      </c>
      <c r="S156" s="110">
        <f>SUM($G152:S152)</f>
        <v>104.84679366081266</v>
      </c>
      <c r="T156" s="110">
        <f>SUM($G152:T152)</f>
        <v>109.26096752543843</v>
      </c>
      <c r="U156" s="110">
        <f>SUM($G152:U152)</f>
        <v>113.454147432003</v>
      </c>
      <c r="V156" s="110">
        <f>SUM($G152:V152)</f>
        <v>117.43623200056972</v>
      </c>
      <c r="W156" s="110">
        <f>SUM($G152:W152)</f>
        <v>121.2167030970887</v>
      </c>
      <c r="X156" s="110">
        <f>SUM($G152:X152)</f>
        <v>124.80464270009233</v>
      </c>
      <c r="Y156" s="110">
        <f>SUM($G152:Y152)</f>
        <v>128.20874910322758</v>
      </c>
      <c r="Z156" s="110">
        <f>SUM($G152:Z152)</f>
        <v>131.43735247925625</v>
      </c>
      <c r="AA156" s="110">
        <f>SUM($G152:AA152)</f>
        <v>134.49842983018075</v>
      </c>
      <c r="AB156" s="110">
        <f>SUM($G152:AB152)</f>
        <v>137.39961934721504</v>
      </c>
      <c r="AC156" s="110">
        <f>SUM($G152:AC152)</f>
        <v>140.14823420341844</v>
      </c>
      <c r="AD156" s="110">
        <f>SUM($G152:AD152)</f>
        <v>142.75127580094158</v>
      </c>
      <c r="AE156" s="110">
        <f>SUM($G152:AE152)</f>
        <v>145.21544649399814</v>
      </c>
      <c r="AF156" s="110">
        <f>SUM($G152:AF152)</f>
        <v>147.54716180787145</v>
      </c>
      <c r="AG156" s="110">
        <f>SUM($G152:AG152)</f>
        <v>149.75256217349136</v>
      </c>
      <c r="AH156" s="110">
        <f>SUM($G152:AH152)</f>
        <v>151.83752419637162</v>
      </c>
      <c r="AI156" s="110">
        <f>SUM($G152:AI152)</f>
        <v>153.80767147798122</v>
      </c>
      <c r="AJ156" s="110">
        <f>SUM($G152:AJ152)</f>
        <v>155.66838500693319</v>
      </c>
      <c r="AK156" s="110">
        <f>SUM($G152:AK152)</f>
        <v>157.70931102220018</v>
      </c>
      <c r="AL156" s="110">
        <f>SUM($G152:AL152)</f>
        <v>159.64413001151121</v>
      </c>
      <c r="AM156" s="110">
        <f>SUM($G152:AM152)</f>
        <v>161.477291575008</v>
      </c>
      <c r="AN156" s="110">
        <f>SUM($G152:AN152)</f>
        <v>163.2130761272677</v>
      </c>
      <c r="AO156" s="110">
        <f>SUM($G152:AO152)</f>
        <v>164.85560097801539</v>
      </c>
      <c r="AP156" s="110">
        <f>SUM($G152:AP152)</f>
        <v>166.40882620214634</v>
      </c>
      <c r="AQ156" s="110">
        <f>SUM($G152:AQ152)</f>
        <v>167.87656030617319</v>
      </c>
      <c r="AR156" s="110">
        <f>SUM($G152:AR152)</f>
        <v>169.26246569797672</v>
      </c>
      <c r="AS156" s="110">
        <f>SUM($G152:AS152)</f>
        <v>170.57006396651138</v>
      </c>
      <c r="AT156" s="110">
        <f>SUM($G152:AT152)</f>
        <v>171.80274097789592</v>
      </c>
      <c r="AU156" s="110">
        <f>SUM($G152:AU152)</f>
        <v>172.9637517941062</v>
      </c>
      <c r="AV156" s="110">
        <f>SUM($G152:AV152)</f>
        <v>174.05622542028081</v>
      </c>
      <c r="AW156" s="110">
        <f>SUM($G152:AW152)</f>
        <v>175.08316938645049</v>
      </c>
      <c r="AX156" s="110">
        <f>SUM($G152:AX152)</f>
        <v>176.04747416930934</v>
      </c>
      <c r="AY156" s="110">
        <f>SUM($G152:AY152)</f>
        <v>176.95191745945877</v>
      </c>
      <c r="AZ156" s="110">
        <f>SUM($G152:AZ152)</f>
        <v>177.79916827937484</v>
      </c>
      <c r="BA156" s="110">
        <f>SUM($G152:BA152)</f>
        <v>178.55117133350325</v>
      </c>
      <c r="BB156" s="110">
        <f>SUM($G152:BB152)</f>
        <v>179.23231417541962</v>
      </c>
      <c r="BC156" s="110">
        <f>SUM($G152:BC152)</f>
        <v>179.69584230133941</v>
      </c>
      <c r="BD156" s="110">
        <f>SUM($G152:BD152)</f>
        <v>179.97682324708208</v>
      </c>
      <c r="BE156" s="110">
        <f>SUM($G152:BE152)</f>
        <v>180.12261081402482</v>
      </c>
      <c r="BF156" s="110">
        <f>SUM($G152:BF152)</f>
        <v>180.14254532963213</v>
      </c>
      <c r="BG156" s="110">
        <f>SUM($G152:BG152)</f>
        <v>180.15501706425712</v>
      </c>
      <c r="BH156" s="110">
        <f>SUM($G152:BH152)</f>
        <v>180.16712554447557</v>
      </c>
      <c r="BI156" s="110">
        <f>SUM($G152:BI152)</f>
        <v>180.17888135051288</v>
      </c>
      <c r="BJ156" s="110">
        <f>SUM($G152:BJ152)</f>
        <v>180.19029475443261</v>
      </c>
      <c r="BK156" s="110">
        <f>SUM($G152:BK152)</f>
        <v>180.20137572911196</v>
      </c>
      <c r="BL156" s="110">
        <f>SUM($G152:BL152)</f>
        <v>180.212133956956</v>
      </c>
      <c r="BM156" s="110">
        <f>SUM($G152:BM152)</f>
        <v>180.22257883835795</v>
      </c>
      <c r="BN156" s="110">
        <f>SUM($G152:BN152)</f>
        <v>180.23271949991326</v>
      </c>
      <c r="BO156" s="68"/>
      <c r="BP156" s="68"/>
      <c r="BQ156" s="68"/>
      <c r="BR156" s="68"/>
      <c r="BS156" s="68"/>
    </row>
    <row r="157" spans="1:71" ht="15.4" x14ac:dyDescent="0.6">
      <c r="A157" s="68"/>
      <c r="C157" s="109" t="s">
        <v>234</v>
      </c>
      <c r="D157" s="106" t="s">
        <v>0</v>
      </c>
      <c r="E157" s="107" t="s">
        <v>110</v>
      </c>
      <c r="F157" s="107"/>
      <c r="G157" s="110">
        <f>SUM($G153:G153)</f>
        <v>0.11365646973337341</v>
      </c>
      <c r="H157" s="110">
        <f>SUM($G153:H153)</f>
        <v>0.22563328720467729</v>
      </c>
      <c r="I157" s="110">
        <f>SUM($G153:I153)</f>
        <v>0.3359552748611343</v>
      </c>
      <c r="J157" s="110">
        <f>SUM($G153:J153)</f>
        <v>0.44464688831577182</v>
      </c>
      <c r="K157" s="110">
        <f>SUM($G153:K153)</f>
        <v>0.55173222176861669</v>
      </c>
      <c r="L157" s="110">
        <f>SUM($G153:L153)</f>
        <v>0.65723501334777423</v>
      </c>
      <c r="M157" s="110">
        <f>SUM($G153:M153)</f>
        <v>0.76117865037157473</v>
      </c>
      <c r="N157" s="110">
        <f>SUM($G153:N153)</f>
        <v>0.8635861745329545</v>
      </c>
      <c r="O157" s="110">
        <f>SUM($G153:O153)</f>
        <v>0.8635861745329545</v>
      </c>
      <c r="P157" s="110">
        <f>SUM($G153:P153)</f>
        <v>0.8635861745329545</v>
      </c>
      <c r="Q157" s="110">
        <f>SUM($G153:Q153)</f>
        <v>0.8635861745329545</v>
      </c>
      <c r="R157" s="110">
        <f>SUM($G153:R153)</f>
        <v>0.8635861745329545</v>
      </c>
      <c r="S157" s="110">
        <f>SUM($G153:S153)</f>
        <v>0.8635861745329545</v>
      </c>
      <c r="T157" s="110">
        <f>SUM($G153:T153)</f>
        <v>0.8635861745329545</v>
      </c>
      <c r="U157" s="110">
        <f>SUM($G153:U153)</f>
        <v>0.8635861745329545</v>
      </c>
      <c r="V157" s="110">
        <f>SUM($G153:V153)</f>
        <v>0.8635861745329545</v>
      </c>
      <c r="W157" s="110">
        <f>SUM($G153:W153)</f>
        <v>0.8635861745329545</v>
      </c>
      <c r="X157" s="110">
        <f>SUM($G153:X153)</f>
        <v>0.8635861745329545</v>
      </c>
      <c r="Y157" s="110">
        <f>SUM($G153:Y153)</f>
        <v>0.8635861745329545</v>
      </c>
      <c r="Z157" s="110">
        <f>SUM($G153:Z153)</f>
        <v>0.8635861745329545</v>
      </c>
      <c r="AA157" s="110">
        <f>SUM($G153:AA153)</f>
        <v>0.8635861745329545</v>
      </c>
      <c r="AB157" s="110">
        <f>SUM($G153:AB153)</f>
        <v>0.8635861745329545</v>
      </c>
      <c r="AC157" s="110">
        <f>SUM($G153:AC153)</f>
        <v>0.8635861745329545</v>
      </c>
      <c r="AD157" s="110">
        <f>SUM($G153:AD153)</f>
        <v>0.8635861745329545</v>
      </c>
      <c r="AE157" s="110">
        <f>SUM($G153:AE153)</f>
        <v>0.8635861745329545</v>
      </c>
      <c r="AF157" s="110">
        <f>SUM($G153:AF153)</f>
        <v>0.8635861745329545</v>
      </c>
      <c r="AG157" s="110">
        <f>SUM($G153:AG153)</f>
        <v>0.8635861745329545</v>
      </c>
      <c r="AH157" s="110">
        <f>SUM($G153:AH153)</f>
        <v>0.8635861745329545</v>
      </c>
      <c r="AI157" s="110">
        <f>SUM($G153:AI153)</f>
        <v>0.8635861745329545</v>
      </c>
      <c r="AJ157" s="110">
        <f>SUM($G153:AJ153)</f>
        <v>0.8635861745329545</v>
      </c>
      <c r="AK157" s="110">
        <f>SUM($G153:AK153)</f>
        <v>0.8635861745329545</v>
      </c>
      <c r="AL157" s="110">
        <f>SUM($G153:AL153)</f>
        <v>0.8635861745329545</v>
      </c>
      <c r="AM157" s="110">
        <f>SUM($G153:AM153)</f>
        <v>0.8635861745329545</v>
      </c>
      <c r="AN157" s="110">
        <f>SUM($G153:AN153)</f>
        <v>0.8635861745329545</v>
      </c>
      <c r="AO157" s="110">
        <f>SUM($G153:AO153)</f>
        <v>0.8635861745329545</v>
      </c>
      <c r="AP157" s="110">
        <f>SUM($G153:AP153)</f>
        <v>0.8635861745329545</v>
      </c>
      <c r="AQ157" s="110">
        <f>SUM($G153:AQ153)</f>
        <v>0.8635861745329545</v>
      </c>
      <c r="AR157" s="110">
        <f>SUM($G153:AR153)</f>
        <v>0.8635861745329545</v>
      </c>
      <c r="AS157" s="110">
        <f>SUM($G153:AS153)</f>
        <v>0.8635861745329545</v>
      </c>
      <c r="AT157" s="110">
        <f>SUM($G153:AT153)</f>
        <v>0.8635861745329545</v>
      </c>
      <c r="AU157" s="110">
        <f>SUM($G153:AU153)</f>
        <v>0.8635861745329545</v>
      </c>
      <c r="AV157" s="110">
        <f>SUM($G153:AV153)</f>
        <v>0.8635861745329545</v>
      </c>
      <c r="AW157" s="110">
        <f>SUM($G153:AW153)</f>
        <v>0.8635861745329545</v>
      </c>
      <c r="AX157" s="110">
        <f>SUM($G153:AX153)</f>
        <v>0.8635861745329545</v>
      </c>
      <c r="AY157" s="110">
        <f>SUM($G153:AY153)</f>
        <v>0.8635861745329545</v>
      </c>
      <c r="AZ157" s="110">
        <f>SUM($G153:AZ153)</f>
        <v>0.8635861745329545</v>
      </c>
      <c r="BA157" s="110">
        <f>SUM($G153:BA153)</f>
        <v>0.8635861745329545</v>
      </c>
      <c r="BB157" s="110">
        <f>SUM($G153:BB153)</f>
        <v>0.8635861745329545</v>
      </c>
      <c r="BC157" s="110">
        <f>SUM($G153:BC153)</f>
        <v>0.8635861745329545</v>
      </c>
      <c r="BD157" s="110">
        <f>SUM($G153:BD153)</f>
        <v>0.8635861745329545</v>
      </c>
      <c r="BE157" s="110">
        <f>SUM($G153:BE153)</f>
        <v>0.8635861745329545</v>
      </c>
      <c r="BF157" s="110">
        <f>SUM($G153:BF153)</f>
        <v>0.8635861745329545</v>
      </c>
      <c r="BG157" s="110">
        <f>SUM($G153:BG153)</f>
        <v>0.8635861745329545</v>
      </c>
      <c r="BH157" s="110">
        <f>SUM($G153:BH153)</f>
        <v>0.8635861745329545</v>
      </c>
      <c r="BI157" s="110">
        <f>SUM($G153:BI153)</f>
        <v>0.8635861745329545</v>
      </c>
      <c r="BJ157" s="110">
        <f>SUM($G153:BJ153)</f>
        <v>0.8635861745329545</v>
      </c>
      <c r="BK157" s="110">
        <f>SUM($G153:BK153)</f>
        <v>0.8635861745329545</v>
      </c>
      <c r="BL157" s="110">
        <f>SUM($G153:BL153)</f>
        <v>0.8635861745329545</v>
      </c>
      <c r="BM157" s="110">
        <f>SUM($G153:BM153)</f>
        <v>0.8635861745329545</v>
      </c>
      <c r="BN157" s="110">
        <f>SUM($G153:BN153)</f>
        <v>0.8635861745329545</v>
      </c>
      <c r="BO157" s="68"/>
      <c r="BP157" s="68"/>
      <c r="BQ157" s="68"/>
      <c r="BR157" s="68"/>
      <c r="BS157" s="68"/>
    </row>
    <row r="158" spans="1:71" ht="15.4" x14ac:dyDescent="0.6">
      <c r="A158" s="70"/>
      <c r="B158" s="70"/>
      <c r="C158" s="109" t="s">
        <v>233</v>
      </c>
      <c r="D158" s="106" t="s">
        <v>0</v>
      </c>
      <c r="E158" s="107" t="s">
        <v>110</v>
      </c>
      <c r="F158" s="107"/>
      <c r="G158" s="110">
        <f>SUM($G154:G154)</f>
        <v>8.0587179805026565</v>
      </c>
      <c r="H158" s="110">
        <f>SUM($G154:H154)</f>
        <v>15.854999894068182</v>
      </c>
      <c r="I158" s="110">
        <f>SUM($G154:I154)</f>
        <v>25.479611264554919</v>
      </c>
      <c r="J158" s="110">
        <f>SUM($G154:J154)</f>
        <v>36.837212359585649</v>
      </c>
      <c r="K158" s="110">
        <f>SUM($G154:K154)</f>
        <v>48.148063666050618</v>
      </c>
      <c r="L158" s="110">
        <f>SUM($G154:L154)</f>
        <v>59.968212595282615</v>
      </c>
      <c r="M158" s="110">
        <f>SUM($G154:M154)</f>
        <v>70.093668017671376</v>
      </c>
      <c r="N158" s="110">
        <f>SUM($G154:N154)</f>
        <v>79.946703005174015</v>
      </c>
      <c r="O158" s="110">
        <f>SUM($G154:O154)</f>
        <v>85.630182431409736</v>
      </c>
      <c r="P158" s="110">
        <f>SUM($G154:P154)</f>
        <v>91.036283214927266</v>
      </c>
      <c r="Q158" s="110">
        <f>SUM($G154:Q154)</f>
        <v>96.177265917576648</v>
      </c>
      <c r="R158" s="110">
        <f>SUM($G154:R154)</f>
        <v>101.06487908097992</v>
      </c>
      <c r="S158" s="110">
        <f>SUM($G154:S154)</f>
        <v>105.71037983534562</v>
      </c>
      <c r="T158" s="110">
        <f>SUM($G154:T154)</f>
        <v>110.12455369997139</v>
      </c>
      <c r="U158" s="110">
        <f>SUM($G154:U154)</f>
        <v>114.31773360653595</v>
      </c>
      <c r="V158" s="110">
        <f>SUM($G154:V154)</f>
        <v>118.29981817510267</v>
      </c>
      <c r="W158" s="110">
        <f>SUM($G154:W154)</f>
        <v>122.08028927162165</v>
      </c>
      <c r="X158" s="110">
        <f>SUM($G154:X154)</f>
        <v>125.6682288746253</v>
      </c>
      <c r="Y158" s="110">
        <f>SUM($G154:Y154)</f>
        <v>129.07233527776054</v>
      </c>
      <c r="Z158" s="110">
        <f>SUM($G154:Z154)</f>
        <v>132.30093865378922</v>
      </c>
      <c r="AA158" s="110">
        <f>SUM($G154:AA154)</f>
        <v>135.36201600471372</v>
      </c>
      <c r="AB158" s="110">
        <f>SUM($G154:AB154)</f>
        <v>138.26320552174801</v>
      </c>
      <c r="AC158" s="110">
        <f>SUM($G154:AC154)</f>
        <v>141.01182037795141</v>
      </c>
      <c r="AD158" s="110">
        <f>SUM($G154:AD154)</f>
        <v>143.61486197547455</v>
      </c>
      <c r="AE158" s="110">
        <f>SUM($G154:AE154)</f>
        <v>146.07903266853111</v>
      </c>
      <c r="AF158" s="110">
        <f>SUM($G154:AF154)</f>
        <v>148.41074798240442</v>
      </c>
      <c r="AG158" s="110">
        <f>SUM($G154:AG154)</f>
        <v>150.61614834802432</v>
      </c>
      <c r="AH158" s="110">
        <f>SUM($G154:AH154)</f>
        <v>152.70111037090459</v>
      </c>
      <c r="AI158" s="110">
        <f>SUM($G154:AI154)</f>
        <v>154.67125765251419</v>
      </c>
      <c r="AJ158" s="110">
        <f>SUM($G154:AJ154)</f>
        <v>156.53197118146616</v>
      </c>
      <c r="AK158" s="110">
        <f>SUM($G154:AK154)</f>
        <v>158.57289719673315</v>
      </c>
      <c r="AL158" s="110">
        <f>SUM($G154:AL154)</f>
        <v>160.50771618604418</v>
      </c>
      <c r="AM158" s="110">
        <f>SUM($G154:AM154)</f>
        <v>162.34087774954097</v>
      </c>
      <c r="AN158" s="110">
        <f>SUM($G154:AN154)</f>
        <v>164.07666230180067</v>
      </c>
      <c r="AO158" s="110">
        <f>SUM($G154:AO154)</f>
        <v>165.71918715254836</v>
      </c>
      <c r="AP158" s="110">
        <f>SUM($G154:AP154)</f>
        <v>167.27241237667931</v>
      </c>
      <c r="AQ158" s="110">
        <f>SUM($G154:AQ154)</f>
        <v>168.74014648070616</v>
      </c>
      <c r="AR158" s="110">
        <f>SUM($G154:AR154)</f>
        <v>170.12605187250969</v>
      </c>
      <c r="AS158" s="110">
        <f>SUM($G154:AS154)</f>
        <v>171.43365014104435</v>
      </c>
      <c r="AT158" s="110">
        <f>SUM($G154:AT154)</f>
        <v>172.66632715242889</v>
      </c>
      <c r="AU158" s="110">
        <f>SUM($G154:AU154)</f>
        <v>173.82733796863917</v>
      </c>
      <c r="AV158" s="110">
        <f>SUM($G154:AV154)</f>
        <v>174.91981159481378</v>
      </c>
      <c r="AW158" s="110">
        <f>SUM($G154:AW154)</f>
        <v>175.94675556098346</v>
      </c>
      <c r="AX158" s="110">
        <f>SUM($G154:AX154)</f>
        <v>176.91106034384231</v>
      </c>
      <c r="AY158" s="110">
        <f>SUM($G154:AY154)</f>
        <v>177.81550363399174</v>
      </c>
      <c r="AZ158" s="110">
        <f>SUM($G154:AZ154)</f>
        <v>178.66275445390781</v>
      </c>
      <c r="BA158" s="110">
        <f>SUM($G154:BA154)</f>
        <v>179.41475750803622</v>
      </c>
      <c r="BB158" s="110">
        <f>SUM($G154:BB154)</f>
        <v>180.09590034995259</v>
      </c>
      <c r="BC158" s="110">
        <f>SUM($G154:BC154)</f>
        <v>180.55942847587238</v>
      </c>
      <c r="BD158" s="110">
        <f>SUM($G154:BD154)</f>
        <v>180.84040942161505</v>
      </c>
      <c r="BE158" s="110">
        <f>SUM($G154:BE154)</f>
        <v>180.98619698855779</v>
      </c>
      <c r="BF158" s="110">
        <f>SUM($G154:BF154)</f>
        <v>181.0061315041651</v>
      </c>
      <c r="BG158" s="110">
        <f>SUM($G154:BG154)</f>
        <v>181.01860323879009</v>
      </c>
      <c r="BH158" s="110">
        <f>SUM($G154:BH154)</f>
        <v>181.03071171900854</v>
      </c>
      <c r="BI158" s="110">
        <f>SUM($G154:BI154)</f>
        <v>181.04246752504585</v>
      </c>
      <c r="BJ158" s="110">
        <f>SUM($G154:BJ154)</f>
        <v>181.05388092896558</v>
      </c>
      <c r="BK158" s="110">
        <f>SUM($G154:BK154)</f>
        <v>181.06496190364493</v>
      </c>
      <c r="BL158" s="110">
        <f>SUM($G154:BL154)</f>
        <v>181.07572013148896</v>
      </c>
      <c r="BM158" s="110">
        <f>SUM($G154:BM154)</f>
        <v>181.08616501289092</v>
      </c>
      <c r="BN158" s="110">
        <f>SUM($G154:BN154)</f>
        <v>181.09630567444623</v>
      </c>
      <c r="BO158" s="70"/>
      <c r="BP158" s="70"/>
      <c r="BQ158" s="70"/>
      <c r="BR158" s="70"/>
      <c r="BS158" s="70"/>
    </row>
    <row r="159" spans="1:71" x14ac:dyDescent="0.35">
      <c r="A159" s="68"/>
      <c r="C159" s="68"/>
      <c r="D159" s="68"/>
      <c r="E159" s="68"/>
      <c r="F159" s="68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69"/>
      <c r="AW159" s="69"/>
      <c r="AX159" s="69"/>
      <c r="AY159" s="69"/>
      <c r="AZ159" s="69"/>
      <c r="BA159" s="69"/>
      <c r="BB159" s="69"/>
      <c r="BC159" s="69"/>
      <c r="BD159" s="69"/>
      <c r="BE159" s="69"/>
      <c r="BF159" s="69"/>
      <c r="BG159" s="69"/>
      <c r="BH159" s="69"/>
      <c r="BI159" s="69"/>
      <c r="BJ159" s="69"/>
      <c r="BK159" s="69"/>
      <c r="BL159" s="69"/>
      <c r="BM159" s="69"/>
      <c r="BN159" s="69"/>
      <c r="BO159" s="68"/>
      <c r="BP159" s="68"/>
      <c r="BQ159" s="68"/>
      <c r="BR159" s="68"/>
      <c r="BS159" s="68"/>
    </row>
    <row r="160" spans="1:71" x14ac:dyDescent="0.35">
      <c r="A160" s="49"/>
      <c r="B160" s="56">
        <v>2</v>
      </c>
      <c r="C160" s="56" t="s">
        <v>137</v>
      </c>
      <c r="D160" s="66"/>
      <c r="E160" s="66"/>
      <c r="F160" s="66"/>
      <c r="G160" s="75"/>
      <c r="H160" s="75"/>
      <c r="I160" s="75"/>
      <c r="J160" s="66"/>
      <c r="K160" s="67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  <c r="AB160" s="66"/>
      <c r="AC160" s="66"/>
      <c r="AD160" s="66"/>
      <c r="AE160" s="66"/>
      <c r="AF160" s="66"/>
      <c r="AG160" s="66"/>
      <c r="AH160" s="66"/>
      <c r="AI160" s="66"/>
      <c r="AJ160" s="66"/>
      <c r="AK160" s="66"/>
      <c r="AL160" s="66"/>
      <c r="AM160" s="66"/>
      <c r="AN160" s="66"/>
      <c r="AO160" s="66"/>
      <c r="AP160" s="66"/>
      <c r="AQ160" s="66"/>
      <c r="AR160" s="66"/>
      <c r="AS160" s="66"/>
      <c r="AT160" s="66"/>
      <c r="AU160" s="66"/>
      <c r="AV160" s="66"/>
      <c r="AW160" s="66"/>
      <c r="AX160" s="66"/>
      <c r="AY160" s="66"/>
      <c r="AZ160" s="66"/>
      <c r="BA160" s="66"/>
      <c r="BB160" s="66"/>
      <c r="BC160" s="66"/>
      <c r="BD160" s="66"/>
      <c r="BE160" s="66"/>
      <c r="BF160" s="66"/>
      <c r="BG160" s="66"/>
      <c r="BH160" s="66"/>
      <c r="BI160" s="66"/>
      <c r="BJ160" s="66"/>
      <c r="BK160" s="66"/>
      <c r="BL160" s="66"/>
      <c r="BM160" s="66"/>
      <c r="BN160" s="66"/>
      <c r="BO160" s="66"/>
      <c r="BP160" s="66"/>
      <c r="BQ160" s="66"/>
      <c r="BR160" s="66"/>
      <c r="BS160" s="66"/>
    </row>
    <row r="161" spans="1:71" x14ac:dyDescent="0.35">
      <c r="A161" s="68"/>
      <c r="C161" s="68"/>
      <c r="D161" s="68"/>
      <c r="E161" s="68"/>
      <c r="F161" s="68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69"/>
      <c r="AW161" s="69"/>
      <c r="AX161" s="69"/>
      <c r="AY161" s="69"/>
      <c r="AZ161" s="69"/>
      <c r="BA161" s="69"/>
      <c r="BB161" s="69"/>
      <c r="BC161" s="69"/>
      <c r="BD161" s="69"/>
      <c r="BE161" s="69"/>
      <c r="BF161" s="69"/>
      <c r="BG161" s="69"/>
      <c r="BH161" s="69"/>
      <c r="BI161" s="69"/>
      <c r="BJ161" s="69"/>
      <c r="BK161" s="69"/>
      <c r="BL161" s="69"/>
      <c r="BM161" s="69"/>
      <c r="BN161" s="69"/>
      <c r="BO161" s="68"/>
      <c r="BP161" s="68"/>
      <c r="BQ161" s="68"/>
      <c r="BR161" s="68"/>
      <c r="BS161" s="68"/>
    </row>
    <row r="162" spans="1:71" ht="15.4" x14ac:dyDescent="0.6">
      <c r="A162" s="69"/>
      <c r="C162" s="68" t="s">
        <v>24</v>
      </c>
      <c r="D162" s="34" t="s">
        <v>0</v>
      </c>
      <c r="E162" s="20" t="s">
        <v>110</v>
      </c>
      <c r="F162" s="20"/>
      <c r="G162" s="90">
        <f>'CALC| 1'!$G$16*'CALC| 1'!H21+'CALC| 1'!$G$11*(1-'CALC| 1'!H21)</f>
        <v>0.299509505675643</v>
      </c>
      <c r="H162" s="90">
        <f>'CALC| 1'!$G$16*'CALC| 1'!I21+'CALC| 1'!$G$11*(1-'CALC| 1'!I21)</f>
        <v>0.299509505675643</v>
      </c>
      <c r="I162" s="90">
        <f>'CALC| 1'!$G$16*'CALC| 1'!J21+'CALC| 1'!$G$11*(1-'CALC| 1'!J21)</f>
        <v>0.299509505675643</v>
      </c>
      <c r="J162" s="90">
        <f>'CALC| 1'!$G$16*'CALC| 1'!K21+'CALC| 1'!$G$11*(1-'CALC| 1'!K21)</f>
        <v>0.299509505675643</v>
      </c>
      <c r="K162" s="90">
        <f>'CALC| 1'!$G$16*'CALC| 1'!L21+'CALC| 1'!$G$11*(1-'CALC| 1'!L21)</f>
        <v>0.299509505675643</v>
      </c>
      <c r="L162" s="90">
        <f>'CALC| 1'!$G$16*'CALC| 1'!M21+'CALC| 1'!$G$11*(1-'CALC| 1'!M21)</f>
        <v>0.299509505675643</v>
      </c>
      <c r="M162" s="90">
        <f>'CALC| 1'!$G$16*'CALC| 1'!N21+'CALC| 1'!$G$11*(1-'CALC| 1'!N21)</f>
        <v>0.299509505675643</v>
      </c>
      <c r="N162" s="90">
        <f>'CALC| 1'!$G$16*'CALC| 1'!O21+'CALC| 1'!$G$11*(1-'CALC| 1'!O21)</f>
        <v>0.299509505675643</v>
      </c>
      <c r="O162" s="90">
        <f>'CALC| 1'!$G$16*'CALC| 1'!P21+'CALC| 1'!$G$11*(1-'CALC| 1'!P21)</f>
        <v>0.2959705779275722</v>
      </c>
      <c r="P162" s="90">
        <f>'CALC| 1'!$G$16*'CALC| 1'!Q21+'CALC| 1'!$G$11*(1-'CALC| 1'!Q21)</f>
        <v>0.29248388475306292</v>
      </c>
      <c r="Q162" s="90">
        <f>'CALC| 1'!$G$16*'CALC| 1'!R21+'CALC| 1'!$G$11*(1-'CALC| 1'!R21)</f>
        <v>0.28904865516980938</v>
      </c>
      <c r="R162" s="90">
        <f>'CALC| 1'!$G$16*'CALC| 1'!S21+'CALC| 1'!$G$11*(1-'CALC| 1'!S21)</f>
        <v>0.28566412957520465</v>
      </c>
      <c r="S162" s="90">
        <f>'CALC| 1'!$G$16*'CALC| 1'!T21+'CALC| 1'!$G$11*(1-'CALC| 1'!T21)</f>
        <v>0.28232955957837635</v>
      </c>
      <c r="T162" s="90">
        <f>'CALC| 1'!$G$16*'CALC| 1'!U21+'CALC| 1'!$G$11*(1-'CALC| 1'!U21)</f>
        <v>0.27904420783470124</v>
      </c>
      <c r="U162" s="90">
        <f>'CALC| 1'!$G$16*'CALC| 1'!V21+'CALC| 1'!$G$11*(1-'CALC| 1'!V21)</f>
        <v>0.27580734788276273</v>
      </c>
      <c r="V162" s="90">
        <f>'CALC| 1'!$G$16*'CALC| 1'!W21+'CALC| 1'!$G$11*(1-'CALC| 1'!W21)</f>
        <v>0.2726182639837148</v>
      </c>
      <c r="W162" s="90">
        <f>'CALC| 1'!$G$16*'CALC| 1'!X21+'CALC| 1'!$G$11*(1-'CALC| 1'!X21)</f>
        <v>0.26947625096301686</v>
      </c>
      <c r="X162" s="90">
        <f>'CALC| 1'!$G$16*'CALC| 1'!Y21+'CALC| 1'!$G$11*(1-'CALC| 1'!Y21)</f>
        <v>0.26638061405450436</v>
      </c>
      <c r="Y162" s="90">
        <f>'CALC| 1'!$G$16*'CALC| 1'!Z21+'CALC| 1'!$G$11*(1-'CALC| 1'!Z21)</f>
        <v>0.26333066874676164</v>
      </c>
      <c r="Z162" s="90">
        <f>'CALC| 1'!$G$16*'CALC| 1'!AA21+'CALC| 1'!$G$11*(1-'CALC| 1'!AA21)</f>
        <v>0.26032574063176112</v>
      </c>
      <c r="AA162" s="90">
        <f>'CALC| 1'!$G$16*'CALC| 1'!AB21+'CALC| 1'!$G$11*(1-'CALC| 1'!AB21)</f>
        <v>0.25736516525573794</v>
      </c>
      <c r="AB162" s="90">
        <f>'CALC| 1'!$G$16*'CALC| 1'!AC21+'CALC| 1'!$G$11*(1-'CALC| 1'!AC21)</f>
        <v>0.25444828797226499</v>
      </c>
      <c r="AC162" s="90">
        <f>'CALC| 1'!$G$16*'CALC| 1'!AD21+'CALC| 1'!$G$11*(1-'CALC| 1'!AD21)</f>
        <v>0.25157446379749598</v>
      </c>
      <c r="AD162" s="90">
        <f>'CALC| 1'!$G$16*'CALC| 1'!AE21+'CALC| 1'!$G$11*(1-'CALC| 1'!AE21)</f>
        <v>0.24874305726754664</v>
      </c>
      <c r="AE162" s="90">
        <f>'CALC| 1'!$G$16*'CALC| 1'!AF21+'CALC| 1'!$G$11*(1-'CALC| 1'!AF21)</f>
        <v>0.24595344229797936</v>
      </c>
      <c r="AF162" s="90">
        <f>'CALC| 1'!$G$16*'CALC| 1'!AG21+'CALC| 1'!$G$11*(1-'CALC| 1'!AG21)</f>
        <v>0.24320500204536288</v>
      </c>
      <c r="AG162" s="90">
        <f>'CALC| 1'!$G$16*'CALC| 1'!AH21+'CALC| 1'!$G$11*(1-'CALC| 1'!AH21)</f>
        <v>0.24049712877087498</v>
      </c>
      <c r="AH162" s="90">
        <f>'CALC| 1'!$G$16*'CALC| 1'!AI21+'CALC| 1'!$G$11*(1-'CALC| 1'!AI21)</f>
        <v>0.23782922370591855</v>
      </c>
      <c r="AI162" s="90">
        <f>'CALC| 1'!$G$16*'CALC| 1'!AJ21+'CALC| 1'!$G$11*(1-'CALC| 1'!AJ21)</f>
        <v>0.23520069691972087</v>
      </c>
      <c r="AJ162" s="90">
        <f>'CALC| 1'!$G$16*'CALC| 1'!AK21+'CALC| 1'!$G$11*(1-'CALC| 1'!AK21)</f>
        <v>0.23261096718888749</v>
      </c>
      <c r="AK162" s="90">
        <f>'CALC| 1'!$G$16*'CALC| 1'!AL21+'CALC| 1'!$G$11*(1-'CALC| 1'!AL21)</f>
        <v>0.23005946186888121</v>
      </c>
      <c r="AL162" s="90">
        <f>'CALC| 1'!$G$16*'CALC| 1'!AM21+'CALC| 1'!$G$11*(1-'CALC| 1'!AM21)</f>
        <v>0.22754561676739818</v>
      </c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 s="68"/>
      <c r="BP162" s="68"/>
      <c r="BQ162" s="68"/>
      <c r="BR162" s="68"/>
      <c r="BS162" s="68"/>
    </row>
    <row r="163" spans="1:71" ht="15.4" x14ac:dyDescent="0.6">
      <c r="A163" s="69"/>
      <c r="C163" s="68" t="s">
        <v>2</v>
      </c>
      <c r="D163" s="34" t="s">
        <v>0</v>
      </c>
      <c r="E163" s="20" t="s">
        <v>110</v>
      </c>
      <c r="F163" s="20"/>
      <c r="G163" s="90">
        <f>'CALC| 1'!H20</f>
        <v>1.2510909340279219</v>
      </c>
      <c r="H163" s="90">
        <f>'CALC| 1'!I20</f>
        <v>1.2390179065145523</v>
      </c>
      <c r="I163" s="90">
        <f>'CALC| 1'!J20</f>
        <v>1.2270613837166868</v>
      </c>
      <c r="J163" s="90">
        <f>'CALC| 1'!K20</f>
        <v>1.2152202413638209</v>
      </c>
      <c r="K163" s="90">
        <f>'CALC| 1'!L20</f>
        <v>1.2034933660346601</v>
      </c>
      <c r="L163" s="90">
        <f>'CALC| 1'!M20</f>
        <v>1.1918796550524255</v>
      </c>
      <c r="M163" s="90">
        <f>'CALC| 1'!N20</f>
        <v>1.1803780163811695</v>
      </c>
      <c r="N163" s="90">
        <f>'CALC| 1'!O20</f>
        <v>1.1689873685230914</v>
      </c>
      <c r="O163" s="90">
        <f>'CALC| 1'!P20</f>
        <v>1.1577066404168432</v>
      </c>
      <c r="P163" s="90">
        <f>'CALC| 1'!Q20</f>
        <v>1.1465347713368208</v>
      </c>
      <c r="Q163" s="90">
        <f>'CALC| 1'!R20</f>
        <v>1.1354707107934205</v>
      </c>
      <c r="R163" s="90">
        <f>'CALC| 1'!S20</f>
        <v>1.1245134184342638</v>
      </c>
      <c r="S163" s="90">
        <f>'CALC| 1'!T20</f>
        <v>1.1136618639463733</v>
      </c>
      <c r="T163" s="90">
        <f>'CALC| 1'!U20</f>
        <v>1.1029150269592909</v>
      </c>
      <c r="U163" s="90">
        <f>'CALC| 1'!V20</f>
        <v>1.0922718969491336</v>
      </c>
      <c r="V163" s="90">
        <f>'CALC| 1'!W20</f>
        <v>1.0817314731435745</v>
      </c>
      <c r="W163" s="90">
        <f>'CALC| 1'!X20</f>
        <v>1.0712927644277388</v>
      </c>
      <c r="X163" s="90">
        <f>'CALC| 1'!Y20</f>
        <v>1.0609547892510112</v>
      </c>
      <c r="Y163" s="90">
        <f>'CALC| 1'!Z20</f>
        <v>1.050716575534739</v>
      </c>
      <c r="Z163" s="90">
        <f>'CALC| 1'!AA20</f>
        <v>1.0405771605808287</v>
      </c>
      <c r="AA163" s="90">
        <f>'CALC| 1'!AB20</f>
        <v>1.0305355909812235</v>
      </c>
      <c r="AB163" s="90">
        <f>'CALC| 1'!AC20</f>
        <v>1.0205909225282548</v>
      </c>
      <c r="AC163" s="90">
        <f>'CALC| 1'!AD20</f>
        <v>1.0107422201258571</v>
      </c>
      <c r="AD163" s="90">
        <f>'CALC| 1'!AE20</f>
        <v>1.0009885577016426</v>
      </c>
      <c r="AE163" s="90">
        <f>'CALC| 1'!AF20</f>
        <v>0.99132901811982177</v>
      </c>
      <c r="AF163" s="90">
        <f>'CALC| 1'!AG20</f>
        <v>0.98176269309496544</v>
      </c>
      <c r="AG163" s="90">
        <f>'CALC| 1'!AH20</f>
        <v>0.97228868310659899</v>
      </c>
      <c r="AH163" s="90">
        <f>'CALC| 1'!AI20</f>
        <v>0.96290609731462029</v>
      </c>
      <c r="AI163" s="90">
        <f>'CALC| 1'!AJ20</f>
        <v>0.9536140534755343</v>
      </c>
      <c r="AJ163" s="90">
        <f>'CALC| 1'!AK20</f>
        <v>0.9444116778594952</v>
      </c>
      <c r="AK163" s="90">
        <f>'CALC| 1'!AL20</f>
        <v>0.93529810516815115</v>
      </c>
      <c r="AL163" s="90">
        <f>'CALC| 1'!AM20</f>
        <v>0.92627247845327843</v>
      </c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 s="68"/>
      <c r="BP163" s="68"/>
      <c r="BQ163" s="68"/>
      <c r="BR163" s="68"/>
      <c r="BS163" s="68"/>
    </row>
    <row r="164" spans="1:71" ht="15.4" x14ac:dyDescent="0.6">
      <c r="A164" s="69"/>
      <c r="C164" s="68" t="s">
        <v>25</v>
      </c>
      <c r="D164" s="34" t="s">
        <v>0</v>
      </c>
      <c r="E164" s="20" t="s">
        <v>110</v>
      </c>
      <c r="F164" s="20"/>
      <c r="G164" s="90">
        <f>'CALC| 1'!$G$24*'CALC| 1'!H21</f>
        <v>0.74263000000000012</v>
      </c>
      <c r="H164" s="90">
        <f>'CALC| 1'!$G$24*'CALC| 1'!I21</f>
        <v>0.74263000000000012</v>
      </c>
      <c r="I164" s="90">
        <f>'CALC| 1'!$G$24*'CALC| 1'!J21</f>
        <v>0.74263000000000012</v>
      </c>
      <c r="J164" s="90">
        <f>'CALC| 1'!$G$24*'CALC| 1'!K21</f>
        <v>0.74263000000000012</v>
      </c>
      <c r="K164" s="90">
        <f>'CALC| 1'!$G$24*'CALC| 1'!L21</f>
        <v>0.74263000000000012</v>
      </c>
      <c r="L164" s="90">
        <f>'CALC| 1'!$G$24*'CALC| 1'!M21</f>
        <v>0.74263000000000012</v>
      </c>
      <c r="M164" s="90">
        <f>'CALC| 1'!$G$24*'CALC| 1'!N21</f>
        <v>0.74263000000000012</v>
      </c>
      <c r="N164" s="90">
        <f>'CALC| 1'!$G$24*'CALC| 1'!O21</f>
        <v>0.74263000000000012</v>
      </c>
      <c r="O164" s="90">
        <f>'CALC| 1'!$G$24*'CALC| 1'!P21</f>
        <v>0.73166878120000012</v>
      </c>
      <c r="P164" s="90">
        <f>'CALC| 1'!$G$24*'CALC| 1'!Q21</f>
        <v>0.72086934998948815</v>
      </c>
      <c r="Q164" s="90">
        <f>'CALC| 1'!$G$24*'CALC| 1'!R21</f>
        <v>0.71022931838364334</v>
      </c>
      <c r="R164" s="90">
        <f>'CALC| 1'!$G$24*'CALC| 1'!S21</f>
        <v>0.69974633364430072</v>
      </c>
      <c r="S164" s="90">
        <f>'CALC| 1'!$G$24*'CALC| 1'!T21</f>
        <v>0.68941807775971087</v>
      </c>
      <c r="T164" s="90">
        <f>'CALC| 1'!$G$24*'CALC| 1'!U21</f>
        <v>0.67924226693197753</v>
      </c>
      <c r="U164" s="90">
        <f>'CALC| 1'!$G$24*'CALC| 1'!V21</f>
        <v>0.66921665107206163</v>
      </c>
      <c r="V164" s="90">
        <f>'CALC| 1'!$G$24*'CALC| 1'!W21</f>
        <v>0.65933901330223788</v>
      </c>
      <c r="W164" s="90">
        <f>'CALC| 1'!$G$24*'CALC| 1'!X21</f>
        <v>0.64960716946589692</v>
      </c>
      <c r="X164" s="90">
        <f>'CALC| 1'!$G$24*'CALC| 1'!Y21</f>
        <v>0.64001896764458022</v>
      </c>
      <c r="Y164" s="90">
        <f>'CALC| 1'!$G$24*'CALC| 1'!Z21</f>
        <v>0.63057228768214635</v>
      </c>
      <c r="Z164" s="90">
        <f>'CALC| 1'!$G$24*'CALC| 1'!AA21</f>
        <v>0.62126504071595778</v>
      </c>
      <c r="AA164" s="90">
        <f>'CALC| 1'!$G$24*'CALC| 1'!AB21</f>
        <v>0.61209516871499026</v>
      </c>
      <c r="AB164" s="90">
        <f>'CALC| 1'!$G$24*'CALC| 1'!AC21</f>
        <v>0.60306064402475712</v>
      </c>
      <c r="AC164" s="90">
        <f>'CALC| 1'!$G$24*'CALC| 1'!AD21</f>
        <v>0.59415946891895166</v>
      </c>
      <c r="AD164" s="90">
        <f>'CALC| 1'!$G$24*'CALC| 1'!AE21</f>
        <v>0.5853896751577079</v>
      </c>
      <c r="AE164" s="90">
        <f>'CALC| 1'!$G$24*'CALC| 1'!AF21</f>
        <v>0.57674932355238018</v>
      </c>
      <c r="AF164" s="90">
        <f>'CALC| 1'!$G$24*'CALC| 1'!AG21</f>
        <v>0.56823650353674704</v>
      </c>
      <c r="AG164" s="90">
        <f>'CALC| 1'!$G$24*'CALC| 1'!AH21</f>
        <v>0.55984933274454463</v>
      </c>
      <c r="AH164" s="90">
        <f>'CALC| 1'!$G$24*'CALC| 1'!AI21</f>
        <v>0.55158595659323517</v>
      </c>
      <c r="AI164" s="90">
        <f>'CALC| 1'!$G$24*'CALC| 1'!AJ21</f>
        <v>0.54344454787391905</v>
      </c>
      <c r="AJ164" s="90">
        <f>'CALC| 1'!$G$24*'CALC| 1'!AK21</f>
        <v>0.53542330634730007</v>
      </c>
      <c r="AK164" s="90">
        <f>'CALC| 1'!$G$24*'CALC| 1'!AL21</f>
        <v>0.5275204583456139</v>
      </c>
      <c r="AL164" s="90">
        <f>'CALC| 1'!$G$24*'CALC| 1'!AM21</f>
        <v>0.51973425638043258</v>
      </c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 s="68"/>
      <c r="BP164" s="68"/>
      <c r="BQ164" s="68"/>
      <c r="BR164" s="68"/>
      <c r="BS164" s="68"/>
    </row>
    <row r="165" spans="1:71" ht="15.4" x14ac:dyDescent="0.6">
      <c r="A165" s="69"/>
      <c r="C165" s="68"/>
      <c r="D165" s="34"/>
      <c r="E165" s="20"/>
      <c r="F165" s="20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  <c r="AA165" s="90"/>
      <c r="AB165" s="90"/>
      <c r="AC165" s="90"/>
      <c r="AD165" s="90"/>
      <c r="AE165" s="90"/>
      <c r="AF165" s="90"/>
      <c r="AG165" s="90"/>
      <c r="AH165" s="90"/>
      <c r="AI165" s="90"/>
      <c r="AJ165" s="90"/>
      <c r="AK165" s="90"/>
      <c r="AL165" s="90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 s="68"/>
      <c r="BP165" s="68"/>
      <c r="BQ165" s="68"/>
      <c r="BR165" s="68"/>
      <c r="BS165" s="68"/>
    </row>
    <row r="166" spans="1:71" ht="14.25" x14ac:dyDescent="0.45">
      <c r="A166" s="69"/>
      <c r="C166" s="70" t="s">
        <v>26</v>
      </c>
      <c r="D166" s="68"/>
      <c r="E166" s="68"/>
      <c r="F166" s="68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  <c r="AI166" s="90"/>
      <c r="AJ166" s="90"/>
      <c r="AK166" s="90"/>
      <c r="AL166" s="90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 s="68"/>
      <c r="BP166" s="68"/>
      <c r="BQ166" s="68"/>
      <c r="BR166" s="68"/>
      <c r="BS166" s="68"/>
    </row>
    <row r="167" spans="1:71" ht="15.4" x14ac:dyDescent="0.6">
      <c r="A167" s="69"/>
      <c r="C167" s="68" t="s">
        <v>27</v>
      </c>
      <c r="D167" s="34" t="s">
        <v>0</v>
      </c>
      <c r="E167" s="20" t="s">
        <v>110</v>
      </c>
      <c r="F167" s="20"/>
      <c r="G167" s="90">
        <f>'CALC| 1'!$G$28*'CALC| 1'!H21</f>
        <v>0.26098140000000003</v>
      </c>
      <c r="H167" s="90">
        <f>'CALC| 1'!$G$28*'CALC| 1'!I21</f>
        <v>0.26098140000000003</v>
      </c>
      <c r="I167" s="90">
        <f>'CALC| 1'!$G$28*'CALC| 1'!J21</f>
        <v>0.26098140000000003</v>
      </c>
      <c r="J167" s="90">
        <f>'CALC| 1'!$G$28*'CALC| 1'!K21</f>
        <v>0.26098140000000003</v>
      </c>
      <c r="K167" s="90">
        <f>'CALC| 1'!$G$28*'CALC| 1'!L21</f>
        <v>0.26098140000000003</v>
      </c>
      <c r="L167" s="90">
        <f>'CALC| 1'!$G$28*'CALC| 1'!M21</f>
        <v>0.26098140000000003</v>
      </c>
      <c r="M167" s="90">
        <f>'CALC| 1'!$G$28*'CALC| 1'!N21</f>
        <v>0.26098140000000003</v>
      </c>
      <c r="N167" s="90">
        <f>'CALC| 1'!$G$28*'CALC| 1'!O21</f>
        <v>0.26098140000000003</v>
      </c>
      <c r="O167" s="90">
        <f>'CALC| 1'!$G$28*'CALC| 1'!P21</f>
        <v>0.25712931453600002</v>
      </c>
      <c r="P167" s="90">
        <f>'CALC| 1'!$G$28*'CALC| 1'!Q21</f>
        <v>0.25333408585344869</v>
      </c>
      <c r="Q167" s="90">
        <f>'CALC| 1'!$G$28*'CALC| 1'!R21</f>
        <v>0.24959487474625178</v>
      </c>
      <c r="R167" s="90">
        <f>'CALC| 1'!$G$28*'CALC| 1'!S21</f>
        <v>0.2459108543949971</v>
      </c>
      <c r="S167" s="90">
        <f>'CALC| 1'!$G$28*'CALC| 1'!T21</f>
        <v>0.24228121018412693</v>
      </c>
      <c r="T167" s="90">
        <f>'CALC| 1'!$G$28*'CALC| 1'!U21</f>
        <v>0.23870513952180925</v>
      </c>
      <c r="U167" s="90">
        <f>'CALC| 1'!$G$28*'CALC| 1'!V21</f>
        <v>0.23518185166246736</v>
      </c>
      <c r="V167" s="90">
        <f>'CALC| 1'!$G$28*'CALC| 1'!W21</f>
        <v>0.23171056753192931</v>
      </c>
      <c r="W167" s="90">
        <f>'CALC| 1'!$G$28*'CALC| 1'!X21</f>
        <v>0.22829051955515806</v>
      </c>
      <c r="X167" s="90">
        <f>'CALC| 1'!$G$28*'CALC| 1'!Y21</f>
        <v>0.22492095148652391</v>
      </c>
      <c r="Y167" s="90">
        <f>'CALC| 1'!$G$28*'CALC| 1'!Z21</f>
        <v>0.22160111824258283</v>
      </c>
      <c r="Z167" s="90">
        <f>'CALC| 1'!$G$28*'CALC| 1'!AA21</f>
        <v>0.2183302857373223</v>
      </c>
      <c r="AA167" s="90">
        <f>'CALC| 1'!$G$28*'CALC| 1'!AB21</f>
        <v>0.21510773071983941</v>
      </c>
      <c r="AB167" s="90">
        <f>'CALC| 1'!$G$28*'CALC| 1'!AC21</f>
        <v>0.21193274061441461</v>
      </c>
      <c r="AC167" s="90">
        <f>'CALC| 1'!$G$28*'CALC| 1'!AD21</f>
        <v>0.20880461336294584</v>
      </c>
      <c r="AD167" s="90">
        <f>'CALC| 1'!$G$28*'CALC| 1'!AE21</f>
        <v>0.20572265726970876</v>
      </c>
      <c r="AE167" s="90">
        <f>'CALC| 1'!$G$28*'CALC| 1'!AF21</f>
        <v>0.20268619084840789</v>
      </c>
      <c r="AF167" s="90">
        <f>'CALC| 1'!$G$28*'CALC| 1'!AG21</f>
        <v>0.19969454267148537</v>
      </c>
      <c r="AG167" s="90">
        <f>'CALC| 1'!$G$28*'CALC| 1'!AH21</f>
        <v>0.19674705122165426</v>
      </c>
      <c r="AH167" s="90">
        <f>'CALC| 1'!$G$28*'CALC| 1'!AI21</f>
        <v>0.19384306474562263</v>
      </c>
      <c r="AI167" s="90">
        <f>'CALC| 1'!$G$28*'CALC| 1'!AJ21</f>
        <v>0.19098194110997724</v>
      </c>
      <c r="AJ167" s="90">
        <f>'CALC| 1'!$G$28*'CALC| 1'!AK21</f>
        <v>0.188163047659194</v>
      </c>
      <c r="AK167" s="90">
        <f>'CALC| 1'!$G$28*'CALC| 1'!AL21</f>
        <v>0.18538576107574431</v>
      </c>
      <c r="AL167" s="90">
        <f>'CALC| 1'!$G$28*'CALC| 1'!AM21</f>
        <v>0.1826494672422663</v>
      </c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 s="68"/>
      <c r="BP167" s="68"/>
      <c r="BQ167" s="68"/>
      <c r="BR167" s="68"/>
      <c r="BS167" s="68"/>
    </row>
    <row r="168" spans="1:71" ht="15.4" x14ac:dyDescent="0.6">
      <c r="A168" s="69"/>
      <c r="C168" s="68"/>
      <c r="D168" s="34"/>
      <c r="E168" s="20"/>
      <c r="F168" s="2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0"/>
      <c r="AL168" s="90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 s="68"/>
      <c r="BP168" s="68"/>
      <c r="BQ168" s="68"/>
      <c r="BR168" s="68"/>
      <c r="BS168" s="68"/>
    </row>
    <row r="169" spans="1:71" ht="14.25" x14ac:dyDescent="0.45">
      <c r="A169" s="69"/>
      <c r="C169" s="70" t="s">
        <v>28</v>
      </c>
      <c r="D169" s="68"/>
      <c r="E169" s="68"/>
      <c r="F169" s="68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  <c r="AI169" s="90"/>
      <c r="AJ169" s="90"/>
      <c r="AK169" s="90"/>
      <c r="AL169" s="90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 s="68"/>
      <c r="BP169" s="68"/>
      <c r="BQ169" s="68"/>
      <c r="BR169" s="68"/>
      <c r="BS169" s="68"/>
    </row>
    <row r="170" spans="1:71" ht="15.4" x14ac:dyDescent="0.6">
      <c r="A170" s="69"/>
      <c r="C170" s="98" t="s">
        <v>223</v>
      </c>
      <c r="D170" s="34" t="s">
        <v>0</v>
      </c>
      <c r="E170" s="20" t="s">
        <v>110</v>
      </c>
      <c r="F170" s="20"/>
      <c r="G170" s="90">
        <f>'CALC| 1'!$G$32*'CALC| 1'!H21</f>
        <v>0.16994400000000001</v>
      </c>
      <c r="H170" s="90">
        <f>'CALC| 1'!$G$32*'CALC| 1'!I21</f>
        <v>0.16994400000000001</v>
      </c>
      <c r="I170" s="90">
        <f>'CALC| 1'!$G$32*'CALC| 1'!J21</f>
        <v>0.16994400000000001</v>
      </c>
      <c r="J170" s="90">
        <f>'CALC| 1'!$G$32*'CALC| 1'!K21</f>
        <v>0.16994400000000001</v>
      </c>
      <c r="K170" s="90">
        <f>'CALC| 1'!$G$32*'CALC| 1'!L21</f>
        <v>0.16994400000000001</v>
      </c>
      <c r="L170" s="90">
        <f>'CALC| 1'!$G$32*'CALC| 1'!M21</f>
        <v>0.16994400000000001</v>
      </c>
      <c r="M170" s="90">
        <f>'CALC| 1'!$G$32*'CALC| 1'!N21</f>
        <v>0.16994400000000001</v>
      </c>
      <c r="N170" s="90">
        <f>'CALC| 1'!$G$32*'CALC| 1'!O21</f>
        <v>0.16994400000000001</v>
      </c>
      <c r="O170" s="90">
        <f>'CALC| 1'!$G$32*'CALC| 1'!P21</f>
        <v>0.16743562656000002</v>
      </c>
      <c r="P170" s="90">
        <f>'CALC| 1'!$G$32*'CALC| 1'!Q21</f>
        <v>0.16496427671197442</v>
      </c>
      <c r="Q170" s="90">
        <f>'CALC| 1'!$G$32*'CALC| 1'!R21</f>
        <v>0.16252940398770568</v>
      </c>
      <c r="R170" s="90">
        <f>'CALC| 1'!$G$32*'CALC| 1'!S21</f>
        <v>0.16013046998484715</v>
      </c>
      <c r="S170" s="90">
        <f>'CALC| 1'!$G$32*'CALC| 1'!T21</f>
        <v>0.1577669442478708</v>
      </c>
      <c r="T170" s="90">
        <f>'CALC| 1'!$G$32*'CALC| 1'!U21</f>
        <v>0.15543830415077223</v>
      </c>
      <c r="U170" s="90">
        <f>'CALC| 1'!$G$32*'CALC| 1'!V21</f>
        <v>0.15314403478150684</v>
      </c>
      <c r="V170" s="90">
        <f>'CALC| 1'!$G$32*'CALC| 1'!W21</f>
        <v>0.15088362882813178</v>
      </c>
      <c r="W170" s="90">
        <f>'CALC| 1'!$G$32*'CALC| 1'!X21</f>
        <v>0.14865658646662858</v>
      </c>
      <c r="X170" s="90">
        <f>'CALC| 1'!$G$32*'CALC| 1'!Y21</f>
        <v>0.14646241525038112</v>
      </c>
      <c r="Y170" s="90">
        <f>'CALC| 1'!$G$32*'CALC| 1'!Z21</f>
        <v>0.14430063000128551</v>
      </c>
      <c r="Z170" s="90">
        <f>'CALC| 1'!$G$32*'CALC| 1'!AA21</f>
        <v>0.14217075270246654</v>
      </c>
      <c r="AA170" s="90">
        <f>'CALC| 1'!$G$32*'CALC| 1'!AB21</f>
        <v>0.14007231239257811</v>
      </c>
      <c r="AB170" s="90">
        <f>'CALC| 1'!$G$32*'CALC| 1'!AC21</f>
        <v>0.13800484506166369</v>
      </c>
      <c r="AC170" s="90">
        <f>'CALC| 1'!$G$32*'CALC| 1'!AD21</f>
        <v>0.13596789354855351</v>
      </c>
      <c r="AD170" s="90">
        <f>'CALC| 1'!$G$32*'CALC| 1'!AE21</f>
        <v>0.13396100743977687</v>
      </c>
      <c r="AE170" s="90">
        <f>'CALC| 1'!$G$32*'CALC| 1'!AF21</f>
        <v>0.13198374296996579</v>
      </c>
      <c r="AF170" s="90">
        <f>'CALC| 1'!$G$32*'CALC| 1'!AG21</f>
        <v>0.13003566292372909</v>
      </c>
      <c r="AG170" s="90">
        <f>'CALC| 1'!$G$32*'CALC| 1'!AH21</f>
        <v>0.12811633653897483</v>
      </c>
      <c r="AH170" s="90">
        <f>'CALC| 1'!$G$32*'CALC| 1'!AI21</f>
        <v>0.12622533941165956</v>
      </c>
      <c r="AI170" s="90">
        <f>'CALC| 1'!$G$32*'CALC| 1'!AJ21</f>
        <v>0.12436225340194348</v>
      </c>
      <c r="AJ170" s="90">
        <f>'CALC| 1'!$G$32*'CALC| 1'!AK21</f>
        <v>0.12252666654173081</v>
      </c>
      <c r="AK170" s="90">
        <f>'CALC| 1'!$G$32*'CALC| 1'!AL21</f>
        <v>0.12071817294357486</v>
      </c>
      <c r="AL170" s="90">
        <f>'CALC| 1'!$G$32*'CALC| 1'!AM21</f>
        <v>0.11893637271092769</v>
      </c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 s="68"/>
      <c r="BP170" s="68"/>
      <c r="BQ170" s="68"/>
      <c r="BR170" s="68"/>
      <c r="BS170" s="68"/>
    </row>
    <row r="171" spans="1:71" ht="15.4" x14ac:dyDescent="0.6">
      <c r="A171" s="69"/>
      <c r="C171" s="98" t="s">
        <v>154</v>
      </c>
      <c r="D171" s="34" t="s">
        <v>0</v>
      </c>
      <c r="E171" s="20" t="s">
        <v>110</v>
      </c>
      <c r="F171" s="20"/>
      <c r="G171" s="90">
        <f>'CALC| 1'!$G$33*'CALC| 1'!H21</f>
        <v>0.66207364412510306</v>
      </c>
      <c r="H171" s="90">
        <f>'CALC| 1'!$G$33*'CALC| 1'!I21</f>
        <v>0.66207364412510306</v>
      </c>
      <c r="I171" s="90">
        <f>'CALC| 1'!$G$33*'CALC| 1'!J21</f>
        <v>0.66207364412510306</v>
      </c>
      <c r="J171" s="90">
        <f>'CALC| 1'!$G$33*'CALC| 1'!K21</f>
        <v>0.66207364412510306</v>
      </c>
      <c r="K171" s="90">
        <f>'CALC| 1'!$G$33*'CALC| 1'!L21</f>
        <v>0.66207364412510306</v>
      </c>
      <c r="L171" s="90">
        <f>'CALC| 1'!$G$33*'CALC| 1'!M21</f>
        <v>0.66207364412510306</v>
      </c>
      <c r="M171" s="90">
        <f>'CALC| 1'!$G$33*'CALC| 1'!N21</f>
        <v>0.66207364412510306</v>
      </c>
      <c r="N171" s="90">
        <f>'CALC| 1'!$G$33*'CALC| 1'!O21</f>
        <v>0.66207364412510306</v>
      </c>
      <c r="O171" s="90">
        <f>'CALC| 1'!$G$33*'CALC| 1'!P21</f>
        <v>0.65230143713781652</v>
      </c>
      <c r="P171" s="90">
        <f>'CALC| 1'!$G$33*'CALC| 1'!Q21</f>
        <v>0.64267346792566238</v>
      </c>
      <c r="Q171" s="90">
        <f>'CALC| 1'!$G$33*'CALC| 1'!R21</f>
        <v>0.63318760753907966</v>
      </c>
      <c r="R171" s="90">
        <f>'CALC| 1'!$G$33*'CALC| 1'!S21</f>
        <v>0.62384175845180279</v>
      </c>
      <c r="S171" s="90">
        <f>'CALC| 1'!$G$33*'CALC| 1'!T21</f>
        <v>0.61463385409705418</v>
      </c>
      <c r="T171" s="90">
        <f>'CALC| 1'!$G$33*'CALC| 1'!U21</f>
        <v>0.60556185841058174</v>
      </c>
      <c r="U171" s="90">
        <f>'CALC| 1'!$G$33*'CALC| 1'!V21</f>
        <v>0.5966237653804416</v>
      </c>
      <c r="V171" s="90">
        <f>'CALC| 1'!$G$33*'CALC| 1'!W21</f>
        <v>0.58781759860342619</v>
      </c>
      <c r="W171" s="90">
        <f>'CALC| 1'!$G$33*'CALC| 1'!X21</f>
        <v>0.57914141084803961</v>
      </c>
      <c r="X171" s="90">
        <f>'CALC| 1'!$G$33*'CALC| 1'!Y21</f>
        <v>0.57059328362392259</v>
      </c>
      <c r="Y171" s="90">
        <f>'CALC| 1'!$G$33*'CALC| 1'!Z21</f>
        <v>0.56217132675763348</v>
      </c>
      <c r="Z171" s="90">
        <f>'CALC| 1'!$G$33*'CALC| 1'!AA21</f>
        <v>0.55387367797469078</v>
      </c>
      <c r="AA171" s="90">
        <f>'CALC| 1'!$G$33*'CALC| 1'!AB21</f>
        <v>0.54569850248778429</v>
      </c>
      <c r="AB171" s="90">
        <f>'CALC| 1'!$G$33*'CALC| 1'!AC21</f>
        <v>0.53764399259106477</v>
      </c>
      <c r="AC171" s="90">
        <f>'CALC| 1'!$G$33*'CALC| 1'!AD21</f>
        <v>0.52970836726042059</v>
      </c>
      <c r="AD171" s="90">
        <f>'CALC| 1'!$G$33*'CALC| 1'!AE21</f>
        <v>0.52188987175965684</v>
      </c>
      <c r="AE171" s="90">
        <f>'CALC| 1'!$G$33*'CALC| 1'!AF21</f>
        <v>0.51418677725248429</v>
      </c>
      <c r="AF171" s="90">
        <f>'CALC| 1'!$G$33*'CALC| 1'!AG21</f>
        <v>0.50659738042023761</v>
      </c>
      <c r="AG171" s="90">
        <f>'CALC| 1'!$G$33*'CALC| 1'!AH21</f>
        <v>0.49912000308523485</v>
      </c>
      <c r="AH171" s="90">
        <f>'CALC| 1'!$G$33*'CALC| 1'!AI21</f>
        <v>0.49175299183969684</v>
      </c>
      <c r="AI171" s="90">
        <f>'CALC| 1'!$G$33*'CALC| 1'!AJ21</f>
        <v>0.48449471768014291</v>
      </c>
      <c r="AJ171" s="90">
        <f>'CALC| 1'!$G$33*'CALC| 1'!AK21</f>
        <v>0.47734357564718405</v>
      </c>
      <c r="AK171" s="90">
        <f>'CALC| 1'!$G$33*'CALC| 1'!AL21</f>
        <v>0.47029798447063165</v>
      </c>
      <c r="AL171" s="90">
        <f>'CALC| 1'!$G$33*'CALC| 1'!AM21</f>
        <v>0.46335638621984504</v>
      </c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 s="68"/>
      <c r="BP171" s="68"/>
      <c r="BQ171" s="68"/>
      <c r="BR171" s="68"/>
      <c r="BS171" s="68"/>
    </row>
    <row r="172" spans="1:71" ht="15.4" x14ac:dyDescent="0.6">
      <c r="A172" s="69"/>
      <c r="C172" s="98" t="s">
        <v>241</v>
      </c>
      <c r="D172" s="34" t="s">
        <v>0</v>
      </c>
      <c r="E172" s="20" t="s">
        <v>110</v>
      </c>
      <c r="F172" s="20"/>
      <c r="G172" s="90">
        <f>'CALC| 1'!$G$34*'CALC| 1'!H21</f>
        <v>0.432531656453778</v>
      </c>
      <c r="H172" s="90">
        <f>'CALC| 1'!$G$34*'CALC| 1'!I21</f>
        <v>0.432531656453778</v>
      </c>
      <c r="I172" s="90">
        <f>'CALC| 1'!$G$34*'CALC| 1'!J21</f>
        <v>0.432531656453778</v>
      </c>
      <c r="J172" s="90">
        <f>'CALC| 1'!$G$34*'CALC| 1'!K21</f>
        <v>0.432531656453778</v>
      </c>
      <c r="K172" s="90">
        <f>'CALC| 1'!$G$34*'CALC| 1'!L21</f>
        <v>0.432531656453778</v>
      </c>
      <c r="L172" s="90">
        <f>'CALC| 1'!$G$34*'CALC| 1'!M21</f>
        <v>0.432531656453778</v>
      </c>
      <c r="M172" s="90">
        <f>'CALC| 1'!$G$34*'CALC| 1'!N21</f>
        <v>0.432531656453778</v>
      </c>
      <c r="N172" s="90">
        <f>'CALC| 1'!$G$34*'CALC| 1'!O21</f>
        <v>0.432531656453778</v>
      </c>
      <c r="O172" s="90">
        <f>'CALC| 1'!$G$34*'CALC| 1'!P21</f>
        <v>0.42614748920452022</v>
      </c>
      <c r="P172" s="90">
        <f>'CALC| 1'!$G$34*'CALC| 1'!Q21</f>
        <v>0.41985755226386157</v>
      </c>
      <c r="Q172" s="90">
        <f>'CALC| 1'!$G$34*'CALC| 1'!R21</f>
        <v>0.41366045479244695</v>
      </c>
      <c r="R172" s="90">
        <f>'CALC| 1'!$G$34*'CALC| 1'!S21</f>
        <v>0.40755482647971042</v>
      </c>
      <c r="S172" s="90">
        <f>'CALC| 1'!$G$34*'CALC| 1'!T21</f>
        <v>0.40153931724086989</v>
      </c>
      <c r="T172" s="90">
        <f>'CALC| 1'!$G$34*'CALC| 1'!U21</f>
        <v>0.39561259691839468</v>
      </c>
      <c r="U172" s="90">
        <f>'CALC| 1'!$G$34*'CALC| 1'!V21</f>
        <v>0.38977335498787918</v>
      </c>
      <c r="V172" s="90">
        <f>'CALC| 1'!$G$34*'CALC| 1'!W21</f>
        <v>0.38402030026825806</v>
      </c>
      <c r="W172" s="90">
        <f>'CALC| 1'!$G$34*'CALC| 1'!X21</f>
        <v>0.37835216063629862</v>
      </c>
      <c r="X172" s="90">
        <f>'CALC| 1'!$G$34*'CALC| 1'!Y21</f>
        <v>0.37276768274530681</v>
      </c>
      <c r="Y172" s="90">
        <f>'CALC| 1'!$G$34*'CALC| 1'!Z21</f>
        <v>0.3672656317479861</v>
      </c>
      <c r="Z172" s="90">
        <f>'CALC| 1'!$G$34*'CALC| 1'!AA21</f>
        <v>0.36184479102338585</v>
      </c>
      <c r="AA172" s="90">
        <f>'CALC| 1'!$G$34*'CALC| 1'!AB21</f>
        <v>0.35650396190788064</v>
      </c>
      <c r="AB172" s="90">
        <f>'CALC| 1'!$G$34*'CALC| 1'!AC21</f>
        <v>0.35124196343012037</v>
      </c>
      <c r="AC172" s="90">
        <f>'CALC| 1'!$G$34*'CALC| 1'!AD21</f>
        <v>0.34605763204989176</v>
      </c>
      <c r="AD172" s="90">
        <f>'CALC| 1'!$G$34*'CALC| 1'!AE21</f>
        <v>0.34094982140083535</v>
      </c>
      <c r="AE172" s="90">
        <f>'CALC| 1'!$G$34*'CALC| 1'!AF21</f>
        <v>0.33591740203695908</v>
      </c>
      <c r="AF172" s="90">
        <f>'CALC| 1'!$G$34*'CALC| 1'!AG21</f>
        <v>0.33095926118289354</v>
      </c>
      <c r="AG172" s="90">
        <f>'CALC| 1'!$G$34*'CALC| 1'!AH21</f>
        <v>0.32607430248783403</v>
      </c>
      <c r="AH172" s="90">
        <f>'CALC| 1'!$G$34*'CALC| 1'!AI21</f>
        <v>0.32126144578311361</v>
      </c>
      <c r="AI172" s="90">
        <f>'CALC| 1'!$G$34*'CALC| 1'!AJ21</f>
        <v>0.31651962684335488</v>
      </c>
      <c r="AJ172" s="90">
        <f>'CALC| 1'!$G$34*'CALC| 1'!AK21</f>
        <v>0.31184779715114697</v>
      </c>
      <c r="AK172" s="90">
        <f>'CALC| 1'!$G$34*'CALC| 1'!AL21</f>
        <v>0.30724492366519607</v>
      </c>
      <c r="AL172" s="90">
        <f>'CALC| 1'!$G$34*'CALC| 1'!AM21</f>
        <v>0.30270998859189774</v>
      </c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 s="68"/>
      <c r="BP172" s="68"/>
      <c r="BQ172" s="68"/>
      <c r="BR172" s="68"/>
      <c r="BS172" s="68"/>
    </row>
    <row r="173" spans="1:71" ht="15.4" x14ac:dyDescent="0.6">
      <c r="A173" s="69"/>
      <c r="C173" s="122" t="s">
        <v>273</v>
      </c>
      <c r="D173" s="34" t="s">
        <v>0</v>
      </c>
      <c r="E173" s="20" t="s">
        <v>110</v>
      </c>
      <c r="F173" s="20"/>
      <c r="G173" s="90">
        <f>'CALC| 1'!$G$35*'CALC| 1'!H21</f>
        <v>2.7288326615453382</v>
      </c>
      <c r="H173" s="90">
        <f>'CALC| 1'!$G$35*'CALC| 1'!I21</f>
        <v>2.7288326615453382</v>
      </c>
      <c r="I173" s="90">
        <f>'CALC| 1'!$G$35*'CALC| 1'!J21</f>
        <v>2.7288326615453382</v>
      </c>
      <c r="J173" s="90">
        <f>'CALC| 1'!$G$35*'CALC| 1'!K21</f>
        <v>2.7288326615453382</v>
      </c>
      <c r="K173" s="90">
        <f>'CALC| 1'!$G$35*'CALC| 1'!L21</f>
        <v>2.7288326615453382</v>
      </c>
      <c r="L173" s="90">
        <f>'CALC| 1'!$G$35*'CALC| 1'!M21</f>
        <v>2.7288326615453382</v>
      </c>
      <c r="M173" s="90">
        <f>'CALC| 1'!$G$35*'CALC| 1'!N21</f>
        <v>2.7288326615453382</v>
      </c>
      <c r="N173" s="90">
        <f>'CALC| 1'!$G$35*'CALC| 1'!O21</f>
        <v>2.7288326615453382</v>
      </c>
      <c r="O173" s="90">
        <f>'CALC| 1'!$G$35*'CALC| 1'!P21</f>
        <v>2.6885550914609291</v>
      </c>
      <c r="P173" s="90">
        <f>'CALC| 1'!$G$35*'CALC| 1'!Q21</f>
        <v>2.648872018310966</v>
      </c>
      <c r="Q173" s="90">
        <f>'CALC| 1'!$G$35*'CALC| 1'!R21</f>
        <v>2.6097746673206959</v>
      </c>
      <c r="R173" s="90">
        <f>'CALC| 1'!$G$35*'CALC| 1'!S21</f>
        <v>2.5712543932310425</v>
      </c>
      <c r="S173" s="90"/>
      <c r="T173" s="90"/>
      <c r="U173" s="90"/>
      <c r="V173" s="90"/>
      <c r="W173" s="90"/>
      <c r="X173" s="90"/>
      <c r="Y173" s="90"/>
      <c r="Z173" s="90"/>
      <c r="AA173" s="90"/>
      <c r="AB173" s="90"/>
      <c r="AC173" s="90"/>
      <c r="AD173" s="90"/>
      <c r="AE173" s="90"/>
      <c r="AF173" s="90"/>
      <c r="AG173" s="90"/>
      <c r="AH173" s="90"/>
      <c r="AI173" s="90"/>
      <c r="AJ173" s="90"/>
      <c r="AK173" s="90"/>
      <c r="AL173" s="90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 s="68"/>
      <c r="BP173" s="68"/>
      <c r="BQ173" s="68"/>
      <c r="BR173" s="68"/>
      <c r="BS173" s="68"/>
    </row>
    <row r="174" spans="1:71" ht="15.4" x14ac:dyDescent="0.6">
      <c r="A174" s="68"/>
      <c r="C174" s="98" t="s">
        <v>243</v>
      </c>
      <c r="D174" s="34" t="s">
        <v>0</v>
      </c>
      <c r="E174" s="20" t="s">
        <v>110</v>
      </c>
      <c r="F174" s="20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>
        <f>'CALC| 1'!$G$36*'CALC| 1'!T21</f>
        <v>1.8999770087902141</v>
      </c>
      <c r="T174" s="90">
        <f>'CALC| 1'!$G$36*'CALC| 1'!U21</f>
        <v>1.8719333481404707</v>
      </c>
      <c r="U174" s="90">
        <f>'CALC| 1'!$G$36*'CALC| 1'!V21</f>
        <v>1.8443036119219176</v>
      </c>
      <c r="V174" s="90">
        <f>'CALC| 1'!$G$36*'CALC| 1'!W21</f>
        <v>1.8170816906099498</v>
      </c>
      <c r="W174" s="90">
        <f>'CALC| 1'!$G$36*'CALC| 1'!X21</f>
        <v>1.790261564856547</v>
      </c>
      <c r="X174" s="90">
        <f>'CALC| 1'!$G$36*'CALC| 1'!Y21</f>
        <v>1.7638373041592643</v>
      </c>
      <c r="Y174" s="90">
        <f>'CALC| 1'!$G$36*'CALC| 1'!Z21</f>
        <v>1.7378030655498737</v>
      </c>
      <c r="Z174" s="90">
        <f>'CALC| 1'!$G$36*'CALC| 1'!AA21</f>
        <v>1.7121530923023576</v>
      </c>
      <c r="AA174" s="90">
        <f>'CALC| 1'!$G$36*'CALC| 1'!AB21</f>
        <v>1.6868817126599747</v>
      </c>
      <c r="AB174" s="90">
        <f>'CALC| 1'!$G$36*'CALC| 1'!AC21</f>
        <v>1.6619833385811138</v>
      </c>
      <c r="AC174" s="90">
        <f>'CALC| 1'!$G$36*'CALC| 1'!AD21</f>
        <v>1.6374524645036563</v>
      </c>
      <c r="AD174" s="90">
        <f>'CALC| 1'!$G$36*'CALC| 1'!AE21</f>
        <v>1.6132836661275824</v>
      </c>
      <c r="AE174" s="90">
        <f>'CALC| 1'!$G$36*'CALC| 1'!AF21</f>
        <v>1.5894715992155395</v>
      </c>
      <c r="AF174" s="90">
        <f>'CALC| 1'!$G$36*'CALC| 1'!AG21</f>
        <v>1.5660109984111179</v>
      </c>
      <c r="AG174" s="90">
        <f>'CALC| 1'!$G$36*'CALC| 1'!AH21</f>
        <v>1.5428966760745699</v>
      </c>
      <c r="AH174" s="90">
        <f>'CALC| 1'!$G$36*'CALC| 1'!AI21</f>
        <v>1.5201235211357091</v>
      </c>
      <c r="AI174" s="90">
        <f>'CALC| 1'!$G$36*'CALC| 1'!AJ21</f>
        <v>1.4976864979637463</v>
      </c>
      <c r="AJ174" s="90">
        <f>'CALC| 1'!$G$36*'CALC| 1'!AK21</f>
        <v>1.4755806452538014</v>
      </c>
      <c r="AK174" s="90">
        <f>'CALC| 1'!$G$36*'CALC| 1'!AL21</f>
        <v>1.4538010749298553</v>
      </c>
      <c r="AL174" s="90">
        <f>'CALC| 1'!$G$36*'CALC| 1'!AM21</f>
        <v>1.4323429710638906</v>
      </c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 s="68"/>
      <c r="BP174" s="68"/>
      <c r="BQ174" s="68"/>
      <c r="BR174" s="68"/>
      <c r="BS174" s="68"/>
    </row>
    <row r="175" spans="1:71" ht="14.25" x14ac:dyDescent="0.45">
      <c r="A175" s="68"/>
      <c r="C175" s="68"/>
      <c r="D175" s="68"/>
      <c r="E175" s="68"/>
      <c r="F175" s="68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0"/>
      <c r="U175" s="90"/>
      <c r="V175" s="90"/>
      <c r="W175" s="90"/>
      <c r="X175" s="90"/>
      <c r="Y175" s="90"/>
      <c r="Z175" s="90"/>
      <c r="AA175" s="90"/>
      <c r="AB175" s="90"/>
      <c r="AC175" s="90"/>
      <c r="AD175" s="90"/>
      <c r="AE175" s="90"/>
      <c r="AF175" s="90"/>
      <c r="AG175" s="90"/>
      <c r="AH175" s="90"/>
      <c r="AI175" s="90"/>
      <c r="AJ175" s="90"/>
      <c r="AK175" s="90"/>
      <c r="AL175" s="90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 s="68"/>
      <c r="BP175" s="68"/>
      <c r="BQ175" s="68"/>
      <c r="BR175" s="68"/>
      <c r="BS175" s="68"/>
    </row>
    <row r="176" spans="1:71" ht="14.25" x14ac:dyDescent="0.45">
      <c r="A176" s="68"/>
      <c r="C176" s="70" t="s">
        <v>29</v>
      </c>
      <c r="D176" s="68"/>
      <c r="E176" s="68"/>
      <c r="F176" s="68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90"/>
      <c r="AL176" s="90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 s="68"/>
      <c r="BP176" s="68"/>
      <c r="BQ176" s="68"/>
      <c r="BR176" s="68"/>
      <c r="BS176" s="68"/>
    </row>
    <row r="177" spans="1:71" ht="15.4" x14ac:dyDescent="0.6">
      <c r="A177" s="68"/>
      <c r="B177" s="143"/>
      <c r="C177" s="68" t="s">
        <v>97</v>
      </c>
      <c r="D177" s="34" t="s">
        <v>0</v>
      </c>
      <c r="E177" s="20" t="s">
        <v>110</v>
      </c>
      <c r="F177" s="20"/>
      <c r="G177" s="90">
        <f>'CALC| 1'!H40</f>
        <v>0.66249478475468193</v>
      </c>
      <c r="H177" s="90">
        <f>'CALC| 1'!I40</f>
        <v>0.65910943640458552</v>
      </c>
      <c r="I177" s="90">
        <f>'CALC| 1'!J40</f>
        <v>0.6557413871845581</v>
      </c>
      <c r="J177" s="90">
        <f>'CALC| 1'!K40</f>
        <v>0.65239054869604507</v>
      </c>
      <c r="K177" s="90">
        <f>'CALC| 1'!L40</f>
        <v>0.6490568329922084</v>
      </c>
      <c r="L177" s="90">
        <f>'CALC| 1'!M40</f>
        <v>0.64574015257561823</v>
      </c>
      <c r="M177" s="90">
        <f>'CALC| 1'!N40</f>
        <v>0.64244042039595683</v>
      </c>
      <c r="N177" s="90">
        <f>'CALC| 1'!O40</f>
        <v>0.63915754984773354</v>
      </c>
      <c r="O177" s="90">
        <f>'CALC| 1'!P40</f>
        <v>0.63589145476801168</v>
      </c>
      <c r="P177" s="90">
        <f>'CALC| 1'!Q40</f>
        <v>0.63264204943414715</v>
      </c>
      <c r="Q177" s="90">
        <f>'CALC| 1'!R40</f>
        <v>0.62940924856153879</v>
      </c>
      <c r="R177" s="90">
        <f>'CALC| 1'!S40</f>
        <v>0.62619296730138929</v>
      </c>
      <c r="S177" s="90">
        <f>'CALC| 1'!T40</f>
        <v>0.62299312123847927</v>
      </c>
      <c r="T177" s="90">
        <f>'CALC| 1'!U40</f>
        <v>0.61980962638895076</v>
      </c>
      <c r="U177" s="90">
        <f>'CALC| 1'!V40</f>
        <v>0.61664239919810326</v>
      </c>
      <c r="V177" s="90">
        <f>'CALC| 1'!W40</f>
        <v>0.61349135653820086</v>
      </c>
      <c r="W177" s="90">
        <f>'CALC| 1'!X40</f>
        <v>0.61035641570629084</v>
      </c>
      <c r="X177" s="90">
        <f>'CALC| 1'!Y40</f>
        <v>0.60723749442203179</v>
      </c>
      <c r="Y177" s="90">
        <f>'CALC| 1'!Z40</f>
        <v>0.60413451082553526</v>
      </c>
      <c r="Z177" s="90">
        <f>'CALC| 1'!AA40</f>
        <v>0.60104738347521669</v>
      </c>
      <c r="AA177" s="90">
        <f>'CALC| 1'!AB40</f>
        <v>0.59797603134565847</v>
      </c>
      <c r="AB177" s="90">
        <f>'CALC| 1'!AC40</f>
        <v>0.59492037382548213</v>
      </c>
      <c r="AC177" s="90">
        <f>'CALC| 1'!AD40</f>
        <v>0.59188033071523394</v>
      </c>
      <c r="AD177" s="90">
        <f>'CALC| 1'!AE40</f>
        <v>0.58885582222527932</v>
      </c>
      <c r="AE177" s="90">
        <f>'CALC| 1'!AF40</f>
        <v>0.58584676897370813</v>
      </c>
      <c r="AF177" s="90">
        <f>'CALC| 1'!AG40</f>
        <v>0.5828530919842525</v>
      </c>
      <c r="AG177" s="90">
        <f>'CALC| 1'!AH40</f>
        <v>0.57987471268421298</v>
      </c>
      <c r="AH177" s="90">
        <f>'CALC| 1'!AI40</f>
        <v>0.5769115529023966</v>
      </c>
      <c r="AI177" s="90">
        <f>'CALC| 1'!AJ40</f>
        <v>0.57396353486706542</v>
      </c>
      <c r="AJ177" s="90">
        <f>'CALC| 1'!AK40</f>
        <v>0.57103058120389483</v>
      </c>
      <c r="AK177" s="90">
        <f>'CALC| 1'!AL40</f>
        <v>0.56811261493394294</v>
      </c>
      <c r="AL177" s="90">
        <f>'CALC| 1'!AM40</f>
        <v>0.56520955947163054</v>
      </c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 s="68"/>
      <c r="BP177" s="68"/>
      <c r="BQ177" s="68"/>
      <c r="BR177" s="68"/>
      <c r="BS177" s="68"/>
    </row>
    <row r="178" spans="1:71" ht="15.4" x14ac:dyDescent="0.6">
      <c r="A178" s="68"/>
      <c r="B178" s="143"/>
      <c r="C178" s="98" t="s">
        <v>223</v>
      </c>
      <c r="D178" s="34" t="s">
        <v>0</v>
      </c>
      <c r="E178" s="20" t="s">
        <v>110</v>
      </c>
      <c r="F178" s="20"/>
      <c r="G178" s="90">
        <f>'CALC| 1'!$G$41*'CALC| 1'!H21</f>
        <v>3.618391E-2</v>
      </c>
      <c r="H178" s="90">
        <f>'CALC| 1'!$G$41*'CALC| 1'!I21</f>
        <v>3.618391E-2</v>
      </c>
      <c r="I178" s="90">
        <f>'CALC| 1'!$G$41*'CALC| 1'!J21</f>
        <v>3.618391E-2</v>
      </c>
      <c r="J178" s="90">
        <f>'CALC| 1'!$G$41*'CALC| 1'!K21</f>
        <v>3.618391E-2</v>
      </c>
      <c r="K178" s="90">
        <f>'CALC| 1'!$G$41*'CALC| 1'!L21</f>
        <v>3.618391E-2</v>
      </c>
      <c r="L178" s="90">
        <f>'CALC| 1'!$G$41*'CALC| 1'!M21</f>
        <v>3.618391E-2</v>
      </c>
      <c r="M178" s="90">
        <f>'CALC| 1'!$G$41*'CALC| 1'!N21</f>
        <v>3.618391E-2</v>
      </c>
      <c r="N178" s="90">
        <f>'CALC| 1'!$G$41*'CALC| 1'!O21</f>
        <v>3.618391E-2</v>
      </c>
      <c r="O178" s="90">
        <f>'CALC| 1'!$G$41*'CALC| 1'!P21</f>
        <v>3.5649835488399999E-2</v>
      </c>
      <c r="P178" s="90">
        <f>'CALC| 1'!$G$41*'CALC| 1'!Q21</f>
        <v>3.5123643916591216E-2</v>
      </c>
      <c r="Q178" s="90">
        <f>'CALC| 1'!$G$41*'CALC| 1'!R21</f>
        <v>3.4605218932382331E-2</v>
      </c>
      <c r="R178" s="90">
        <f>'CALC| 1'!$G$41*'CALC| 1'!S21</f>
        <v>3.4094445900940365E-2</v>
      </c>
      <c r="S178" s="90">
        <f>'CALC| 1'!$G$41*'CALC| 1'!T21</f>
        <v>3.3591211879442487E-2</v>
      </c>
      <c r="T178" s="90">
        <f>'CALC| 1'!$G$41*'CALC| 1'!U21</f>
        <v>3.3095405592101917E-2</v>
      </c>
      <c r="U178" s="90">
        <f>'CALC| 1'!$G$41*'CALC| 1'!V21</f>
        <v>3.2606917405562499E-2</v>
      </c>
      <c r="V178" s="90">
        <f>'CALC| 1'!$G$41*'CALC| 1'!W21</f>
        <v>3.2125639304656388E-2</v>
      </c>
      <c r="W178" s="90">
        <f>'CALC| 1'!$G$41*'CALC| 1'!X21</f>
        <v>3.1651464868519663E-2</v>
      </c>
      <c r="X178" s="90">
        <f>'CALC| 1'!$G$41*'CALC| 1'!Y21</f>
        <v>3.1184289247060314E-2</v>
      </c>
      <c r="Y178" s="90">
        <f>'CALC| 1'!$G$41*'CALC| 1'!Z21</f>
        <v>3.0724009137773706E-2</v>
      </c>
      <c r="Z178" s="90">
        <f>'CALC| 1'!$G$41*'CALC| 1'!AA21</f>
        <v>3.0270522762900164E-2</v>
      </c>
      <c r="AA178" s="90">
        <f>'CALC| 1'!$G$41*'CALC| 1'!AB21</f>
        <v>2.9823729846919757E-2</v>
      </c>
      <c r="AB178" s="90">
        <f>'CALC| 1'!$G$41*'CALC| 1'!AC21</f>
        <v>2.9383531594379224E-2</v>
      </c>
      <c r="AC178" s="90">
        <f>'CALC| 1'!$G$41*'CALC| 1'!AD21</f>
        <v>2.8949830668046187E-2</v>
      </c>
      <c r="AD178" s="90">
        <f>'CALC| 1'!$G$41*'CALC| 1'!AE21</f>
        <v>2.8522531167385824E-2</v>
      </c>
      <c r="AE178" s="90">
        <f>'CALC| 1'!$G$41*'CALC| 1'!AF21</f>
        <v>2.810153860735521E-2</v>
      </c>
      <c r="AF178" s="90">
        <f>'CALC| 1'!$G$41*'CALC| 1'!AG21</f>
        <v>2.7686759897510647E-2</v>
      </c>
      <c r="AG178" s="90">
        <f>'CALC| 1'!$G$41*'CALC| 1'!AH21</f>
        <v>2.7278103321423389E-2</v>
      </c>
      <c r="AH178" s="90">
        <f>'CALC| 1'!$G$41*'CALC| 1'!AI21</f>
        <v>2.6875478516399182E-2</v>
      </c>
      <c r="AI178" s="90">
        <f>'CALC| 1'!$G$41*'CALC| 1'!AJ21</f>
        <v>2.6478796453497131E-2</v>
      </c>
      <c r="AJ178" s="90">
        <f>'CALC| 1'!$G$41*'CALC| 1'!AK21</f>
        <v>2.6087969417843516E-2</v>
      </c>
      <c r="AK178" s="90">
        <f>'CALC| 1'!$G$41*'CALC| 1'!AL21</f>
        <v>2.5702910989236147E-2</v>
      </c>
      <c r="AL178" s="90">
        <f>'CALC| 1'!$G$41*'CALC| 1'!AM21</f>
        <v>2.5323536023035019E-2</v>
      </c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 s="68"/>
      <c r="BP178" s="68"/>
      <c r="BQ178" s="68"/>
      <c r="BR178" s="68"/>
      <c r="BS178" s="68"/>
    </row>
    <row r="179" spans="1:71" ht="15.4" x14ac:dyDescent="0.6">
      <c r="A179" s="68"/>
      <c r="B179" s="143"/>
      <c r="C179" s="98" t="s">
        <v>263</v>
      </c>
      <c r="D179" s="34" t="s">
        <v>0</v>
      </c>
      <c r="E179" s="20" t="s">
        <v>110</v>
      </c>
      <c r="F179" s="20"/>
      <c r="G179" s="90">
        <f>'CALC| 1'!$G$42*'CALC| 1'!H21</f>
        <v>0.14096651339496985</v>
      </c>
      <c r="H179" s="90">
        <f>'CALC| 1'!$G$42*'CALC| 1'!I21</f>
        <v>0.14096651339496985</v>
      </c>
      <c r="I179" s="90">
        <f>'CALC| 1'!$G$42*'CALC| 1'!J21</f>
        <v>0.14096651339496985</v>
      </c>
      <c r="J179" s="90">
        <f>'CALC| 1'!$G$42*'CALC| 1'!K21</f>
        <v>0.14096651339496985</v>
      </c>
      <c r="K179" s="90">
        <f>'CALC| 1'!$G$42*'CALC| 1'!L21</f>
        <v>0.14096651339496985</v>
      </c>
      <c r="L179" s="90">
        <f>'CALC| 1'!$G$42*'CALC| 1'!M21</f>
        <v>0.14096651339496985</v>
      </c>
      <c r="M179" s="90">
        <f>'CALC| 1'!$G$42*'CALC| 1'!N21</f>
        <v>0.14096651339496985</v>
      </c>
      <c r="N179" s="90">
        <f>'CALC| 1'!$G$42*'CALC| 1'!O21</f>
        <v>0.14096651339496985</v>
      </c>
      <c r="O179" s="90">
        <f>'CALC| 1'!$G$42*'CALC| 1'!P21</f>
        <v>0.13888584765726009</v>
      </c>
      <c r="P179" s="90">
        <f>'CALC| 1'!$G$42*'CALC| 1'!Q21</f>
        <v>0.13683589254583894</v>
      </c>
      <c r="Q179" s="90">
        <f>'CALC| 1'!$G$42*'CALC| 1'!R21</f>
        <v>0.13481619477186235</v>
      </c>
      <c r="R179" s="90">
        <f>'CALC| 1'!$G$42*'CALC| 1'!S21</f>
        <v>0.13282630773702966</v>
      </c>
      <c r="S179" s="90">
        <f>'CALC| 1'!$G$42*'CALC| 1'!T21</f>
        <v>0.13086579143483112</v>
      </c>
      <c r="T179" s="90">
        <f>'CALC| 1'!$G$42*'CALC| 1'!U21</f>
        <v>0.12893421235325303</v>
      </c>
      <c r="U179" s="90">
        <f>'CALC| 1'!$G$42*'CALC| 1'!V21</f>
        <v>0.12703114337891902</v>
      </c>
      <c r="V179" s="90">
        <f>'CALC| 1'!$G$42*'CALC| 1'!W21</f>
        <v>0.12515616370264615</v>
      </c>
      <c r="W179" s="90">
        <f>'CALC| 1'!$G$42*'CALC| 1'!X21</f>
        <v>0.1233088587263951</v>
      </c>
      <c r="X179" s="90">
        <f>'CALC| 1'!$G$42*'CALC| 1'!Y21</f>
        <v>0.1214888199715935</v>
      </c>
      <c r="Y179" s="90">
        <f>'CALC| 1'!$G$42*'CALC| 1'!Z21</f>
        <v>0.1196956449888128</v>
      </c>
      <c r="Z179" s="90">
        <f>'CALC| 1'!$G$42*'CALC| 1'!AA21</f>
        <v>0.11792893726877791</v>
      </c>
      <c r="AA179" s="90">
        <f>'CALC| 1'!$G$42*'CALC| 1'!AB21</f>
        <v>0.11618830615469074</v>
      </c>
      <c r="AB179" s="90">
        <f>'CALC| 1'!$G$42*'CALC| 1'!AC21</f>
        <v>0.11447336675584753</v>
      </c>
      <c r="AC179" s="90">
        <f>'CALC| 1'!$G$42*'CALC| 1'!AD21</f>
        <v>0.11278373986253121</v>
      </c>
      <c r="AD179" s="90">
        <f>'CALC| 1'!$G$42*'CALC| 1'!AE21</f>
        <v>0.11111905186216026</v>
      </c>
      <c r="AE179" s="90">
        <f>'CALC| 1'!$G$42*'CALC| 1'!AF21</f>
        <v>0.10947893465667477</v>
      </c>
      <c r="AF179" s="90">
        <f>'CALC| 1'!$G$42*'CALC| 1'!AG21</f>
        <v>0.10786302558114225</v>
      </c>
      <c r="AG179" s="90">
        <f>'CALC| 1'!$G$42*'CALC| 1'!AH21</f>
        <v>0.10627096732356459</v>
      </c>
      <c r="AH179" s="90">
        <f>'CALC| 1'!$G$42*'CALC| 1'!AI21</f>
        <v>0.10470240784586878</v>
      </c>
      <c r="AI179" s="90">
        <f>'CALC| 1'!$G$42*'CALC| 1'!AJ21</f>
        <v>0.10315700030606376</v>
      </c>
      <c r="AJ179" s="90">
        <f>'CALC| 1'!$G$42*'CALC| 1'!AK21</f>
        <v>0.10163440298154626</v>
      </c>
      <c r="AK179" s="90">
        <f>'CALC| 1'!$G$42*'CALC| 1'!AL21</f>
        <v>0.10013427919353865</v>
      </c>
      <c r="AL179" s="90">
        <f>'CALC| 1'!$G$42*'CALC| 1'!AM21</f>
        <v>9.8656297232642007E-2</v>
      </c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 s="68"/>
      <c r="BP179" s="68"/>
      <c r="BQ179" s="68"/>
      <c r="BR179" s="68"/>
      <c r="BS179" s="68"/>
    </row>
    <row r="180" spans="1:71" ht="15.4" x14ac:dyDescent="0.6">
      <c r="A180" s="68"/>
      <c r="B180" s="143"/>
      <c r="C180" s="98" t="s">
        <v>155</v>
      </c>
      <c r="D180" s="34" t="s">
        <v>0</v>
      </c>
      <c r="E180" s="20" t="s">
        <v>110</v>
      </c>
      <c r="F180" s="20"/>
      <c r="G180" s="90">
        <f>'CALC| 1'!$G$43*'CALC| 1'!H21</f>
        <v>0.49116372543973463</v>
      </c>
      <c r="H180" s="90">
        <f>'CALC| 1'!$G$43*'CALC| 1'!I21</f>
        <v>0.49116372543973463</v>
      </c>
      <c r="I180" s="90">
        <f>'CALC| 1'!$G$43*'CALC| 1'!J21</f>
        <v>0.49116372543973463</v>
      </c>
      <c r="J180" s="90">
        <f>'CALC| 1'!$G$43*'CALC| 1'!K21</f>
        <v>0.49116372543973463</v>
      </c>
      <c r="K180" s="90">
        <f>'CALC| 1'!$G$43*'CALC| 1'!L21</f>
        <v>0.49116372543973463</v>
      </c>
      <c r="L180" s="90">
        <f>'CALC| 1'!$G$43*'CALC| 1'!M21</f>
        <v>0.49116372543973463</v>
      </c>
      <c r="M180" s="90">
        <f>'CALC| 1'!$G$43*'CALC| 1'!N21</f>
        <v>0.49116372543973463</v>
      </c>
      <c r="N180" s="90">
        <f>'CALC| 1'!$G$43*'CALC| 1'!O21</f>
        <v>0.49116372543973463</v>
      </c>
      <c r="O180" s="90">
        <f>'CALC| 1'!$G$43*'CALC| 1'!P21</f>
        <v>0.48391414885224415</v>
      </c>
      <c r="P180" s="90">
        <f>'CALC| 1'!$G$43*'CALC| 1'!Q21</f>
        <v>0.47677157601518505</v>
      </c>
      <c r="Q180" s="90">
        <f>'CALC| 1'!$G$43*'CALC| 1'!R21</f>
        <v>0.46973442755320094</v>
      </c>
      <c r="R180" s="90">
        <f>'CALC| 1'!$G$43*'CALC| 1'!S21</f>
        <v>0.46280114740251566</v>
      </c>
      <c r="S180" s="90">
        <f>'CALC| 1'!$G$43*'CALC| 1'!T21</f>
        <v>0.45597020246685455</v>
      </c>
      <c r="T180" s="90">
        <f>'CALC| 1'!$G$43*'CALC| 1'!U21</f>
        <v>0.44924008227844381</v>
      </c>
      <c r="U180" s="90">
        <f>'CALC| 1'!$G$43*'CALC| 1'!V21</f>
        <v>0.44260929866401399</v>
      </c>
      <c r="V180" s="90">
        <f>'CALC| 1'!$G$43*'CALC| 1'!W21</f>
        <v>0.43607638541573313</v>
      </c>
      <c r="W180" s="90">
        <f>'CALC| 1'!$G$43*'CALC| 1'!X21</f>
        <v>0.42963989796699692</v>
      </c>
      <c r="X180" s="90">
        <f>'CALC| 1'!$G$43*'CALC| 1'!Y21</f>
        <v>0.42329841307300403</v>
      </c>
      <c r="Y180" s="90">
        <f>'CALC| 1'!$G$43*'CALC| 1'!Z21</f>
        <v>0.41705052849604651</v>
      </c>
      <c r="Z180" s="90">
        <f>'CALC| 1'!$G$43*'CALC| 1'!AA21</f>
        <v>0.41089486269544484</v>
      </c>
      <c r="AA180" s="90">
        <f>'CALC| 1'!$G$43*'CALC| 1'!AB21</f>
        <v>0.40483005452206006</v>
      </c>
      <c r="AB180" s="90">
        <f>'CALC| 1'!$G$43*'CALC| 1'!AC21</f>
        <v>0.39885476291731453</v>
      </c>
      <c r="AC180" s="90">
        <f>'CALC| 1'!$G$43*'CALC| 1'!AD21</f>
        <v>0.39296766661665494</v>
      </c>
      <c r="AD180" s="90">
        <f>'CALC| 1'!$G$43*'CALC| 1'!AE21</f>
        <v>0.38716746385739309</v>
      </c>
      <c r="AE180" s="90">
        <f>'CALC| 1'!$G$43*'CALC| 1'!AF21</f>
        <v>0.38145287209085799</v>
      </c>
      <c r="AF180" s="90">
        <f>'CALC| 1'!$G$43*'CALC| 1'!AG21</f>
        <v>0.37582262769879693</v>
      </c>
      <c r="AG180" s="90">
        <f>'CALC| 1'!$G$43*'CALC| 1'!AH21</f>
        <v>0.37027548571396268</v>
      </c>
      <c r="AH180" s="90">
        <f>'CALC| 1'!$G$43*'CALC| 1'!AI21</f>
        <v>0.36481021954482462</v>
      </c>
      <c r="AI180" s="90">
        <f>'CALC| 1'!$G$43*'CALC| 1'!AJ21</f>
        <v>0.35942562070434303</v>
      </c>
      <c r="AJ180" s="90">
        <f>'CALC| 1'!$G$43*'CALC| 1'!AK21</f>
        <v>0.35412049854274691</v>
      </c>
      <c r="AK180" s="90">
        <f>'CALC| 1'!$G$43*'CALC| 1'!AL21</f>
        <v>0.34889367998425602</v>
      </c>
      <c r="AL180" s="90">
        <f>'CALC| 1'!$G$43*'CALC| 1'!AM21</f>
        <v>0.34374400926768833</v>
      </c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 s="68"/>
      <c r="BP180" s="68"/>
      <c r="BQ180" s="68"/>
      <c r="BR180" s="68"/>
      <c r="BS180" s="68"/>
    </row>
    <row r="181" spans="1:71" ht="14.25" x14ac:dyDescent="0.45">
      <c r="A181" s="68"/>
      <c r="B181" s="143"/>
      <c r="C181" s="98" t="s">
        <v>253</v>
      </c>
      <c r="D181" s="68"/>
      <c r="E181" s="68"/>
      <c r="F181" s="68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90"/>
      <c r="Z181" s="90"/>
      <c r="AA181" s="90"/>
      <c r="AB181" s="90"/>
      <c r="AC181" s="90"/>
      <c r="AD181" s="90"/>
      <c r="AE181" s="90"/>
      <c r="AF181" s="90"/>
      <c r="AG181" s="90"/>
      <c r="AH181" s="90"/>
      <c r="AI181" s="90"/>
      <c r="AJ181" s="90"/>
      <c r="AK181" s="90"/>
      <c r="AL181" s="90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 s="68"/>
      <c r="BP181" s="68"/>
      <c r="BQ181" s="68"/>
      <c r="BR181" s="68"/>
      <c r="BS181" s="68"/>
    </row>
    <row r="182" spans="1:71" ht="15.4" x14ac:dyDescent="0.6">
      <c r="A182" s="68"/>
      <c r="B182" s="143"/>
      <c r="C182" s="98" t="s">
        <v>242</v>
      </c>
      <c r="D182" s="34" t="s">
        <v>0</v>
      </c>
      <c r="E182" s="20" t="s">
        <v>110</v>
      </c>
      <c r="F182" s="20"/>
      <c r="G182" s="90">
        <f>'CALC| 1'!$G$44*'CALC| 1'!H21</f>
        <v>1.4965510941189615</v>
      </c>
      <c r="H182" s="90">
        <f>'CALC| 1'!$G$44*'CALC| 1'!I21</f>
        <v>1.4965510941189615</v>
      </c>
      <c r="I182" s="90">
        <f>'CALC| 1'!$G$44*'CALC| 1'!J21</f>
        <v>1.4965510941189615</v>
      </c>
      <c r="J182" s="90">
        <f>'CALC| 1'!$G$44*'CALC| 1'!K21</f>
        <v>1.4965510941189615</v>
      </c>
      <c r="K182" s="90">
        <f>'CALC| 1'!$G$44*'CALC| 1'!L21</f>
        <v>1.4965510941189615</v>
      </c>
      <c r="L182" s="90">
        <f>'CALC| 1'!$G$44*'CALC| 1'!M21</f>
        <v>1.4965510941189615</v>
      </c>
      <c r="M182" s="90">
        <f>'CALC| 1'!$G$44*'CALC| 1'!N21</f>
        <v>1.4965510941189615</v>
      </c>
      <c r="N182" s="90">
        <f>'CALC| 1'!$G$44*'CALC| 1'!O21</f>
        <v>1.4965510941189615</v>
      </c>
      <c r="O182" s="90">
        <f>'CALC| 1'!$G$44*'CALC| 1'!P21</f>
        <v>1.4744619999697657</v>
      </c>
      <c r="P182" s="90">
        <f>'CALC| 1'!$G$44*'CALC| 1'!Q21</f>
        <v>1.452698940850212</v>
      </c>
      <c r="Q182" s="90">
        <f>'CALC| 1'!$G$44*'CALC| 1'!R21</f>
        <v>1.4312571044832629</v>
      </c>
      <c r="R182" s="90">
        <f>'CALC| 1'!$G$44*'CALC| 1'!S21</f>
        <v>1.4101317496210899</v>
      </c>
      <c r="S182" s="90"/>
      <c r="T182" s="90"/>
      <c r="U182" s="90"/>
      <c r="V182" s="90"/>
      <c r="W182" s="90"/>
      <c r="X182" s="90"/>
      <c r="Y182" s="90"/>
      <c r="Z182" s="90"/>
      <c r="AA182" s="90"/>
      <c r="AB182" s="90"/>
      <c r="AC182" s="90"/>
      <c r="AD182" s="90"/>
      <c r="AE182" s="90"/>
      <c r="AF182" s="90"/>
      <c r="AG182" s="90"/>
      <c r="AH182" s="90"/>
      <c r="AI182" s="90"/>
      <c r="AJ182" s="90"/>
      <c r="AK182" s="90"/>
      <c r="AL182" s="90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 s="68"/>
      <c r="BP182" s="68"/>
      <c r="BQ182" s="68"/>
      <c r="BR182" s="68"/>
      <c r="BS182" s="68"/>
    </row>
    <row r="183" spans="1:71" ht="15.4" x14ac:dyDescent="0.6">
      <c r="A183" s="68"/>
      <c r="B183" s="143"/>
      <c r="C183" s="98" t="s">
        <v>243</v>
      </c>
      <c r="D183" s="34" t="s">
        <v>0</v>
      </c>
      <c r="E183" s="20" t="s">
        <v>110</v>
      </c>
      <c r="F183" s="2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>
        <f>'CALC| 1'!$G$45*'CALC| 1'!T21</f>
        <v>1.041988653747512</v>
      </c>
      <c r="T183" s="90">
        <f>'CALC| 1'!$G$45*'CALC| 1'!U21</f>
        <v>1.0266089012181989</v>
      </c>
      <c r="U183" s="90">
        <f>'CALC| 1'!$G$45*'CALC| 1'!V21</f>
        <v>1.0114561538362183</v>
      </c>
      <c r="V183" s="90">
        <f>'CALC| 1'!$G$45*'CALC| 1'!W21</f>
        <v>0.99652706100559563</v>
      </c>
      <c r="W183" s="90">
        <f>'CALC| 1'!$G$45*'CALC| 1'!X21</f>
        <v>0.98181832158515303</v>
      </c>
      <c r="X183" s="90">
        <f>'CALC| 1'!$G$45*'CALC| 1'!Y21</f>
        <v>0.96732668315855619</v>
      </c>
      <c r="Y183" s="90">
        <f>'CALC| 1'!$G$45*'CALC| 1'!Z21</f>
        <v>0.95304894131513596</v>
      </c>
      <c r="Z183" s="90">
        <f>'CALC| 1'!$G$45*'CALC| 1'!AA21</f>
        <v>0.93898193894132453</v>
      </c>
      <c r="AA183" s="90">
        <f>'CALC| 1'!$G$45*'CALC| 1'!AB21</f>
        <v>0.92512256552255046</v>
      </c>
      <c r="AB183" s="90">
        <f>'CALC| 1'!$G$45*'CALC| 1'!AC21</f>
        <v>0.91146775645543787</v>
      </c>
      <c r="AC183" s="90">
        <f>'CALC| 1'!$G$45*'CALC| 1'!AD21</f>
        <v>0.89801449237015551</v>
      </c>
      <c r="AD183" s="90">
        <f>'CALC| 1'!$G$45*'CALC| 1'!AE21</f>
        <v>0.88475979846277208</v>
      </c>
      <c r="AE183" s="90">
        <f>'CALC| 1'!$G$45*'CALC| 1'!AF21</f>
        <v>0.87170074383746154</v>
      </c>
      <c r="AF183" s="90">
        <f>'CALC| 1'!$G$45*'CALC| 1'!AG21</f>
        <v>0.85883444085842064</v>
      </c>
      <c r="AG183" s="90">
        <f>'CALC| 1'!$G$45*'CALC| 1'!AH21</f>
        <v>0.84615804451135035</v>
      </c>
      <c r="AH183" s="90">
        <f>'CALC| 1'!$G$45*'CALC| 1'!AI21</f>
        <v>0.83366875177436273</v>
      </c>
      <c r="AI183" s="90">
        <f>'CALC| 1'!$G$45*'CALC| 1'!AJ21</f>
        <v>0.82136380099817319</v>
      </c>
      <c r="AJ183" s="90">
        <f>'CALC| 1'!$G$45*'CALC| 1'!AK21</f>
        <v>0.8092404712954403</v>
      </c>
      <c r="AK183" s="90">
        <f>'CALC| 1'!$G$45*'CALC| 1'!AL21</f>
        <v>0.79729608193911961</v>
      </c>
      <c r="AL183" s="90">
        <f>'CALC| 1'!$G$45*'CALC| 1'!AM21</f>
        <v>0.78552799176969812</v>
      </c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 s="68"/>
      <c r="BP183" s="68"/>
      <c r="BQ183" s="68"/>
      <c r="BR183" s="68"/>
      <c r="BS183" s="68"/>
    </row>
    <row r="184" spans="1:71" ht="14.25" x14ac:dyDescent="0.45">
      <c r="A184" s="68"/>
      <c r="B184" s="143"/>
      <c r="C184" s="68"/>
      <c r="D184" s="68"/>
      <c r="E184" s="68"/>
      <c r="F184" s="68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  <c r="AC184" s="90"/>
      <c r="AD184" s="90"/>
      <c r="AE184" s="90"/>
      <c r="AF184" s="90"/>
      <c r="AG184" s="90"/>
      <c r="AH184" s="90"/>
      <c r="AI184" s="90"/>
      <c r="AJ184" s="90"/>
      <c r="AK184" s="90"/>
      <c r="AL184" s="90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 s="68"/>
      <c r="BP184" s="68"/>
      <c r="BQ184" s="68"/>
      <c r="BR184" s="68"/>
      <c r="BS184" s="68"/>
    </row>
    <row r="185" spans="1:71" ht="14.25" x14ac:dyDescent="0.45">
      <c r="A185" s="68"/>
      <c r="B185" s="143"/>
      <c r="C185" s="70" t="s">
        <v>30</v>
      </c>
      <c r="D185" s="68"/>
      <c r="E185" s="68"/>
      <c r="F185" s="68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  <c r="AD185" s="90"/>
      <c r="AE185" s="90"/>
      <c r="AF185" s="90"/>
      <c r="AG185" s="90"/>
      <c r="AH185" s="90"/>
      <c r="AI185" s="90"/>
      <c r="AJ185" s="90"/>
      <c r="AK185" s="90"/>
      <c r="AL185" s="90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 s="68"/>
      <c r="BP185" s="68"/>
      <c r="BQ185" s="68"/>
      <c r="BR185" s="68"/>
      <c r="BS185" s="68"/>
    </row>
    <row r="186" spans="1:71" ht="15.4" x14ac:dyDescent="0.6">
      <c r="A186" s="68"/>
      <c r="B186" s="143"/>
      <c r="C186" s="68" t="s">
        <v>31</v>
      </c>
      <c r="D186" s="34" t="s">
        <v>0</v>
      </c>
      <c r="E186" s="20" t="s">
        <v>110</v>
      </c>
      <c r="F186" s="20"/>
      <c r="G186" s="90">
        <f>'CALC| 1'!$G$50*'CALC| 1'!H21</f>
        <v>0.115361316779374</v>
      </c>
      <c r="H186" s="90">
        <f>'CALC| 1'!$G$50*'CALC| 1'!I21</f>
        <v>0.115361316779374</v>
      </c>
      <c r="I186" s="90">
        <f>'CALC| 1'!$G$50*'CALC| 1'!J21</f>
        <v>0.115361316779374</v>
      </c>
      <c r="J186" s="90">
        <f>'CALC| 1'!$G$50*'CALC| 1'!K21</f>
        <v>0.115361316779374</v>
      </c>
      <c r="K186" s="90">
        <f>'CALC| 1'!$G$50*'CALC| 1'!L21</f>
        <v>0.115361316779374</v>
      </c>
      <c r="L186" s="90">
        <f>'CALC| 1'!$G$50*'CALC| 1'!M21</f>
        <v>0.115361316779374</v>
      </c>
      <c r="M186" s="90">
        <f>'CALC| 1'!$G$50*'CALC| 1'!N21</f>
        <v>0.115361316779374</v>
      </c>
      <c r="N186" s="90">
        <f>'CALC| 1'!$G$50*'CALC| 1'!O21</f>
        <v>0.115361316779374</v>
      </c>
      <c r="O186" s="90">
        <f>'CALC| 1'!$G$50*'CALC| 1'!P21</f>
        <v>0.11365858374371045</v>
      </c>
      <c r="P186" s="90">
        <f>'CALC| 1'!$G$50*'CALC| 1'!Q21</f>
        <v>0.11198098304765328</v>
      </c>
      <c r="Q186" s="90">
        <f>'CALC| 1'!$G$50*'CALC| 1'!R21</f>
        <v>0.11032814373786992</v>
      </c>
      <c r="R186" s="90">
        <f>'CALC| 1'!$G$50*'CALC| 1'!S21</f>
        <v>0.10869970033629896</v>
      </c>
      <c r="S186" s="90">
        <f>'CALC| 1'!$G$50*'CALC| 1'!T21</f>
        <v>0.10709529275933519</v>
      </c>
      <c r="T186" s="90">
        <f>'CALC| 1'!$G$50*'CALC| 1'!U21</f>
        <v>0.1055145662382074</v>
      </c>
      <c r="U186" s="90">
        <f>'CALC| 1'!$G$50*'CALC| 1'!V21</f>
        <v>0.10395717124053147</v>
      </c>
      <c r="V186" s="90">
        <f>'CALC| 1'!$G$50*'CALC| 1'!W21</f>
        <v>0.10242276339302121</v>
      </c>
      <c r="W186" s="90">
        <f>'CALC| 1'!$G$50*'CALC| 1'!X21</f>
        <v>0.10091100340534022</v>
      </c>
      <c r="X186" s="90">
        <f>'CALC| 1'!$G$50*'CALC| 1'!Y21</f>
        <v>9.9421556995077404E-2</v>
      </c>
      <c r="Y186" s="90">
        <f>'CALC| 1'!$G$50*'CALC| 1'!Z21</f>
        <v>9.7954094813830064E-2</v>
      </c>
      <c r="Z186" s="90">
        <f>'CALC| 1'!$G$50*'CALC| 1'!AA21</f>
        <v>9.6508292374377927E-2</v>
      </c>
      <c r="AA186" s="90">
        <f>'CALC| 1'!$G$50*'CALC| 1'!AB21</f>
        <v>9.5083829978932111E-2</v>
      </c>
      <c r="AB186" s="90">
        <f>'CALC| 1'!$G$50*'CALC| 1'!AC21</f>
        <v>9.3680392648443078E-2</v>
      </c>
      <c r="AC186" s="90">
        <f>'CALC| 1'!$G$50*'CALC| 1'!AD21</f>
        <v>9.2297670052952058E-2</v>
      </c>
      <c r="AD186" s="90">
        <f>'CALC| 1'!$G$50*'CALC| 1'!AE21</f>
        <v>9.0935356442970489E-2</v>
      </c>
      <c r="AE186" s="90">
        <f>'CALC| 1'!$G$50*'CALC| 1'!AF21</f>
        <v>8.9593150581872255E-2</v>
      </c>
      <c r="AF186" s="90">
        <f>'CALC| 1'!$G$50*'CALC| 1'!AG21</f>
        <v>8.8270755679283816E-2</v>
      </c>
      <c r="AG186" s="90">
        <f>'CALC| 1'!$G$50*'CALC| 1'!AH21</f>
        <v>8.6967879325457575E-2</v>
      </c>
      <c r="AH186" s="90">
        <f>'CALC| 1'!$G$50*'CALC| 1'!AI21</f>
        <v>8.5684233426613826E-2</v>
      </c>
      <c r="AI186" s="90">
        <f>'CALC| 1'!$G$50*'CALC| 1'!AJ21</f>
        <v>8.4419534141237013E-2</v>
      </c>
      <c r="AJ186" s="90">
        <f>'CALC| 1'!$G$50*'CALC| 1'!AK21</f>
        <v>8.3173501817312354E-2</v>
      </c>
      <c r="AK186" s="90">
        <f>'CALC| 1'!$G$50*'CALC| 1'!AL21</f>
        <v>8.1945860930488834E-2</v>
      </c>
      <c r="AL186" s="90">
        <f>'CALC| 1'!$G$50*'CALC| 1'!AM21</f>
        <v>8.0736340023154815E-2</v>
      </c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 s="68"/>
      <c r="BP186" s="68"/>
      <c r="BQ186" s="68"/>
      <c r="BR186" s="68"/>
      <c r="BS186" s="68"/>
    </row>
    <row r="187" spans="1:71" ht="15.4" x14ac:dyDescent="0.6">
      <c r="A187" s="68"/>
      <c r="B187" s="143"/>
      <c r="C187" s="68" t="s">
        <v>16</v>
      </c>
      <c r="D187" s="34" t="s">
        <v>0</v>
      </c>
      <c r="E187" s="20" t="s">
        <v>110</v>
      </c>
      <c r="F187" s="20"/>
      <c r="G187" s="90">
        <f>'CALC| 1'!$G$51*'CALC| 1'!H21</f>
        <v>3.5578532323121961E-3</v>
      </c>
      <c r="H187" s="90">
        <f>'CALC| 1'!$G$51*'CALC| 1'!I21</f>
        <v>3.5578532323121961E-3</v>
      </c>
      <c r="I187" s="90">
        <f>'CALC| 1'!$G$51*'CALC| 1'!J21</f>
        <v>3.5578532323121961E-3</v>
      </c>
      <c r="J187" s="90">
        <f>'CALC| 1'!$G$51*'CALC| 1'!K21</f>
        <v>3.5578532323121961E-3</v>
      </c>
      <c r="K187" s="90">
        <f>'CALC| 1'!$G$51*'CALC| 1'!L21</f>
        <v>3.5578532323121961E-3</v>
      </c>
      <c r="L187" s="90">
        <f>'CALC| 1'!$G$51*'CALC| 1'!M21</f>
        <v>3.5578532323121961E-3</v>
      </c>
      <c r="M187" s="90">
        <f>'CALC| 1'!$G$51*'CALC| 1'!N21</f>
        <v>3.5578532323121961E-3</v>
      </c>
      <c r="N187" s="90">
        <f>'CALC| 1'!$G$51*'CALC| 1'!O21</f>
        <v>3.5578532323121961E-3</v>
      </c>
      <c r="O187" s="90">
        <f>'CALC| 1'!$G$51*'CALC| 1'!P21</f>
        <v>3.505339318603268E-3</v>
      </c>
      <c r="P187" s="90">
        <f>'CALC| 1'!$G$51*'CALC| 1'!Q21</f>
        <v>3.4536005102606842E-3</v>
      </c>
      <c r="Q187" s="90">
        <f>'CALC| 1'!$G$51*'CALC| 1'!R21</f>
        <v>3.4026253667292362E-3</v>
      </c>
      <c r="R187" s="90">
        <f>'CALC| 1'!$G$51*'CALC| 1'!S21</f>
        <v>3.3524026163163126E-3</v>
      </c>
      <c r="S187" s="90">
        <f>'CALC| 1'!$G$51*'CALC| 1'!T21</f>
        <v>3.302921153699484E-3</v>
      </c>
      <c r="T187" s="90">
        <f>'CALC| 1'!$G$51*'CALC| 1'!U21</f>
        <v>3.2541700374708799E-3</v>
      </c>
      <c r="U187" s="90">
        <f>'CALC| 1'!$G$51*'CALC| 1'!V21</f>
        <v>3.20613848771781E-3</v>
      </c>
      <c r="V187" s="90">
        <f>'CALC| 1'!$G$51*'CALC| 1'!W21</f>
        <v>3.1588158836390948E-3</v>
      </c>
      <c r="W187" s="90">
        <f>'CALC| 1'!$G$51*'CALC| 1'!X21</f>
        <v>3.1121917611965817E-3</v>
      </c>
      <c r="X187" s="90">
        <f>'CALC| 1'!$G$51*'CALC| 1'!Y21</f>
        <v>3.0662558108013201E-3</v>
      </c>
      <c r="Y187" s="90">
        <f>'CALC| 1'!$G$51*'CALC| 1'!Z21</f>
        <v>3.0209978750338931E-3</v>
      </c>
      <c r="Z187" s="90">
        <f>'CALC| 1'!$G$51*'CALC| 1'!AA21</f>
        <v>2.9764079463983923E-3</v>
      </c>
      <c r="AA187" s="90">
        <f>'CALC| 1'!$G$51*'CALC| 1'!AB21</f>
        <v>2.9324761651095522E-3</v>
      </c>
      <c r="AB187" s="90">
        <f>'CALC| 1'!$G$51*'CALC| 1'!AC21</f>
        <v>2.8891928169125355E-3</v>
      </c>
      <c r="AC187" s="90">
        <f>'CALC| 1'!$G$51*'CALC| 1'!AD21</f>
        <v>2.8465483309349062E-3</v>
      </c>
      <c r="AD187" s="90">
        <f>'CALC| 1'!$G$51*'CALC| 1'!AE21</f>
        <v>2.8045332775703071E-3</v>
      </c>
      <c r="AE187" s="90">
        <f>'CALC| 1'!$G$51*'CALC| 1'!AF21</f>
        <v>2.7631383663933697E-3</v>
      </c>
      <c r="AF187" s="90">
        <f>'CALC| 1'!$G$51*'CALC| 1'!AG21</f>
        <v>2.7223544441054032E-3</v>
      </c>
      <c r="AG187" s="90">
        <f>'CALC| 1'!$G$51*'CALC| 1'!AH21</f>
        <v>2.6821724925104075E-3</v>
      </c>
      <c r="AH187" s="90">
        <f>'CALC| 1'!$G$51*'CALC| 1'!AI21</f>
        <v>2.642583626520954E-3</v>
      </c>
      <c r="AI187" s="90">
        <f>'CALC| 1'!$G$51*'CALC| 1'!AJ21</f>
        <v>2.603579092193505E-3</v>
      </c>
      <c r="AJ187" s="90">
        <f>'CALC| 1'!$G$51*'CALC| 1'!AK21</f>
        <v>2.565150264792729E-3</v>
      </c>
      <c r="AK187" s="90">
        <f>'CALC| 1'!$G$51*'CALC| 1'!AL21</f>
        <v>2.5272886468843884E-3</v>
      </c>
      <c r="AL187" s="90">
        <f>'CALC| 1'!$G$51*'CALC| 1'!AM21</f>
        <v>2.4899858664563746E-3</v>
      </c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 s="68"/>
      <c r="BP187" s="68"/>
      <c r="BQ187" s="68"/>
      <c r="BR187" s="68"/>
      <c r="BS187" s="68"/>
    </row>
    <row r="188" spans="1:71" ht="15.4" x14ac:dyDescent="0.6">
      <c r="A188" s="68"/>
      <c r="B188" s="143"/>
      <c r="C188" s="98" t="s">
        <v>230</v>
      </c>
      <c r="D188" s="34" t="s">
        <v>0</v>
      </c>
      <c r="E188" s="20" t="s">
        <v>110</v>
      </c>
      <c r="F188" s="20"/>
      <c r="G188" s="90">
        <f>'CALC| 1'!$G$52*'CALC| 1'!H21</f>
        <v>8.6207505745456124E-3</v>
      </c>
      <c r="H188" s="90">
        <f>'CALC| 1'!$G$52*'CALC| 1'!I21</f>
        <v>8.6207505745456124E-3</v>
      </c>
      <c r="I188" s="90">
        <f>'CALC| 1'!$G$52*'CALC| 1'!J21</f>
        <v>8.6207505745456124E-3</v>
      </c>
      <c r="J188" s="90">
        <f>'CALC| 1'!$G$52*'CALC| 1'!K21</f>
        <v>8.6207505745456124E-3</v>
      </c>
      <c r="K188" s="90">
        <f>'CALC| 1'!$G$52*'CALC| 1'!L21</f>
        <v>8.6207505745456124E-3</v>
      </c>
      <c r="L188" s="90">
        <f>'CALC| 1'!$G$52*'CALC| 1'!M21</f>
        <v>8.6207505745456124E-3</v>
      </c>
      <c r="M188" s="90">
        <f>'CALC| 1'!$G$52*'CALC| 1'!N21</f>
        <v>8.6207505745456124E-3</v>
      </c>
      <c r="N188" s="90">
        <f>'CALC| 1'!$G$52*'CALC| 1'!O21</f>
        <v>8.6207505745456124E-3</v>
      </c>
      <c r="O188" s="90">
        <f>'CALC| 1'!$G$52*'CALC| 1'!P21</f>
        <v>8.4935082960653184E-3</v>
      </c>
      <c r="P188" s="90">
        <f>'CALC| 1'!$G$52*'CALC| 1'!Q21</f>
        <v>8.3681441136153958E-3</v>
      </c>
      <c r="Q188" s="90">
        <f>'CALC| 1'!$G$52*'CALC| 1'!R21</f>
        <v>8.2446303064984319E-3</v>
      </c>
      <c r="R188" s="90">
        <f>'CALC| 1'!$G$52*'CALC| 1'!S21</f>
        <v>8.1229395631745149E-3</v>
      </c>
      <c r="S188" s="90">
        <f>'CALC| 1'!$G$52*'CALC| 1'!T21</f>
        <v>8.0030449752220602E-3</v>
      </c>
      <c r="T188" s="90">
        <f>'CALC| 1'!$G$52*'CALC| 1'!U21</f>
        <v>7.8849200313877831E-3</v>
      </c>
      <c r="U188" s="90">
        <f>'CALC| 1'!$G$52*'CALC| 1'!V21</f>
        <v>7.7685386117244994E-3</v>
      </c>
      <c r="V188" s="90">
        <f>'CALC| 1'!$G$52*'CALC| 1'!W21</f>
        <v>7.6538749818154447E-3</v>
      </c>
      <c r="W188" s="90">
        <f>'CALC| 1'!$G$52*'CALC| 1'!X21</f>
        <v>7.5409037870838493E-3</v>
      </c>
      <c r="X188" s="90">
        <f>'CALC| 1'!$G$52*'CALC| 1'!Y21</f>
        <v>7.4296000471864914E-3</v>
      </c>
      <c r="Y188" s="90">
        <f>'CALC| 1'!$G$52*'CALC| 1'!Z21</f>
        <v>7.3199391504900199E-3</v>
      </c>
      <c r="Z188" s="90">
        <f>'CALC| 1'!$G$52*'CALC| 1'!AA21</f>
        <v>7.2118968486287859E-3</v>
      </c>
      <c r="AA188" s="90">
        <f>'CALC| 1'!$G$52*'CALC| 1'!AB21</f>
        <v>7.1054492511430246E-3</v>
      </c>
      <c r="AB188" s="90">
        <f>'CALC| 1'!$G$52*'CALC| 1'!AC21</f>
        <v>7.000572820196155E-3</v>
      </c>
      <c r="AC188" s="90">
        <f>'CALC| 1'!$G$52*'CALC| 1'!AD21</f>
        <v>6.8972443653700592E-3</v>
      </c>
      <c r="AD188" s="90">
        <f>'CALC| 1'!$G$52*'CALC| 1'!AE21</f>
        <v>6.7954410385371979E-3</v>
      </c>
      <c r="AE188" s="90">
        <f>'CALC| 1'!$G$52*'CALC| 1'!AF21</f>
        <v>6.695140328808389E-3</v>
      </c>
      <c r="AF188" s="90">
        <f>'CALC| 1'!$G$52*'CALC| 1'!AG21</f>
        <v>6.5963200575551769E-3</v>
      </c>
      <c r="AG188" s="90">
        <f>'CALC| 1'!$G$52*'CALC| 1'!AH21</f>
        <v>6.4989583735056622E-3</v>
      </c>
      <c r="AH188" s="90">
        <f>'CALC| 1'!$G$52*'CALC| 1'!AI21</f>
        <v>6.4030337479127186E-3</v>
      </c>
      <c r="AI188" s="90">
        <f>'CALC| 1'!$G$52*'CALC| 1'!AJ21</f>
        <v>6.3085249697935279E-3</v>
      </c>
      <c r="AJ188" s="90">
        <f>'CALC| 1'!$G$52*'CALC| 1'!AK21</f>
        <v>6.2154111412393758E-3</v>
      </c>
      <c r="AK188" s="90">
        <f>'CALC| 1'!$G$52*'CALC| 1'!AL21</f>
        <v>6.1236716727946826E-3</v>
      </c>
      <c r="AL188" s="90">
        <f>'CALC| 1'!$G$52*'CALC| 1'!AM21</f>
        <v>6.0332862789042327E-3</v>
      </c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 s="68"/>
      <c r="BP188" s="68"/>
      <c r="BQ188" s="68"/>
      <c r="BR188" s="68"/>
      <c r="BS188" s="68"/>
    </row>
    <row r="189" spans="1:71" ht="15.4" x14ac:dyDescent="0.6">
      <c r="A189" s="68"/>
      <c r="B189" s="143"/>
      <c r="C189" s="98" t="s">
        <v>155</v>
      </c>
      <c r="D189" s="34" t="s">
        <v>0</v>
      </c>
      <c r="E189" s="20" t="s">
        <v>110</v>
      </c>
      <c r="F189" s="20"/>
      <c r="G189" s="90">
        <f>'CALC| 1'!$G$53*'CALC| 1'!H21</f>
        <v>3.0036920587067917E-2</v>
      </c>
      <c r="H189" s="90">
        <f>'CALC| 1'!$G$53*'CALC| 1'!I21</f>
        <v>3.0036920587067917E-2</v>
      </c>
      <c r="I189" s="90">
        <f>'CALC| 1'!$G$53*'CALC| 1'!J21</f>
        <v>3.0036920587067917E-2</v>
      </c>
      <c r="J189" s="90">
        <f>'CALC| 1'!$G$53*'CALC| 1'!K21</f>
        <v>3.0036920587067917E-2</v>
      </c>
      <c r="K189" s="90">
        <f>'CALC| 1'!$G$53*'CALC| 1'!L21</f>
        <v>3.0036920587067917E-2</v>
      </c>
      <c r="L189" s="90">
        <f>'CALC| 1'!$G$53*'CALC| 1'!M21</f>
        <v>3.0036920587067917E-2</v>
      </c>
      <c r="M189" s="90">
        <f>'CALC| 1'!$G$53*'CALC| 1'!N21</f>
        <v>3.0036920587067917E-2</v>
      </c>
      <c r="N189" s="90">
        <f>'CALC| 1'!$G$53*'CALC| 1'!O21</f>
        <v>3.0036920587067917E-2</v>
      </c>
      <c r="O189" s="90">
        <f>'CALC| 1'!$G$53*'CALC| 1'!P21</f>
        <v>2.9593575639202795E-2</v>
      </c>
      <c r="P189" s="90">
        <f>'CALC| 1'!$G$53*'CALC| 1'!Q21</f>
        <v>2.9156774462768164E-2</v>
      </c>
      <c r="Q189" s="90">
        <f>'CALC| 1'!$G$53*'CALC| 1'!R21</f>
        <v>2.8726420471697704E-2</v>
      </c>
      <c r="R189" s="90">
        <f>'CALC| 1'!$G$53*'CALC| 1'!S21</f>
        <v>2.8302418505535446E-2</v>
      </c>
      <c r="S189" s="90">
        <f>'CALC| 1'!$G$53*'CALC| 1'!T21</f>
        <v>2.7884674808393742E-2</v>
      </c>
      <c r="T189" s="90">
        <f>'CALC| 1'!$G$53*'CALC| 1'!U21</f>
        <v>2.7473097008221852E-2</v>
      </c>
      <c r="U189" s="90">
        <f>'CALC| 1'!$G$53*'CALC| 1'!V21</f>
        <v>2.7067594096380501E-2</v>
      </c>
      <c r="V189" s="90">
        <f>'CALC| 1'!$G$53*'CALC| 1'!W21</f>
        <v>2.6668076407517921E-2</v>
      </c>
      <c r="W189" s="90">
        <f>'CALC| 1'!$G$53*'CALC| 1'!X21</f>
        <v>2.6274455599742959E-2</v>
      </c>
      <c r="X189" s="90">
        <f>'CALC| 1'!$G$53*'CALC| 1'!Y21</f>
        <v>2.5886644635090751E-2</v>
      </c>
      <c r="Y189" s="90">
        <f>'CALC| 1'!$G$53*'CALC| 1'!Z21</f>
        <v>2.5504557760276814E-2</v>
      </c>
      <c r="Z189" s="90">
        <f>'CALC| 1'!$G$53*'CALC| 1'!AA21</f>
        <v>2.5128110487735125E-2</v>
      </c>
      <c r="AA189" s="90">
        <f>'CALC| 1'!$G$53*'CALC| 1'!AB21</f>
        <v>2.4757219576936156E-2</v>
      </c>
      <c r="AB189" s="90">
        <f>'CALC| 1'!$G$53*'CALC| 1'!AC21</f>
        <v>2.4391803015980582E-2</v>
      </c>
      <c r="AC189" s="90">
        <f>'CALC| 1'!$G$53*'CALC| 1'!AD21</f>
        <v>2.4031780003464707E-2</v>
      </c>
      <c r="AD189" s="90">
        <f>'CALC| 1'!$G$53*'CALC| 1'!AE21</f>
        <v>2.3677070930613567E-2</v>
      </c>
      <c r="AE189" s="90">
        <f>'CALC| 1'!$G$53*'CALC| 1'!AF21</f>
        <v>2.3327597363677711E-2</v>
      </c>
      <c r="AF189" s="90">
        <f>'CALC| 1'!$G$53*'CALC| 1'!AG21</f>
        <v>2.2983282026589828E-2</v>
      </c>
      <c r="AG189" s="90">
        <f>'CALC| 1'!$G$53*'CALC| 1'!AH21</f>
        <v>2.2644048783877362E-2</v>
      </c>
      <c r="AH189" s="90">
        <f>'CALC| 1'!$G$53*'CALC| 1'!AI21</f>
        <v>2.2309822623827334E-2</v>
      </c>
      <c r="AI189" s="90">
        <f>'CALC| 1'!$G$53*'CALC| 1'!AJ21</f>
        <v>2.1980529641899643E-2</v>
      </c>
      <c r="AJ189" s="90">
        <f>'CALC| 1'!$G$53*'CALC| 1'!AK21</f>
        <v>2.1656097024385205E-2</v>
      </c>
      <c r="AK189" s="90">
        <f>'CALC| 1'!$G$53*'CALC| 1'!AL21</f>
        <v>2.1336453032305282E-2</v>
      </c>
      <c r="AL189" s="90">
        <f>'CALC| 1'!$G$53*'CALC| 1'!AM21</f>
        <v>2.1021526985548454E-2</v>
      </c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 s="68"/>
      <c r="BP189" s="68"/>
      <c r="BQ189" s="68"/>
      <c r="BR189" s="68"/>
      <c r="BS189" s="68"/>
    </row>
    <row r="190" spans="1:71" ht="15.4" x14ac:dyDescent="0.6">
      <c r="A190" s="68"/>
      <c r="B190" s="143"/>
      <c r="C190" s="71" t="s">
        <v>252</v>
      </c>
      <c r="D190" s="34" t="s">
        <v>0</v>
      </c>
      <c r="E190" s="20" t="s">
        <v>110</v>
      </c>
      <c r="F190" s="20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90"/>
      <c r="Y190" s="90"/>
      <c r="Z190" s="90"/>
      <c r="AA190" s="90"/>
      <c r="AB190" s="90"/>
      <c r="AC190" s="90"/>
      <c r="AD190" s="90"/>
      <c r="AE190" s="90"/>
      <c r="AF190" s="90"/>
      <c r="AG190" s="90"/>
      <c r="AH190" s="90"/>
      <c r="AI190" s="90"/>
      <c r="AJ190" s="90"/>
      <c r="AK190" s="90"/>
      <c r="AL190" s="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 s="68"/>
      <c r="BP190" s="68"/>
      <c r="BQ190" s="68"/>
      <c r="BR190" s="68"/>
      <c r="BS190" s="68"/>
    </row>
    <row r="191" spans="1:71" ht="15.4" x14ac:dyDescent="0.6">
      <c r="A191" s="68"/>
      <c r="B191" s="143"/>
      <c r="C191" s="68" t="s">
        <v>13</v>
      </c>
      <c r="D191" s="34" t="s">
        <v>0</v>
      </c>
      <c r="E191" s="20" t="s">
        <v>110</v>
      </c>
      <c r="F191" s="20"/>
      <c r="G191" s="90">
        <f>'CALC| 1'!$G$54*'CALC| 1'!H21</f>
        <v>9.1520981783204586E-2</v>
      </c>
      <c r="H191" s="90">
        <f>'CALC| 1'!$G$54*'CALC| 1'!I21</f>
        <v>9.1520981783204586E-2</v>
      </c>
      <c r="I191" s="90">
        <f>'CALC| 1'!$G$54*'CALC| 1'!J21</f>
        <v>9.1520981783204586E-2</v>
      </c>
      <c r="J191" s="90">
        <f>'CALC| 1'!$G$54*'CALC| 1'!K21</f>
        <v>9.1520981783204586E-2</v>
      </c>
      <c r="K191" s="90">
        <f>'CALC| 1'!$G$54*'CALC| 1'!L21</f>
        <v>9.1520981783204586E-2</v>
      </c>
      <c r="L191" s="90">
        <f>'CALC| 1'!$G$54*'CALC| 1'!M21</f>
        <v>9.1520981783204586E-2</v>
      </c>
      <c r="M191" s="90">
        <f>'CALC| 1'!$G$54*'CALC| 1'!N21</f>
        <v>9.1520981783204586E-2</v>
      </c>
      <c r="N191" s="90">
        <f>'CALC| 1'!$G$54*'CALC| 1'!O21</f>
        <v>9.1520981783204586E-2</v>
      </c>
      <c r="O191" s="90">
        <f>'CALC| 1'!$G$54*'CALC| 1'!P21</f>
        <v>9.0170132092084493E-2</v>
      </c>
      <c r="P191" s="90">
        <f>'CALC| 1'!$G$54*'CALC| 1'!Q21</f>
        <v>8.8839220942405317E-2</v>
      </c>
      <c r="Q191" s="90">
        <f>'CALC| 1'!$G$54*'CALC| 1'!R21</f>
        <v>8.7527954041295417E-2</v>
      </c>
      <c r="R191" s="90">
        <f>'CALC| 1'!$G$54*'CALC| 1'!S21</f>
        <v>8.6236041439645902E-2</v>
      </c>
      <c r="S191" s="90"/>
      <c r="T191" s="90"/>
      <c r="U191" s="90"/>
      <c r="V191" s="90"/>
      <c r="W191" s="90"/>
      <c r="X191" s="90"/>
      <c r="Y191" s="90"/>
      <c r="Z191" s="90"/>
      <c r="AA191" s="90"/>
      <c r="AB191" s="90"/>
      <c r="AC191" s="90"/>
      <c r="AD191" s="90"/>
      <c r="AE191" s="90"/>
      <c r="AF191" s="90"/>
      <c r="AG191" s="90"/>
      <c r="AH191" s="90"/>
      <c r="AI191" s="90"/>
      <c r="AJ191" s="90"/>
      <c r="AK191" s="90"/>
      <c r="AL191" s="90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 s="68"/>
      <c r="BP191" s="68"/>
      <c r="BQ191" s="68"/>
      <c r="BR191" s="68"/>
      <c r="BS191" s="68"/>
    </row>
    <row r="192" spans="1:71" ht="15.4" x14ac:dyDescent="0.6">
      <c r="A192" s="68"/>
      <c r="B192" s="143"/>
      <c r="C192" s="68" t="s">
        <v>14</v>
      </c>
      <c r="D192" s="34" t="s">
        <v>0</v>
      </c>
      <c r="E192" s="20" t="s">
        <v>110</v>
      </c>
      <c r="F192" s="2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>
        <f>'CALC| 1'!$G$55*'CALC| 1'!T21</f>
        <v>6.3722398100997557E-2</v>
      </c>
      <c r="T192" s="90">
        <f>'CALC| 1'!$G$55*'CALC| 1'!U21</f>
        <v>6.2781855505026851E-2</v>
      </c>
      <c r="U192" s="90">
        <f>'CALC| 1'!$G$55*'CALC| 1'!V21</f>
        <v>6.185519531777265E-2</v>
      </c>
      <c r="V192" s="90">
        <f>'CALC| 1'!$G$55*'CALC| 1'!W21</f>
        <v>6.0942212634882323E-2</v>
      </c>
      <c r="W192" s="90">
        <f>'CALC| 1'!$G$55*'CALC| 1'!X21</f>
        <v>6.0042705576391457E-2</v>
      </c>
      <c r="X192" s="90">
        <f>'CALC| 1'!$G$55*'CALC| 1'!Y21</f>
        <v>5.9156475242083922E-2</v>
      </c>
      <c r="Y192" s="90">
        <f>'CALC| 1'!$G$55*'CALC| 1'!Z21</f>
        <v>5.8283325667510766E-2</v>
      </c>
      <c r="Z192" s="90">
        <f>'CALC| 1'!$G$55*'CALC| 1'!AA21</f>
        <v>5.7423063780658305E-2</v>
      </c>
      <c r="AA192" s="90">
        <f>'CALC| 1'!$G$55*'CALC| 1'!AB21</f>
        <v>5.6575499359255786E-2</v>
      </c>
      <c r="AB192" s="90">
        <f>'CALC| 1'!$G$55*'CALC| 1'!AC21</f>
        <v>5.5740444988713181E-2</v>
      </c>
      <c r="AC192" s="90">
        <f>'CALC| 1'!$G$55*'CALC| 1'!AD21</f>
        <v>5.4917716020679769E-2</v>
      </c>
      <c r="AD192" s="90">
        <f>'CALC| 1'!$G$55*'CALC| 1'!AE21</f>
        <v>5.410713053221454E-2</v>
      </c>
      <c r="AE192" s="90">
        <f>'CALC| 1'!$G$55*'CALC| 1'!AF21</f>
        <v>5.3308509285559053E-2</v>
      </c>
      <c r="AF192" s="90">
        <f>'CALC| 1'!$G$55*'CALC| 1'!AG21</f>
        <v>5.2521675688504202E-2</v>
      </c>
      <c r="AG192" s="90">
        <f>'CALC| 1'!$G$55*'CALC| 1'!AH21</f>
        <v>5.1746455755341876E-2</v>
      </c>
      <c r="AH192" s="90">
        <f>'CALC| 1'!$G$55*'CALC| 1'!AI21</f>
        <v>5.0982678068393031E-2</v>
      </c>
      <c r="AI192" s="90">
        <f>'CALC| 1'!$G$55*'CALC| 1'!AJ21</f>
        <v>5.0230173740103551E-2</v>
      </c>
      <c r="AJ192" s="90">
        <f>'CALC| 1'!$G$55*'CALC| 1'!AK21</f>
        <v>4.9488776375699629E-2</v>
      </c>
      <c r="AK192" s="90">
        <f>'CALC| 1'!$G$55*'CALC| 1'!AL21</f>
        <v>4.8758322036394304E-2</v>
      </c>
      <c r="AL192" s="90">
        <f>'CALC| 1'!$G$55*'CALC| 1'!AM21</f>
        <v>4.8038649203137121E-2</v>
      </c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 s="68"/>
      <c r="BP192" s="68"/>
      <c r="BQ192" s="68"/>
      <c r="BR192" s="68"/>
      <c r="BS192" s="68"/>
    </row>
    <row r="193" spans="1:71" ht="15.4" x14ac:dyDescent="0.6">
      <c r="A193" s="68"/>
      <c r="B193" s="143"/>
      <c r="C193" s="98" t="s">
        <v>245</v>
      </c>
      <c r="D193" s="34" t="s">
        <v>0</v>
      </c>
      <c r="E193" s="20" t="s">
        <v>110</v>
      </c>
      <c r="F193" s="20"/>
      <c r="G193" s="90">
        <f>'CALC| 1'!$G$56*'CALC| 1'!H21</f>
        <v>2.1628211299775002E-3</v>
      </c>
      <c r="H193" s="90">
        <f>'CALC| 1'!$G$56*'CALC| 1'!I21</f>
        <v>2.1628211299775002E-3</v>
      </c>
      <c r="I193" s="90">
        <f>'CALC| 1'!$G$56*'CALC| 1'!J21</f>
        <v>2.1628211299775002E-3</v>
      </c>
      <c r="J193" s="90">
        <f>'CALC| 1'!$G$56*'CALC| 1'!K21</f>
        <v>2.1628211299775002E-3</v>
      </c>
      <c r="K193" s="90">
        <f>'CALC| 1'!$G$56*'CALC| 1'!L21</f>
        <v>2.1628211299775002E-3</v>
      </c>
      <c r="L193" s="90">
        <f>'CALC| 1'!$G$56*'CALC| 1'!M21</f>
        <v>2.1628211299775002E-3</v>
      </c>
      <c r="M193" s="90">
        <f>'CALC| 1'!$G$56*'CALC| 1'!N21</f>
        <v>2.1628211299775002E-3</v>
      </c>
      <c r="N193" s="90">
        <f>'CALC| 1'!$G$56*'CALC| 1'!O21</f>
        <v>2.1628211299775002E-3</v>
      </c>
      <c r="O193" s="90">
        <f>'CALC| 1'!$G$56*'CALC| 1'!P21</f>
        <v>2.1308978900990323E-3</v>
      </c>
      <c r="P193" s="90">
        <f>'CALC| 1'!$G$56*'CALC| 1'!Q21</f>
        <v>2.0994458372411706E-3</v>
      </c>
      <c r="Q193" s="90">
        <f>'CALC| 1'!$G$56*'CALC| 1'!R21</f>
        <v>2.068458016683491E-3</v>
      </c>
      <c r="R193" s="90">
        <f>'CALC| 1'!$G$56*'CALC| 1'!S21</f>
        <v>2.0379275763572429E-3</v>
      </c>
      <c r="S193" s="90">
        <f>'CALC| 1'!$G$56*'CALC| 1'!T21</f>
        <v>2.0078477653302099E-3</v>
      </c>
      <c r="T193" s="90">
        <f>'CALC| 1'!$G$56*'CALC| 1'!U21</f>
        <v>1.9782119323139362E-3</v>
      </c>
      <c r="U193" s="90">
        <f>'CALC| 1'!$G$56*'CALC| 1'!V21</f>
        <v>1.9490135241929825E-3</v>
      </c>
      <c r="V193" s="90">
        <f>'CALC| 1'!$G$56*'CALC| 1'!W21</f>
        <v>1.9202460845758938E-3</v>
      </c>
      <c r="W193" s="90">
        <f>'CALC| 1'!$G$56*'CALC| 1'!X21</f>
        <v>1.8919032523675536E-3</v>
      </c>
      <c r="X193" s="90">
        <f>'CALC| 1'!$G$56*'CALC| 1'!Y21</f>
        <v>1.8639787603626087E-3</v>
      </c>
      <c r="Y193" s="90">
        <f>'CALC| 1'!$G$56*'CALC| 1'!Z21</f>
        <v>1.8364664338596567E-3</v>
      </c>
      <c r="Z193" s="90">
        <f>'CALC| 1'!$G$56*'CALC| 1'!AA21</f>
        <v>1.8093601892958881E-3</v>
      </c>
      <c r="AA193" s="90">
        <f>'CALC| 1'!$G$56*'CALC| 1'!AB21</f>
        <v>1.7826540329018805E-3</v>
      </c>
      <c r="AB193" s="90">
        <f>'CALC| 1'!$G$56*'CALC| 1'!AC21</f>
        <v>1.7563420593762491E-3</v>
      </c>
      <c r="AC193" s="90">
        <f>'CALC| 1'!$G$56*'CALC| 1'!AD21</f>
        <v>1.7304184505798556E-3</v>
      </c>
      <c r="AD193" s="90">
        <f>'CALC| 1'!$G$56*'CALC| 1'!AE21</f>
        <v>1.704877474249297E-3</v>
      </c>
      <c r="AE193" s="90">
        <f>'CALC| 1'!$G$56*'CALC| 1'!AF21</f>
        <v>1.6797134827293775E-3</v>
      </c>
      <c r="AF193" s="90">
        <f>'CALC| 1'!$G$56*'CALC| 1'!AG21</f>
        <v>1.6549209117242918E-3</v>
      </c>
      <c r="AG193" s="90">
        <f>'CALC| 1'!$G$56*'CALC| 1'!AH21</f>
        <v>1.6304942790672412E-3</v>
      </c>
      <c r="AH193" s="90">
        <f>'CALC| 1'!$G$56*'CALC| 1'!AI21</f>
        <v>1.6064281835082087E-3</v>
      </c>
      <c r="AI193" s="90">
        <f>'CALC| 1'!$G$56*'CALC| 1'!AJ21</f>
        <v>1.5827173035196276E-3</v>
      </c>
      <c r="AJ193" s="90">
        <f>'CALC| 1'!$G$56*'CALC| 1'!AK21</f>
        <v>1.5593563961196781E-3</v>
      </c>
      <c r="AK193" s="90">
        <f>'CALC| 1'!$G$56*'CALC| 1'!AL21</f>
        <v>1.5363402957129517E-3</v>
      </c>
      <c r="AL193" s="90">
        <f>'CALC| 1'!$G$56*'CALC| 1'!AM21</f>
        <v>1.5136639129482285E-3</v>
      </c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 s="68"/>
      <c r="BP193" s="68"/>
      <c r="BQ193" s="68"/>
      <c r="BR193" s="68"/>
      <c r="BS193" s="68"/>
    </row>
    <row r="194" spans="1:71" ht="15.4" x14ac:dyDescent="0.6">
      <c r="A194" s="68"/>
      <c r="B194" s="143"/>
      <c r="C194" s="98" t="s">
        <v>244</v>
      </c>
      <c r="D194" s="34" t="s">
        <v>0</v>
      </c>
      <c r="E194" s="20" t="s">
        <v>110</v>
      </c>
      <c r="F194" s="20"/>
      <c r="G194" s="90">
        <f>'CALC| 1'!$G$57*'CALC| 1'!H21</f>
        <v>6.1322340273479707E-2</v>
      </c>
      <c r="H194" s="90">
        <f>'CALC| 1'!$G$57*'CALC| 1'!I21</f>
        <v>6.1322340273479707E-2</v>
      </c>
      <c r="I194" s="90">
        <f>'CALC| 1'!$G$57*'CALC| 1'!J21</f>
        <v>6.1322340273479707E-2</v>
      </c>
      <c r="J194" s="90">
        <f>'CALC| 1'!$G$57*'CALC| 1'!K21</f>
        <v>6.1322340273479707E-2</v>
      </c>
      <c r="K194" s="90">
        <f>'CALC| 1'!$G$57*'CALC| 1'!L21</f>
        <v>6.1322340273479707E-2</v>
      </c>
      <c r="L194" s="90">
        <f>'CALC| 1'!$G$57*'CALC| 1'!M21</f>
        <v>6.1322340273479707E-2</v>
      </c>
      <c r="M194" s="90">
        <f>'CALC| 1'!$G$57*'CALC| 1'!N21</f>
        <v>6.1322340273479707E-2</v>
      </c>
      <c r="N194" s="90">
        <f>'CALC| 1'!$G$57*'CALC| 1'!O21</f>
        <v>6.1322340273479707E-2</v>
      </c>
      <c r="O194" s="90">
        <f>'CALC| 1'!$G$57*'CALC| 1'!P21</f>
        <v>6.0417222531043147E-2</v>
      </c>
      <c r="P194" s="90">
        <f>'CALC| 1'!$G$57*'CALC| 1'!Q21</f>
        <v>5.952546432648495E-2</v>
      </c>
      <c r="Q194" s="90">
        <f>'CALC| 1'!$G$57*'CALC| 1'!R21</f>
        <v>5.8646868473026033E-2</v>
      </c>
      <c r="R194" s="90">
        <f>'CALC| 1'!$G$57*'CALC| 1'!S21</f>
        <v>5.7781240694364168E-2</v>
      </c>
      <c r="S194" s="90">
        <f>'CALC| 1'!$G$57*'CALC| 1'!T21</f>
        <v>5.6928389581715352E-2</v>
      </c>
      <c r="T194" s="90">
        <f>'CALC| 1'!$G$57*'CALC| 1'!U21</f>
        <v>5.6088126551489238E-2</v>
      </c>
      <c r="U194" s="90">
        <f>'CALC| 1'!$G$57*'CALC| 1'!V21</f>
        <v>5.526026580358926E-2</v>
      </c>
      <c r="V194" s="90">
        <f>'CALC| 1'!$G$57*'CALC| 1'!W21</f>
        <v>5.4444624280328278E-2</v>
      </c>
      <c r="W194" s="90">
        <f>'CALC| 1'!$G$57*'CALC| 1'!X21</f>
        <v>5.3641021625950636E-2</v>
      </c>
      <c r="X194" s="90">
        <f>'CALC| 1'!$G$57*'CALC| 1'!Y21</f>
        <v>5.2849280146751602E-2</v>
      </c>
      <c r="Y194" s="90">
        <f>'CALC| 1'!$G$57*'CALC| 1'!Z21</f>
        <v>5.2069224771785556E-2</v>
      </c>
      <c r="Z194" s="90">
        <f>'CALC| 1'!$G$57*'CALC| 1'!AA21</f>
        <v>5.1300683014153997E-2</v>
      </c>
      <c r="AA194" s="90">
        <f>'CALC| 1'!$G$57*'CALC| 1'!AB21</f>
        <v>5.0543484932865083E-2</v>
      </c>
      <c r="AB194" s="90">
        <f>'CALC| 1'!$G$57*'CALC| 1'!AC21</f>
        <v>4.9797463095255998E-2</v>
      </c>
      <c r="AC194" s="90">
        <f>'CALC| 1'!$G$57*'CALC| 1'!AD21</f>
        <v>4.906245253997002E-2</v>
      </c>
      <c r="AD194" s="90">
        <f>'CALC| 1'!$G$57*'CALC| 1'!AE21</f>
        <v>4.8338290740480065E-2</v>
      </c>
      <c r="AE194" s="90">
        <f>'CALC| 1'!$G$57*'CALC| 1'!AF21</f>
        <v>4.7624817569150581E-2</v>
      </c>
      <c r="AF194" s="90">
        <f>'CALC| 1'!$G$57*'CALC| 1'!AG21</f>
        <v>4.6921875261829914E-2</v>
      </c>
      <c r="AG194" s="90">
        <f>'CALC| 1'!$G$57*'CALC| 1'!AH21</f>
        <v>4.6229308382965302E-2</v>
      </c>
      <c r="AH194" s="90">
        <f>'CALC| 1'!$G$57*'CALC| 1'!AI21</f>
        <v>4.5546963791232735E-2</v>
      </c>
      <c r="AI194" s="90">
        <f>'CALC| 1'!$G$57*'CALC| 1'!AJ21</f>
        <v>4.4874690605674145E-2</v>
      </c>
      <c r="AJ194" s="90">
        <f>'CALC| 1'!$G$57*'CALC| 1'!AK21</f>
        <v>4.42123401723344E-2</v>
      </c>
      <c r="AK194" s="90">
        <f>'CALC| 1'!$G$57*'CALC| 1'!AL21</f>
        <v>4.3559766031390744E-2</v>
      </c>
      <c r="AL194" s="90">
        <f>'CALC| 1'!$G$57*'CALC| 1'!AM21</f>
        <v>4.2916823884767412E-2</v>
      </c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 s="68"/>
      <c r="BP194" s="68"/>
      <c r="BQ194" s="68"/>
      <c r="BR194" s="68"/>
      <c r="BS194" s="68"/>
    </row>
    <row r="195" spans="1:71" ht="14.25" x14ac:dyDescent="0.45">
      <c r="A195" s="68"/>
      <c r="C195" s="68"/>
      <c r="D195" s="68"/>
      <c r="E195" s="68"/>
      <c r="F195" s="68"/>
      <c r="G195" s="69"/>
      <c r="H195" s="69"/>
      <c r="I195" s="69"/>
      <c r="J195" s="69"/>
      <c r="K195" s="69"/>
      <c r="L195" s="69"/>
      <c r="M195" s="69"/>
      <c r="N195" s="69"/>
      <c r="O195" s="104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  <c r="AK195" s="69"/>
      <c r="AL195" s="69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 s="68"/>
      <c r="BP195" s="68"/>
      <c r="BQ195" s="68"/>
      <c r="BR195" s="68"/>
      <c r="BS195" s="68"/>
    </row>
    <row r="196" spans="1:71" ht="15.4" x14ac:dyDescent="0.6">
      <c r="A196" s="68"/>
      <c r="C196" s="99" t="s">
        <v>247</v>
      </c>
      <c r="D196" s="106" t="s">
        <v>0</v>
      </c>
      <c r="E196" s="106" t="s">
        <v>110</v>
      </c>
      <c r="F196" s="106"/>
      <c r="G196" s="110">
        <f t="shared" ref="G196:AL196" si="17">SUM(G162:G194)-G186</f>
        <v>9.572175497116719</v>
      </c>
      <c r="H196" s="110">
        <f t="shared" si="17"/>
        <v>9.5567171212532518</v>
      </c>
      <c r="I196" s="110">
        <f t="shared" si="17"/>
        <v>9.5413925492353595</v>
      </c>
      <c r="J196" s="110">
        <f t="shared" si="17"/>
        <v>9.5262005683939801</v>
      </c>
      <c r="K196" s="110">
        <f t="shared" si="17"/>
        <v>9.5111399773609833</v>
      </c>
      <c r="L196" s="110">
        <f t="shared" si="17"/>
        <v>9.4962095859621574</v>
      </c>
      <c r="M196" s="110">
        <f t="shared" si="17"/>
        <v>9.4814082151112409</v>
      </c>
      <c r="N196" s="110">
        <f t="shared" si="17"/>
        <v>9.4667346967049397</v>
      </c>
      <c r="O196" s="110">
        <f t="shared" si="17"/>
        <v>9.3400289209464606</v>
      </c>
      <c r="P196" s="110">
        <f t="shared" si="17"/>
        <v>9.2151041601000365</v>
      </c>
      <c r="Q196" s="110">
        <f t="shared" si="17"/>
        <v>9.0919348437112291</v>
      </c>
      <c r="R196" s="110">
        <f t="shared" si="17"/>
        <v>8.9704957725545267</v>
      </c>
      <c r="S196" s="110">
        <f t="shared" si="17"/>
        <v>7.8488660929970733</v>
      </c>
      <c r="T196" s="110">
        <f t="shared" si="17"/>
        <v>7.7456013577648575</v>
      </c>
      <c r="U196" s="110">
        <f t="shared" si="17"/>
        <v>7.6437751729623669</v>
      </c>
      <c r="V196" s="110">
        <f t="shared" si="17"/>
        <v>7.543366992510812</v>
      </c>
      <c r="W196" s="110">
        <f t="shared" si="17"/>
        <v>7.4443565676754124</v>
      </c>
      <c r="X196" s="110">
        <f t="shared" si="17"/>
        <v>7.3467239427300175</v>
      </c>
      <c r="Y196" s="110">
        <f t="shared" si="17"/>
        <v>7.2504494506852684</v>
      </c>
      <c r="Z196" s="110">
        <f t="shared" si="17"/>
        <v>7.1555137090793064</v>
      </c>
      <c r="AA196" s="110">
        <f t="shared" si="17"/>
        <v>7.0618976158301008</v>
      </c>
      <c r="AB196" s="110">
        <f t="shared" si="17"/>
        <v>6.9695823451485506</v>
      </c>
      <c r="AC196" s="110">
        <f t="shared" si="17"/>
        <v>6.878549343511394</v>
      </c>
      <c r="AD196" s="110">
        <f t="shared" si="17"/>
        <v>6.7887803256931134</v>
      </c>
      <c r="AE196" s="110">
        <f t="shared" si="17"/>
        <v>6.7002572708559143</v>
      </c>
      <c r="AF196" s="110">
        <f t="shared" si="17"/>
        <v>6.6129624186969709</v>
      </c>
      <c r="AG196" s="110">
        <f t="shared" si="17"/>
        <v>6.5268782656520674</v>
      </c>
      <c r="AH196" s="110">
        <f t="shared" si="17"/>
        <v>6.4419875611548232</v>
      </c>
      <c r="AI196" s="110">
        <f t="shared" si="17"/>
        <v>6.3582733039506651</v>
      </c>
      <c r="AJ196" s="110">
        <f t="shared" si="17"/>
        <v>6.275718738464783</v>
      </c>
      <c r="AK196" s="110">
        <f t="shared" si="17"/>
        <v>6.1943073512232241</v>
      </c>
      <c r="AL196" s="110">
        <f t="shared" si="17"/>
        <v>6.1140228673263923</v>
      </c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 s="68"/>
      <c r="BP196" s="68"/>
      <c r="BQ196" s="68"/>
      <c r="BR196" s="68"/>
      <c r="BS196" s="68"/>
    </row>
    <row r="197" spans="1:71" ht="15.4" x14ac:dyDescent="0.6">
      <c r="A197" s="68"/>
      <c r="C197" s="99" t="s">
        <v>254</v>
      </c>
      <c r="D197" s="106" t="s">
        <v>0</v>
      </c>
      <c r="E197" s="106" t="s">
        <v>110</v>
      </c>
      <c r="F197" s="106"/>
      <c r="G197" s="110">
        <f t="shared" ref="G197:AL197" si="18">G186</f>
        <v>0.115361316779374</v>
      </c>
      <c r="H197" s="110">
        <f t="shared" si="18"/>
        <v>0.115361316779374</v>
      </c>
      <c r="I197" s="110">
        <f t="shared" si="18"/>
        <v>0.115361316779374</v>
      </c>
      <c r="J197" s="110">
        <f t="shared" si="18"/>
        <v>0.115361316779374</v>
      </c>
      <c r="K197" s="110">
        <f t="shared" si="18"/>
        <v>0.115361316779374</v>
      </c>
      <c r="L197" s="110">
        <f t="shared" si="18"/>
        <v>0.115361316779374</v>
      </c>
      <c r="M197" s="110">
        <f t="shared" si="18"/>
        <v>0.115361316779374</v>
      </c>
      <c r="N197" s="110">
        <f t="shared" si="18"/>
        <v>0.115361316779374</v>
      </c>
      <c r="O197" s="110">
        <f t="shared" si="18"/>
        <v>0.11365858374371045</v>
      </c>
      <c r="P197" s="110">
        <f t="shared" si="18"/>
        <v>0.11198098304765328</v>
      </c>
      <c r="Q197" s="110">
        <f t="shared" si="18"/>
        <v>0.11032814373786992</v>
      </c>
      <c r="R197" s="110">
        <f t="shared" si="18"/>
        <v>0.10869970033629896</v>
      </c>
      <c r="S197" s="110">
        <f t="shared" si="18"/>
        <v>0.10709529275933519</v>
      </c>
      <c r="T197" s="110">
        <f t="shared" si="18"/>
        <v>0.1055145662382074</v>
      </c>
      <c r="U197" s="110">
        <f t="shared" si="18"/>
        <v>0.10395717124053147</v>
      </c>
      <c r="V197" s="110">
        <f t="shared" si="18"/>
        <v>0.10242276339302121</v>
      </c>
      <c r="W197" s="110">
        <f t="shared" si="18"/>
        <v>0.10091100340534022</v>
      </c>
      <c r="X197" s="110">
        <f t="shared" si="18"/>
        <v>9.9421556995077404E-2</v>
      </c>
      <c r="Y197" s="110">
        <f t="shared" si="18"/>
        <v>9.7954094813830064E-2</v>
      </c>
      <c r="Z197" s="110">
        <f t="shared" si="18"/>
        <v>9.6508292374377927E-2</v>
      </c>
      <c r="AA197" s="110">
        <f t="shared" si="18"/>
        <v>9.5083829978932111E-2</v>
      </c>
      <c r="AB197" s="110">
        <f t="shared" si="18"/>
        <v>9.3680392648443078E-2</v>
      </c>
      <c r="AC197" s="110">
        <f t="shared" si="18"/>
        <v>9.2297670052952058E-2</v>
      </c>
      <c r="AD197" s="110">
        <f t="shared" si="18"/>
        <v>9.0935356442970489E-2</v>
      </c>
      <c r="AE197" s="110">
        <f t="shared" si="18"/>
        <v>8.9593150581872255E-2</v>
      </c>
      <c r="AF197" s="110">
        <f t="shared" si="18"/>
        <v>8.8270755679283816E-2</v>
      </c>
      <c r="AG197" s="110">
        <f t="shared" si="18"/>
        <v>8.6967879325457575E-2</v>
      </c>
      <c r="AH197" s="110">
        <f t="shared" si="18"/>
        <v>8.5684233426613826E-2</v>
      </c>
      <c r="AI197" s="110">
        <f t="shared" si="18"/>
        <v>8.4419534141237013E-2</v>
      </c>
      <c r="AJ197" s="110">
        <f t="shared" si="18"/>
        <v>8.3173501817312354E-2</v>
      </c>
      <c r="AK197" s="110">
        <f t="shared" si="18"/>
        <v>8.1945860930488834E-2</v>
      </c>
      <c r="AL197" s="110">
        <f t="shared" si="18"/>
        <v>8.0736340023154815E-2</v>
      </c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 s="68"/>
      <c r="BP197" s="68"/>
      <c r="BQ197" s="68"/>
      <c r="BR197" s="68"/>
      <c r="BS197" s="68"/>
    </row>
    <row r="198" spans="1:71" ht="15.4" x14ac:dyDescent="0.6">
      <c r="A198" s="68"/>
      <c r="C198" s="72" t="s">
        <v>74</v>
      </c>
      <c r="D198" s="106"/>
      <c r="E198" s="106"/>
      <c r="F198" s="106"/>
      <c r="G198" s="110">
        <f>IF(G$111&lt;31,(1/(1+INPUT1!$H$16)^G$111),(1/(1+INPUT1!$H$17)^G$111))</f>
        <v>0.96618357487922713</v>
      </c>
      <c r="H198" s="110">
        <f>IF(H$111&lt;31,(1/(1+INPUT1!$H$16)^H$111),(1/(1+INPUT1!$H$17)^H$111))</f>
        <v>0.93351070036640305</v>
      </c>
      <c r="I198" s="110">
        <f>IF(I$111&lt;31,(1/(1+INPUT1!$H$16)^I$111),(1/(1+INPUT1!$H$17)^I$111))</f>
        <v>0.90194270566802237</v>
      </c>
      <c r="J198" s="110">
        <f>IF(J$111&lt;31,(1/(1+INPUT1!$H$16)^J$111),(1/(1+INPUT1!$H$17)^J$111))</f>
        <v>0.87144222769857238</v>
      </c>
      <c r="K198" s="110">
        <f>IF(K$111&lt;31,(1/(1+INPUT1!$H$16)^K$111),(1/(1+INPUT1!$H$17)^K$111))</f>
        <v>0.84197316685852419</v>
      </c>
      <c r="L198" s="110">
        <f>IF(L$111&lt;31,(1/(1+INPUT1!$H$16)^L$111),(1/(1+INPUT1!$H$17)^L$111))</f>
        <v>0.81350064430775282</v>
      </c>
      <c r="M198" s="110">
        <f>IF(M$111&lt;31,(1/(1+INPUT1!$H$16)^M$111),(1/(1+INPUT1!$H$17)^M$111))</f>
        <v>0.78599096068381913</v>
      </c>
      <c r="N198" s="110">
        <f>IF(N$111&lt;31,(1/(1+INPUT1!$H$16)^N$111),(1/(1+INPUT1!$H$17)^N$111))</f>
        <v>0.75941155621625056</v>
      </c>
      <c r="O198" s="110">
        <f>IF(O$111&lt;31,(1/(1+INPUT1!$H$16)^O$111),(1/(1+INPUT1!$H$17)^O$111))</f>
        <v>0.73373097218961414</v>
      </c>
      <c r="P198" s="110">
        <f>IF(P$111&lt;31,(1/(1+INPUT1!$H$16)^P$111),(1/(1+INPUT1!$H$17)^P$111))</f>
        <v>0.70891881370977217</v>
      </c>
      <c r="Q198" s="110">
        <f>IF(Q$111&lt;31,(1/(1+INPUT1!$H$16)^Q$111),(1/(1+INPUT1!$H$17)^Q$111))</f>
        <v>0.68494571372924851</v>
      </c>
      <c r="R198" s="110">
        <f>IF(R$111&lt;31,(1/(1+INPUT1!$H$16)^R$111),(1/(1+INPUT1!$H$17)^R$111))</f>
        <v>0.66178329828912896</v>
      </c>
      <c r="S198" s="110">
        <f>IF(S$111&lt;31,(1/(1+INPUT1!$H$16)^S$111),(1/(1+INPUT1!$H$17)^S$111))</f>
        <v>0.63940415293635666</v>
      </c>
      <c r="T198" s="110">
        <f>IF(T$111&lt;31,(1/(1+INPUT1!$H$16)^T$111),(1/(1+INPUT1!$H$17)^T$111))</f>
        <v>0.61778179027667302</v>
      </c>
      <c r="U198" s="110">
        <f>IF(U$111&lt;31,(1/(1+INPUT1!$H$16)^U$111),(1/(1+INPUT1!$H$17)^U$111))</f>
        <v>0.59689061862480497</v>
      </c>
      <c r="V198" s="110">
        <f>IF(V$111&lt;31,(1/(1+INPUT1!$H$16)^V$111),(1/(1+INPUT1!$H$17)^V$111))</f>
        <v>0.57670591171478747</v>
      </c>
      <c r="W198" s="110">
        <f>IF(W$111&lt;31,(1/(1+INPUT1!$H$16)^W$111),(1/(1+INPUT1!$H$17)^W$111))</f>
        <v>0.55720377943457733</v>
      </c>
      <c r="X198" s="110">
        <f>IF(X$111&lt;31,(1/(1+INPUT1!$H$16)^X$111),(1/(1+INPUT1!$H$17)^X$111))</f>
        <v>0.53836113955031628</v>
      </c>
      <c r="Y198" s="110">
        <f>IF(Y$111&lt;31,(1/(1+INPUT1!$H$16)^Y$111),(1/(1+INPUT1!$H$17)^Y$111))</f>
        <v>0.52015569038677911</v>
      </c>
      <c r="Z198" s="110">
        <f>IF(Z$111&lt;31,(1/(1+INPUT1!$H$16)^Z$111),(1/(1+INPUT1!$H$17)^Z$111))</f>
        <v>0.50256588443167061</v>
      </c>
      <c r="AA198" s="110">
        <f>IF(AA$111&lt;31,(1/(1+INPUT1!$H$16)^AA$111),(1/(1+INPUT1!$H$17)^AA$111))</f>
        <v>0.48557090283253213</v>
      </c>
      <c r="AB198" s="110">
        <f>IF(AB$111&lt;31,(1/(1+INPUT1!$H$16)^AB$111),(1/(1+INPUT1!$H$17)^AB$111))</f>
        <v>0.46915063075606966</v>
      </c>
      <c r="AC198" s="110">
        <f>IF(AC$111&lt;31,(1/(1+INPUT1!$H$16)^AC$111),(1/(1+INPUT1!$H$17)^AC$111))</f>
        <v>0.45328563358074364</v>
      </c>
      <c r="AD198" s="110">
        <f>IF(AD$111&lt;31,(1/(1+INPUT1!$H$16)^AD$111),(1/(1+INPUT1!$H$17)^AD$111))</f>
        <v>0.43795713389443841</v>
      </c>
      <c r="AE198" s="110">
        <f>IF(AE$111&lt;31,(1/(1+INPUT1!$H$16)^AE$111),(1/(1+INPUT1!$H$17)^AE$111))</f>
        <v>0.42314698926998884</v>
      </c>
      <c r="AF198" s="110">
        <f>IF(AF$111&lt;31,(1/(1+INPUT1!$H$16)^AF$111),(1/(1+INPUT1!$H$17)^AF$111))</f>
        <v>0.40883767079225974</v>
      </c>
      <c r="AG198" s="110">
        <f>IF(AG$111&lt;31,(1/(1+INPUT1!$H$16)^AG$111),(1/(1+INPUT1!$H$17)^AG$111))</f>
        <v>0.39501224231136206</v>
      </c>
      <c r="AH198" s="110">
        <f>IF(AH$111&lt;31,(1/(1+INPUT1!$H$16)^AH$111),(1/(1+INPUT1!$H$17)^AH$111))</f>
        <v>0.38165434039745127</v>
      </c>
      <c r="AI198" s="110">
        <f>IF(AI$111&lt;31,(1/(1+INPUT1!$H$16)^AI$111),(1/(1+INPUT1!$H$17)^AI$111))</f>
        <v>0.36874815497338298</v>
      </c>
      <c r="AJ198" s="110">
        <f>IF(AJ$111&lt;31,(1/(1+INPUT1!$H$16)^AJ$111),(1/(1+INPUT1!$H$17)^AJ$111))</f>
        <v>0.35627841060230236</v>
      </c>
      <c r="AK198" s="110">
        <f>IF(AK$111&lt;31,(1/(1+INPUT1!$H$16)^AK$111),(1/(1+INPUT1!$H$17)^AK$111))</f>
        <v>0.39998714516107459</v>
      </c>
      <c r="AL198" s="110">
        <f>IF(AL$111&lt;31,(1/(1+INPUT1!$H$16)^AL$111),(1/(1+INPUT1!$H$17)^AL$111))</f>
        <v>0.38833703413696569</v>
      </c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 s="68"/>
      <c r="BP198" s="68"/>
      <c r="BQ198" s="68"/>
      <c r="BR198" s="68"/>
      <c r="BS198" s="68"/>
    </row>
    <row r="199" spans="1:71" ht="15.4" x14ac:dyDescent="0.6">
      <c r="A199" s="68"/>
      <c r="C199" s="72" t="s">
        <v>79</v>
      </c>
      <c r="D199" s="106"/>
      <c r="E199" s="106"/>
      <c r="F199" s="106"/>
      <c r="G199" s="110">
        <f>IF(G$111&lt;31,(1/(1+INPUT1!$H$18)^G$111),(1/(1+INPUT1!$H$19)^G$111))</f>
        <v>0.98522167487684742</v>
      </c>
      <c r="H199" s="110">
        <f>IF(H$111&lt;31,(1/(1+INPUT1!$H$18)^H$111),(1/(1+INPUT1!$H$19)^H$111))</f>
        <v>0.9706617486471405</v>
      </c>
      <c r="I199" s="110">
        <f>IF(I$111&lt;31,(1/(1+INPUT1!$H$18)^I$111),(1/(1+INPUT1!$H$19)^I$111))</f>
        <v>0.95631699374102519</v>
      </c>
      <c r="J199" s="110">
        <f>IF(J$111&lt;31,(1/(1+INPUT1!$H$18)^J$111),(1/(1+INPUT1!$H$19)^J$111))</f>
        <v>0.94218423028672449</v>
      </c>
      <c r="K199" s="110">
        <f>IF(K$111&lt;31,(1/(1+INPUT1!$H$18)^K$111),(1/(1+INPUT1!$H$19)^K$111))</f>
        <v>0.92826032540563996</v>
      </c>
      <c r="L199" s="110">
        <f>IF(L$111&lt;31,(1/(1+INPUT1!$H$18)^L$111),(1/(1+INPUT1!$H$19)^L$111))</f>
        <v>0.91454219251787205</v>
      </c>
      <c r="M199" s="110">
        <f>IF(M$111&lt;31,(1/(1+INPUT1!$H$18)^M$111),(1/(1+INPUT1!$H$19)^M$111))</f>
        <v>0.90102679065800217</v>
      </c>
      <c r="N199" s="110">
        <f>IF(N$111&lt;31,(1/(1+INPUT1!$H$18)^N$111),(1/(1+INPUT1!$H$19)^N$111))</f>
        <v>0.88771112380098749</v>
      </c>
      <c r="O199" s="110">
        <f>IF(O$111&lt;31,(1/(1+INPUT1!$H$18)^O$111),(1/(1+INPUT1!$H$19)^O$111))</f>
        <v>0.87459224019801729</v>
      </c>
      <c r="P199" s="110">
        <f>IF(P$111&lt;31,(1/(1+INPUT1!$H$18)^P$111),(1/(1+INPUT1!$H$19)^P$111))</f>
        <v>0.86166723172218462</v>
      </c>
      <c r="Q199" s="110">
        <f>IF(Q$111&lt;31,(1/(1+INPUT1!$H$18)^Q$111),(1/(1+INPUT1!$H$19)^Q$111))</f>
        <v>0.8489332332238273</v>
      </c>
      <c r="R199" s="110">
        <f>IF(R$111&lt;31,(1/(1+INPUT1!$H$18)^R$111),(1/(1+INPUT1!$H$19)^R$111))</f>
        <v>0.83638742189539661</v>
      </c>
      <c r="S199" s="110">
        <f>IF(S$111&lt;31,(1/(1+INPUT1!$H$18)^S$111),(1/(1+INPUT1!$H$19)^S$111))</f>
        <v>0.82402701664571099</v>
      </c>
      <c r="T199" s="110">
        <f>IF(T$111&lt;31,(1/(1+INPUT1!$H$18)^T$111),(1/(1+INPUT1!$H$19)^T$111))</f>
        <v>0.81184927748345925</v>
      </c>
      <c r="U199" s="110">
        <f>IF(U$111&lt;31,(1/(1+INPUT1!$H$18)^U$111),(1/(1+INPUT1!$H$19)^U$111))</f>
        <v>0.79985150490981216</v>
      </c>
      <c r="V199" s="110">
        <f>IF(V$111&lt;31,(1/(1+INPUT1!$H$18)^V$111),(1/(1+INPUT1!$H$19)^V$111))</f>
        <v>0.78803103932001206</v>
      </c>
      <c r="W199" s="110">
        <f>IF(W$111&lt;31,(1/(1+INPUT1!$H$18)^W$111),(1/(1+INPUT1!$H$19)^W$111))</f>
        <v>0.77638526041380518</v>
      </c>
      <c r="X199" s="110">
        <f>IF(X$111&lt;31,(1/(1+INPUT1!$H$18)^X$111),(1/(1+INPUT1!$H$19)^X$111))</f>
        <v>0.76491158661458636</v>
      </c>
      <c r="Y199" s="110">
        <f>IF(Y$111&lt;31,(1/(1+INPUT1!$H$18)^Y$111),(1/(1+INPUT1!$H$19)^Y$111))</f>
        <v>0.7536074744971295</v>
      </c>
      <c r="Z199" s="110">
        <f>IF(Z$111&lt;31,(1/(1+INPUT1!$H$18)^Z$111),(1/(1+INPUT1!$H$19)^Z$111))</f>
        <v>0.74247041822377313</v>
      </c>
      <c r="AA199" s="110">
        <f>IF(AA$111&lt;31,(1/(1+INPUT1!$H$18)^AA$111),(1/(1+INPUT1!$H$19)^AA$111))</f>
        <v>0.73149794898893916</v>
      </c>
      <c r="AB199" s="110">
        <f>IF(AB$111&lt;31,(1/(1+INPUT1!$H$18)^AB$111),(1/(1+INPUT1!$H$19)^AB$111))</f>
        <v>0.72068763447186135</v>
      </c>
      <c r="AC199" s="110">
        <f>IF(AC$111&lt;31,(1/(1+INPUT1!$H$18)^AC$111),(1/(1+INPUT1!$H$19)^AC$111))</f>
        <v>0.71003707829740037</v>
      </c>
      <c r="AD199" s="110">
        <f>IF(AD$111&lt;31,(1/(1+INPUT1!$H$18)^AD$111),(1/(1+INPUT1!$H$19)^AD$111))</f>
        <v>0.69954391950482808</v>
      </c>
      <c r="AE199" s="110">
        <f>IF(AE$111&lt;31,(1/(1+INPUT1!$H$18)^AE$111),(1/(1+INPUT1!$H$19)^AE$111))</f>
        <v>0.68920583202446117</v>
      </c>
      <c r="AF199" s="110">
        <f>IF(AF$111&lt;31,(1/(1+INPUT1!$H$18)^AF$111),(1/(1+INPUT1!$H$19)^AF$111))</f>
        <v>0.67902052416203085</v>
      </c>
      <c r="AG199" s="110">
        <f>IF(AG$111&lt;31,(1/(1+INPUT1!$H$18)^AG$111),(1/(1+INPUT1!$H$19)^AG$111))</f>
        <v>0.66898573809067086</v>
      </c>
      <c r="AH199" s="110">
        <f>IF(AH$111&lt;31,(1/(1+INPUT1!$H$18)^AH$111),(1/(1+INPUT1!$H$19)^AH$111))</f>
        <v>0.65909924935041486</v>
      </c>
      <c r="AI199" s="110">
        <f>IF(AI$111&lt;31,(1/(1+INPUT1!$H$18)^AI$111),(1/(1+INPUT1!$H$19)^AI$111))</f>
        <v>0.64935886635508844</v>
      </c>
      <c r="AJ199" s="110">
        <f>IF(AJ$111&lt;31,(1/(1+INPUT1!$H$18)^AJ$111),(1/(1+INPUT1!$H$19)^AJ$111))</f>
        <v>0.63976242990649135</v>
      </c>
      <c r="AK199" s="110">
        <f>IF(AK$111&lt;31,(1/(1+INPUT1!$H$18)^AK$111),(1/(1+INPUT1!$H$19)^AK$111))</f>
        <v>0.67210371334741503</v>
      </c>
      <c r="AL199" s="110">
        <f>IF(AL$111&lt;31,(1/(1+INPUT1!$H$18)^AL$111),(1/(1+INPUT1!$H$19)^AL$111))</f>
        <v>0.66354399580157475</v>
      </c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 s="68"/>
      <c r="BP199" s="68"/>
      <c r="BQ199" s="68"/>
      <c r="BR199" s="68"/>
      <c r="BS199" s="68"/>
    </row>
    <row r="200" spans="1:71" ht="15.4" x14ac:dyDescent="0.6">
      <c r="A200" s="68"/>
      <c r="C200" s="99" t="s">
        <v>255</v>
      </c>
      <c r="D200" s="106" t="s">
        <v>0</v>
      </c>
      <c r="E200" s="106" t="s">
        <v>110</v>
      </c>
      <c r="F200" s="106"/>
      <c r="G200" s="110">
        <f t="shared" ref="G200:AL200" si="19">G196*G198</f>
        <v>9.2484787411755747</v>
      </c>
      <c r="H200" s="110">
        <f t="shared" si="19"/>
        <v>8.9212976930647176</v>
      </c>
      <c r="I200" s="110">
        <f t="shared" si="19"/>
        <v>8.6057894116980496</v>
      </c>
      <c r="J200" s="110">
        <f t="shared" si="19"/>
        <v>8.3015334448246563</v>
      </c>
      <c r="K200" s="110">
        <f t="shared" si="19"/>
        <v>8.0081246471733394</v>
      </c>
      <c r="L200" s="110">
        <f t="shared" si="19"/>
        <v>7.7251726166616734</v>
      </c>
      <c r="M200" s="110">
        <f t="shared" si="19"/>
        <v>7.4523011516307394</v>
      </c>
      <c r="N200" s="110">
        <f t="shared" si="19"/>
        <v>7.189147728311073</v>
      </c>
      <c r="O200" s="110">
        <f t="shared" si="19"/>
        <v>6.8530685004451595</v>
      </c>
      <c r="P200" s="110">
        <f t="shared" si="19"/>
        <v>6.5327607093901046</v>
      </c>
      <c r="Q200" s="110">
        <f t="shared" si="19"/>
        <v>6.2274818007056112</v>
      </c>
      <c r="R200" s="110">
        <f t="shared" si="19"/>
        <v>5.9365242796498228</v>
      </c>
      <c r="S200" s="110">
        <f t="shared" si="19"/>
        <v>5.0185975757036845</v>
      </c>
      <c r="T200" s="110">
        <f t="shared" si="19"/>
        <v>4.7850914735694028</v>
      </c>
      <c r="U200" s="110">
        <f t="shared" si="19"/>
        <v>4.5624976916184323</v>
      </c>
      <c r="V200" s="110">
        <f t="shared" si="19"/>
        <v>4.3503043388151825</v>
      </c>
      <c r="W200" s="110">
        <f t="shared" si="19"/>
        <v>4.1480236149673573</v>
      </c>
      <c r="X200" s="110">
        <f t="shared" si="19"/>
        <v>3.9551906737697249</v>
      </c>
      <c r="Y200" s="110">
        <f t="shared" si="19"/>
        <v>3.7713625396356392</v>
      </c>
      <c r="Z200" s="110">
        <f t="shared" si="19"/>
        <v>3.5961170757663852</v>
      </c>
      <c r="AA200" s="110">
        <f t="shared" si="19"/>
        <v>3.429052001029528</v>
      </c>
      <c r="AB200" s="110">
        <f t="shared" si="19"/>
        <v>3.2697839533328099</v>
      </c>
      <c r="AC200" s="110">
        <f t="shared" si="19"/>
        <v>3.1179475972899704</v>
      </c>
      <c r="AD200" s="110">
        <f t="shared" si="19"/>
        <v>2.9731947740795079</v>
      </c>
      <c r="AE200" s="110">
        <f t="shared" si="19"/>
        <v>2.8351936914970324</v>
      </c>
      <c r="AF200" s="110">
        <f t="shared" si="19"/>
        <v>2.703628152296818</v>
      </c>
      <c r="AG200" s="110">
        <f t="shared" si="19"/>
        <v>2.5781968190085172</v>
      </c>
      <c r="AH200" s="110">
        <f t="shared" si="19"/>
        <v>2.4586125135011296</v>
      </c>
      <c r="AI200" s="110">
        <f t="shared" si="19"/>
        <v>2.3446015496483237</v>
      </c>
      <c r="AJ200" s="110">
        <f t="shared" si="19"/>
        <v>2.2359030975273191</v>
      </c>
      <c r="AK200" s="110">
        <f t="shared" si="19"/>
        <v>2.477643313666035</v>
      </c>
      <c r="AL200" s="110">
        <f t="shared" si="19"/>
        <v>2.3743015069431181</v>
      </c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 s="68"/>
      <c r="BP200" s="68"/>
      <c r="BQ200" s="68"/>
      <c r="BR200" s="68"/>
      <c r="BS200" s="68"/>
    </row>
    <row r="201" spans="1:71" ht="15.4" x14ac:dyDescent="0.6">
      <c r="A201" s="68"/>
      <c r="C201" s="99" t="s">
        <v>256</v>
      </c>
      <c r="D201" s="106" t="s">
        <v>0</v>
      </c>
      <c r="E201" s="106" t="s">
        <v>110</v>
      </c>
      <c r="F201" s="106"/>
      <c r="G201" s="110">
        <f t="shared" ref="G201:AL201" si="20">G197*G199</f>
        <v>0.11365646973337341</v>
      </c>
      <c r="H201" s="110">
        <f t="shared" si="20"/>
        <v>0.11197681747130388</v>
      </c>
      <c r="I201" s="110">
        <f t="shared" si="20"/>
        <v>0.11032198765645704</v>
      </c>
      <c r="J201" s="110">
        <f t="shared" si="20"/>
        <v>0.10869161345463749</v>
      </c>
      <c r="K201" s="110">
        <f t="shared" si="20"/>
        <v>0.10708533345284482</v>
      </c>
      <c r="L201" s="110">
        <f t="shared" si="20"/>
        <v>0.10550279157915748</v>
      </c>
      <c r="M201" s="110">
        <f t="shared" si="20"/>
        <v>0.10394363702380049</v>
      </c>
      <c r="N201" s="110">
        <f t="shared" si="20"/>
        <v>0.10240752416137981</v>
      </c>
      <c r="O201" s="110">
        <f t="shared" si="20"/>
        <v>9.9404915374145669E-2</v>
      </c>
      <c r="P201" s="110">
        <f t="shared" si="20"/>
        <v>9.6490343668200279E-2</v>
      </c>
      <c r="Q201" s="110">
        <f t="shared" si="20"/>
        <v>9.3661227778973066E-2</v>
      </c>
      <c r="R201" s="110">
        <f t="shared" si="20"/>
        <v>9.0915062125079257E-2</v>
      </c>
      <c r="S201" s="110">
        <f t="shared" si="20"/>
        <v>8.8249414589273989E-2</v>
      </c>
      <c r="T201" s="110">
        <f t="shared" si="20"/>
        <v>8.5661924364469288E-2</v>
      </c>
      <c r="U201" s="110">
        <f t="shared" si="20"/>
        <v>8.3150299862906146E-2</v>
      </c>
      <c r="V201" s="110">
        <f t="shared" si="20"/>
        <v>8.0712316686630189E-2</v>
      </c>
      <c r="W201" s="110">
        <f t="shared" si="20"/>
        <v>7.834581565747345E-2</v>
      </c>
      <c r="X201" s="110">
        <f t="shared" si="20"/>
        <v>7.6048700904797178E-2</v>
      </c>
      <c r="Y201" s="110">
        <f t="shared" si="20"/>
        <v>7.3818938009302851E-2</v>
      </c>
      <c r="Z201" s="110">
        <f t="shared" si="20"/>
        <v>7.1654552201266555E-2</v>
      </c>
      <c r="AA201" s="110">
        <f t="shared" si="20"/>
        <v>6.9553626611601846E-2</v>
      </c>
      <c r="AB201" s="110">
        <f t="shared" si="20"/>
        <v>6.7514300574201588E-2</v>
      </c>
      <c r="AC201" s="110">
        <f t="shared" si="20"/>
        <v>6.5534767978055547E-2</v>
      </c>
      <c r="AD201" s="110">
        <f t="shared" si="20"/>
        <v>6.3613275667684197E-2</v>
      </c>
      <c r="AE201" s="110">
        <f t="shared" si="20"/>
        <v>6.1748121890472102E-2</v>
      </c>
      <c r="AF201" s="110">
        <f t="shared" si="20"/>
        <v>5.9937654789525861E-2</v>
      </c>
      <c r="AG201" s="110">
        <f t="shared" si="20"/>
        <v>5.8180270940721632E-2</v>
      </c>
      <c r="AH201" s="110">
        <f t="shared" si="20"/>
        <v>5.6474413932646898E-2</v>
      </c>
      <c r="AI201" s="110">
        <f t="shared" si="20"/>
        <v>5.4818572988178348E-2</v>
      </c>
      <c r="AJ201" s="110">
        <f t="shared" si="20"/>
        <v>5.3211281626475725E-2</v>
      </c>
      <c r="AK201" s="110">
        <f t="shared" si="20"/>
        <v>5.5076117424832406E-2</v>
      </c>
      <c r="AL201" s="110">
        <f t="shared" si="20"/>
        <v>5.3572113665358752E-2</v>
      </c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 s="68"/>
      <c r="BP201" s="68"/>
      <c r="BQ201" s="68"/>
      <c r="BR201" s="68"/>
      <c r="BS201" s="68"/>
    </row>
    <row r="202" spans="1:71" ht="15.4" x14ac:dyDescent="0.6">
      <c r="A202" s="68"/>
      <c r="C202" s="99" t="s">
        <v>251</v>
      </c>
      <c r="D202" s="106" t="s">
        <v>0</v>
      </c>
      <c r="E202" s="106" t="s">
        <v>110</v>
      </c>
      <c r="F202" s="106"/>
      <c r="G202" s="110">
        <f t="shared" ref="G202:AL202" si="21">G200+G201</f>
        <v>9.3621352109089475</v>
      </c>
      <c r="H202" s="110">
        <f t="shared" si="21"/>
        <v>9.033274510536021</v>
      </c>
      <c r="I202" s="110">
        <f t="shared" si="21"/>
        <v>8.7161113993545065</v>
      </c>
      <c r="J202" s="110">
        <f t="shared" si="21"/>
        <v>8.410225058279293</v>
      </c>
      <c r="K202" s="110">
        <f t="shared" si="21"/>
        <v>8.1152099806261848</v>
      </c>
      <c r="L202" s="110">
        <f t="shared" si="21"/>
        <v>7.8306754082408307</v>
      </c>
      <c r="M202" s="110">
        <f t="shared" si="21"/>
        <v>7.5562447886545403</v>
      </c>
      <c r="N202" s="110">
        <f t="shared" si="21"/>
        <v>7.2915552524724525</v>
      </c>
      <c r="O202" s="110">
        <f t="shared" si="21"/>
        <v>6.9524734158193056</v>
      </c>
      <c r="P202" s="110">
        <f t="shared" si="21"/>
        <v>6.6292510530583044</v>
      </c>
      <c r="Q202" s="110">
        <f t="shared" si="21"/>
        <v>6.3211430284845846</v>
      </c>
      <c r="R202" s="110">
        <f t="shared" si="21"/>
        <v>6.0274393417749019</v>
      </c>
      <c r="S202" s="110">
        <f t="shared" si="21"/>
        <v>5.1068469902929587</v>
      </c>
      <c r="T202" s="110">
        <f t="shared" si="21"/>
        <v>4.8707533979338722</v>
      </c>
      <c r="U202" s="110">
        <f t="shared" si="21"/>
        <v>4.6456479914813382</v>
      </c>
      <c r="V202" s="110">
        <f t="shared" si="21"/>
        <v>4.4310166555018125</v>
      </c>
      <c r="W202" s="110">
        <f t="shared" si="21"/>
        <v>4.2263694306248309</v>
      </c>
      <c r="X202" s="110">
        <f t="shared" si="21"/>
        <v>4.0312393746745219</v>
      </c>
      <c r="Y202" s="110">
        <f t="shared" si="21"/>
        <v>3.845181477644942</v>
      </c>
      <c r="Z202" s="110">
        <f t="shared" si="21"/>
        <v>3.6677716279676518</v>
      </c>
      <c r="AA202" s="110">
        <f t="shared" si="21"/>
        <v>3.4986056276411297</v>
      </c>
      <c r="AB202" s="110">
        <f t="shared" si="21"/>
        <v>3.3372982539070115</v>
      </c>
      <c r="AC202" s="110">
        <f t="shared" si="21"/>
        <v>3.1834823652680257</v>
      </c>
      <c r="AD202" s="110">
        <f t="shared" si="21"/>
        <v>3.0368080497471923</v>
      </c>
      <c r="AE202" s="110">
        <f t="shared" si="21"/>
        <v>2.8969418133875044</v>
      </c>
      <c r="AF202" s="110">
        <f t="shared" si="21"/>
        <v>2.7635658070863438</v>
      </c>
      <c r="AG202" s="110">
        <f t="shared" si="21"/>
        <v>2.6363770899492387</v>
      </c>
      <c r="AH202" s="110">
        <f t="shared" si="21"/>
        <v>2.5150869274337766</v>
      </c>
      <c r="AI202" s="110">
        <f t="shared" si="21"/>
        <v>2.399420122636502</v>
      </c>
      <c r="AJ202" s="110">
        <f t="shared" si="21"/>
        <v>2.2891143791537947</v>
      </c>
      <c r="AK202" s="110">
        <f t="shared" si="21"/>
        <v>2.5327194310908672</v>
      </c>
      <c r="AL202" s="110">
        <f t="shared" si="21"/>
        <v>2.427873620608477</v>
      </c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 s="68"/>
      <c r="BP202" s="68"/>
      <c r="BQ202" s="68"/>
      <c r="BR202" s="68"/>
      <c r="BS202" s="68"/>
    </row>
    <row r="203" spans="1:71" ht="15.4" x14ac:dyDescent="0.6">
      <c r="A203" s="68"/>
      <c r="C203" s="99" t="s">
        <v>235</v>
      </c>
      <c r="D203" s="106" t="s">
        <v>0</v>
      </c>
      <c r="E203" s="106" t="s">
        <v>110</v>
      </c>
      <c r="F203" s="106"/>
      <c r="G203" s="110">
        <f>SUM($G200:G200)</f>
        <v>9.2484787411755747</v>
      </c>
      <c r="H203" s="110">
        <f>SUM($G200:H200)</f>
        <v>18.169776434240291</v>
      </c>
      <c r="I203" s="110">
        <f>SUM($G200:I200)</f>
        <v>26.775565845938338</v>
      </c>
      <c r="J203" s="110">
        <f>SUM($G200:J200)</f>
        <v>35.077099290762995</v>
      </c>
      <c r="K203" s="110">
        <f>SUM($G200:K200)</f>
        <v>43.085223937936334</v>
      </c>
      <c r="L203" s="110">
        <f>SUM($G200:L200)</f>
        <v>50.810396554598007</v>
      </c>
      <c r="M203" s="110">
        <f>SUM($G200:M200)</f>
        <v>58.262697706228749</v>
      </c>
      <c r="N203" s="110">
        <f>SUM($G200:N200)</f>
        <v>65.45184543453982</v>
      </c>
      <c r="O203" s="110">
        <f>SUM($G200:O200)</f>
        <v>72.304913934984981</v>
      </c>
      <c r="P203" s="110">
        <f>SUM($G200:P200)</f>
        <v>78.837674644375085</v>
      </c>
      <c r="Q203" s="110">
        <f>SUM($G200:Q200)</f>
        <v>85.065156445080703</v>
      </c>
      <c r="R203" s="110">
        <f>SUM($G200:R200)</f>
        <v>91.00168072473052</v>
      </c>
      <c r="S203" s="110">
        <f>SUM($G200:S200)</f>
        <v>96.0202783004342</v>
      </c>
      <c r="T203" s="110">
        <f>SUM($G200:T200)</f>
        <v>100.80536977400361</v>
      </c>
      <c r="U203" s="110">
        <f>SUM($G200:U200)</f>
        <v>105.36786746562204</v>
      </c>
      <c r="V203" s="110">
        <f>SUM($G200:V200)</f>
        <v>109.71817180443722</v>
      </c>
      <c r="W203" s="110">
        <f>SUM($G200:W200)</f>
        <v>113.86619541940458</v>
      </c>
      <c r="X203" s="110">
        <f>SUM($G200:X200)</f>
        <v>117.8213860931743</v>
      </c>
      <c r="Y203" s="110">
        <f>SUM($G200:Y200)</f>
        <v>121.59274863280993</v>
      </c>
      <c r="Z203" s="110">
        <f>SUM($G200:Z200)</f>
        <v>125.18886570857632</v>
      </c>
      <c r="AA203" s="110">
        <f>SUM($G200:AA200)</f>
        <v>128.61791770960585</v>
      </c>
      <c r="AB203" s="110">
        <f>SUM($G200:AB200)</f>
        <v>131.88770166293867</v>
      </c>
      <c r="AC203" s="110">
        <f>SUM($G200:AC200)</f>
        <v>135.00564926022864</v>
      </c>
      <c r="AD203" s="110">
        <f>SUM($G200:AD200)</f>
        <v>137.97884403430814</v>
      </c>
      <c r="AE203" s="110">
        <f>SUM($G200:AE200)</f>
        <v>140.81403772580518</v>
      </c>
      <c r="AF203" s="110">
        <f>SUM($G200:AF200)</f>
        <v>143.51766587810201</v>
      </c>
      <c r="AG203" s="110">
        <f>SUM($G200:AG200)</f>
        <v>146.09586269711053</v>
      </c>
      <c r="AH203" s="110">
        <f>SUM($G200:AH200)</f>
        <v>148.55447521061166</v>
      </c>
      <c r="AI203" s="110">
        <f>SUM($G200:AI200)</f>
        <v>150.89907676025999</v>
      </c>
      <c r="AJ203" s="110">
        <f>SUM($G200:AJ200)</f>
        <v>153.1349798577873</v>
      </c>
      <c r="AK203" s="110">
        <f>SUM($G200:AK200)</f>
        <v>155.61262317145332</v>
      </c>
      <c r="AL203" s="110">
        <f>SUM($G200:AL200)</f>
        <v>157.98692467839643</v>
      </c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 s="68"/>
      <c r="BP203" s="68"/>
      <c r="BQ203" s="68"/>
      <c r="BR203" s="68"/>
      <c r="BS203" s="68"/>
    </row>
    <row r="204" spans="1:71" ht="15.4" x14ac:dyDescent="0.6">
      <c r="A204" s="70"/>
      <c r="B204" s="70"/>
      <c r="C204" s="73" t="s">
        <v>257</v>
      </c>
      <c r="D204" s="106" t="s">
        <v>0</v>
      </c>
      <c r="E204" s="106" t="s">
        <v>110</v>
      </c>
      <c r="F204" s="106"/>
      <c r="G204" s="111">
        <f>SUM($G201:G201)</f>
        <v>0.11365646973337341</v>
      </c>
      <c r="H204" s="111">
        <f>SUM($G201:H201)</f>
        <v>0.22563328720467729</v>
      </c>
      <c r="I204" s="111">
        <f>SUM($G201:I201)</f>
        <v>0.3359552748611343</v>
      </c>
      <c r="J204" s="111">
        <f>SUM($G201:J201)</f>
        <v>0.44464688831577182</v>
      </c>
      <c r="K204" s="111">
        <f>SUM($G201:K201)</f>
        <v>0.55173222176861669</v>
      </c>
      <c r="L204" s="111">
        <f>SUM($G201:L201)</f>
        <v>0.65723501334777423</v>
      </c>
      <c r="M204" s="111">
        <f>SUM($G201:M201)</f>
        <v>0.76117865037157473</v>
      </c>
      <c r="N204" s="111">
        <f>SUM($G201:N201)</f>
        <v>0.8635861745329545</v>
      </c>
      <c r="O204" s="111">
        <f>SUM($G201:O201)</f>
        <v>0.96299108990710014</v>
      </c>
      <c r="P204" s="111">
        <f>SUM($G201:P201)</f>
        <v>1.0594814335753004</v>
      </c>
      <c r="Q204" s="111">
        <f>SUM($G201:Q201)</f>
        <v>1.1531426613542735</v>
      </c>
      <c r="R204" s="111">
        <f>SUM($G201:R201)</f>
        <v>1.2440577234793526</v>
      </c>
      <c r="S204" s="111">
        <f>SUM($G201:S201)</f>
        <v>1.3323071380686267</v>
      </c>
      <c r="T204" s="111">
        <f>SUM($G201:T201)</f>
        <v>1.4179690624330958</v>
      </c>
      <c r="U204" s="111">
        <f>SUM($G201:U201)</f>
        <v>1.501119362296002</v>
      </c>
      <c r="V204" s="111">
        <f>SUM($G201:V201)</f>
        <v>1.5818316789826321</v>
      </c>
      <c r="W204" s="111">
        <f>SUM($G201:W201)</f>
        <v>1.6601774946401056</v>
      </c>
      <c r="X204" s="111">
        <f>SUM($G201:X201)</f>
        <v>1.7362261955449028</v>
      </c>
      <c r="Y204" s="111">
        <f>SUM($G201:Y201)</f>
        <v>1.8100451335542056</v>
      </c>
      <c r="Z204" s="111">
        <f>SUM($G201:Z201)</f>
        <v>1.8816996857554722</v>
      </c>
      <c r="AA204" s="111">
        <f>SUM($G201:AA201)</f>
        <v>1.9512533123670741</v>
      </c>
      <c r="AB204" s="111">
        <f>SUM($G201:AB201)</f>
        <v>2.0187676129412755</v>
      </c>
      <c r="AC204" s="111">
        <f>SUM($G201:AC201)</f>
        <v>2.0843023809193308</v>
      </c>
      <c r="AD204" s="111">
        <f>SUM($G201:AD201)</f>
        <v>2.1479156565870152</v>
      </c>
      <c r="AE204" s="111">
        <f>SUM($G201:AE201)</f>
        <v>2.2096637784774873</v>
      </c>
      <c r="AF204" s="111">
        <f>SUM($G201:AF201)</f>
        <v>2.2696014332670131</v>
      </c>
      <c r="AG204" s="111">
        <f>SUM($G201:AG201)</f>
        <v>2.3277817042077347</v>
      </c>
      <c r="AH204" s="111">
        <f>SUM($G201:AH201)</f>
        <v>2.3842561181403816</v>
      </c>
      <c r="AI204" s="111">
        <f>SUM($G201:AI201)</f>
        <v>2.4390746911285599</v>
      </c>
      <c r="AJ204" s="111">
        <f>SUM($G201:AJ201)</f>
        <v>2.4922859727550355</v>
      </c>
      <c r="AK204" s="111">
        <f>SUM($G201:AK201)</f>
        <v>2.5473620901798677</v>
      </c>
      <c r="AL204" s="111">
        <f>SUM($G201:AL201)</f>
        <v>2.6009342038452266</v>
      </c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 s="70"/>
      <c r="BP204" s="70"/>
      <c r="BQ204" s="70"/>
      <c r="BR204" s="70"/>
      <c r="BS204" s="70"/>
    </row>
    <row r="205" spans="1:71" ht="15.4" x14ac:dyDescent="0.6">
      <c r="A205" s="68"/>
      <c r="C205" s="99" t="s">
        <v>258</v>
      </c>
      <c r="D205" s="106" t="s">
        <v>0</v>
      </c>
      <c r="E205" s="106" t="s">
        <v>110</v>
      </c>
      <c r="F205" s="106"/>
      <c r="G205" s="110">
        <f>SUM($G202:G202)</f>
        <v>9.3621352109089475</v>
      </c>
      <c r="H205" s="110">
        <f>SUM($G202:H202)</f>
        <v>18.39540972144497</v>
      </c>
      <c r="I205" s="110">
        <f>SUM($G202:I202)</f>
        <v>27.111521120799477</v>
      </c>
      <c r="J205" s="110">
        <f>SUM($G202:J202)</f>
        <v>35.521746179078768</v>
      </c>
      <c r="K205" s="110">
        <f>SUM($G202:K202)</f>
        <v>43.636956159704951</v>
      </c>
      <c r="L205" s="110">
        <f>SUM($G202:L202)</f>
        <v>51.46763156794578</v>
      </c>
      <c r="M205" s="110">
        <f>SUM($G202:M202)</f>
        <v>59.023876356600319</v>
      </c>
      <c r="N205" s="110">
        <f>SUM($G202:N202)</f>
        <v>66.315431609072775</v>
      </c>
      <c r="O205" s="110">
        <f>SUM($G202:O202)</f>
        <v>73.267905024892087</v>
      </c>
      <c r="P205" s="110">
        <f>SUM($G202:P202)</f>
        <v>79.897156077950399</v>
      </c>
      <c r="Q205" s="110">
        <f>SUM($G202:Q202)</f>
        <v>86.218299106434984</v>
      </c>
      <c r="R205" s="110">
        <f>SUM($G202:R202)</f>
        <v>92.245738448209892</v>
      </c>
      <c r="S205" s="110">
        <f>SUM($G202:S202)</f>
        <v>97.352585438502857</v>
      </c>
      <c r="T205" s="110">
        <f>SUM($G202:T202)</f>
        <v>102.22333883643672</v>
      </c>
      <c r="U205" s="110">
        <f>SUM($G202:U202)</f>
        <v>106.86898682791806</v>
      </c>
      <c r="V205" s="110">
        <f>SUM($G202:V202)</f>
        <v>111.30000348341987</v>
      </c>
      <c r="W205" s="110">
        <f>SUM($G202:W202)</f>
        <v>115.5263729140447</v>
      </c>
      <c r="X205" s="110">
        <f>SUM($G202:X202)</f>
        <v>119.55761228871923</v>
      </c>
      <c r="Y205" s="110">
        <f>SUM($G202:Y202)</f>
        <v>123.40279376636417</v>
      </c>
      <c r="Z205" s="110">
        <f>SUM($G202:Z202)</f>
        <v>127.07056539433182</v>
      </c>
      <c r="AA205" s="110">
        <f>SUM($G202:AA202)</f>
        <v>130.56917102197295</v>
      </c>
      <c r="AB205" s="110">
        <f>SUM($G202:AB202)</f>
        <v>133.90646927587997</v>
      </c>
      <c r="AC205" s="110">
        <f>SUM($G202:AC202)</f>
        <v>137.08995164114799</v>
      </c>
      <c r="AD205" s="110">
        <f>SUM($G202:AD202)</f>
        <v>140.12675969089517</v>
      </c>
      <c r="AE205" s="110">
        <f>SUM($G202:AE202)</f>
        <v>143.02370150428268</v>
      </c>
      <c r="AF205" s="110">
        <f>SUM($G202:AF202)</f>
        <v>145.78726731136902</v>
      </c>
      <c r="AG205" s="110">
        <f>SUM($G202:AG202)</f>
        <v>148.42364440131826</v>
      </c>
      <c r="AH205" s="110">
        <f>SUM($G202:AH202)</f>
        <v>150.93873132875203</v>
      </c>
      <c r="AI205" s="110">
        <f>SUM($G202:AI202)</f>
        <v>153.33815145138854</v>
      </c>
      <c r="AJ205" s="110">
        <f>SUM($G202:AJ202)</f>
        <v>155.62726583054234</v>
      </c>
      <c r="AK205" s="110">
        <f>SUM($G202:AK202)</f>
        <v>158.15998526163321</v>
      </c>
      <c r="AL205" s="110">
        <f>SUM($G202:AL202)</f>
        <v>160.58785888224168</v>
      </c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 s="68"/>
      <c r="BP205" s="68"/>
      <c r="BQ205" s="68"/>
      <c r="BR205" s="68"/>
      <c r="BS205" s="68"/>
    </row>
    <row r="206" spans="1:71" x14ac:dyDescent="0.35">
      <c r="A206" s="68"/>
      <c r="C206" s="68"/>
      <c r="D206" s="68"/>
      <c r="E206" s="68"/>
      <c r="F206" s="68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  <c r="AB206" s="69"/>
      <c r="AC206" s="69"/>
      <c r="AD206" s="69"/>
      <c r="AE206" s="69"/>
      <c r="AF206" s="69"/>
      <c r="AG206" s="69"/>
      <c r="AH206" s="69"/>
      <c r="AI206" s="69"/>
      <c r="AJ206" s="69"/>
      <c r="AK206" s="69"/>
      <c r="AL206" s="69"/>
      <c r="AM206" s="69"/>
      <c r="AN206" s="69"/>
      <c r="AO206" s="69"/>
      <c r="AP206" s="69"/>
      <c r="AQ206" s="69"/>
      <c r="AR206" s="69"/>
      <c r="AS206" s="69"/>
      <c r="AT206" s="69"/>
      <c r="AU206" s="69"/>
      <c r="AV206" s="69"/>
      <c r="AW206" s="69"/>
      <c r="AX206" s="69"/>
      <c r="AY206" s="69"/>
      <c r="AZ206" s="69"/>
      <c r="BA206" s="69"/>
      <c r="BB206" s="69"/>
      <c r="BC206" s="69"/>
      <c r="BD206" s="69"/>
      <c r="BE206" s="69"/>
      <c r="BF206" s="69"/>
      <c r="BG206" s="69"/>
      <c r="BH206" s="69"/>
      <c r="BI206" s="69"/>
      <c r="BJ206" s="69"/>
      <c r="BK206" s="69"/>
      <c r="BL206" s="69"/>
      <c r="BM206" s="69"/>
      <c r="BN206" s="69"/>
      <c r="BO206" s="68"/>
      <c r="BP206" s="68"/>
      <c r="BQ206" s="68"/>
      <c r="BR206" s="68"/>
      <c r="BS206" s="68"/>
    </row>
    <row r="207" spans="1:71" x14ac:dyDescent="0.35">
      <c r="A207" s="49"/>
      <c r="B207" s="56">
        <v>3</v>
      </c>
      <c r="C207" s="56" t="s">
        <v>138</v>
      </c>
      <c r="D207" s="66"/>
      <c r="E207" s="66"/>
      <c r="F207" s="66"/>
      <c r="G207" s="75"/>
      <c r="H207" s="75"/>
      <c r="I207" s="75"/>
      <c r="J207" s="66"/>
      <c r="K207" s="67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  <c r="Y207" s="66"/>
      <c r="Z207" s="66"/>
      <c r="AA207" s="66"/>
      <c r="AB207" s="66"/>
      <c r="AC207" s="66"/>
      <c r="AD207" s="66"/>
      <c r="AE207" s="66"/>
      <c r="AF207" s="66"/>
      <c r="AG207" s="66"/>
      <c r="AH207" s="66"/>
      <c r="AI207" s="66"/>
      <c r="AJ207" s="66"/>
      <c r="AK207" s="66"/>
      <c r="AL207" s="66"/>
      <c r="AM207" s="66"/>
      <c r="AN207" s="66"/>
      <c r="AO207" s="66"/>
      <c r="AP207" s="66"/>
      <c r="AQ207" s="66"/>
      <c r="AR207" s="66"/>
      <c r="AS207" s="66"/>
      <c r="AT207" s="66"/>
      <c r="AU207" s="66"/>
      <c r="AV207" s="66"/>
      <c r="AW207" s="66"/>
      <c r="AX207" s="66"/>
      <c r="AY207" s="66"/>
      <c r="AZ207" s="66"/>
      <c r="BA207" s="66"/>
      <c r="BB207" s="66"/>
      <c r="BC207" s="66"/>
      <c r="BD207" s="66"/>
      <c r="BE207" s="66"/>
      <c r="BF207" s="66"/>
      <c r="BG207" s="66"/>
      <c r="BH207" s="66"/>
      <c r="BI207" s="66"/>
      <c r="BJ207" s="66"/>
      <c r="BK207" s="66"/>
      <c r="BL207" s="66"/>
      <c r="BM207" s="66"/>
      <c r="BN207" s="66"/>
      <c r="BO207" s="66"/>
      <c r="BP207" s="66"/>
      <c r="BQ207" s="66"/>
      <c r="BR207" s="66"/>
      <c r="BS207" s="66"/>
    </row>
    <row r="208" spans="1:71" x14ac:dyDescent="0.35">
      <c r="A208" s="96"/>
      <c r="B208" s="144"/>
      <c r="C208" s="96"/>
      <c r="D208" s="96"/>
      <c r="E208" s="96"/>
      <c r="F208" s="96"/>
      <c r="G208" s="97"/>
      <c r="H208" s="97"/>
      <c r="I208" s="97"/>
      <c r="J208" s="97"/>
      <c r="K208" s="97"/>
      <c r="L208" s="97"/>
      <c r="M208" s="97"/>
      <c r="N208" s="97"/>
      <c r="O208" s="97"/>
      <c r="P208" s="97"/>
      <c r="Q208" s="97"/>
      <c r="R208" s="97"/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  <c r="AH208" s="97"/>
      <c r="AI208" s="97"/>
      <c r="AJ208" s="97"/>
      <c r="AK208" s="97"/>
      <c r="AL208" s="97"/>
      <c r="AM208" s="97"/>
      <c r="AN208" s="97"/>
      <c r="AO208" s="97"/>
      <c r="AP208" s="97"/>
      <c r="AQ208" s="97"/>
      <c r="AR208" s="97"/>
      <c r="AS208" s="97"/>
      <c r="AT208" s="97"/>
      <c r="AU208" s="97"/>
      <c r="AV208" s="97"/>
      <c r="AW208" s="97"/>
      <c r="AX208" s="97"/>
      <c r="AY208" s="97"/>
      <c r="AZ208" s="97"/>
      <c r="BA208" s="97"/>
      <c r="BB208" s="97"/>
      <c r="BC208" s="97"/>
      <c r="BD208" s="97"/>
      <c r="BE208" s="97"/>
      <c r="BF208" s="97"/>
      <c r="BG208" s="97"/>
      <c r="BH208" s="97"/>
      <c r="BI208" s="97"/>
      <c r="BJ208" s="97"/>
      <c r="BK208" s="97"/>
      <c r="BL208" s="97"/>
      <c r="BM208" s="97"/>
      <c r="BN208" s="97"/>
      <c r="BO208" s="96"/>
      <c r="BP208" s="96"/>
      <c r="BQ208" s="96"/>
      <c r="BR208" s="96"/>
      <c r="BS208" s="96"/>
    </row>
    <row r="209" spans="1:71" ht="15.4" x14ac:dyDescent="0.6">
      <c r="A209" s="69"/>
      <c r="C209" s="124" t="s">
        <v>275</v>
      </c>
      <c r="D209" s="34" t="s">
        <v>0</v>
      </c>
      <c r="E209" s="20" t="s">
        <v>110</v>
      </c>
      <c r="F209" s="160" t="s">
        <v>259</v>
      </c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  <c r="V209" s="90"/>
      <c r="W209" s="90"/>
      <c r="X209" s="90"/>
      <c r="Y209" s="90"/>
      <c r="Z209" s="90"/>
      <c r="AA209" s="90"/>
      <c r="AB209" s="90"/>
      <c r="AC209" s="90"/>
      <c r="AD209" s="90"/>
      <c r="AE209" s="90">
        <f>'CALC| 1'!$AE$21*'CALC| 1'!H13</f>
        <v>0.44501446020695606</v>
      </c>
      <c r="AF209" s="90">
        <f>'CALC| 1'!$AE$21*'CALC| 1'!I13</f>
        <v>0.45169979027194895</v>
      </c>
      <c r="AG209" s="90">
        <f>'CALC| 1'!$AE$21*'CALC| 1'!J13</f>
        <v>2.2781450422130329</v>
      </c>
      <c r="AH209" s="90">
        <f>'CALC| 1'!$AE$21*'CALC| 1'!K13</f>
        <v>4.1382308487820376</v>
      </c>
      <c r="AI209" s="90">
        <f>'CALC| 1'!$AE$21*'CALC| 1'!L13</f>
        <v>4.4521001205965431</v>
      </c>
      <c r="AJ209" s="90">
        <f>'CALC| 1'!$AE$21*'CALC| 1'!M13</f>
        <v>5.3142512184807247</v>
      </c>
      <c r="AK209" s="90">
        <f>'CALC| 1'!$AE$21*'CALC| 1'!N13</f>
        <v>4.0135108869831964</v>
      </c>
      <c r="AL209" s="90">
        <f>'CALC| 1'!$AE$21*'CALC| 1'!O13</f>
        <v>4.0841022254566122</v>
      </c>
      <c r="AM209" s="90">
        <f>'CALC| 1'!$AE$21*'CALC| 1'!P13</f>
        <v>6.0588097924617763</v>
      </c>
      <c r="AN209" s="90">
        <f>'CALC| 1'!$AE$21*'CALC| 1'!Q13</f>
        <v>5.964091797356919</v>
      </c>
      <c r="AO209" s="90">
        <f>'CALC| 1'!$AE$21*'CALC| 1'!R13</f>
        <v>5.8693738022520625</v>
      </c>
      <c r="AP209" s="90">
        <f>'CALC| 1'!$AE$21*'CALC| 1'!S13</f>
        <v>5.7746558071472061</v>
      </c>
      <c r="AQ209" s="90">
        <f>'CALC| 1'!$AE$21*'CALC| 1'!T13</f>
        <v>5.6799378120423496</v>
      </c>
      <c r="AR209" s="90">
        <f>'CALC| 1'!$AE$21*'CALC| 1'!U13</f>
        <v>5.5852198169374931</v>
      </c>
      <c r="AS209" s="90">
        <f>'CALC| 1'!$AE$21*'CALC| 1'!V13</f>
        <v>5.4905018218326367</v>
      </c>
      <c r="AT209" s="90">
        <f>'CALC| 1'!$AE$21*'CALC| 1'!W13</f>
        <v>5.3957838267277802</v>
      </c>
      <c r="AU209" s="90">
        <f>'CALC| 1'!$AE$21*'CALC| 1'!X13</f>
        <v>5.3010658316229229</v>
      </c>
      <c r="AV209" s="90">
        <f>'CALC| 1'!$AE$21*'CALC| 1'!Y13</f>
        <v>5.2063478365180664</v>
      </c>
      <c r="AW209" s="90">
        <f>'CALC| 1'!$AE$21*'CALC| 1'!Z13</f>
        <v>5.11162984141321</v>
      </c>
      <c r="AX209" s="90">
        <f>'CALC| 1'!$AE$21*'CALC| 1'!AA13</f>
        <v>5.0169118463083535</v>
      </c>
      <c r="AY209" s="90">
        <f>'CALC| 1'!$AE$21*'CALC| 1'!AB13</f>
        <v>4.9221938512034971</v>
      </c>
      <c r="AZ209" s="90">
        <f>'CALC| 1'!$AE$21*'CALC| 1'!AC13</f>
        <v>4.8274758560986406</v>
      </c>
      <c r="BA209" s="90">
        <f>'CALC| 1'!$AE$21*'CALC| 1'!AD13</f>
        <v>4.7327578609937841</v>
      </c>
      <c r="BB209" s="90">
        <f>'CALC| 1'!$AE$21*'CALC| 1'!AE13</f>
        <v>4.6380398658889277</v>
      </c>
      <c r="BC209" s="90">
        <f>'CALC| 1'!$AE$21*'CALC| 1'!AF13</f>
        <v>4.5433218707840703</v>
      </c>
      <c r="BD209" s="90">
        <f>'CALC| 1'!$AE$21*'CALC| 1'!AG13</f>
        <v>4.4486038756792139</v>
      </c>
      <c r="BE209" s="90">
        <f>'CALC| 1'!$AE$21*'CALC| 1'!AH13</f>
        <v>4.3538858805743583</v>
      </c>
      <c r="BF209" s="90">
        <f>'CALC| 1'!$AE$21*'CALC| 1'!AI13</f>
        <v>4.2591678854695019</v>
      </c>
      <c r="BG209" s="90">
        <f>'CALC| 1'!$AE$21*'CALC| 1'!AJ13</f>
        <v>4.1644498903646445</v>
      </c>
      <c r="BH209" s="90">
        <f>'CALC| 1'!$AE$21*'CALC| 1'!AK13</f>
        <v>4.0697318952597872</v>
      </c>
      <c r="BI209" s="90">
        <f>'CALC| 1'!$AE$21*'CALC| 1'!AL13</f>
        <v>3.9750139001549316</v>
      </c>
      <c r="BJ209" s="90">
        <f>'CALC| 1'!$AE$21*'CALC| 1'!AM13</f>
        <v>3.8802959050500756</v>
      </c>
      <c r="BK209" s="90">
        <f>'CALC| 1'!$AE$21*'CALC| 1'!AN13</f>
        <v>3.7855779099452183</v>
      </c>
      <c r="BL209" s="90">
        <f>'CALC| 1'!$AE$21*'CALC| 1'!AO13</f>
        <v>3.6908599148403618</v>
      </c>
      <c r="BM209" s="90">
        <f>'CALC| 1'!$AE$21*'CALC| 1'!AP13</f>
        <v>3.5961419197355058</v>
      </c>
      <c r="BN209" s="90">
        <f>'CALC| 1'!$AE$21*'CALC| 1'!AQ13</f>
        <v>3.5014239246306493</v>
      </c>
      <c r="BO209" s="68"/>
      <c r="BP209" s="68"/>
      <c r="BQ209" s="68"/>
      <c r="BR209" s="68"/>
      <c r="BS209" s="68"/>
    </row>
    <row r="210" spans="1:71" ht="15.4" x14ac:dyDescent="0.6">
      <c r="A210" s="69"/>
      <c r="C210" s="124" t="s">
        <v>276</v>
      </c>
      <c r="D210" s="34" t="s">
        <v>0</v>
      </c>
      <c r="E210" s="20" t="s">
        <v>110</v>
      </c>
      <c r="F210" s="20"/>
      <c r="G210" s="90">
        <f>'CALC| 1'!$G$16*'CALC| 1'!H21+'CALC| 1'!$G$11*(1-'CALC| 1'!H21)</f>
        <v>0.299509505675643</v>
      </c>
      <c r="H210" s="90">
        <f>'CALC| 1'!$G$16*'CALC| 1'!I21+'CALC| 1'!$G$11*(1-'CALC| 1'!I21)</f>
        <v>0.299509505675643</v>
      </c>
      <c r="I210" s="90">
        <f>'CALC| 1'!$G$16*'CALC| 1'!J21+'CALC| 1'!$G$11*(1-'CALC| 1'!J21)</f>
        <v>0.299509505675643</v>
      </c>
      <c r="J210" s="90">
        <f>'CALC| 1'!$G$16*'CALC| 1'!K21+'CALC| 1'!$G$11*(1-'CALC| 1'!K21)</f>
        <v>0.299509505675643</v>
      </c>
      <c r="K210" s="90">
        <f>'CALC| 1'!$G$16*'CALC| 1'!L21+'CALC| 1'!$G$11*(1-'CALC| 1'!L21)</f>
        <v>0.299509505675643</v>
      </c>
      <c r="L210" s="90">
        <f>'CALC| 1'!$G$16*'CALC| 1'!M21+'CALC| 1'!$G$11*(1-'CALC| 1'!M21)</f>
        <v>0.299509505675643</v>
      </c>
      <c r="M210" s="90">
        <f>'CALC| 1'!$G$16*'CALC| 1'!N21+'CALC| 1'!$G$11*(1-'CALC| 1'!N21)</f>
        <v>0.299509505675643</v>
      </c>
      <c r="N210" s="90">
        <f>'CALC| 1'!$G$16*'CALC| 1'!O21+'CALC| 1'!$G$11*(1-'CALC| 1'!O21)</f>
        <v>0.299509505675643</v>
      </c>
      <c r="O210" s="90">
        <f>'CALC| 1'!$G$16*'CALC| 1'!P21+'CALC| 1'!$G$11*(1-'CALC| 1'!P21)</f>
        <v>0.2959705779275722</v>
      </c>
      <c r="P210" s="90">
        <f>'CALC| 1'!$G$16*'CALC| 1'!Q21+'CALC| 1'!$G$11*(1-'CALC| 1'!Q21)</f>
        <v>0.29248388475306292</v>
      </c>
      <c r="Q210" s="90">
        <f>'CALC| 1'!$G$16*'CALC| 1'!R21+'CALC| 1'!$G$11*(1-'CALC| 1'!R21)</f>
        <v>0.28904865516980938</v>
      </c>
      <c r="R210" s="90">
        <f>'CALC| 1'!$G$16*'CALC| 1'!S21+'CALC| 1'!$G$11*(1-'CALC| 1'!S21)</f>
        <v>0.28566412957520465</v>
      </c>
      <c r="S210" s="90">
        <f>'CALC| 1'!$G$16*'CALC| 1'!T21+'CALC| 1'!$G$11*(1-'CALC| 1'!T21)</f>
        <v>0.28232955957837635</v>
      </c>
      <c r="T210" s="90">
        <f>'CALC| 1'!$G$16*'CALC| 1'!U21+'CALC| 1'!$G$11*(1-'CALC| 1'!U21)</f>
        <v>0.27904420783470124</v>
      </c>
      <c r="U210" s="90">
        <f>'CALC| 1'!$G$16*'CALC| 1'!V21+'CALC| 1'!$G$11*(1-'CALC| 1'!V21)</f>
        <v>0.27580734788276273</v>
      </c>
      <c r="V210" s="90">
        <f>'CALC| 1'!$G$16*'CALC| 1'!W21+'CALC| 1'!$G$11*(1-'CALC| 1'!W21)</f>
        <v>0.2726182639837148</v>
      </c>
      <c r="W210" s="90">
        <f>'CALC| 1'!$G$16*'CALC| 1'!X21+'CALC| 1'!$G$11*(1-'CALC| 1'!X21)</f>
        <v>0.26947625096301686</v>
      </c>
      <c r="X210" s="90">
        <f>'CALC| 1'!$G$16*'CALC| 1'!Y21+'CALC| 1'!$G$11*(1-'CALC| 1'!Y21)</f>
        <v>0.26638061405450436</v>
      </c>
      <c r="Y210" s="90">
        <f>'CALC| 1'!$G$16*'CALC| 1'!Z21+'CALC| 1'!$G$11*(1-'CALC| 1'!Z21)</f>
        <v>0.26333066874676164</v>
      </c>
      <c r="Z210" s="90">
        <f>'CALC| 1'!$G$16*'CALC| 1'!AA21+'CALC| 1'!$G$11*(1-'CALC| 1'!AA21)</f>
        <v>0.26032574063176112</v>
      </c>
      <c r="AA210" s="90">
        <f>'CALC| 1'!$G$16*'CALC| 1'!AB21+'CALC| 1'!$G$11*(1-'CALC| 1'!AB21)</f>
        <v>0.25736516525573794</v>
      </c>
      <c r="AB210" s="90">
        <f>'CALC| 1'!$G$16*'CALC| 1'!AC21+'CALC| 1'!$G$11*(1-'CALC| 1'!AC21)</f>
        <v>0.25444828797226499</v>
      </c>
      <c r="AC210" s="90">
        <f>'CALC| 1'!$G$16*'CALC| 1'!AD21+'CALC| 1'!$G$11*(1-'CALC| 1'!AD21)</f>
        <v>0.25157446379749598</v>
      </c>
      <c r="AD210" s="90">
        <f>'CALC| 1'!$G$16*'CALC| 1'!AE21+'CALC| 1'!$G$11*(1-'CALC| 1'!AE21)</f>
        <v>0.24874305726754664</v>
      </c>
      <c r="AE210" s="90">
        <f>'CALC| 1'!$G$16*'CALC| 1'!AF21+'CALC| 1'!$G$11*(1-'CALC| 1'!AF21)</f>
        <v>0.24595344229797936</v>
      </c>
      <c r="AF210" s="90">
        <f>'CALC| 1'!$G$16*'CALC| 1'!AG21+'CALC| 1'!$G$11*(1-'CALC| 1'!AG21)</f>
        <v>0.24320500204536288</v>
      </c>
      <c r="AG210" s="90">
        <f>'CALC| 1'!$G$16*'CALC| 1'!AH21+'CALC| 1'!$G$11*(1-'CALC| 1'!AH21)</f>
        <v>0.24049712877087498</v>
      </c>
      <c r="AH210" s="90">
        <f>'CALC| 1'!$G$16*'CALC| 1'!AI21+'CALC| 1'!$G$11*(1-'CALC| 1'!AI21)</f>
        <v>0.23782922370591855</v>
      </c>
      <c r="AI210" s="90">
        <f>'CALC| 1'!$G$16*'CALC| 1'!AJ21+'CALC| 1'!$G$11*(1-'CALC| 1'!AJ21)</f>
        <v>0.23520069691972087</v>
      </c>
      <c r="AJ210" s="90">
        <f>'CALC| 1'!$G$16*'CALC| 1'!AK21+'CALC| 1'!$G$11*(1-'CALC| 1'!AK21)</f>
        <v>0.23261096718888749</v>
      </c>
      <c r="AK210" s="90">
        <f>'CALC| 1'!$G$16*'CALC| 1'!AL21+'CALC| 1'!$G$11*(1-'CALC| 1'!AL21)</f>
        <v>0.23005946186888121</v>
      </c>
      <c r="AL210" s="90">
        <f>'CALC| 1'!$G$16*'CALC| 1'!AM21+'CALC| 1'!$G$11*(1-'CALC| 1'!AM21)</f>
        <v>0.22754561676739818</v>
      </c>
      <c r="AM210" s="90"/>
      <c r="AN210" s="90"/>
      <c r="AO210" s="90"/>
      <c r="AP210" s="90"/>
      <c r="AQ210" s="90"/>
      <c r="AR210" s="90"/>
      <c r="AS210" s="90"/>
      <c r="AT210" s="90"/>
      <c r="AU210" s="90"/>
      <c r="AV210" s="90"/>
      <c r="AW210" s="90"/>
      <c r="AX210" s="90"/>
      <c r="AY210" s="90"/>
      <c r="AZ210" s="90"/>
      <c r="BA210" s="90"/>
      <c r="BB210" s="90"/>
      <c r="BC210" s="90"/>
      <c r="BD210" s="90"/>
      <c r="BE210" s="90"/>
      <c r="BF210" s="90"/>
      <c r="BG210" s="90"/>
      <c r="BH210" s="90"/>
      <c r="BI210" s="90"/>
      <c r="BJ210" s="90"/>
      <c r="BK210" s="90"/>
      <c r="BL210" s="90"/>
      <c r="BM210" s="90"/>
      <c r="BN210" s="90"/>
      <c r="BO210" s="68"/>
      <c r="BP210" s="68"/>
      <c r="BQ210" s="68"/>
      <c r="BR210" s="68"/>
      <c r="BS210" s="68"/>
    </row>
    <row r="211" spans="1:71" ht="15.4" x14ac:dyDescent="0.6">
      <c r="A211" s="69"/>
      <c r="C211" s="124" t="s">
        <v>277</v>
      </c>
      <c r="D211" s="34"/>
      <c r="E211" s="20"/>
      <c r="F211" s="20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90"/>
      <c r="Y211" s="90"/>
      <c r="Z211" s="90"/>
      <c r="AA211" s="90"/>
      <c r="AB211" s="90"/>
      <c r="AC211" s="90"/>
      <c r="AD211" s="90"/>
      <c r="AE211" s="90"/>
      <c r="AF211" s="90"/>
      <c r="AG211" s="90"/>
      <c r="AH211" s="90"/>
      <c r="AI211" s="90"/>
      <c r="AJ211" s="90"/>
      <c r="AK211" s="90"/>
      <c r="AL211" s="90"/>
      <c r="AM211" s="90">
        <f>'CALC| 1'!$G$11</f>
        <v>5.974475309631988E-2</v>
      </c>
      <c r="AN211" s="90">
        <f>'CALC| 1'!$G$11</f>
        <v>5.974475309631988E-2</v>
      </c>
      <c r="AO211" s="90">
        <f>'CALC| 1'!$G$11</f>
        <v>5.974475309631988E-2</v>
      </c>
      <c r="AP211" s="90">
        <f>'CALC| 1'!$G$11</f>
        <v>5.974475309631988E-2</v>
      </c>
      <c r="AQ211" s="90">
        <f>'CALC| 1'!$G$11</f>
        <v>5.974475309631988E-2</v>
      </c>
      <c r="AR211" s="90">
        <f>'CALC| 1'!$G$11</f>
        <v>5.974475309631988E-2</v>
      </c>
      <c r="AS211" s="90">
        <f>'CALC| 1'!$G$11</f>
        <v>5.974475309631988E-2</v>
      </c>
      <c r="AT211" s="90">
        <f>'CALC| 1'!$G$11</f>
        <v>5.974475309631988E-2</v>
      </c>
      <c r="AU211" s="90">
        <f>'CALC| 1'!$G$11</f>
        <v>5.974475309631988E-2</v>
      </c>
      <c r="AV211" s="90">
        <f>'CALC| 1'!$G$11</f>
        <v>5.974475309631988E-2</v>
      </c>
      <c r="AW211" s="90">
        <f>'CALC| 1'!$G$11</f>
        <v>5.974475309631988E-2</v>
      </c>
      <c r="AX211" s="90">
        <f>'CALC| 1'!$G$11</f>
        <v>5.974475309631988E-2</v>
      </c>
      <c r="AY211" s="90">
        <f>'CALC| 1'!$G$11</f>
        <v>5.974475309631988E-2</v>
      </c>
      <c r="AZ211" s="90">
        <f>'CALC| 1'!$G$11</f>
        <v>5.974475309631988E-2</v>
      </c>
      <c r="BA211" s="90">
        <f>'CALC| 1'!$G$11</f>
        <v>5.974475309631988E-2</v>
      </c>
      <c r="BB211" s="90">
        <f>'CALC| 1'!$G$11</f>
        <v>5.974475309631988E-2</v>
      </c>
      <c r="BC211" s="90">
        <f>'CALC| 1'!$G$11</f>
        <v>5.974475309631988E-2</v>
      </c>
      <c r="BD211" s="90">
        <f>'CALC| 1'!$G$11</f>
        <v>5.974475309631988E-2</v>
      </c>
      <c r="BE211" s="90">
        <f>'CALC| 1'!$G$11</f>
        <v>5.974475309631988E-2</v>
      </c>
      <c r="BF211" s="90">
        <f>'CALC| 1'!$G$11</f>
        <v>5.974475309631988E-2</v>
      </c>
      <c r="BG211" s="90">
        <f>'CALC| 1'!$G$11</f>
        <v>5.974475309631988E-2</v>
      </c>
      <c r="BH211" s="90">
        <f>'CALC| 1'!$G$11</f>
        <v>5.974475309631988E-2</v>
      </c>
      <c r="BI211" s="90">
        <f>'CALC| 1'!$G$11</f>
        <v>5.974475309631988E-2</v>
      </c>
      <c r="BJ211" s="90">
        <f>'CALC| 1'!$G$11</f>
        <v>5.974475309631988E-2</v>
      </c>
      <c r="BK211" s="90">
        <f>'CALC| 1'!$G$11</f>
        <v>5.974475309631988E-2</v>
      </c>
      <c r="BL211" s="90">
        <f>'CALC| 1'!$G$11</f>
        <v>5.974475309631988E-2</v>
      </c>
      <c r="BM211" s="90">
        <f>'CALC| 1'!$G$11</f>
        <v>5.974475309631988E-2</v>
      </c>
      <c r="BN211" s="90">
        <f>'CALC| 1'!$G$11</f>
        <v>5.974475309631988E-2</v>
      </c>
      <c r="BO211" s="68"/>
      <c r="BP211" s="68"/>
      <c r="BQ211" s="68"/>
      <c r="BR211" s="68"/>
      <c r="BS211" s="68"/>
    </row>
    <row r="212" spans="1:71" ht="15.4" x14ac:dyDescent="0.6">
      <c r="A212" s="69"/>
      <c r="C212" s="68" t="s">
        <v>2</v>
      </c>
      <c r="D212" s="34" t="s">
        <v>0</v>
      </c>
      <c r="E212" s="20" t="s">
        <v>110</v>
      </c>
      <c r="F212" s="20"/>
      <c r="G212" s="90">
        <f>'CALC| 1'!H20</f>
        <v>1.2510909340279219</v>
      </c>
      <c r="H212" s="90">
        <f>'CALC| 1'!I20</f>
        <v>1.2390179065145523</v>
      </c>
      <c r="I212" s="90">
        <f>'CALC| 1'!J20</f>
        <v>1.2270613837166868</v>
      </c>
      <c r="J212" s="90">
        <f>'CALC| 1'!K20</f>
        <v>1.2152202413638209</v>
      </c>
      <c r="K212" s="90">
        <f>'CALC| 1'!L20</f>
        <v>1.2034933660346601</v>
      </c>
      <c r="L212" s="90">
        <f>'CALC| 1'!M20</f>
        <v>1.1918796550524255</v>
      </c>
      <c r="M212" s="90">
        <f>'CALC| 1'!N20</f>
        <v>1.1803780163811695</v>
      </c>
      <c r="N212" s="90">
        <f>'CALC| 1'!O20</f>
        <v>1.1689873685230914</v>
      </c>
      <c r="O212" s="90">
        <f>'CALC| 1'!P20</f>
        <v>1.1577066404168432</v>
      </c>
      <c r="P212" s="90">
        <f>'CALC| 1'!Q20</f>
        <v>1.1465347713368208</v>
      </c>
      <c r="Q212" s="90">
        <f>'CALC| 1'!R20</f>
        <v>1.1354707107934205</v>
      </c>
      <c r="R212" s="90">
        <f>'CALC| 1'!S20</f>
        <v>1.1245134184342638</v>
      </c>
      <c r="S212" s="90">
        <f>'CALC| 1'!T20</f>
        <v>1.1136618639463733</v>
      </c>
      <c r="T212" s="90">
        <f>'CALC| 1'!U20</f>
        <v>1.1029150269592909</v>
      </c>
      <c r="U212" s="90">
        <f>'CALC| 1'!V20</f>
        <v>1.0922718969491336</v>
      </c>
      <c r="V212" s="90">
        <f>'CALC| 1'!W20</f>
        <v>1.0817314731435745</v>
      </c>
      <c r="W212" s="90">
        <f>'CALC| 1'!X20</f>
        <v>1.0712927644277388</v>
      </c>
      <c r="X212" s="90">
        <f>'CALC| 1'!Y20</f>
        <v>1.0609547892510112</v>
      </c>
      <c r="Y212" s="90">
        <f>'CALC| 1'!Z20</f>
        <v>1.050716575534739</v>
      </c>
      <c r="Z212" s="90">
        <f>'CALC| 1'!AA20</f>
        <v>1.0405771605808287</v>
      </c>
      <c r="AA212" s="90">
        <f>'CALC| 1'!AB20</f>
        <v>1.0305355909812235</v>
      </c>
      <c r="AB212" s="90">
        <f>'CALC| 1'!AC20</f>
        <v>1.0205909225282548</v>
      </c>
      <c r="AC212" s="90">
        <f>'CALC| 1'!AD20</f>
        <v>1.0107422201258571</v>
      </c>
      <c r="AD212" s="90">
        <f>'CALC| 1'!AE20</f>
        <v>1.0009885577016426</v>
      </c>
      <c r="AE212" s="90">
        <f>'CALC| 1'!AF20</f>
        <v>0.99132901811982177</v>
      </c>
      <c r="AF212" s="90">
        <f>'CALC| 1'!AG20</f>
        <v>0.98176269309496544</v>
      </c>
      <c r="AG212" s="90">
        <f>'CALC| 1'!AH20</f>
        <v>0.97228868310659899</v>
      </c>
      <c r="AH212" s="90">
        <f>'CALC| 1'!AI20</f>
        <v>0.96290609731462029</v>
      </c>
      <c r="AI212" s="90">
        <f>'CALC| 1'!AJ20</f>
        <v>0.9536140534755343</v>
      </c>
      <c r="AJ212" s="90">
        <f>'CALC| 1'!AK20</f>
        <v>0.9444116778594952</v>
      </c>
      <c r="AK212" s="90">
        <f>'CALC| 1'!AL20</f>
        <v>0.93529810516815115</v>
      </c>
      <c r="AL212" s="90">
        <f>'CALC| 1'!AM20</f>
        <v>0.92627247845327843</v>
      </c>
      <c r="AM212" s="90"/>
      <c r="AN212" s="90"/>
      <c r="AO212" s="90"/>
      <c r="AP212" s="90"/>
      <c r="AQ212" s="90"/>
      <c r="AR212" s="90"/>
      <c r="AS212" s="90"/>
      <c r="AT212" s="90"/>
      <c r="AU212" s="90"/>
      <c r="AV212" s="90"/>
      <c r="AW212" s="90"/>
      <c r="AX212" s="90"/>
      <c r="AY212" s="90"/>
      <c r="AZ212" s="90"/>
      <c r="BA212" s="90"/>
      <c r="BB212" s="90"/>
      <c r="BC212" s="90"/>
      <c r="BD212" s="90"/>
      <c r="BE212" s="90"/>
      <c r="BF212" s="90"/>
      <c r="BG212" s="90"/>
      <c r="BH212" s="90"/>
      <c r="BI212" s="90"/>
      <c r="BJ212" s="90"/>
      <c r="BK212" s="90"/>
      <c r="BL212" s="90"/>
      <c r="BM212" s="90"/>
      <c r="BN212" s="90"/>
      <c r="BO212" s="68"/>
      <c r="BP212" s="68"/>
      <c r="BQ212" s="68"/>
      <c r="BR212" s="68"/>
      <c r="BS212" s="68"/>
    </row>
    <row r="213" spans="1:71" ht="15.4" x14ac:dyDescent="0.6">
      <c r="A213" s="69"/>
      <c r="C213" s="68" t="s">
        <v>25</v>
      </c>
      <c r="D213" s="34" t="s">
        <v>0</v>
      </c>
      <c r="E213" s="20" t="s">
        <v>110</v>
      </c>
      <c r="F213" s="20"/>
      <c r="G213" s="90">
        <f>'CALC| 1'!$G$24*'CALC| 1'!H21</f>
        <v>0.74263000000000012</v>
      </c>
      <c r="H213" s="90">
        <f>'CALC| 1'!$G$24*'CALC| 1'!I21</f>
        <v>0.74263000000000012</v>
      </c>
      <c r="I213" s="90">
        <f>'CALC| 1'!$G$24*'CALC| 1'!J21</f>
        <v>0.74263000000000012</v>
      </c>
      <c r="J213" s="90">
        <f>'CALC| 1'!$G$24*'CALC| 1'!K21</f>
        <v>0.74263000000000012</v>
      </c>
      <c r="K213" s="90">
        <f>'CALC| 1'!$G$24*'CALC| 1'!L21</f>
        <v>0.74263000000000012</v>
      </c>
      <c r="L213" s="90">
        <f>'CALC| 1'!$G$24*'CALC| 1'!M21</f>
        <v>0.74263000000000012</v>
      </c>
      <c r="M213" s="90">
        <f>'CALC| 1'!$G$24*'CALC| 1'!N21</f>
        <v>0.74263000000000012</v>
      </c>
      <c r="N213" s="90">
        <f>'CALC| 1'!$G$24*'CALC| 1'!O21</f>
        <v>0.74263000000000012</v>
      </c>
      <c r="O213" s="90">
        <f>'CALC| 1'!$G$24*'CALC| 1'!P21</f>
        <v>0.73166878120000012</v>
      </c>
      <c r="P213" s="90">
        <f>'CALC| 1'!$G$24*'CALC| 1'!Q21</f>
        <v>0.72086934998948815</v>
      </c>
      <c r="Q213" s="90">
        <f>'CALC| 1'!$G$24*'CALC| 1'!R21</f>
        <v>0.71022931838364334</v>
      </c>
      <c r="R213" s="90">
        <f>'CALC| 1'!$G$24*'CALC| 1'!S21</f>
        <v>0.69974633364430072</v>
      </c>
      <c r="S213" s="90">
        <f>'CALC| 1'!$G$24*'CALC| 1'!T21</f>
        <v>0.68941807775971087</v>
      </c>
      <c r="T213" s="90">
        <f>'CALC| 1'!$G$24*'CALC| 1'!U21</f>
        <v>0.67924226693197753</v>
      </c>
      <c r="U213" s="90">
        <f>'CALC| 1'!$G$24*'CALC| 1'!V21</f>
        <v>0.66921665107206163</v>
      </c>
      <c r="V213" s="90">
        <f>'CALC| 1'!$G$24*'CALC| 1'!W21</f>
        <v>0.65933901330223788</v>
      </c>
      <c r="W213" s="90">
        <f>'CALC| 1'!$G$24*'CALC| 1'!X21</f>
        <v>0.64960716946589692</v>
      </c>
      <c r="X213" s="90">
        <f>'CALC| 1'!$G$24*'CALC| 1'!Y21</f>
        <v>0.64001896764458022</v>
      </c>
      <c r="Y213" s="90">
        <f>'CALC| 1'!$G$24*'CALC| 1'!Z21</f>
        <v>0.63057228768214635</v>
      </c>
      <c r="Z213" s="90">
        <f>'CALC| 1'!$G$24*'CALC| 1'!AA21</f>
        <v>0.62126504071595778</v>
      </c>
      <c r="AA213" s="90">
        <f>'CALC| 1'!$G$24*'CALC| 1'!AB21</f>
        <v>0.61209516871499026</v>
      </c>
      <c r="AB213" s="90">
        <f>'CALC| 1'!$G$24*'CALC| 1'!AC21</f>
        <v>0.60306064402475712</v>
      </c>
      <c r="AC213" s="90">
        <f>'CALC| 1'!$G$24*'CALC| 1'!AD21</f>
        <v>0.59415946891895166</v>
      </c>
      <c r="AD213" s="90">
        <f>'CALC| 1'!$G$24*'CALC| 1'!AE21</f>
        <v>0.5853896751577079</v>
      </c>
      <c r="AE213" s="90">
        <f>'CALC| 1'!$G$24*'CALC| 1'!AF21</f>
        <v>0.57674932355238018</v>
      </c>
      <c r="AF213" s="90">
        <f>'CALC| 1'!$G$24*'CALC| 1'!AG21</f>
        <v>0.56823650353674704</v>
      </c>
      <c r="AG213" s="90">
        <f>'CALC| 1'!$G$24*'CALC| 1'!AH21</f>
        <v>0.55984933274454463</v>
      </c>
      <c r="AH213" s="90">
        <f>'CALC| 1'!$G$24*'CALC| 1'!AI21</f>
        <v>0.55158595659323517</v>
      </c>
      <c r="AI213" s="90">
        <f>'CALC| 1'!$G$24*'CALC| 1'!AJ21</f>
        <v>0.54344454787391905</v>
      </c>
      <c r="AJ213" s="90">
        <f>'CALC| 1'!$G$24*'CALC| 1'!AK21</f>
        <v>0.53542330634730007</v>
      </c>
      <c r="AK213" s="90">
        <f>'CALC| 1'!$G$24*'CALC| 1'!AL21</f>
        <v>0.5275204583456139</v>
      </c>
      <c r="AL213" s="90">
        <f>'CALC| 1'!$G$24*'CALC| 1'!AM21</f>
        <v>0.51973425638043258</v>
      </c>
      <c r="AM213" s="90"/>
      <c r="AN213" s="90"/>
      <c r="AO213" s="90"/>
      <c r="AP213" s="90"/>
      <c r="AQ213" s="90"/>
      <c r="AR213" s="90"/>
      <c r="AS213" s="90"/>
      <c r="AT213" s="90"/>
      <c r="AU213" s="90"/>
      <c r="AV213" s="90"/>
      <c r="AW213" s="90"/>
      <c r="AX213" s="90"/>
      <c r="AY213" s="90"/>
      <c r="AZ213" s="90"/>
      <c r="BA213" s="90"/>
      <c r="BB213" s="90"/>
      <c r="BC213" s="90"/>
      <c r="BD213" s="90"/>
      <c r="BE213" s="90"/>
      <c r="BF213" s="90"/>
      <c r="BG213" s="90"/>
      <c r="BH213" s="90"/>
      <c r="BI213" s="90"/>
      <c r="BJ213" s="90"/>
      <c r="BK213" s="90"/>
      <c r="BL213" s="90"/>
      <c r="BM213" s="90"/>
      <c r="BN213" s="90"/>
      <c r="BO213" s="68"/>
      <c r="BP213" s="68"/>
      <c r="BQ213" s="68"/>
      <c r="BR213" s="68"/>
      <c r="BS213" s="68"/>
    </row>
    <row r="214" spans="1:71" ht="14.25" x14ac:dyDescent="0.45">
      <c r="A214"/>
      <c r="B214" s="142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</row>
    <row r="215" spans="1:71" x14ac:dyDescent="0.35">
      <c r="A215" s="69"/>
      <c r="C215" s="70" t="s">
        <v>26</v>
      </c>
      <c r="D215" s="68"/>
      <c r="E215" s="68"/>
      <c r="F215" s="68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  <c r="V215" s="90"/>
      <c r="W215" s="90"/>
      <c r="X215" s="90"/>
      <c r="Y215" s="90"/>
      <c r="Z215" s="90"/>
      <c r="AA215" s="90"/>
      <c r="AB215" s="90"/>
      <c r="AC215" s="90"/>
      <c r="AD215" s="90"/>
      <c r="AE215" s="90"/>
      <c r="AF215" s="90"/>
      <c r="AG215" s="90"/>
      <c r="AH215" s="90"/>
      <c r="AI215" s="90"/>
      <c r="AJ215" s="90"/>
      <c r="AK215" s="90"/>
      <c r="AL215" s="90"/>
      <c r="AM215" s="90"/>
      <c r="AN215" s="90"/>
      <c r="AO215" s="90"/>
      <c r="AP215" s="90"/>
      <c r="AQ215" s="90"/>
      <c r="AR215" s="90"/>
      <c r="AS215" s="90"/>
      <c r="AT215" s="90"/>
      <c r="AU215" s="90"/>
      <c r="AV215" s="90"/>
      <c r="AW215" s="90"/>
      <c r="AX215" s="90"/>
      <c r="AY215" s="90"/>
      <c r="AZ215" s="90"/>
      <c r="BA215" s="90"/>
      <c r="BB215" s="90"/>
      <c r="BC215" s="90"/>
      <c r="BD215" s="90"/>
      <c r="BE215" s="90"/>
      <c r="BF215" s="90"/>
      <c r="BG215" s="90"/>
      <c r="BH215" s="90"/>
      <c r="BI215" s="90"/>
      <c r="BJ215" s="90"/>
      <c r="BK215" s="90"/>
      <c r="BL215" s="90"/>
      <c r="BM215" s="90"/>
      <c r="BN215" s="90"/>
      <c r="BO215" s="68"/>
      <c r="BP215" s="68"/>
      <c r="BQ215" s="68"/>
      <c r="BR215" s="68"/>
      <c r="BS215" s="68"/>
    </row>
    <row r="216" spans="1:71" ht="15.4" x14ac:dyDescent="0.6">
      <c r="A216" s="69"/>
      <c r="C216" s="98" t="s">
        <v>27</v>
      </c>
      <c r="D216" s="34" t="s">
        <v>0</v>
      </c>
      <c r="E216" s="20" t="s">
        <v>110</v>
      </c>
      <c r="F216" s="20"/>
      <c r="G216" s="90">
        <f>'CALC| 1'!$G$28*'CALC| 1'!H21</f>
        <v>0.26098140000000003</v>
      </c>
      <c r="H216" s="90">
        <f>'CALC| 1'!$G$28*'CALC| 1'!I21</f>
        <v>0.26098140000000003</v>
      </c>
      <c r="I216" s="90">
        <f>'CALC| 1'!$G$28*'CALC| 1'!J21</f>
        <v>0.26098140000000003</v>
      </c>
      <c r="J216" s="90">
        <f>'CALC| 1'!$G$28*'CALC| 1'!K21</f>
        <v>0.26098140000000003</v>
      </c>
      <c r="K216" s="90">
        <f>'CALC| 1'!$G$28*'CALC| 1'!L21</f>
        <v>0.26098140000000003</v>
      </c>
      <c r="L216" s="90">
        <f>'CALC| 1'!$G$28*'CALC| 1'!M21</f>
        <v>0.26098140000000003</v>
      </c>
      <c r="M216" s="90">
        <f>'CALC| 1'!$G$28*'CALC| 1'!N21</f>
        <v>0.26098140000000003</v>
      </c>
      <c r="N216" s="90">
        <f>'CALC| 1'!$G$28*'CALC| 1'!O21</f>
        <v>0.26098140000000003</v>
      </c>
      <c r="O216" s="90">
        <f>'CALC| 1'!$G$28*'CALC| 1'!P21</f>
        <v>0.25712931453600002</v>
      </c>
      <c r="P216" s="90">
        <f>'CALC| 1'!$G$28*'CALC| 1'!Q21</f>
        <v>0.25333408585344869</v>
      </c>
      <c r="Q216" s="90">
        <f>'CALC| 1'!$G$28*'CALC| 1'!R21</f>
        <v>0.24959487474625178</v>
      </c>
      <c r="R216" s="90">
        <f>'CALC| 1'!$G$28*'CALC| 1'!S21</f>
        <v>0.2459108543949971</v>
      </c>
      <c r="S216" s="90">
        <f>'CALC| 1'!$G$28*'CALC| 1'!T21</f>
        <v>0.24228121018412693</v>
      </c>
      <c r="T216" s="90">
        <f>'CALC| 1'!$G$28*'CALC| 1'!U21</f>
        <v>0.23870513952180925</v>
      </c>
      <c r="U216" s="90">
        <f>'CALC| 1'!$G$28*'CALC| 1'!V21</f>
        <v>0.23518185166246736</v>
      </c>
      <c r="V216" s="90">
        <f>'CALC| 1'!$G$28*'CALC| 1'!W21</f>
        <v>0.23171056753192931</v>
      </c>
      <c r="W216" s="90">
        <f>'CALC| 1'!$G$28*'CALC| 1'!X21</f>
        <v>0.22829051955515806</v>
      </c>
      <c r="X216" s="90">
        <f>'CALC| 1'!$G$28*'CALC| 1'!Y21</f>
        <v>0.22492095148652391</v>
      </c>
      <c r="Y216" s="90">
        <f>'CALC| 1'!$G$28*'CALC| 1'!Z21</f>
        <v>0.22160111824258283</v>
      </c>
      <c r="Z216" s="90">
        <f>'CALC| 1'!$G$28*'CALC| 1'!AA21</f>
        <v>0.2183302857373223</v>
      </c>
      <c r="AA216" s="90">
        <f>'CALC| 1'!$G$28*'CALC| 1'!AB21</f>
        <v>0.21510773071983941</v>
      </c>
      <c r="AB216" s="90">
        <f>'CALC| 1'!$G$28*'CALC| 1'!AC21</f>
        <v>0.21193274061441461</v>
      </c>
      <c r="AC216" s="90">
        <f>'CALC| 1'!$G$28*'CALC| 1'!AD21</f>
        <v>0.20880461336294584</v>
      </c>
      <c r="AD216" s="90">
        <f>'CALC| 1'!$G$28*'CALC| 1'!AE21</f>
        <v>0.20572265726970876</v>
      </c>
      <c r="AE216" s="90">
        <f>'CALC| 1'!$G$28*'CALC| 1'!AF21</f>
        <v>0.20268619084840789</v>
      </c>
      <c r="AF216" s="90">
        <f>'CALC| 1'!$G$28*'CALC| 1'!AG21</f>
        <v>0.19969454267148537</v>
      </c>
      <c r="AG216" s="90">
        <f>'CALC| 1'!$G$28*'CALC| 1'!AH21</f>
        <v>0.19674705122165426</v>
      </c>
      <c r="AH216" s="90">
        <f>'CALC| 1'!$G$28*'CALC| 1'!AI21</f>
        <v>0.19384306474562263</v>
      </c>
      <c r="AI216" s="90">
        <f>'CALC| 1'!$G$28*'CALC| 1'!AJ21</f>
        <v>0.19098194110997724</v>
      </c>
      <c r="AJ216" s="90">
        <f>'CALC| 1'!$G$28*'CALC| 1'!AK21</f>
        <v>0.188163047659194</v>
      </c>
      <c r="AK216" s="90">
        <f>'CALC| 1'!$G$28*'CALC| 1'!AL21</f>
        <v>0.18538576107574431</v>
      </c>
      <c r="AL216" s="90">
        <f>'CALC| 1'!$G$28*'CALC| 1'!AM21</f>
        <v>0.1826494672422663</v>
      </c>
      <c r="AM216" s="90"/>
      <c r="AN216" s="90"/>
      <c r="AO216" s="90"/>
      <c r="AP216" s="90"/>
      <c r="AQ216" s="90"/>
      <c r="AR216" s="90"/>
      <c r="AS216" s="90"/>
      <c r="AT216" s="90"/>
      <c r="AU216" s="90"/>
      <c r="AV216" s="90"/>
      <c r="AW216" s="90"/>
      <c r="AX216" s="90"/>
      <c r="AY216" s="90"/>
      <c r="AZ216" s="90"/>
      <c r="BA216" s="90"/>
      <c r="BB216" s="90"/>
      <c r="BC216" s="90"/>
      <c r="BD216" s="90"/>
      <c r="BE216" s="90"/>
      <c r="BF216" s="90"/>
      <c r="BG216" s="90"/>
      <c r="BH216" s="90"/>
      <c r="BI216" s="90"/>
      <c r="BJ216" s="90"/>
      <c r="BK216" s="90"/>
      <c r="BL216" s="90"/>
      <c r="BM216" s="90"/>
      <c r="BN216" s="90"/>
      <c r="BO216" s="68"/>
      <c r="BP216" s="68"/>
      <c r="BQ216" s="68"/>
      <c r="BR216" s="68"/>
      <c r="BS216" s="68"/>
    </row>
    <row r="217" spans="1:71" ht="14.25" x14ac:dyDescent="0.45">
      <c r="A217"/>
      <c r="B217" s="142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</row>
    <row r="218" spans="1:71" ht="15.4" x14ac:dyDescent="0.6">
      <c r="A218" s="69"/>
      <c r="C218" s="70" t="s">
        <v>28</v>
      </c>
      <c r="D218" s="34"/>
      <c r="E218" s="20"/>
      <c r="F218" s="20"/>
      <c r="G218" s="90"/>
      <c r="H218" s="90"/>
      <c r="I218" s="90"/>
      <c r="J218" s="90"/>
      <c r="K218" s="90"/>
      <c r="L218" s="90"/>
      <c r="M218" s="90"/>
      <c r="N218" s="90"/>
      <c r="O218" s="90"/>
      <c r="P218" s="90"/>
      <c r="Q218" s="90"/>
      <c r="R218" s="90"/>
      <c r="S218" s="90"/>
      <c r="T218" s="90"/>
      <c r="U218" s="90"/>
      <c r="V218" s="90"/>
      <c r="W218" s="90"/>
      <c r="X218" s="90"/>
      <c r="Y218" s="90"/>
      <c r="Z218" s="90"/>
      <c r="AA218" s="90"/>
      <c r="AB218" s="90"/>
      <c r="AC218" s="90"/>
      <c r="AD218" s="90"/>
      <c r="AE218" s="90"/>
      <c r="AF218" s="90"/>
      <c r="AG218" s="90"/>
      <c r="AH218" s="90"/>
      <c r="AI218" s="90"/>
      <c r="AJ218" s="90"/>
      <c r="AK218" s="90"/>
      <c r="AL218" s="90"/>
      <c r="AM218" s="90"/>
      <c r="AN218" s="90"/>
      <c r="AO218" s="90"/>
      <c r="AP218" s="90"/>
      <c r="AQ218" s="90"/>
      <c r="AR218" s="90"/>
      <c r="AS218" s="90"/>
      <c r="AT218" s="90"/>
      <c r="AU218" s="90"/>
      <c r="AV218" s="90"/>
      <c r="AW218" s="90"/>
      <c r="AX218" s="90"/>
      <c r="AY218" s="90"/>
      <c r="AZ218" s="90"/>
      <c r="BA218" s="90"/>
      <c r="BB218" s="90"/>
      <c r="BC218" s="90"/>
      <c r="BD218" s="90"/>
      <c r="BE218" s="90"/>
      <c r="BF218" s="90"/>
      <c r="BG218" s="90"/>
      <c r="BH218" s="90"/>
      <c r="BI218" s="90"/>
      <c r="BJ218" s="90"/>
      <c r="BK218" s="90"/>
      <c r="BL218" s="90"/>
      <c r="BM218" s="90"/>
      <c r="BN218" s="90"/>
      <c r="BO218" s="68"/>
      <c r="BP218" s="68"/>
      <c r="BQ218" s="68"/>
      <c r="BR218" s="68"/>
      <c r="BS218" s="68"/>
    </row>
    <row r="219" spans="1:71" ht="15.4" x14ac:dyDescent="0.6">
      <c r="A219" s="69"/>
      <c r="C219" s="112" t="s">
        <v>223</v>
      </c>
      <c r="D219" s="34" t="s">
        <v>0</v>
      </c>
      <c r="E219" s="20" t="s">
        <v>110</v>
      </c>
      <c r="F219" s="20"/>
      <c r="G219" s="90">
        <f>'CALC| 1'!$G$32*'CALC| 1'!H21</f>
        <v>0.16994400000000001</v>
      </c>
      <c r="H219" s="90">
        <f>'CALC| 1'!$G$32*'CALC| 1'!I21</f>
        <v>0.16994400000000001</v>
      </c>
      <c r="I219" s="90">
        <f>'CALC| 1'!$G$32*'CALC| 1'!J21</f>
        <v>0.16994400000000001</v>
      </c>
      <c r="J219" s="90">
        <f>'CALC| 1'!$G$32*'CALC| 1'!K21</f>
        <v>0.16994400000000001</v>
      </c>
      <c r="K219" s="90">
        <f>'CALC| 1'!$G$32*'CALC| 1'!L21</f>
        <v>0.16994400000000001</v>
      </c>
      <c r="L219" s="90">
        <f>'CALC| 1'!$G$32*'CALC| 1'!M21</f>
        <v>0.16994400000000001</v>
      </c>
      <c r="M219" s="90">
        <f>'CALC| 1'!$G$32*'CALC| 1'!N21</f>
        <v>0.16994400000000001</v>
      </c>
      <c r="N219" s="90">
        <f>'CALC| 1'!$G$32*'CALC| 1'!O21</f>
        <v>0.16994400000000001</v>
      </c>
      <c r="O219" s="90">
        <f>'CALC| 1'!$G$32*'CALC| 1'!P21</f>
        <v>0.16743562656000002</v>
      </c>
      <c r="P219" s="90">
        <f>'CALC| 1'!$G$32*'CALC| 1'!Q21</f>
        <v>0.16496427671197442</v>
      </c>
      <c r="Q219" s="90">
        <f>'CALC| 1'!$G$32*'CALC| 1'!R21</f>
        <v>0.16252940398770568</v>
      </c>
      <c r="R219" s="90">
        <f>'CALC| 1'!$G$32*'CALC| 1'!S21</f>
        <v>0.16013046998484715</v>
      </c>
      <c r="S219" s="90">
        <f>'CALC| 1'!$G$32*'CALC| 1'!T21</f>
        <v>0.1577669442478708</v>
      </c>
      <c r="T219" s="90">
        <f>'CALC| 1'!$G$32*'CALC| 1'!U21</f>
        <v>0.15543830415077223</v>
      </c>
      <c r="U219" s="90">
        <f>'CALC| 1'!$G$32*'CALC| 1'!V21</f>
        <v>0.15314403478150684</v>
      </c>
      <c r="V219" s="90">
        <f>'CALC| 1'!$G$32*'CALC| 1'!W21</f>
        <v>0.15088362882813178</v>
      </c>
      <c r="W219" s="90">
        <f>'CALC| 1'!$G$32*'CALC| 1'!X21</f>
        <v>0.14865658646662858</v>
      </c>
      <c r="X219" s="90">
        <f>'CALC| 1'!$G$32*'CALC| 1'!Y21</f>
        <v>0.14646241525038112</v>
      </c>
      <c r="Y219" s="90">
        <f>'CALC| 1'!$G$32*'CALC| 1'!Z21</f>
        <v>0.14430063000128551</v>
      </c>
      <c r="Z219" s="90">
        <f>'CALC| 1'!$G$32*'CALC| 1'!AA21</f>
        <v>0.14217075270246654</v>
      </c>
      <c r="AA219" s="90">
        <f>'CALC| 1'!$G$32*'CALC| 1'!AB21</f>
        <v>0.14007231239257811</v>
      </c>
      <c r="AB219" s="90">
        <f>'CALC| 1'!$G$32*'CALC| 1'!AC21</f>
        <v>0.13800484506166369</v>
      </c>
      <c r="AC219" s="90">
        <f>'CALC| 1'!$G$32*'CALC| 1'!AD21</f>
        <v>0.13596789354855351</v>
      </c>
      <c r="AD219" s="90">
        <f>'CALC| 1'!$G$32*'CALC| 1'!AE21</f>
        <v>0.13396100743977687</v>
      </c>
      <c r="AE219" s="90">
        <f>'CALC| 1'!$G$32*'CALC| 1'!AF21</f>
        <v>0.13198374296996579</v>
      </c>
      <c r="AF219" s="90">
        <f>'CALC| 1'!$G$32*'CALC| 1'!AG21</f>
        <v>0.13003566292372909</v>
      </c>
      <c r="AG219" s="90">
        <f>'CALC| 1'!$G$32*'CALC| 1'!AH21</f>
        <v>0.12811633653897483</v>
      </c>
      <c r="AH219" s="90">
        <f>'CALC| 1'!$G$32*'CALC| 1'!AI21</f>
        <v>0.12622533941165956</v>
      </c>
      <c r="AI219" s="90">
        <f>'CALC| 1'!$G$32*'CALC| 1'!AJ21</f>
        <v>0.12436225340194348</v>
      </c>
      <c r="AJ219" s="90">
        <f>'CALC| 1'!$G$32*'CALC| 1'!AK21</f>
        <v>0.12252666654173081</v>
      </c>
      <c r="AK219" s="90">
        <f>'CALC| 1'!$G$32*'CALC| 1'!AL21</f>
        <v>0.12071817294357486</v>
      </c>
      <c r="AL219" s="90">
        <f>'CALC| 1'!$G$32*'CALC| 1'!AM21</f>
        <v>0.11893637271092769</v>
      </c>
      <c r="AM219" s="90"/>
      <c r="AN219" s="90"/>
      <c r="AO219" s="90"/>
      <c r="AP219" s="90"/>
      <c r="AQ219" s="90"/>
      <c r="AR219" s="90"/>
      <c r="AS219" s="90"/>
      <c r="AT219" s="90"/>
      <c r="AU219" s="90"/>
      <c r="AV219" s="90"/>
      <c r="AW219" s="90"/>
      <c r="AX219" s="90"/>
      <c r="AY219" s="90"/>
      <c r="AZ219" s="90"/>
      <c r="BA219" s="90"/>
      <c r="BB219" s="90"/>
      <c r="BC219" s="90"/>
      <c r="BD219" s="90"/>
      <c r="BE219" s="90"/>
      <c r="BF219" s="90"/>
      <c r="BG219" s="90"/>
      <c r="BH219" s="90"/>
      <c r="BI219" s="90"/>
      <c r="BJ219" s="90"/>
      <c r="BK219" s="90"/>
      <c r="BL219" s="90"/>
      <c r="BM219" s="90"/>
      <c r="BN219" s="90"/>
      <c r="BO219" s="68"/>
      <c r="BP219" s="68"/>
      <c r="BQ219" s="68"/>
      <c r="BR219" s="68"/>
      <c r="BS219" s="68"/>
    </row>
    <row r="220" spans="1:71" ht="15.4" x14ac:dyDescent="0.6">
      <c r="A220" s="100"/>
      <c r="C220" s="112" t="s">
        <v>154</v>
      </c>
      <c r="D220" s="34" t="s">
        <v>0</v>
      </c>
      <c r="E220" s="20" t="s">
        <v>110</v>
      </c>
      <c r="F220" s="20"/>
      <c r="G220" s="90">
        <f>'CALC| 1'!$G$33*'CALC| 1'!H21</f>
        <v>0.66207364412510306</v>
      </c>
      <c r="H220" s="90">
        <f>'CALC| 1'!$G$33*'CALC| 1'!I21</f>
        <v>0.66207364412510306</v>
      </c>
      <c r="I220" s="90">
        <f>'CALC| 1'!$G$33*'CALC| 1'!J21</f>
        <v>0.66207364412510306</v>
      </c>
      <c r="J220" s="90">
        <f>'CALC| 1'!$G$33*'CALC| 1'!K21</f>
        <v>0.66207364412510306</v>
      </c>
      <c r="K220" s="90">
        <f>'CALC| 1'!$G$33*'CALC| 1'!L21</f>
        <v>0.66207364412510306</v>
      </c>
      <c r="L220" s="90">
        <f>'CALC| 1'!$G$33*'CALC| 1'!M21</f>
        <v>0.66207364412510306</v>
      </c>
      <c r="M220" s="90">
        <f>'CALC| 1'!$G$33*'CALC| 1'!N21</f>
        <v>0.66207364412510306</v>
      </c>
      <c r="N220" s="90">
        <f>'CALC| 1'!$G$33*'CALC| 1'!O21</f>
        <v>0.66207364412510306</v>
      </c>
      <c r="O220" s="90">
        <f>'CALC| 1'!$G$33*'CALC| 1'!P21</f>
        <v>0.65230143713781652</v>
      </c>
      <c r="P220" s="90">
        <f>'CALC| 1'!$G$33*'CALC| 1'!Q21</f>
        <v>0.64267346792566238</v>
      </c>
      <c r="Q220" s="90">
        <f>'CALC| 1'!$G$33*'CALC| 1'!R21</f>
        <v>0.63318760753907966</v>
      </c>
      <c r="R220" s="90">
        <f>'CALC| 1'!$G$33*'CALC| 1'!S21</f>
        <v>0.62384175845180279</v>
      </c>
      <c r="S220" s="90">
        <f>'CALC| 1'!$G$33*'CALC| 1'!T21</f>
        <v>0.61463385409705418</v>
      </c>
      <c r="T220" s="90">
        <f>'CALC| 1'!$G$33*'CALC| 1'!U21</f>
        <v>0.60556185841058174</v>
      </c>
      <c r="U220" s="90">
        <f>'CALC| 1'!$G$33*'CALC| 1'!V21</f>
        <v>0.5966237653804416</v>
      </c>
      <c r="V220" s="90">
        <f>'CALC| 1'!$G$33*'CALC| 1'!W21</f>
        <v>0.58781759860342619</v>
      </c>
      <c r="W220" s="90">
        <f>'CALC| 1'!$G$33*'CALC| 1'!X21</f>
        <v>0.57914141084803961</v>
      </c>
      <c r="X220" s="90">
        <f>'CALC| 1'!$G$33*'CALC| 1'!Y21</f>
        <v>0.57059328362392259</v>
      </c>
      <c r="Y220" s="90">
        <f>'CALC| 1'!$G$33*'CALC| 1'!Z21</f>
        <v>0.56217132675763348</v>
      </c>
      <c r="Z220" s="90">
        <f>'CALC| 1'!$G$33*'CALC| 1'!AA21</f>
        <v>0.55387367797469078</v>
      </c>
      <c r="AA220" s="90">
        <f>'CALC| 1'!$G$33*'CALC| 1'!AB21</f>
        <v>0.54569850248778429</v>
      </c>
      <c r="AB220" s="90">
        <f>'CALC| 1'!$G$33*'CALC| 1'!AC21</f>
        <v>0.53764399259106477</v>
      </c>
      <c r="AC220" s="90">
        <f>'CALC| 1'!$G$33*'CALC| 1'!AD21</f>
        <v>0.52970836726042059</v>
      </c>
      <c r="AD220" s="90">
        <f>'CALC| 1'!$G$33*'CALC| 1'!AE21</f>
        <v>0.52188987175965684</v>
      </c>
      <c r="AE220" s="90">
        <f>'CALC| 1'!$G$33*'CALC| 1'!AF21</f>
        <v>0.51418677725248429</v>
      </c>
      <c r="AF220" s="90">
        <f>'CALC| 1'!$G$33*'CALC| 1'!AG21</f>
        <v>0.50659738042023761</v>
      </c>
      <c r="AG220" s="90">
        <f>'CALC| 1'!$G$33*'CALC| 1'!AH21</f>
        <v>0.49912000308523485</v>
      </c>
      <c r="AH220" s="90">
        <f>'CALC| 1'!$G$33*'CALC| 1'!AI21</f>
        <v>0.49175299183969684</v>
      </c>
      <c r="AI220" s="90">
        <f>'CALC| 1'!$G$33*'CALC| 1'!AJ21</f>
        <v>0.48449471768014291</v>
      </c>
      <c r="AJ220" s="90">
        <f>'CALC| 1'!$G$33*'CALC| 1'!AK21</f>
        <v>0.47734357564718405</v>
      </c>
      <c r="AK220" s="90">
        <f>'CALC| 1'!$G$33*'CALC| 1'!AL21</f>
        <v>0.47029798447063165</v>
      </c>
      <c r="AL220" s="90">
        <f>'CALC| 1'!$G$33*'CALC| 1'!AM21</f>
        <v>0.46335638621984504</v>
      </c>
      <c r="AM220" s="90"/>
      <c r="AN220" s="90"/>
      <c r="AO220" s="90"/>
      <c r="AP220" s="90"/>
      <c r="AQ220" s="90"/>
      <c r="AR220" s="90"/>
      <c r="AS220" s="90"/>
      <c r="AT220" s="90"/>
      <c r="AU220" s="90"/>
      <c r="AV220" s="90"/>
      <c r="AW220" s="90"/>
      <c r="AX220" s="90"/>
      <c r="AY220" s="90"/>
      <c r="AZ220" s="90"/>
      <c r="BA220" s="90"/>
      <c r="BB220" s="90"/>
      <c r="BC220" s="90"/>
      <c r="BD220" s="90"/>
      <c r="BE220" s="90"/>
      <c r="BF220" s="90"/>
      <c r="BG220" s="90"/>
      <c r="BH220" s="90"/>
      <c r="BI220" s="90"/>
      <c r="BJ220" s="90"/>
      <c r="BK220" s="90"/>
      <c r="BL220" s="90"/>
      <c r="BM220" s="90"/>
      <c r="BN220" s="90"/>
      <c r="BO220" s="68"/>
      <c r="BP220" s="68"/>
      <c r="BQ220" s="68"/>
      <c r="BR220" s="68"/>
      <c r="BS220" s="68"/>
    </row>
    <row r="221" spans="1:71" ht="15.4" x14ac:dyDescent="0.6">
      <c r="A221" s="69"/>
      <c r="C221" s="112" t="s">
        <v>224</v>
      </c>
      <c r="D221" s="34" t="s">
        <v>0</v>
      </c>
      <c r="E221" s="20" t="s">
        <v>110</v>
      </c>
      <c r="F221" s="20"/>
      <c r="G221" s="90">
        <f>'CALC| 1'!$G$34*'CALC| 1'!H21</f>
        <v>0.432531656453778</v>
      </c>
      <c r="H221" s="90">
        <f>'CALC| 1'!$G$34*'CALC| 1'!I21</f>
        <v>0.432531656453778</v>
      </c>
      <c r="I221" s="90">
        <f>'CALC| 1'!$G$34*'CALC| 1'!J21</f>
        <v>0.432531656453778</v>
      </c>
      <c r="J221" s="90">
        <f>'CALC| 1'!$G$34*'CALC| 1'!K21</f>
        <v>0.432531656453778</v>
      </c>
      <c r="K221" s="90">
        <f>'CALC| 1'!$G$34*'CALC| 1'!L21</f>
        <v>0.432531656453778</v>
      </c>
      <c r="L221" s="90">
        <f>'CALC| 1'!$G$34*'CALC| 1'!M21</f>
        <v>0.432531656453778</v>
      </c>
      <c r="M221" s="90">
        <f>'CALC| 1'!$G$34*'CALC| 1'!N21</f>
        <v>0.432531656453778</v>
      </c>
      <c r="N221" s="90">
        <f>'CALC| 1'!$G$34*'CALC| 1'!O21</f>
        <v>0.432531656453778</v>
      </c>
      <c r="O221" s="90">
        <f>'CALC| 1'!$G$34*'CALC| 1'!P21</f>
        <v>0.42614748920452022</v>
      </c>
      <c r="P221" s="90">
        <f>'CALC| 1'!$G$34*'CALC| 1'!Q21</f>
        <v>0.41985755226386157</v>
      </c>
      <c r="Q221" s="90">
        <f>'CALC| 1'!$G$34*'CALC| 1'!R21</f>
        <v>0.41366045479244695</v>
      </c>
      <c r="R221" s="90">
        <f>'CALC| 1'!$G$34*'CALC| 1'!S21</f>
        <v>0.40755482647971042</v>
      </c>
      <c r="S221" s="90">
        <f>'CALC| 1'!$G$34*'CALC| 1'!T21</f>
        <v>0.40153931724086989</v>
      </c>
      <c r="T221" s="90">
        <f>'CALC| 1'!$G$34*'CALC| 1'!U21</f>
        <v>0.39561259691839468</v>
      </c>
      <c r="U221" s="90">
        <f>'CALC| 1'!$G$34*'CALC| 1'!V21</f>
        <v>0.38977335498787918</v>
      </c>
      <c r="V221" s="90">
        <f>'CALC| 1'!$G$34*'CALC| 1'!W21</f>
        <v>0.38402030026825806</v>
      </c>
      <c r="W221" s="90">
        <f>'CALC| 1'!$G$34*'CALC| 1'!X21</f>
        <v>0.37835216063629862</v>
      </c>
      <c r="X221" s="90">
        <f>'CALC| 1'!$G$34*'CALC| 1'!Y21</f>
        <v>0.37276768274530681</v>
      </c>
      <c r="Y221" s="90">
        <f>'CALC| 1'!$G$34*'CALC| 1'!Z21</f>
        <v>0.3672656317479861</v>
      </c>
      <c r="Z221" s="90">
        <f>'CALC| 1'!$G$34*'CALC| 1'!AA21</f>
        <v>0.36184479102338585</v>
      </c>
      <c r="AA221" s="90">
        <f>'CALC| 1'!$G$34*'CALC| 1'!AB21</f>
        <v>0.35650396190788064</v>
      </c>
      <c r="AB221" s="90">
        <f>'CALC| 1'!$G$34*'CALC| 1'!AC21</f>
        <v>0.35124196343012037</v>
      </c>
      <c r="AC221" s="90">
        <f>'CALC| 1'!$G$34*'CALC| 1'!AD21</f>
        <v>0.34605763204989176</v>
      </c>
      <c r="AD221" s="90">
        <f>'CALC| 1'!$G$34*'CALC| 1'!AE21</f>
        <v>0.34094982140083535</v>
      </c>
      <c r="AE221" s="90">
        <f>'CALC| 1'!$G$34*'CALC| 1'!AF21</f>
        <v>0.33591740203695908</v>
      </c>
      <c r="AF221" s="90">
        <f>'CALC| 1'!$G$34*'CALC| 1'!AG21</f>
        <v>0.33095926118289354</v>
      </c>
      <c r="AG221" s="90">
        <f>'CALC| 1'!$G$34*'CALC| 1'!AH21</f>
        <v>0.32607430248783403</v>
      </c>
      <c r="AH221" s="90">
        <f>'CALC| 1'!$G$34*'CALC| 1'!AI21</f>
        <v>0.32126144578311361</v>
      </c>
      <c r="AI221" s="90">
        <f>'CALC| 1'!$G$34*'CALC| 1'!AJ21</f>
        <v>0.31651962684335488</v>
      </c>
      <c r="AJ221" s="90">
        <f>'CALC| 1'!$G$34*'CALC| 1'!AK21</f>
        <v>0.31184779715114697</v>
      </c>
      <c r="AK221" s="90">
        <f>'CALC| 1'!$G$34*'CALC| 1'!AL21</f>
        <v>0.30724492366519607</v>
      </c>
      <c r="AL221" s="90">
        <f>'CALC| 1'!$G$34*'CALC| 1'!AM21</f>
        <v>0.30270998859189774</v>
      </c>
      <c r="AM221" s="90"/>
      <c r="AN221" s="90"/>
      <c r="AO221" s="90"/>
      <c r="AP221" s="90"/>
      <c r="AQ221" s="90"/>
      <c r="AR221" s="90"/>
      <c r="AS221" s="90"/>
      <c r="AT221" s="90"/>
      <c r="AU221" s="90"/>
      <c r="AV221" s="90"/>
      <c r="AW221" s="90"/>
      <c r="AX221" s="90"/>
      <c r="AY221" s="90"/>
      <c r="AZ221" s="90"/>
      <c r="BA221" s="90"/>
      <c r="BB221" s="90"/>
      <c r="BC221" s="90"/>
      <c r="BD221" s="90"/>
      <c r="BE221" s="90"/>
      <c r="BF221" s="90"/>
      <c r="BG221" s="90"/>
      <c r="BH221" s="90"/>
      <c r="BI221" s="90"/>
      <c r="BJ221" s="90"/>
      <c r="BK221" s="90"/>
      <c r="BL221" s="90"/>
      <c r="BM221" s="90"/>
      <c r="BN221" s="90"/>
      <c r="BO221" s="68"/>
      <c r="BP221" s="68"/>
      <c r="BQ221" s="68"/>
      <c r="BR221" s="68"/>
      <c r="BS221" s="68"/>
    </row>
    <row r="222" spans="1:71" ht="15.4" x14ac:dyDescent="0.6">
      <c r="A222" s="69"/>
      <c r="C222" s="112" t="s">
        <v>266</v>
      </c>
      <c r="D222" s="34" t="s">
        <v>0</v>
      </c>
      <c r="E222" s="20" t="s">
        <v>110</v>
      </c>
      <c r="F222" s="20"/>
      <c r="G222" s="90">
        <f>'CALC| 1'!$G$35*'CALC| 1'!H21</f>
        <v>2.7288326615453382</v>
      </c>
      <c r="H222" s="90">
        <f>'CALC| 1'!$G$35*'CALC| 1'!I21</f>
        <v>2.7288326615453382</v>
      </c>
      <c r="I222" s="90">
        <f>'CALC| 1'!$G$35*'CALC| 1'!J21</f>
        <v>2.7288326615453382</v>
      </c>
      <c r="J222" s="90">
        <f>'CALC| 1'!$G$35*'CALC| 1'!K21</f>
        <v>2.7288326615453382</v>
      </c>
      <c r="K222" s="90">
        <f>'CALC| 1'!$G$35*'CALC| 1'!L21</f>
        <v>2.7288326615453382</v>
      </c>
      <c r="L222" s="90">
        <f>'CALC| 1'!$G$35*'CALC| 1'!M21</f>
        <v>2.7288326615453382</v>
      </c>
      <c r="M222" s="90">
        <f>'CALC| 1'!$G$35*'CALC| 1'!N21</f>
        <v>2.7288326615453382</v>
      </c>
      <c r="N222" s="90">
        <f>'CALC| 1'!$G$35*'CALC| 1'!O21</f>
        <v>2.7288326615453382</v>
      </c>
      <c r="O222" s="90">
        <f>'CALC| 1'!$G$35*'CALC| 1'!P21</f>
        <v>2.6885550914609291</v>
      </c>
      <c r="P222" s="90">
        <f>'CALC| 1'!$G$35*'CALC| 1'!Q21</f>
        <v>2.648872018310966</v>
      </c>
      <c r="Q222" s="90">
        <f>'CALC| 1'!$G$35*'CALC| 1'!R21</f>
        <v>2.6097746673206959</v>
      </c>
      <c r="R222" s="90">
        <f>'CALC| 1'!$G$35*'CALC| 1'!S21</f>
        <v>2.5712543932310425</v>
      </c>
      <c r="S222" s="90"/>
      <c r="T222" s="90"/>
      <c r="U222" s="90"/>
      <c r="V222" s="90"/>
      <c r="W222" s="90"/>
      <c r="X222" s="90"/>
      <c r="Y222" s="90"/>
      <c r="Z222" s="90"/>
      <c r="AA222" s="90"/>
      <c r="AB222" s="90"/>
      <c r="AC222" s="90"/>
      <c r="AD222" s="90"/>
      <c r="AE222" s="90"/>
      <c r="AF222" s="90"/>
      <c r="AG222" s="90"/>
      <c r="AH222" s="90"/>
      <c r="AI222" s="90"/>
      <c r="AJ222" s="90"/>
      <c r="AK222" s="90"/>
      <c r="AL222" s="90"/>
      <c r="AM222" s="90"/>
      <c r="AN222" s="90"/>
      <c r="AO222" s="90"/>
      <c r="AP222" s="90"/>
      <c r="AQ222" s="90"/>
      <c r="AR222" s="90"/>
      <c r="AS222" s="90"/>
      <c r="AT222" s="90"/>
      <c r="AU222" s="90"/>
      <c r="AV222" s="90"/>
      <c r="AW222" s="90"/>
      <c r="AX222" s="90"/>
      <c r="AY222" s="90"/>
      <c r="AZ222" s="90"/>
      <c r="BA222" s="90"/>
      <c r="BB222" s="90"/>
      <c r="BC222" s="90"/>
      <c r="BD222" s="90"/>
      <c r="BE222" s="90"/>
      <c r="BF222" s="90"/>
      <c r="BG222" s="90"/>
      <c r="BH222" s="90"/>
      <c r="BI222" s="90"/>
      <c r="BJ222" s="90"/>
      <c r="BK222" s="90"/>
      <c r="BL222" s="90"/>
      <c r="BM222" s="90"/>
      <c r="BN222" s="90"/>
      <c r="BO222" s="68"/>
      <c r="BP222" s="68"/>
      <c r="BQ222" s="68"/>
      <c r="BR222" s="68"/>
      <c r="BS222" s="68"/>
    </row>
    <row r="223" spans="1:71" ht="15.4" x14ac:dyDescent="0.6">
      <c r="A223" s="69"/>
      <c r="C223" s="112" t="s">
        <v>267</v>
      </c>
      <c r="D223" s="34" t="s">
        <v>0</v>
      </c>
      <c r="E223" s="20" t="s">
        <v>110</v>
      </c>
      <c r="F223" s="20"/>
      <c r="G223" s="90"/>
      <c r="H223" s="90"/>
      <c r="I223" s="90"/>
      <c r="J223" s="90"/>
      <c r="K223" s="90"/>
      <c r="L223" s="90"/>
      <c r="M223" s="90"/>
      <c r="N223" s="90"/>
      <c r="O223" s="90"/>
      <c r="P223" s="90"/>
      <c r="Q223" s="90"/>
      <c r="R223" s="90"/>
      <c r="S223" s="90">
        <f>'CALC| 1'!$G$36*'CALC| 1'!T21</f>
        <v>1.8999770087902141</v>
      </c>
      <c r="T223" s="90">
        <f>'CALC| 1'!$G$36*'CALC| 1'!U21</f>
        <v>1.8719333481404707</v>
      </c>
      <c r="U223" s="90">
        <f>'CALC| 1'!$G$36*'CALC| 1'!V21</f>
        <v>1.8443036119219176</v>
      </c>
      <c r="V223" s="90">
        <f>'CALC| 1'!$G$36*'CALC| 1'!W21</f>
        <v>1.8170816906099498</v>
      </c>
      <c r="W223" s="90">
        <f>'CALC| 1'!$G$36*'CALC| 1'!X21</f>
        <v>1.790261564856547</v>
      </c>
      <c r="X223" s="90">
        <f>'CALC| 1'!$G$36*'CALC| 1'!Y21</f>
        <v>1.7638373041592643</v>
      </c>
      <c r="Y223" s="90">
        <f>'CALC| 1'!$G$36*'CALC| 1'!Z21</f>
        <v>1.7378030655498737</v>
      </c>
      <c r="Z223" s="90">
        <f>'CALC| 1'!$G$36*'CALC| 1'!AA21</f>
        <v>1.7121530923023576</v>
      </c>
      <c r="AA223" s="90">
        <f>'CALC| 1'!$G$36*'CALC| 1'!AB21</f>
        <v>1.6868817126599747</v>
      </c>
      <c r="AB223" s="90">
        <f>'CALC| 1'!$G$36*'CALC| 1'!AC21</f>
        <v>1.6619833385811138</v>
      </c>
      <c r="AC223" s="90">
        <f>'CALC| 1'!$G$36*'CALC| 1'!AD21</f>
        <v>1.6374524645036563</v>
      </c>
      <c r="AD223" s="90">
        <f>'CALC| 1'!$G$36*'CALC| 1'!AE21</f>
        <v>1.6132836661275824</v>
      </c>
      <c r="AE223" s="90">
        <f>'CALC| 1'!$G$36*'CALC| 1'!AF21</f>
        <v>1.5894715992155395</v>
      </c>
      <c r="AF223" s="90">
        <f>'CALC| 1'!$G$36*'CALC| 1'!AG21</f>
        <v>1.5660109984111179</v>
      </c>
      <c r="AG223" s="90">
        <f>'CALC| 1'!$G$36*'CALC| 1'!AH21</f>
        <v>1.5428966760745699</v>
      </c>
      <c r="AH223" s="90">
        <f>'CALC| 1'!$G$36*'CALC| 1'!AI21</f>
        <v>1.5201235211357091</v>
      </c>
      <c r="AI223" s="90">
        <f>'CALC| 1'!$G$36*'CALC| 1'!AJ21</f>
        <v>1.4976864979637463</v>
      </c>
      <c r="AJ223" s="90">
        <f>'CALC| 1'!$G$36*'CALC| 1'!AK21</f>
        <v>1.4755806452538014</v>
      </c>
      <c r="AK223" s="90">
        <f>'CALC| 1'!$G$36*'CALC| 1'!AL21</f>
        <v>1.4538010749298553</v>
      </c>
      <c r="AL223" s="90">
        <f>'CALC| 1'!$G$36*'CALC| 1'!AM21</f>
        <v>1.4323429710638906</v>
      </c>
      <c r="AM223" s="90"/>
      <c r="AN223" s="90"/>
      <c r="AO223" s="90"/>
      <c r="AP223" s="90"/>
      <c r="AQ223" s="90"/>
      <c r="AR223" s="90"/>
      <c r="AS223" s="90"/>
      <c r="AT223" s="90"/>
      <c r="AU223" s="90"/>
      <c r="AV223" s="90"/>
      <c r="AW223" s="90"/>
      <c r="AX223" s="90"/>
      <c r="AY223" s="90"/>
      <c r="AZ223" s="90"/>
      <c r="BA223" s="90"/>
      <c r="BB223" s="90"/>
      <c r="BC223" s="90"/>
      <c r="BD223" s="90"/>
      <c r="BE223" s="90"/>
      <c r="BF223" s="90"/>
      <c r="BG223" s="90"/>
      <c r="BH223" s="90"/>
      <c r="BI223" s="90"/>
      <c r="BJ223" s="90"/>
      <c r="BK223" s="90"/>
      <c r="BL223" s="90"/>
      <c r="BM223" s="90"/>
      <c r="BN223" s="90"/>
      <c r="BO223" s="68"/>
      <c r="BP223" s="68"/>
      <c r="BQ223" s="68"/>
      <c r="BR223" s="68"/>
      <c r="BS223" s="68"/>
    </row>
    <row r="224" spans="1:71" ht="15.4" x14ac:dyDescent="0.6">
      <c r="A224" s="69"/>
      <c r="C224" s="68"/>
      <c r="D224" s="3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 s="68"/>
      <c r="BP224" s="68"/>
      <c r="BQ224" s="68"/>
      <c r="BR224" s="68"/>
      <c r="BS224" s="68"/>
    </row>
    <row r="225" spans="1:71" ht="14.25" x14ac:dyDescent="0.45">
      <c r="A225" s="69"/>
      <c r="C225" s="70" t="s">
        <v>29</v>
      </c>
      <c r="D225" s="68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 s="68"/>
      <c r="BP225" s="68"/>
      <c r="BQ225" s="68"/>
      <c r="BR225" s="68"/>
      <c r="BS225" s="68"/>
    </row>
    <row r="226" spans="1:71" ht="15.4" x14ac:dyDescent="0.6">
      <c r="A226" s="69"/>
      <c r="C226" s="68" t="s">
        <v>97</v>
      </c>
      <c r="D226" s="34" t="s">
        <v>0</v>
      </c>
      <c r="E226" s="20" t="s">
        <v>110</v>
      </c>
      <c r="F226" s="20"/>
      <c r="G226" s="90">
        <f>'CALC| 1'!H40</f>
        <v>0.66249478475468193</v>
      </c>
      <c r="H226" s="90">
        <f>'CALC| 1'!I40</f>
        <v>0.65910943640458552</v>
      </c>
      <c r="I226" s="90">
        <f>'CALC| 1'!J40</f>
        <v>0.6557413871845581</v>
      </c>
      <c r="J226" s="90">
        <f>'CALC| 1'!K40</f>
        <v>0.65239054869604507</v>
      </c>
      <c r="K226" s="90">
        <f>'CALC| 1'!L40</f>
        <v>0.6490568329922084</v>
      </c>
      <c r="L226" s="90">
        <f>'CALC| 1'!M40</f>
        <v>0.64574015257561823</v>
      </c>
      <c r="M226" s="90">
        <f>'CALC| 1'!N40</f>
        <v>0.64244042039595683</v>
      </c>
      <c r="N226" s="90">
        <f>'CALC| 1'!O40</f>
        <v>0.63915754984773354</v>
      </c>
      <c r="O226" s="90">
        <f>'CALC| 1'!P40</f>
        <v>0.63589145476801168</v>
      </c>
      <c r="P226" s="90">
        <f>'CALC| 1'!Q40</f>
        <v>0.63264204943414715</v>
      </c>
      <c r="Q226" s="90">
        <f>'CALC| 1'!R40</f>
        <v>0.62940924856153879</v>
      </c>
      <c r="R226" s="90">
        <f>'CALC| 1'!S40</f>
        <v>0.62619296730138929</v>
      </c>
      <c r="S226" s="90">
        <f>'CALC| 1'!T40</f>
        <v>0.62299312123847927</v>
      </c>
      <c r="T226" s="90">
        <f>'CALC| 1'!U40</f>
        <v>0.61980962638895076</v>
      </c>
      <c r="U226" s="90">
        <f>'CALC| 1'!V40</f>
        <v>0.61664239919810326</v>
      </c>
      <c r="V226" s="90">
        <f>'CALC| 1'!W40</f>
        <v>0.61349135653820086</v>
      </c>
      <c r="W226" s="90">
        <f>'CALC| 1'!X40</f>
        <v>0.61035641570629084</v>
      </c>
      <c r="X226" s="90">
        <f>'CALC| 1'!Y40</f>
        <v>0.60723749442203179</v>
      </c>
      <c r="Y226" s="90">
        <f>'CALC| 1'!Z40</f>
        <v>0.60413451082553526</v>
      </c>
      <c r="Z226" s="90">
        <f>'CALC| 1'!AA40</f>
        <v>0.60104738347521669</v>
      </c>
      <c r="AA226" s="90">
        <f>'CALC| 1'!AB40</f>
        <v>0.59797603134565847</v>
      </c>
      <c r="AB226" s="90">
        <f>'CALC| 1'!AC40</f>
        <v>0.59492037382548213</v>
      </c>
      <c r="AC226" s="90">
        <f>'CALC| 1'!AD40</f>
        <v>0.59188033071523394</v>
      </c>
      <c r="AD226" s="90">
        <f>'CALC| 1'!AE40</f>
        <v>0.58885582222527932</v>
      </c>
      <c r="AE226" s="90">
        <f>'CALC| 1'!AF40</f>
        <v>0.58584676897370813</v>
      </c>
      <c r="AF226" s="90">
        <f>'CALC| 1'!AG40</f>
        <v>0.5828530919842525</v>
      </c>
      <c r="AG226" s="90">
        <f>'CALC| 1'!AH40</f>
        <v>0.57987471268421298</v>
      </c>
      <c r="AH226" s="90">
        <f>'CALC| 1'!AI40</f>
        <v>0.5769115529023966</v>
      </c>
      <c r="AI226" s="90">
        <f>'CALC| 1'!AJ40</f>
        <v>0.57396353486706542</v>
      </c>
      <c r="AJ226" s="90">
        <f>'CALC| 1'!AK40</f>
        <v>0.57103058120389483</v>
      </c>
      <c r="AK226" s="90">
        <f>'CALC| 1'!AL40</f>
        <v>0.56811261493394294</v>
      </c>
      <c r="AL226" s="90">
        <f>'CALC| 1'!AM40</f>
        <v>0.56520955947163054</v>
      </c>
      <c r="AM226" s="90"/>
      <c r="AN226" s="90"/>
      <c r="AO226" s="90"/>
      <c r="AP226" s="90"/>
      <c r="AQ226" s="90"/>
      <c r="AR226" s="90"/>
      <c r="AS226" s="90"/>
      <c r="AT226" s="90"/>
      <c r="AU226" s="90"/>
      <c r="AV226" s="90"/>
      <c r="AW226" s="90"/>
      <c r="AX226" s="90"/>
      <c r="AY226" s="90"/>
      <c r="AZ226" s="90"/>
      <c r="BA226" s="90"/>
      <c r="BB226" s="90"/>
      <c r="BC226" s="90"/>
      <c r="BD226" s="90"/>
      <c r="BE226" s="90"/>
      <c r="BF226" s="90"/>
      <c r="BG226" s="90"/>
      <c r="BH226" s="90"/>
      <c r="BI226" s="90"/>
      <c r="BJ226" s="90"/>
      <c r="BK226" s="90"/>
      <c r="BL226" s="90"/>
      <c r="BM226" s="90"/>
      <c r="BN226" s="90"/>
      <c r="BO226" s="68"/>
      <c r="BP226" s="68"/>
      <c r="BQ226" s="68"/>
      <c r="BR226" s="68"/>
      <c r="BS226" s="68"/>
    </row>
    <row r="227" spans="1:71" ht="15.4" x14ac:dyDescent="0.6">
      <c r="A227" s="69"/>
      <c r="C227" s="112" t="s">
        <v>223</v>
      </c>
      <c r="D227" s="34" t="s">
        <v>0</v>
      </c>
      <c r="E227" s="20" t="s">
        <v>110</v>
      </c>
      <c r="F227" s="20"/>
      <c r="G227" s="90">
        <f>'CALC| 1'!$G$41*'CALC| 1'!H21</f>
        <v>3.618391E-2</v>
      </c>
      <c r="H227" s="90">
        <f>'CALC| 1'!$G$41*'CALC| 1'!I21</f>
        <v>3.618391E-2</v>
      </c>
      <c r="I227" s="90">
        <f>'CALC| 1'!$G$41*'CALC| 1'!J21</f>
        <v>3.618391E-2</v>
      </c>
      <c r="J227" s="90">
        <f>'CALC| 1'!$G$41*'CALC| 1'!K21</f>
        <v>3.618391E-2</v>
      </c>
      <c r="K227" s="90">
        <f>'CALC| 1'!$G$41*'CALC| 1'!L21</f>
        <v>3.618391E-2</v>
      </c>
      <c r="L227" s="90">
        <f>'CALC| 1'!$G$41*'CALC| 1'!M21</f>
        <v>3.618391E-2</v>
      </c>
      <c r="M227" s="90">
        <f>'CALC| 1'!$G$41*'CALC| 1'!N21</f>
        <v>3.618391E-2</v>
      </c>
      <c r="N227" s="90">
        <f>'CALC| 1'!$G$41*'CALC| 1'!O21</f>
        <v>3.618391E-2</v>
      </c>
      <c r="O227" s="90">
        <f>'CALC| 1'!$G$41*'CALC| 1'!P21</f>
        <v>3.5649835488399999E-2</v>
      </c>
      <c r="P227" s="90">
        <f>'CALC| 1'!$G$41*'CALC| 1'!Q21</f>
        <v>3.5123643916591216E-2</v>
      </c>
      <c r="Q227" s="90">
        <f>'CALC| 1'!$G$41*'CALC| 1'!R21</f>
        <v>3.4605218932382331E-2</v>
      </c>
      <c r="R227" s="90">
        <f>'CALC| 1'!$G$41*'CALC| 1'!S21</f>
        <v>3.4094445900940365E-2</v>
      </c>
      <c r="S227" s="90">
        <f>'CALC| 1'!$G$41*'CALC| 1'!T21</f>
        <v>3.3591211879442487E-2</v>
      </c>
      <c r="T227" s="90">
        <f>'CALC| 1'!$G$41*'CALC| 1'!U21</f>
        <v>3.3095405592101917E-2</v>
      </c>
      <c r="U227" s="90">
        <f>'CALC| 1'!$G$41*'CALC| 1'!V21</f>
        <v>3.2606917405562499E-2</v>
      </c>
      <c r="V227" s="90">
        <f>'CALC| 1'!$G$41*'CALC| 1'!W21</f>
        <v>3.2125639304656388E-2</v>
      </c>
      <c r="W227" s="90">
        <f>'CALC| 1'!$G$41*'CALC| 1'!X21</f>
        <v>3.1651464868519663E-2</v>
      </c>
      <c r="X227" s="90">
        <f>'CALC| 1'!$G$41*'CALC| 1'!Y21</f>
        <v>3.1184289247060314E-2</v>
      </c>
      <c r="Y227" s="90">
        <f>'CALC| 1'!$G$41*'CALC| 1'!Z21</f>
        <v>3.0724009137773706E-2</v>
      </c>
      <c r="Z227" s="90">
        <f>'CALC| 1'!$G$41*'CALC| 1'!AA21</f>
        <v>3.0270522762900164E-2</v>
      </c>
      <c r="AA227" s="90">
        <f>'CALC| 1'!$G$41*'CALC| 1'!AB21</f>
        <v>2.9823729846919757E-2</v>
      </c>
      <c r="AB227" s="90">
        <f>'CALC| 1'!$G$41*'CALC| 1'!AC21</f>
        <v>2.9383531594379224E-2</v>
      </c>
      <c r="AC227" s="90">
        <f>'CALC| 1'!$G$41*'CALC| 1'!AD21</f>
        <v>2.8949830668046187E-2</v>
      </c>
      <c r="AD227" s="90">
        <f>'CALC| 1'!$G$41*'CALC| 1'!AE21</f>
        <v>2.8522531167385824E-2</v>
      </c>
      <c r="AE227" s="90">
        <f>'CALC| 1'!$G$41*'CALC| 1'!AF21</f>
        <v>2.810153860735521E-2</v>
      </c>
      <c r="AF227" s="90">
        <f>'CALC| 1'!$G$41*'CALC| 1'!AG21</f>
        <v>2.7686759897510647E-2</v>
      </c>
      <c r="AG227" s="90">
        <f>'CALC| 1'!$G$41*'CALC| 1'!AH21</f>
        <v>2.7278103321423389E-2</v>
      </c>
      <c r="AH227" s="90">
        <f>'CALC| 1'!$G$41*'CALC| 1'!AI21</f>
        <v>2.6875478516399182E-2</v>
      </c>
      <c r="AI227" s="90">
        <f>'CALC| 1'!$G$41*'CALC| 1'!AJ21</f>
        <v>2.6478796453497131E-2</v>
      </c>
      <c r="AJ227" s="90">
        <f>'CALC| 1'!$G$41*'CALC| 1'!AK21</f>
        <v>2.6087969417843516E-2</v>
      </c>
      <c r="AK227" s="90">
        <f>'CALC| 1'!$G$41*'CALC| 1'!AL21</f>
        <v>2.5702910989236147E-2</v>
      </c>
      <c r="AL227" s="90">
        <f>'CALC| 1'!$G$41*'CALC| 1'!AM21</f>
        <v>2.5323536023035019E-2</v>
      </c>
      <c r="AM227" s="90"/>
      <c r="AN227" s="90"/>
      <c r="AO227" s="90"/>
      <c r="AP227" s="90"/>
      <c r="AQ227" s="90"/>
      <c r="AR227" s="90"/>
      <c r="AS227" s="90"/>
      <c r="AT227" s="90"/>
      <c r="AU227" s="90"/>
      <c r="AV227" s="90"/>
      <c r="AW227" s="90"/>
      <c r="AX227" s="90"/>
      <c r="AY227" s="90"/>
      <c r="AZ227" s="90"/>
      <c r="BA227" s="90"/>
      <c r="BB227" s="90"/>
      <c r="BC227" s="90"/>
      <c r="BD227" s="90"/>
      <c r="BE227" s="90"/>
      <c r="BF227" s="90"/>
      <c r="BG227" s="90"/>
      <c r="BH227" s="90"/>
      <c r="BI227" s="90"/>
      <c r="BJ227" s="90"/>
      <c r="BK227" s="90"/>
      <c r="BL227" s="90"/>
      <c r="BM227" s="90"/>
      <c r="BN227" s="90"/>
      <c r="BO227" s="68"/>
      <c r="BP227" s="68"/>
      <c r="BQ227" s="68"/>
      <c r="BR227" s="68"/>
      <c r="BS227" s="68"/>
    </row>
    <row r="228" spans="1:71" ht="15.4" x14ac:dyDescent="0.6">
      <c r="A228" s="69"/>
      <c r="C228" s="112" t="s">
        <v>154</v>
      </c>
      <c r="D228" s="34" t="s">
        <v>0</v>
      </c>
      <c r="E228" s="20" t="s">
        <v>110</v>
      </c>
      <c r="F228" s="20"/>
      <c r="G228" s="90">
        <f>'CALC| 1'!$G$42*'CALC| 1'!H21</f>
        <v>0.14096651339496985</v>
      </c>
      <c r="H228" s="90">
        <f>'CALC| 1'!$G$42*'CALC| 1'!I21</f>
        <v>0.14096651339496985</v>
      </c>
      <c r="I228" s="90">
        <f>'CALC| 1'!$G$42*'CALC| 1'!J21</f>
        <v>0.14096651339496985</v>
      </c>
      <c r="J228" s="90">
        <f>'CALC| 1'!$G$42*'CALC| 1'!K21</f>
        <v>0.14096651339496985</v>
      </c>
      <c r="K228" s="90">
        <f>'CALC| 1'!$G$42*'CALC| 1'!L21</f>
        <v>0.14096651339496985</v>
      </c>
      <c r="L228" s="90">
        <f>'CALC| 1'!$G$42*'CALC| 1'!M21</f>
        <v>0.14096651339496985</v>
      </c>
      <c r="M228" s="90">
        <f>'CALC| 1'!$G$42*'CALC| 1'!N21</f>
        <v>0.14096651339496985</v>
      </c>
      <c r="N228" s="90">
        <f>'CALC| 1'!$G$42*'CALC| 1'!O21</f>
        <v>0.14096651339496985</v>
      </c>
      <c r="O228" s="90">
        <f>'CALC| 1'!$G$42*'CALC| 1'!P21</f>
        <v>0.13888584765726009</v>
      </c>
      <c r="P228" s="90">
        <f>'CALC| 1'!$G$42*'CALC| 1'!Q21</f>
        <v>0.13683589254583894</v>
      </c>
      <c r="Q228" s="90">
        <f>'CALC| 1'!$G$42*'CALC| 1'!R21</f>
        <v>0.13481619477186235</v>
      </c>
      <c r="R228" s="90">
        <f>'CALC| 1'!$G$42*'CALC| 1'!S21</f>
        <v>0.13282630773702966</v>
      </c>
      <c r="S228" s="90">
        <f>'CALC| 1'!$G$42*'CALC| 1'!T21</f>
        <v>0.13086579143483112</v>
      </c>
      <c r="T228" s="90">
        <f>'CALC| 1'!$G$42*'CALC| 1'!U21</f>
        <v>0.12893421235325303</v>
      </c>
      <c r="U228" s="90">
        <f>'CALC| 1'!$G$42*'CALC| 1'!V21</f>
        <v>0.12703114337891902</v>
      </c>
      <c r="V228" s="90">
        <f>'CALC| 1'!$G$42*'CALC| 1'!W21</f>
        <v>0.12515616370264615</v>
      </c>
      <c r="W228" s="90">
        <f>'CALC| 1'!$G$42*'CALC| 1'!X21</f>
        <v>0.1233088587263951</v>
      </c>
      <c r="X228" s="90">
        <f>'CALC| 1'!$G$42*'CALC| 1'!Y21</f>
        <v>0.1214888199715935</v>
      </c>
      <c r="Y228" s="90">
        <f>'CALC| 1'!$G$42*'CALC| 1'!Z21</f>
        <v>0.1196956449888128</v>
      </c>
      <c r="Z228" s="90">
        <f>'CALC| 1'!$G$42*'CALC| 1'!AA21</f>
        <v>0.11792893726877791</v>
      </c>
      <c r="AA228" s="90">
        <f>'CALC| 1'!$G$42*'CALC| 1'!AB21</f>
        <v>0.11618830615469074</v>
      </c>
      <c r="AB228" s="90">
        <f>'CALC| 1'!$G$42*'CALC| 1'!AC21</f>
        <v>0.11447336675584753</v>
      </c>
      <c r="AC228" s="90">
        <f>'CALC| 1'!$G$42*'CALC| 1'!AD21</f>
        <v>0.11278373986253121</v>
      </c>
      <c r="AD228" s="90">
        <f>'CALC| 1'!$G$42*'CALC| 1'!AE21</f>
        <v>0.11111905186216026</v>
      </c>
      <c r="AE228" s="90">
        <f>'CALC| 1'!$G$42*'CALC| 1'!AF21</f>
        <v>0.10947893465667477</v>
      </c>
      <c r="AF228" s="90">
        <f>'CALC| 1'!$G$42*'CALC| 1'!AG21</f>
        <v>0.10786302558114225</v>
      </c>
      <c r="AG228" s="90">
        <f>'CALC| 1'!$G$42*'CALC| 1'!AH21</f>
        <v>0.10627096732356459</v>
      </c>
      <c r="AH228" s="90">
        <f>'CALC| 1'!$G$42*'CALC| 1'!AI21</f>
        <v>0.10470240784586878</v>
      </c>
      <c r="AI228" s="90">
        <f>'CALC| 1'!$G$42*'CALC| 1'!AJ21</f>
        <v>0.10315700030606376</v>
      </c>
      <c r="AJ228" s="90">
        <f>'CALC| 1'!$G$42*'CALC| 1'!AK21</f>
        <v>0.10163440298154626</v>
      </c>
      <c r="AK228" s="90">
        <f>'CALC| 1'!$G$42*'CALC| 1'!AL21</f>
        <v>0.10013427919353865</v>
      </c>
      <c r="AL228" s="90">
        <f>'CALC| 1'!$G$42*'CALC| 1'!AM21</f>
        <v>9.8656297232642007E-2</v>
      </c>
      <c r="AM228" s="90"/>
      <c r="AN228" s="90"/>
      <c r="AO228" s="90"/>
      <c r="AP228" s="90"/>
      <c r="AQ228" s="90"/>
      <c r="AR228" s="90"/>
      <c r="AS228" s="90"/>
      <c r="AT228" s="90"/>
      <c r="AU228" s="90"/>
      <c r="AV228" s="90"/>
      <c r="AW228" s="90"/>
      <c r="AX228" s="90"/>
      <c r="AY228" s="90"/>
      <c r="AZ228" s="90"/>
      <c r="BA228" s="90"/>
      <c r="BB228" s="90"/>
      <c r="BC228" s="90"/>
      <c r="BD228" s="90"/>
      <c r="BE228" s="90"/>
      <c r="BF228" s="90"/>
      <c r="BG228" s="90"/>
      <c r="BH228" s="90"/>
      <c r="BI228" s="90"/>
      <c r="BJ228" s="90"/>
      <c r="BK228" s="90"/>
      <c r="BL228" s="90"/>
      <c r="BM228" s="90"/>
      <c r="BN228" s="90"/>
      <c r="BO228" s="68"/>
      <c r="BP228" s="68"/>
      <c r="BQ228" s="68"/>
      <c r="BR228" s="68"/>
      <c r="BS228" s="68"/>
    </row>
    <row r="229" spans="1:71" ht="15.4" x14ac:dyDescent="0.6">
      <c r="A229" s="69"/>
      <c r="C229" s="112" t="s">
        <v>231</v>
      </c>
      <c r="D229" s="34" t="s">
        <v>0</v>
      </c>
      <c r="E229" s="20" t="s">
        <v>110</v>
      </c>
      <c r="F229" s="20"/>
      <c r="G229" s="90">
        <f>'CALC| 1'!$G$43*'CALC| 1'!H21</f>
        <v>0.49116372543973463</v>
      </c>
      <c r="H229" s="90">
        <f>'CALC| 1'!$G$43*'CALC| 1'!I21</f>
        <v>0.49116372543973463</v>
      </c>
      <c r="I229" s="90">
        <f>'CALC| 1'!$G$43*'CALC| 1'!J21</f>
        <v>0.49116372543973463</v>
      </c>
      <c r="J229" s="90">
        <f>'CALC| 1'!$G$43*'CALC| 1'!K21</f>
        <v>0.49116372543973463</v>
      </c>
      <c r="K229" s="90">
        <f>'CALC| 1'!$G$43*'CALC| 1'!L21</f>
        <v>0.49116372543973463</v>
      </c>
      <c r="L229" s="90">
        <f>'CALC| 1'!$G$43*'CALC| 1'!M21</f>
        <v>0.49116372543973463</v>
      </c>
      <c r="M229" s="90">
        <f>'CALC| 1'!$G$43*'CALC| 1'!N21</f>
        <v>0.49116372543973463</v>
      </c>
      <c r="N229" s="90">
        <f>'CALC| 1'!$G$43*'CALC| 1'!O21</f>
        <v>0.49116372543973463</v>
      </c>
      <c r="O229" s="90">
        <f>'CALC| 1'!$G$43*'CALC| 1'!P21</f>
        <v>0.48391414885224415</v>
      </c>
      <c r="P229" s="90">
        <f>'CALC| 1'!$G$43*'CALC| 1'!Q21</f>
        <v>0.47677157601518505</v>
      </c>
      <c r="Q229" s="90">
        <f>'CALC| 1'!$G$43*'CALC| 1'!R21</f>
        <v>0.46973442755320094</v>
      </c>
      <c r="R229" s="90">
        <f>'CALC| 1'!$G$43*'CALC| 1'!S21</f>
        <v>0.46280114740251566</v>
      </c>
      <c r="S229" s="90">
        <f>'CALC| 1'!$G$43*'CALC| 1'!T21</f>
        <v>0.45597020246685455</v>
      </c>
      <c r="T229" s="90">
        <f>'CALC| 1'!$G$43*'CALC| 1'!U21</f>
        <v>0.44924008227844381</v>
      </c>
      <c r="U229" s="90">
        <f>'CALC| 1'!$G$43*'CALC| 1'!V21</f>
        <v>0.44260929866401399</v>
      </c>
      <c r="V229" s="90">
        <f>'CALC| 1'!$G$43*'CALC| 1'!W21</f>
        <v>0.43607638541573313</v>
      </c>
      <c r="W229" s="90">
        <f>'CALC| 1'!$G$43*'CALC| 1'!X21</f>
        <v>0.42963989796699692</v>
      </c>
      <c r="X229" s="90">
        <f>'CALC| 1'!$G$43*'CALC| 1'!Y21</f>
        <v>0.42329841307300403</v>
      </c>
      <c r="Y229" s="90">
        <f>'CALC| 1'!$G$43*'CALC| 1'!Z21</f>
        <v>0.41705052849604651</v>
      </c>
      <c r="Z229" s="90">
        <f>'CALC| 1'!$G$43*'CALC| 1'!AA21</f>
        <v>0.41089486269544484</v>
      </c>
      <c r="AA229" s="90">
        <f>'CALC| 1'!$G$43*'CALC| 1'!AB21</f>
        <v>0.40483005452206006</v>
      </c>
      <c r="AB229" s="90">
        <f>'CALC| 1'!$G$43*'CALC| 1'!AC21</f>
        <v>0.39885476291731453</v>
      </c>
      <c r="AC229" s="90">
        <f>'CALC| 1'!$G$43*'CALC| 1'!AD21</f>
        <v>0.39296766661665494</v>
      </c>
      <c r="AD229" s="90">
        <f>'CALC| 1'!$G$43*'CALC| 1'!AE21</f>
        <v>0.38716746385739309</v>
      </c>
      <c r="AE229" s="90">
        <f>'CALC| 1'!$G$43*'CALC| 1'!AF21</f>
        <v>0.38145287209085799</v>
      </c>
      <c r="AF229" s="90">
        <f>'CALC| 1'!$G$43*'CALC| 1'!AG21</f>
        <v>0.37582262769879693</v>
      </c>
      <c r="AG229" s="90">
        <f>'CALC| 1'!$G$43*'CALC| 1'!AH21</f>
        <v>0.37027548571396268</v>
      </c>
      <c r="AH229" s="90">
        <f>'CALC| 1'!$G$43*'CALC| 1'!AI21</f>
        <v>0.36481021954482462</v>
      </c>
      <c r="AI229" s="90">
        <f>'CALC| 1'!$G$43*'CALC| 1'!AJ21</f>
        <v>0.35942562070434303</v>
      </c>
      <c r="AJ229" s="90">
        <f>'CALC| 1'!$G$43*'CALC| 1'!AK21</f>
        <v>0.35412049854274691</v>
      </c>
      <c r="AK229" s="90">
        <f>'CALC| 1'!$G$43*'CALC| 1'!AL21</f>
        <v>0.34889367998425602</v>
      </c>
      <c r="AL229" s="90">
        <f>'CALC| 1'!$G$43*'CALC| 1'!AM21</f>
        <v>0.34374400926768833</v>
      </c>
      <c r="AM229" s="90"/>
      <c r="AN229" s="90"/>
      <c r="AO229" s="90"/>
      <c r="AP229" s="90"/>
      <c r="AQ229" s="90"/>
      <c r="AR229" s="90"/>
      <c r="AS229" s="90"/>
      <c r="AT229" s="90"/>
      <c r="AU229" s="90"/>
      <c r="AV229" s="90"/>
      <c r="AW229" s="90"/>
      <c r="AX229" s="90"/>
      <c r="AY229" s="90"/>
      <c r="AZ229" s="90"/>
      <c r="BA229" s="90"/>
      <c r="BB229" s="90"/>
      <c r="BC229" s="90"/>
      <c r="BD229" s="90"/>
      <c r="BE229" s="90"/>
      <c r="BF229" s="90"/>
      <c r="BG229" s="90"/>
      <c r="BH229" s="90"/>
      <c r="BI229" s="90"/>
      <c r="BJ229" s="90"/>
      <c r="BK229" s="90"/>
      <c r="BL229" s="90"/>
      <c r="BM229" s="90"/>
      <c r="BN229" s="90"/>
      <c r="BO229" s="68"/>
      <c r="BP229" s="68"/>
      <c r="BQ229" s="68"/>
      <c r="BR229" s="68"/>
      <c r="BS229" s="68"/>
    </row>
    <row r="230" spans="1:71" ht="15.4" x14ac:dyDescent="0.6">
      <c r="A230" s="69"/>
      <c r="C230" s="112" t="s">
        <v>264</v>
      </c>
      <c r="D230" s="34" t="s">
        <v>0</v>
      </c>
      <c r="E230" s="20" t="s">
        <v>110</v>
      </c>
      <c r="F230" s="20"/>
      <c r="G230" s="90">
        <f>'CALC| 1'!$G$44*'CALC| 1'!H21</f>
        <v>1.4965510941189615</v>
      </c>
      <c r="H230" s="90">
        <f>'CALC| 1'!$G$44*'CALC| 1'!I21</f>
        <v>1.4965510941189615</v>
      </c>
      <c r="I230" s="90">
        <f>'CALC| 1'!$G$44*'CALC| 1'!J21</f>
        <v>1.4965510941189615</v>
      </c>
      <c r="J230" s="90">
        <f>'CALC| 1'!$G$44*'CALC| 1'!K21</f>
        <v>1.4965510941189615</v>
      </c>
      <c r="K230" s="90">
        <f>'CALC| 1'!$G$44*'CALC| 1'!L21</f>
        <v>1.4965510941189615</v>
      </c>
      <c r="L230" s="90">
        <f>'CALC| 1'!$G$44*'CALC| 1'!M21</f>
        <v>1.4965510941189615</v>
      </c>
      <c r="M230" s="90">
        <f>'CALC| 1'!$G$44*'CALC| 1'!N21</f>
        <v>1.4965510941189615</v>
      </c>
      <c r="N230" s="90">
        <f>'CALC| 1'!$G$44*'CALC| 1'!O21</f>
        <v>1.4965510941189615</v>
      </c>
      <c r="O230" s="90">
        <f>'CALC| 1'!$G$44*'CALC| 1'!P21</f>
        <v>1.4744619999697657</v>
      </c>
      <c r="P230" s="90">
        <f>'CALC| 1'!$G$44*'CALC| 1'!Q21</f>
        <v>1.452698940850212</v>
      </c>
      <c r="Q230" s="90">
        <f>'CALC| 1'!$G$44*'CALC| 1'!R21</f>
        <v>1.4312571044832629</v>
      </c>
      <c r="R230" s="90">
        <f>'CALC| 1'!$G$44*'CALC| 1'!S21</f>
        <v>1.4101317496210899</v>
      </c>
      <c r="S230" s="90"/>
      <c r="T230" s="90"/>
      <c r="U230" s="90"/>
      <c r="V230" s="90"/>
      <c r="W230" s="90"/>
      <c r="X230" s="90"/>
      <c r="Y230" s="90"/>
      <c r="Z230" s="90"/>
      <c r="AA230" s="90"/>
      <c r="AB230" s="90"/>
      <c r="AC230" s="90"/>
      <c r="AD230" s="90"/>
      <c r="AE230" s="90"/>
      <c r="AF230" s="90"/>
      <c r="AG230" s="90"/>
      <c r="AH230" s="90"/>
      <c r="AI230" s="90"/>
      <c r="AJ230" s="90"/>
      <c r="AK230" s="90"/>
      <c r="AL230" s="90"/>
      <c r="AM230" s="90"/>
      <c r="AN230" s="90"/>
      <c r="AO230" s="90"/>
      <c r="AP230" s="90"/>
      <c r="AQ230" s="90"/>
      <c r="AR230" s="90"/>
      <c r="AS230" s="90"/>
      <c r="AT230" s="90"/>
      <c r="AU230" s="90"/>
      <c r="AV230" s="90"/>
      <c r="AW230" s="90"/>
      <c r="AX230" s="90"/>
      <c r="AY230" s="90"/>
      <c r="AZ230" s="90"/>
      <c r="BA230" s="90"/>
      <c r="BB230" s="90"/>
      <c r="BC230" s="90"/>
      <c r="BD230" s="90"/>
      <c r="BE230" s="90"/>
      <c r="BF230" s="90"/>
      <c r="BG230" s="90"/>
      <c r="BH230" s="90"/>
      <c r="BI230" s="90"/>
      <c r="BJ230" s="90"/>
      <c r="BK230" s="90"/>
      <c r="BL230" s="90"/>
      <c r="BM230" s="90"/>
      <c r="BN230" s="90"/>
      <c r="BO230" s="68"/>
      <c r="BP230" s="68"/>
      <c r="BQ230" s="68"/>
      <c r="BR230" s="68"/>
      <c r="BS230" s="68"/>
    </row>
    <row r="231" spans="1:71" ht="15.4" x14ac:dyDescent="0.6">
      <c r="A231" s="69"/>
      <c r="C231" s="112" t="s">
        <v>265</v>
      </c>
      <c r="D231" s="34" t="s">
        <v>0</v>
      </c>
      <c r="E231" s="20" t="s">
        <v>110</v>
      </c>
      <c r="F231" s="2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>
        <f>'CALC| 1'!$G$45*'CALC| 1'!T21</f>
        <v>1.041988653747512</v>
      </c>
      <c r="T231" s="90">
        <f>'CALC| 1'!$G$45*'CALC| 1'!U21</f>
        <v>1.0266089012181989</v>
      </c>
      <c r="U231" s="90">
        <f>'CALC| 1'!$G$45*'CALC| 1'!V21</f>
        <v>1.0114561538362183</v>
      </c>
      <c r="V231" s="90">
        <f>'CALC| 1'!$G$45*'CALC| 1'!W21</f>
        <v>0.99652706100559563</v>
      </c>
      <c r="W231" s="90">
        <f>'CALC| 1'!$G$45*'CALC| 1'!X21</f>
        <v>0.98181832158515303</v>
      </c>
      <c r="X231" s="90">
        <f>'CALC| 1'!$G$45*'CALC| 1'!Y21</f>
        <v>0.96732668315855619</v>
      </c>
      <c r="Y231" s="90">
        <f>'CALC| 1'!$G$45*'CALC| 1'!Z21</f>
        <v>0.95304894131513596</v>
      </c>
      <c r="Z231" s="90">
        <f>'CALC| 1'!$G$45*'CALC| 1'!AA21</f>
        <v>0.93898193894132453</v>
      </c>
      <c r="AA231" s="90">
        <f>'CALC| 1'!$G$45*'CALC| 1'!AB21</f>
        <v>0.92512256552255046</v>
      </c>
      <c r="AB231" s="90">
        <f>'CALC| 1'!$G$45*'CALC| 1'!AC21</f>
        <v>0.91146775645543787</v>
      </c>
      <c r="AC231" s="90">
        <f>'CALC| 1'!$G$45*'CALC| 1'!AD21</f>
        <v>0.89801449237015551</v>
      </c>
      <c r="AD231" s="90">
        <f>'CALC| 1'!$G$45*'CALC| 1'!AE21</f>
        <v>0.88475979846277208</v>
      </c>
      <c r="AE231" s="90">
        <f>'CALC| 1'!$G$45*'CALC| 1'!AF21</f>
        <v>0.87170074383746154</v>
      </c>
      <c r="AF231" s="90">
        <f>'CALC| 1'!$G$45*'CALC| 1'!AG21</f>
        <v>0.85883444085842064</v>
      </c>
      <c r="AG231" s="90">
        <f>'CALC| 1'!$G$45*'CALC| 1'!AH21</f>
        <v>0.84615804451135035</v>
      </c>
      <c r="AH231" s="90">
        <f>'CALC| 1'!$G$45*'CALC| 1'!AI21</f>
        <v>0.83366875177436273</v>
      </c>
      <c r="AI231" s="90">
        <f>'CALC| 1'!$G$45*'CALC| 1'!AJ21</f>
        <v>0.82136380099817319</v>
      </c>
      <c r="AJ231" s="90">
        <f>'CALC| 1'!$G$45*'CALC| 1'!AK21</f>
        <v>0.8092404712954403</v>
      </c>
      <c r="AK231" s="90">
        <f>'CALC| 1'!$G$45*'CALC| 1'!AL21</f>
        <v>0.79729608193911961</v>
      </c>
      <c r="AL231" s="90">
        <f>'CALC| 1'!$G$45*'CALC| 1'!AM21</f>
        <v>0.78552799176969812</v>
      </c>
      <c r="AM231" s="90"/>
      <c r="AN231" s="90"/>
      <c r="AO231" s="90"/>
      <c r="AP231" s="90"/>
      <c r="AQ231" s="90"/>
      <c r="AR231" s="90"/>
      <c r="AS231" s="90"/>
      <c r="AT231" s="90"/>
      <c r="AU231" s="90"/>
      <c r="AV231" s="90"/>
      <c r="AW231" s="90"/>
      <c r="AX231" s="90"/>
      <c r="AY231" s="90"/>
      <c r="AZ231" s="90"/>
      <c r="BA231" s="90"/>
      <c r="BB231" s="90"/>
      <c r="BC231" s="90"/>
      <c r="BD231" s="90"/>
      <c r="BE231" s="90"/>
      <c r="BF231" s="90"/>
      <c r="BG231" s="90"/>
      <c r="BH231" s="90"/>
      <c r="BI231" s="90"/>
      <c r="BJ231" s="90"/>
      <c r="BK231" s="90"/>
      <c r="BL231" s="90"/>
      <c r="BM231" s="90"/>
      <c r="BN231" s="90"/>
      <c r="BO231" s="68"/>
      <c r="BP231" s="68"/>
      <c r="BQ231" s="68"/>
      <c r="BR231" s="68"/>
      <c r="BS231" s="68"/>
    </row>
    <row r="232" spans="1:71" ht="14.25" x14ac:dyDescent="0.45">
      <c r="A232"/>
      <c r="B232" s="14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</row>
    <row r="233" spans="1:71" ht="14.25" x14ac:dyDescent="0.45">
      <c r="A233" s="69"/>
      <c r="C233" s="70" t="s">
        <v>30</v>
      </c>
      <c r="D233" s="68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 s="68"/>
      <c r="BP233" s="68"/>
      <c r="BQ233" s="68"/>
      <c r="BR233" s="68"/>
      <c r="BS233" s="68"/>
    </row>
    <row r="234" spans="1:71" ht="15.4" x14ac:dyDescent="0.6">
      <c r="A234" s="69"/>
      <c r="C234" s="68" t="s">
        <v>31</v>
      </c>
      <c r="D234" s="34" t="s">
        <v>0</v>
      </c>
      <c r="E234" s="20" t="s">
        <v>110</v>
      </c>
      <c r="F234" s="20"/>
      <c r="G234" s="90">
        <f>'CALC| 1'!$G$50*'CALC| 1'!H21</f>
        <v>0.115361316779374</v>
      </c>
      <c r="H234" s="90">
        <f>'CALC| 1'!$G$50*'CALC| 1'!I21</f>
        <v>0.115361316779374</v>
      </c>
      <c r="I234" s="90">
        <f>'CALC| 1'!$G$50*'CALC| 1'!J21</f>
        <v>0.115361316779374</v>
      </c>
      <c r="J234" s="90">
        <f>'CALC| 1'!$G$50*'CALC| 1'!K21</f>
        <v>0.115361316779374</v>
      </c>
      <c r="K234" s="90">
        <f>'CALC| 1'!$G$50*'CALC| 1'!L21</f>
        <v>0.115361316779374</v>
      </c>
      <c r="L234" s="90">
        <f>'CALC| 1'!$G$50*'CALC| 1'!M21</f>
        <v>0.115361316779374</v>
      </c>
      <c r="M234" s="90">
        <f>'CALC| 1'!$G$50*'CALC| 1'!N21</f>
        <v>0.115361316779374</v>
      </c>
      <c r="N234" s="90">
        <f>'CALC| 1'!$G$50*'CALC| 1'!O21</f>
        <v>0.115361316779374</v>
      </c>
      <c r="O234" s="90">
        <f>'CALC| 1'!$G$50*'CALC| 1'!P21</f>
        <v>0.11365858374371045</v>
      </c>
      <c r="P234" s="90">
        <f>'CALC| 1'!$G$50*'CALC| 1'!Q21</f>
        <v>0.11198098304765328</v>
      </c>
      <c r="Q234" s="90">
        <f>'CALC| 1'!$G$50*'CALC| 1'!R21</f>
        <v>0.11032814373786992</v>
      </c>
      <c r="R234" s="90">
        <f>'CALC| 1'!$G$50*'CALC| 1'!S21</f>
        <v>0.10869970033629896</v>
      </c>
      <c r="S234" s="90">
        <f>'CALC| 1'!$G$50*'CALC| 1'!T21</f>
        <v>0.10709529275933519</v>
      </c>
      <c r="T234" s="90">
        <f>'CALC| 1'!$G$50*'CALC| 1'!U21</f>
        <v>0.1055145662382074</v>
      </c>
      <c r="U234" s="90">
        <f>'CALC| 1'!$G$50*'CALC| 1'!V21</f>
        <v>0.10395717124053147</v>
      </c>
      <c r="V234" s="90">
        <f>'CALC| 1'!$G$50*'CALC| 1'!W21</f>
        <v>0.10242276339302121</v>
      </c>
      <c r="W234" s="90">
        <f>'CALC| 1'!$G$50*'CALC| 1'!X21</f>
        <v>0.10091100340534022</v>
      </c>
      <c r="X234" s="90">
        <f>'CALC| 1'!$G$50*'CALC| 1'!Y21</f>
        <v>9.9421556995077404E-2</v>
      </c>
      <c r="Y234" s="90">
        <f>'CALC| 1'!$G$50*'CALC| 1'!Z21</f>
        <v>9.7954094813830064E-2</v>
      </c>
      <c r="Z234" s="90">
        <f>'CALC| 1'!$G$50*'CALC| 1'!AA21</f>
        <v>9.6508292374377927E-2</v>
      </c>
      <c r="AA234" s="90">
        <f>'CALC| 1'!$G$50*'CALC| 1'!AB21</f>
        <v>9.5083829978932111E-2</v>
      </c>
      <c r="AB234" s="90">
        <f>'CALC| 1'!$G$50*'CALC| 1'!AC21</f>
        <v>9.3680392648443078E-2</v>
      </c>
      <c r="AC234" s="90">
        <f>'CALC| 1'!$G$50*'CALC| 1'!AD21</f>
        <v>9.2297670052952058E-2</v>
      </c>
      <c r="AD234" s="90">
        <f>'CALC| 1'!$G$50*'CALC| 1'!AE21</f>
        <v>9.0935356442970489E-2</v>
      </c>
      <c r="AE234" s="90">
        <f>'CALC| 1'!$G$50*'CALC| 1'!AF21</f>
        <v>8.9593150581872255E-2</v>
      </c>
      <c r="AF234" s="90">
        <f>'CALC| 1'!$G$50*'CALC| 1'!AG21</f>
        <v>8.8270755679283816E-2</v>
      </c>
      <c r="AG234" s="90">
        <f>'CALC| 1'!$G$50*'CALC| 1'!AH21</f>
        <v>8.6967879325457575E-2</v>
      </c>
      <c r="AH234" s="90">
        <f>'CALC| 1'!$G$50*'CALC| 1'!AI21</f>
        <v>8.5684233426613826E-2</v>
      </c>
      <c r="AI234" s="90">
        <f>'CALC| 1'!$G$50*'CALC| 1'!AJ21</f>
        <v>8.4419534141237013E-2</v>
      </c>
      <c r="AJ234" s="90">
        <f>'CALC| 1'!$G$50*'CALC| 1'!AK21</f>
        <v>8.3173501817312354E-2</v>
      </c>
      <c r="AK234" s="90">
        <f>'CALC| 1'!$G$50*'CALC| 1'!AL21</f>
        <v>8.1945860930488834E-2</v>
      </c>
      <c r="AL234" s="90">
        <f>'CALC| 1'!$G$50*'CALC| 1'!AM21</f>
        <v>8.0736340023154815E-2</v>
      </c>
      <c r="AM234" s="90"/>
      <c r="AN234" s="90"/>
      <c r="AO234" s="90"/>
      <c r="AP234" s="90"/>
      <c r="AQ234" s="90"/>
      <c r="AR234" s="90"/>
      <c r="AS234" s="90"/>
      <c r="AT234" s="90"/>
      <c r="AU234" s="90"/>
      <c r="AV234" s="90"/>
      <c r="AW234" s="90"/>
      <c r="AX234" s="90"/>
      <c r="AY234" s="90"/>
      <c r="AZ234" s="90"/>
      <c r="BA234" s="90"/>
      <c r="BB234" s="90"/>
      <c r="BC234" s="90"/>
      <c r="BD234" s="90"/>
      <c r="BE234" s="90"/>
      <c r="BF234" s="90"/>
      <c r="BG234" s="90"/>
      <c r="BH234" s="90"/>
      <c r="BI234" s="90"/>
      <c r="BJ234" s="90"/>
      <c r="BK234" s="90"/>
      <c r="BL234" s="90"/>
      <c r="BM234" s="90"/>
      <c r="BN234" s="90"/>
      <c r="BO234" s="68"/>
      <c r="BP234" s="68"/>
      <c r="BQ234" s="68"/>
      <c r="BR234" s="68"/>
      <c r="BS234" s="68"/>
    </row>
    <row r="235" spans="1:71" ht="15.4" x14ac:dyDescent="0.6">
      <c r="A235" s="69"/>
      <c r="C235" s="68" t="s">
        <v>16</v>
      </c>
      <c r="D235" s="34" t="s">
        <v>0</v>
      </c>
      <c r="E235" s="20" t="s">
        <v>110</v>
      </c>
      <c r="F235" s="20"/>
      <c r="G235" s="90">
        <f>'CALC| 1'!$G$51*'CALC| 1'!H21</f>
        <v>3.5578532323121961E-3</v>
      </c>
      <c r="H235" s="90">
        <f>'CALC| 1'!$G$51*'CALC| 1'!I21</f>
        <v>3.5578532323121961E-3</v>
      </c>
      <c r="I235" s="90">
        <f>'CALC| 1'!$G$51*'CALC| 1'!J21</f>
        <v>3.5578532323121961E-3</v>
      </c>
      <c r="J235" s="90">
        <f>'CALC| 1'!$G$51*'CALC| 1'!K21</f>
        <v>3.5578532323121961E-3</v>
      </c>
      <c r="K235" s="90">
        <f>'CALC| 1'!$G$51*'CALC| 1'!L21</f>
        <v>3.5578532323121961E-3</v>
      </c>
      <c r="L235" s="90">
        <f>'CALC| 1'!$G$51*'CALC| 1'!M21</f>
        <v>3.5578532323121961E-3</v>
      </c>
      <c r="M235" s="90">
        <f>'CALC| 1'!$G$51*'CALC| 1'!N21</f>
        <v>3.5578532323121961E-3</v>
      </c>
      <c r="N235" s="90">
        <f>'CALC| 1'!$G$51*'CALC| 1'!O21</f>
        <v>3.5578532323121961E-3</v>
      </c>
      <c r="O235" s="90">
        <f>'CALC| 1'!$G$51*'CALC| 1'!P21</f>
        <v>3.505339318603268E-3</v>
      </c>
      <c r="P235" s="90">
        <f>'CALC| 1'!$G$51*'CALC| 1'!Q21</f>
        <v>3.4536005102606842E-3</v>
      </c>
      <c r="Q235" s="90">
        <f>'CALC| 1'!$G$51*'CALC| 1'!R21</f>
        <v>3.4026253667292362E-3</v>
      </c>
      <c r="R235" s="90">
        <f>'CALC| 1'!$G$51*'CALC| 1'!S21</f>
        <v>3.3524026163163126E-3</v>
      </c>
      <c r="S235" s="90">
        <f>'CALC| 1'!$G$51*'CALC| 1'!T21</f>
        <v>3.302921153699484E-3</v>
      </c>
      <c r="T235" s="90">
        <f>'CALC| 1'!$G$51*'CALC| 1'!U21</f>
        <v>3.2541700374708799E-3</v>
      </c>
      <c r="U235" s="90">
        <f>'CALC| 1'!$G$51*'CALC| 1'!V21</f>
        <v>3.20613848771781E-3</v>
      </c>
      <c r="V235" s="90">
        <f>'CALC| 1'!$G$51*'CALC| 1'!W21</f>
        <v>3.1588158836390948E-3</v>
      </c>
      <c r="W235" s="90">
        <f>'CALC| 1'!$G$51*'CALC| 1'!X21</f>
        <v>3.1121917611965817E-3</v>
      </c>
      <c r="X235" s="90">
        <f>'CALC| 1'!$G$51*'CALC| 1'!Y21</f>
        <v>3.0662558108013201E-3</v>
      </c>
      <c r="Y235" s="90">
        <f>'CALC| 1'!$G$51*'CALC| 1'!Z21</f>
        <v>3.0209978750338931E-3</v>
      </c>
      <c r="Z235" s="90">
        <f>'CALC| 1'!$G$51*'CALC| 1'!AA21</f>
        <v>2.9764079463983923E-3</v>
      </c>
      <c r="AA235" s="90">
        <f>'CALC| 1'!$G$51*'CALC| 1'!AB21</f>
        <v>2.9324761651095522E-3</v>
      </c>
      <c r="AB235" s="90">
        <f>'CALC| 1'!$G$51*'CALC| 1'!AC21</f>
        <v>2.8891928169125355E-3</v>
      </c>
      <c r="AC235" s="90">
        <f>'CALC| 1'!$G$51*'CALC| 1'!AD21</f>
        <v>2.8465483309349062E-3</v>
      </c>
      <c r="AD235" s="90">
        <f>'CALC| 1'!$G$51*'CALC| 1'!AE21</f>
        <v>2.8045332775703071E-3</v>
      </c>
      <c r="AE235" s="90">
        <f>'CALC| 1'!$G$51*'CALC| 1'!AF21</f>
        <v>2.7631383663933697E-3</v>
      </c>
      <c r="AF235" s="90">
        <f>'CALC| 1'!$G$51*'CALC| 1'!AG21</f>
        <v>2.7223544441054032E-3</v>
      </c>
      <c r="AG235" s="90">
        <f>'CALC| 1'!$G$51*'CALC| 1'!AH21</f>
        <v>2.6821724925104075E-3</v>
      </c>
      <c r="AH235" s="90">
        <f>'CALC| 1'!$G$51*'CALC| 1'!AI21</f>
        <v>2.642583626520954E-3</v>
      </c>
      <c r="AI235" s="90">
        <f>'CALC| 1'!$G$51*'CALC| 1'!AJ21</f>
        <v>2.603579092193505E-3</v>
      </c>
      <c r="AJ235" s="90">
        <f>'CALC| 1'!$G$51*'CALC| 1'!AK21</f>
        <v>2.565150264792729E-3</v>
      </c>
      <c r="AK235" s="90">
        <f>'CALC| 1'!$G$51*'CALC| 1'!AL21</f>
        <v>2.5272886468843884E-3</v>
      </c>
      <c r="AL235" s="90">
        <f>'CALC| 1'!$G$51*'CALC| 1'!AM21</f>
        <v>2.4899858664563746E-3</v>
      </c>
      <c r="AM235" s="90"/>
      <c r="AN235" s="90"/>
      <c r="AO235" s="90"/>
      <c r="AP235" s="90"/>
      <c r="AQ235" s="90"/>
      <c r="AR235" s="90"/>
      <c r="AS235" s="90"/>
      <c r="AT235" s="90"/>
      <c r="AU235" s="90"/>
      <c r="AV235" s="90"/>
      <c r="AW235" s="90"/>
      <c r="AX235" s="90"/>
      <c r="AY235" s="90"/>
      <c r="AZ235" s="90"/>
      <c r="BA235" s="90"/>
      <c r="BB235" s="90"/>
      <c r="BC235" s="90"/>
      <c r="BD235" s="90"/>
      <c r="BE235" s="90"/>
      <c r="BF235" s="90"/>
      <c r="BG235" s="90"/>
      <c r="BH235" s="90"/>
      <c r="BI235" s="90"/>
      <c r="BJ235" s="90"/>
      <c r="BK235" s="90"/>
      <c r="BL235" s="90"/>
      <c r="BM235" s="90"/>
      <c r="BN235" s="90"/>
      <c r="BO235" s="68"/>
      <c r="BP235" s="68"/>
      <c r="BQ235" s="68"/>
      <c r="BR235" s="68"/>
      <c r="BS235" s="68"/>
    </row>
    <row r="236" spans="1:71" ht="15.4" x14ac:dyDescent="0.6">
      <c r="A236" s="69"/>
      <c r="C236" s="68" t="s">
        <v>12</v>
      </c>
      <c r="D236" s="34" t="s">
        <v>0</v>
      </c>
      <c r="E236" s="20" t="s">
        <v>110</v>
      </c>
      <c r="F236" s="20"/>
      <c r="G236" s="90">
        <f>'CALC| 1'!$G$52*'CALC| 1'!H21</f>
        <v>8.6207505745456124E-3</v>
      </c>
      <c r="H236" s="90">
        <f>'CALC| 1'!$G$52*'CALC| 1'!I21</f>
        <v>8.6207505745456124E-3</v>
      </c>
      <c r="I236" s="90">
        <f>'CALC| 1'!$G$52*'CALC| 1'!J21</f>
        <v>8.6207505745456124E-3</v>
      </c>
      <c r="J236" s="90">
        <f>'CALC| 1'!$G$52*'CALC| 1'!K21</f>
        <v>8.6207505745456124E-3</v>
      </c>
      <c r="K236" s="90">
        <f>'CALC| 1'!$G$52*'CALC| 1'!L21</f>
        <v>8.6207505745456124E-3</v>
      </c>
      <c r="L236" s="90">
        <f>'CALC| 1'!$G$52*'CALC| 1'!M21</f>
        <v>8.6207505745456124E-3</v>
      </c>
      <c r="M236" s="90">
        <f>'CALC| 1'!$G$52*'CALC| 1'!N21</f>
        <v>8.6207505745456124E-3</v>
      </c>
      <c r="N236" s="90">
        <f>'CALC| 1'!$G$52*'CALC| 1'!O21</f>
        <v>8.6207505745456124E-3</v>
      </c>
      <c r="O236" s="90">
        <f>'CALC| 1'!$G$52*'CALC| 1'!P21</f>
        <v>8.4935082960653184E-3</v>
      </c>
      <c r="P236" s="90">
        <f>'CALC| 1'!$G$52*'CALC| 1'!Q21</f>
        <v>8.3681441136153958E-3</v>
      </c>
      <c r="Q236" s="90">
        <f>'CALC| 1'!$G$52*'CALC| 1'!R21</f>
        <v>8.2446303064984319E-3</v>
      </c>
      <c r="R236" s="90">
        <f>'CALC| 1'!$G$52*'CALC| 1'!S21</f>
        <v>8.1229395631745149E-3</v>
      </c>
      <c r="S236" s="90">
        <f>'CALC| 1'!$G$52*'CALC| 1'!T21</f>
        <v>8.0030449752220602E-3</v>
      </c>
      <c r="T236" s="90">
        <f>'CALC| 1'!$G$52*'CALC| 1'!U21</f>
        <v>7.8849200313877831E-3</v>
      </c>
      <c r="U236" s="90">
        <f>'CALC| 1'!$G$52*'CALC| 1'!V21</f>
        <v>7.7685386117244994E-3</v>
      </c>
      <c r="V236" s="90">
        <f>'CALC| 1'!$G$52*'CALC| 1'!W21</f>
        <v>7.6538749818154447E-3</v>
      </c>
      <c r="W236" s="90">
        <f>'CALC| 1'!$G$52*'CALC| 1'!X21</f>
        <v>7.5409037870838493E-3</v>
      </c>
      <c r="X236" s="90">
        <f>'CALC| 1'!$G$52*'CALC| 1'!Y21</f>
        <v>7.4296000471864914E-3</v>
      </c>
      <c r="Y236" s="90">
        <f>'CALC| 1'!$G$52*'CALC| 1'!Z21</f>
        <v>7.3199391504900199E-3</v>
      </c>
      <c r="Z236" s="90">
        <f>'CALC| 1'!$G$52*'CALC| 1'!AA21</f>
        <v>7.2118968486287859E-3</v>
      </c>
      <c r="AA236" s="90">
        <f>'CALC| 1'!$G$52*'CALC| 1'!AB21</f>
        <v>7.1054492511430246E-3</v>
      </c>
      <c r="AB236" s="90">
        <f>'CALC| 1'!$G$52*'CALC| 1'!AC21</f>
        <v>7.000572820196155E-3</v>
      </c>
      <c r="AC236" s="90">
        <f>'CALC| 1'!$G$52*'CALC| 1'!AD21</f>
        <v>6.8972443653700592E-3</v>
      </c>
      <c r="AD236" s="90">
        <f>'CALC| 1'!$G$52*'CALC| 1'!AE21</f>
        <v>6.7954410385371979E-3</v>
      </c>
      <c r="AE236" s="90">
        <f>'CALC| 1'!$G$52*'CALC| 1'!AF21</f>
        <v>6.695140328808389E-3</v>
      </c>
      <c r="AF236" s="90">
        <f>'CALC| 1'!$G$52*'CALC| 1'!AG21</f>
        <v>6.5963200575551769E-3</v>
      </c>
      <c r="AG236" s="90">
        <f>'CALC| 1'!$G$52*'CALC| 1'!AH21</f>
        <v>6.4989583735056622E-3</v>
      </c>
      <c r="AH236" s="90">
        <f>'CALC| 1'!$G$52*'CALC| 1'!AI21</f>
        <v>6.4030337479127186E-3</v>
      </c>
      <c r="AI236" s="90">
        <f>'CALC| 1'!$G$52*'CALC| 1'!AJ21</f>
        <v>6.3085249697935279E-3</v>
      </c>
      <c r="AJ236" s="90">
        <f>'CALC| 1'!$G$52*'CALC| 1'!AK21</f>
        <v>6.2154111412393758E-3</v>
      </c>
      <c r="AK236" s="90">
        <f>'CALC| 1'!$G$52*'CALC| 1'!AL21</f>
        <v>6.1236716727946826E-3</v>
      </c>
      <c r="AL236" s="90">
        <f>'CALC| 1'!$G$52*'CALC| 1'!AM21</f>
        <v>6.0332862789042327E-3</v>
      </c>
      <c r="AM236" s="90"/>
      <c r="AN236" s="90"/>
      <c r="AO236" s="90"/>
      <c r="AP236" s="90"/>
      <c r="AQ236" s="90"/>
      <c r="AR236" s="90"/>
      <c r="AS236" s="90"/>
      <c r="AT236" s="90"/>
      <c r="AU236" s="90"/>
      <c r="AV236" s="90"/>
      <c r="AW236" s="90"/>
      <c r="AX236" s="90"/>
      <c r="AY236" s="90"/>
      <c r="AZ236" s="90"/>
      <c r="BA236" s="90"/>
      <c r="BB236" s="90"/>
      <c r="BC236" s="90"/>
      <c r="BD236" s="90"/>
      <c r="BE236" s="90"/>
      <c r="BF236" s="90"/>
      <c r="BG236" s="90"/>
      <c r="BH236" s="90"/>
      <c r="BI236" s="90"/>
      <c r="BJ236" s="90"/>
      <c r="BK236" s="90"/>
      <c r="BL236" s="90"/>
      <c r="BM236" s="90"/>
      <c r="BN236" s="90"/>
      <c r="BO236" s="68"/>
      <c r="BP236" s="68"/>
      <c r="BQ236" s="68"/>
      <c r="BR236" s="68"/>
      <c r="BS236" s="68"/>
    </row>
    <row r="237" spans="1:71" ht="15.4" x14ac:dyDescent="0.6">
      <c r="A237" s="69"/>
      <c r="C237" s="68" t="s">
        <v>18</v>
      </c>
      <c r="D237" s="34" t="s">
        <v>0</v>
      </c>
      <c r="E237" s="20" t="s">
        <v>110</v>
      </c>
      <c r="F237" s="20"/>
      <c r="G237" s="90">
        <f>'CALC| 1'!$G$53*'CALC| 1'!H21</f>
        <v>3.0036920587067917E-2</v>
      </c>
      <c r="H237" s="90">
        <f>'CALC| 1'!$G$53*'CALC| 1'!I21</f>
        <v>3.0036920587067917E-2</v>
      </c>
      <c r="I237" s="90">
        <f>'CALC| 1'!$G$53*'CALC| 1'!J21</f>
        <v>3.0036920587067917E-2</v>
      </c>
      <c r="J237" s="90">
        <f>'CALC| 1'!$G$53*'CALC| 1'!K21</f>
        <v>3.0036920587067917E-2</v>
      </c>
      <c r="K237" s="90">
        <f>'CALC| 1'!$G$53*'CALC| 1'!L21</f>
        <v>3.0036920587067917E-2</v>
      </c>
      <c r="L237" s="90">
        <f>'CALC| 1'!$G$53*'CALC| 1'!M21</f>
        <v>3.0036920587067917E-2</v>
      </c>
      <c r="M237" s="90">
        <f>'CALC| 1'!$G$53*'CALC| 1'!N21</f>
        <v>3.0036920587067917E-2</v>
      </c>
      <c r="N237" s="90">
        <f>'CALC| 1'!$G$53*'CALC| 1'!O21</f>
        <v>3.0036920587067917E-2</v>
      </c>
      <c r="O237" s="90">
        <f>'CALC| 1'!$G$53*'CALC| 1'!P21</f>
        <v>2.9593575639202795E-2</v>
      </c>
      <c r="P237" s="90">
        <f>'CALC| 1'!$G$53*'CALC| 1'!Q21</f>
        <v>2.9156774462768164E-2</v>
      </c>
      <c r="Q237" s="90">
        <f>'CALC| 1'!$G$53*'CALC| 1'!R21</f>
        <v>2.8726420471697704E-2</v>
      </c>
      <c r="R237" s="90">
        <f>'CALC| 1'!$G$53*'CALC| 1'!S21</f>
        <v>2.8302418505535446E-2</v>
      </c>
      <c r="S237" s="90">
        <f>'CALC| 1'!$G$53*'CALC| 1'!T21</f>
        <v>2.7884674808393742E-2</v>
      </c>
      <c r="T237" s="90">
        <f>'CALC| 1'!$G$53*'CALC| 1'!U21</f>
        <v>2.7473097008221852E-2</v>
      </c>
      <c r="U237" s="90">
        <f>'CALC| 1'!$G$53*'CALC| 1'!V21</f>
        <v>2.7067594096380501E-2</v>
      </c>
      <c r="V237" s="90">
        <f>'CALC| 1'!$G$53*'CALC| 1'!W21</f>
        <v>2.6668076407517921E-2</v>
      </c>
      <c r="W237" s="90">
        <f>'CALC| 1'!$G$53*'CALC| 1'!X21</f>
        <v>2.6274455599742959E-2</v>
      </c>
      <c r="X237" s="90">
        <f>'CALC| 1'!$G$53*'CALC| 1'!Y21</f>
        <v>2.5886644635090751E-2</v>
      </c>
      <c r="Y237" s="90">
        <f>'CALC| 1'!$G$53*'CALC| 1'!Z21</f>
        <v>2.5504557760276814E-2</v>
      </c>
      <c r="Z237" s="90">
        <f>'CALC| 1'!$G$53*'CALC| 1'!AA21</f>
        <v>2.5128110487735125E-2</v>
      </c>
      <c r="AA237" s="90">
        <f>'CALC| 1'!$G$53*'CALC| 1'!AB21</f>
        <v>2.4757219576936156E-2</v>
      </c>
      <c r="AB237" s="90">
        <f>'CALC| 1'!$G$53*'CALC| 1'!AC21</f>
        <v>2.4391803015980582E-2</v>
      </c>
      <c r="AC237" s="90">
        <f>'CALC| 1'!$G$53*'CALC| 1'!AD21</f>
        <v>2.4031780003464707E-2</v>
      </c>
      <c r="AD237" s="90">
        <f>'CALC| 1'!$G$53*'CALC| 1'!AE21</f>
        <v>2.3677070930613567E-2</v>
      </c>
      <c r="AE237" s="90">
        <f>'CALC| 1'!$G$53*'CALC| 1'!AF21</f>
        <v>2.3327597363677711E-2</v>
      </c>
      <c r="AF237" s="90">
        <f>'CALC| 1'!$G$53*'CALC| 1'!AG21</f>
        <v>2.2983282026589828E-2</v>
      </c>
      <c r="AG237" s="90">
        <f>'CALC| 1'!$G$53*'CALC| 1'!AH21</f>
        <v>2.2644048783877362E-2</v>
      </c>
      <c r="AH237" s="90">
        <f>'CALC| 1'!$G$53*'CALC| 1'!AI21</f>
        <v>2.2309822623827334E-2</v>
      </c>
      <c r="AI237" s="90">
        <f>'CALC| 1'!$G$53*'CALC| 1'!AJ21</f>
        <v>2.1980529641899643E-2</v>
      </c>
      <c r="AJ237" s="90">
        <f>'CALC| 1'!$G$53*'CALC| 1'!AK21</f>
        <v>2.1656097024385205E-2</v>
      </c>
      <c r="AK237" s="90">
        <f>'CALC| 1'!$G$53*'CALC| 1'!AL21</f>
        <v>2.1336453032305282E-2</v>
      </c>
      <c r="AL237" s="90">
        <f>'CALC| 1'!$G$53*'CALC| 1'!AM21</f>
        <v>2.1021526985548454E-2</v>
      </c>
      <c r="AM237" s="90"/>
      <c r="AN237" s="90"/>
      <c r="AO237" s="90"/>
      <c r="AP237" s="90"/>
      <c r="AQ237" s="90"/>
      <c r="AR237" s="90"/>
      <c r="AS237" s="90"/>
      <c r="AT237" s="90"/>
      <c r="AU237" s="90"/>
      <c r="AV237" s="90"/>
      <c r="AW237" s="90"/>
      <c r="AX237" s="90"/>
      <c r="AY237" s="90"/>
      <c r="AZ237" s="90"/>
      <c r="BA237" s="90"/>
      <c r="BB237" s="90"/>
      <c r="BC237" s="90"/>
      <c r="BD237" s="90"/>
      <c r="BE237" s="90"/>
      <c r="BF237" s="90"/>
      <c r="BG237" s="90"/>
      <c r="BH237" s="90"/>
      <c r="BI237" s="90"/>
      <c r="BJ237" s="90"/>
      <c r="BK237" s="90"/>
      <c r="BL237" s="90"/>
      <c r="BM237" s="90"/>
      <c r="BN237" s="90"/>
      <c r="BO237" s="68"/>
      <c r="BP237" s="68"/>
      <c r="BQ237" s="68"/>
      <c r="BR237" s="68"/>
      <c r="BS237" s="68"/>
    </row>
    <row r="238" spans="1:71" ht="15.4" x14ac:dyDescent="0.6">
      <c r="A238" s="69"/>
      <c r="C238" s="112" t="s">
        <v>266</v>
      </c>
      <c r="D238" s="34" t="s">
        <v>0</v>
      </c>
      <c r="E238" s="20" t="s">
        <v>110</v>
      </c>
      <c r="F238" s="20"/>
      <c r="G238" s="90">
        <f>'CALC| 1'!$G$54*'CALC| 1'!H21</f>
        <v>9.1520981783204586E-2</v>
      </c>
      <c r="H238" s="90">
        <f>'CALC| 1'!$G$54*'CALC| 1'!I21</f>
        <v>9.1520981783204586E-2</v>
      </c>
      <c r="I238" s="90">
        <f>'CALC| 1'!$G$54*'CALC| 1'!J21</f>
        <v>9.1520981783204586E-2</v>
      </c>
      <c r="J238" s="90">
        <f>'CALC| 1'!$G$54*'CALC| 1'!K21</f>
        <v>9.1520981783204586E-2</v>
      </c>
      <c r="K238" s="90">
        <f>'CALC| 1'!$G$54*'CALC| 1'!L21</f>
        <v>9.1520981783204586E-2</v>
      </c>
      <c r="L238" s="90">
        <f>'CALC| 1'!$G$54*'CALC| 1'!M21</f>
        <v>9.1520981783204586E-2</v>
      </c>
      <c r="M238" s="90">
        <f>'CALC| 1'!$G$54*'CALC| 1'!N21</f>
        <v>9.1520981783204586E-2</v>
      </c>
      <c r="N238" s="90">
        <f>'CALC| 1'!$G$54*'CALC| 1'!O21</f>
        <v>9.1520981783204586E-2</v>
      </c>
      <c r="O238" s="90">
        <f>'CALC| 1'!$G$54*'CALC| 1'!P21</f>
        <v>9.0170132092084493E-2</v>
      </c>
      <c r="P238" s="90">
        <f>'CALC| 1'!$G$54*'CALC| 1'!Q21</f>
        <v>8.8839220942405317E-2</v>
      </c>
      <c r="Q238" s="90">
        <f>'CALC| 1'!$G$54*'CALC| 1'!R21</f>
        <v>8.7527954041295417E-2</v>
      </c>
      <c r="R238" s="90">
        <f>'CALC| 1'!$G$54*'CALC| 1'!S21</f>
        <v>8.6236041439645902E-2</v>
      </c>
      <c r="S238" s="90"/>
      <c r="T238" s="90"/>
      <c r="U238" s="90"/>
      <c r="V238" s="90"/>
      <c r="W238" s="90"/>
      <c r="X238" s="90"/>
      <c r="Y238" s="90"/>
      <c r="Z238" s="90"/>
      <c r="AA238" s="90"/>
      <c r="AB238" s="90"/>
      <c r="AC238" s="90"/>
      <c r="AD238" s="90"/>
      <c r="AE238" s="90"/>
      <c r="AF238" s="90"/>
      <c r="AG238" s="90"/>
      <c r="AH238" s="90"/>
      <c r="AI238" s="90"/>
      <c r="AJ238" s="90"/>
      <c r="AK238" s="90"/>
      <c r="AL238" s="90"/>
      <c r="AM238" s="90"/>
      <c r="AN238" s="90"/>
      <c r="AO238" s="90"/>
      <c r="AP238" s="90"/>
      <c r="AQ238" s="90"/>
      <c r="AR238" s="90"/>
      <c r="AS238" s="90"/>
      <c r="AT238" s="90"/>
      <c r="AU238" s="90"/>
      <c r="AV238" s="90"/>
      <c r="AW238" s="90"/>
      <c r="AX238" s="90"/>
      <c r="AY238" s="90"/>
      <c r="AZ238" s="90"/>
      <c r="BA238" s="90"/>
      <c r="BB238" s="90"/>
      <c r="BC238" s="90"/>
      <c r="BD238" s="90"/>
      <c r="BE238" s="90"/>
      <c r="BF238" s="90"/>
      <c r="BG238" s="90"/>
      <c r="BH238" s="90"/>
      <c r="BI238" s="90"/>
      <c r="BJ238" s="90"/>
      <c r="BK238" s="90"/>
      <c r="BL238" s="90"/>
      <c r="BM238" s="90"/>
      <c r="BN238" s="90"/>
      <c r="BO238" s="68"/>
      <c r="BP238" s="68"/>
      <c r="BQ238" s="68"/>
      <c r="BR238" s="68"/>
      <c r="BS238" s="68"/>
    </row>
    <row r="239" spans="1:71" ht="15.4" x14ac:dyDescent="0.6">
      <c r="A239" s="69"/>
      <c r="C239" s="112" t="s">
        <v>267</v>
      </c>
      <c r="D239" s="34" t="s">
        <v>0</v>
      </c>
      <c r="E239" s="20" t="s">
        <v>110</v>
      </c>
      <c r="F239" s="20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  <c r="S239" s="90">
        <f>'CALC| 1'!$G$55*'CALC| 1'!T21</f>
        <v>6.3722398100997557E-2</v>
      </c>
      <c r="T239" s="90">
        <f>'CALC| 1'!$G$55*'CALC| 1'!U21</f>
        <v>6.2781855505026851E-2</v>
      </c>
      <c r="U239" s="90">
        <f>'CALC| 1'!$G$55*'CALC| 1'!V21</f>
        <v>6.185519531777265E-2</v>
      </c>
      <c r="V239" s="90">
        <f>'CALC| 1'!$G$55*'CALC| 1'!W21</f>
        <v>6.0942212634882323E-2</v>
      </c>
      <c r="W239" s="90">
        <f>'CALC| 1'!$G$55*'CALC| 1'!X21</f>
        <v>6.0042705576391457E-2</v>
      </c>
      <c r="X239" s="90">
        <f>'CALC| 1'!$G$55*'CALC| 1'!Y21</f>
        <v>5.9156475242083922E-2</v>
      </c>
      <c r="Y239" s="90">
        <f>'CALC| 1'!$G$55*'CALC| 1'!Z21</f>
        <v>5.8283325667510766E-2</v>
      </c>
      <c r="Z239" s="90">
        <f>'CALC| 1'!$G$55*'CALC| 1'!AA21</f>
        <v>5.7423063780658305E-2</v>
      </c>
      <c r="AA239" s="90">
        <f>'CALC| 1'!$G$55*'CALC| 1'!AB21</f>
        <v>5.6575499359255786E-2</v>
      </c>
      <c r="AB239" s="90">
        <f>'CALC| 1'!$G$55*'CALC| 1'!AC21</f>
        <v>5.5740444988713181E-2</v>
      </c>
      <c r="AC239" s="90">
        <f>'CALC| 1'!$G$55*'CALC| 1'!AD21</f>
        <v>5.4917716020679769E-2</v>
      </c>
      <c r="AD239" s="90">
        <f>'CALC| 1'!$G$55*'CALC| 1'!AE21</f>
        <v>5.410713053221454E-2</v>
      </c>
      <c r="AE239" s="90">
        <f>'CALC| 1'!$G$55*'CALC| 1'!AF21</f>
        <v>5.3308509285559053E-2</v>
      </c>
      <c r="AF239" s="90">
        <f>'CALC| 1'!$G$55*'CALC| 1'!AG21</f>
        <v>5.2521675688504202E-2</v>
      </c>
      <c r="AG239" s="90">
        <f>'CALC| 1'!$G$55*'CALC| 1'!AH21</f>
        <v>5.1746455755341876E-2</v>
      </c>
      <c r="AH239" s="90">
        <f>'CALC| 1'!$G$55*'CALC| 1'!AI21</f>
        <v>5.0982678068393031E-2</v>
      </c>
      <c r="AI239" s="90">
        <f>'CALC| 1'!$G$55*'CALC| 1'!AJ21</f>
        <v>5.0230173740103551E-2</v>
      </c>
      <c r="AJ239" s="90">
        <f>'CALC| 1'!$G$55*'CALC| 1'!AK21</f>
        <v>4.9488776375699629E-2</v>
      </c>
      <c r="AK239" s="90">
        <f>'CALC| 1'!$G$55*'CALC| 1'!AL21</f>
        <v>4.8758322036394304E-2</v>
      </c>
      <c r="AL239" s="90">
        <f>'CALC| 1'!$G$55*'CALC| 1'!AM21</f>
        <v>4.8038649203137121E-2</v>
      </c>
      <c r="AM239" s="90"/>
      <c r="AN239" s="90"/>
      <c r="AO239" s="90"/>
      <c r="AP239" s="90"/>
      <c r="AQ239" s="90"/>
      <c r="AR239" s="90"/>
      <c r="AS239" s="90"/>
      <c r="AT239" s="90"/>
      <c r="AU239" s="90"/>
      <c r="AV239" s="90"/>
      <c r="AW239" s="90"/>
      <c r="AX239" s="90"/>
      <c r="AY239" s="90"/>
      <c r="AZ239" s="90"/>
      <c r="BA239" s="90"/>
      <c r="BB239" s="90"/>
      <c r="BC239" s="90"/>
      <c r="BD239" s="90"/>
      <c r="BE239" s="90"/>
      <c r="BF239" s="90"/>
      <c r="BG239" s="90"/>
      <c r="BH239" s="90"/>
      <c r="BI239" s="90"/>
      <c r="BJ239" s="90"/>
      <c r="BK239" s="90"/>
      <c r="BL239" s="90"/>
      <c r="BM239" s="90"/>
      <c r="BN239" s="90"/>
      <c r="BO239" s="68"/>
      <c r="BP239" s="68"/>
      <c r="BQ239" s="68"/>
      <c r="BR239" s="68"/>
      <c r="BS239" s="68"/>
    </row>
    <row r="240" spans="1:71" ht="15.4" x14ac:dyDescent="0.6">
      <c r="A240" s="69"/>
      <c r="C240" s="68" t="s">
        <v>20</v>
      </c>
      <c r="D240" s="34" t="s">
        <v>0</v>
      </c>
      <c r="E240" s="20" t="s">
        <v>110</v>
      </c>
      <c r="F240" s="20"/>
      <c r="G240" s="90">
        <f>'CALC| 1'!$G$56*'CALC| 1'!H21</f>
        <v>2.1628211299775002E-3</v>
      </c>
      <c r="H240" s="90">
        <f>'CALC| 1'!$G$56*'CALC| 1'!I21</f>
        <v>2.1628211299775002E-3</v>
      </c>
      <c r="I240" s="90">
        <f>'CALC| 1'!$G$56*'CALC| 1'!J21</f>
        <v>2.1628211299775002E-3</v>
      </c>
      <c r="J240" s="90">
        <f>'CALC| 1'!$G$56*'CALC| 1'!K21</f>
        <v>2.1628211299775002E-3</v>
      </c>
      <c r="K240" s="90">
        <f>'CALC| 1'!$G$56*'CALC| 1'!L21</f>
        <v>2.1628211299775002E-3</v>
      </c>
      <c r="L240" s="90">
        <f>'CALC| 1'!$G$56*'CALC| 1'!M21</f>
        <v>2.1628211299775002E-3</v>
      </c>
      <c r="M240" s="90">
        <f>'CALC| 1'!$G$56*'CALC| 1'!N21</f>
        <v>2.1628211299775002E-3</v>
      </c>
      <c r="N240" s="90">
        <f>'CALC| 1'!$G$56*'CALC| 1'!O21</f>
        <v>2.1628211299775002E-3</v>
      </c>
      <c r="O240" s="90">
        <f>'CALC| 1'!$G$56*'CALC| 1'!P21</f>
        <v>2.1308978900990323E-3</v>
      </c>
      <c r="P240" s="90">
        <f>'CALC| 1'!$G$56*'CALC| 1'!Q21</f>
        <v>2.0994458372411706E-3</v>
      </c>
      <c r="Q240" s="90">
        <f>'CALC| 1'!$G$56*'CALC| 1'!R21</f>
        <v>2.068458016683491E-3</v>
      </c>
      <c r="R240" s="90">
        <f>'CALC| 1'!$G$56*'CALC| 1'!S21</f>
        <v>2.0379275763572429E-3</v>
      </c>
      <c r="S240" s="90">
        <f>'CALC| 1'!$G$56*'CALC| 1'!T21</f>
        <v>2.0078477653302099E-3</v>
      </c>
      <c r="T240" s="90">
        <f>'CALC| 1'!$G$56*'CALC| 1'!U21</f>
        <v>1.9782119323139362E-3</v>
      </c>
      <c r="U240" s="90">
        <f>'CALC| 1'!$G$56*'CALC| 1'!V21</f>
        <v>1.9490135241929825E-3</v>
      </c>
      <c r="V240" s="90">
        <f>'CALC| 1'!$G$56*'CALC| 1'!W21</f>
        <v>1.9202460845758938E-3</v>
      </c>
      <c r="W240" s="90">
        <f>'CALC| 1'!$G$56*'CALC| 1'!X21</f>
        <v>1.8919032523675536E-3</v>
      </c>
      <c r="X240" s="90">
        <f>'CALC| 1'!$G$56*'CALC| 1'!Y21</f>
        <v>1.8639787603626087E-3</v>
      </c>
      <c r="Y240" s="90">
        <f>'CALC| 1'!$G$56*'CALC| 1'!Z21</f>
        <v>1.8364664338596567E-3</v>
      </c>
      <c r="Z240" s="90">
        <f>'CALC| 1'!$G$56*'CALC| 1'!AA21</f>
        <v>1.8093601892958881E-3</v>
      </c>
      <c r="AA240" s="90">
        <f>'CALC| 1'!$G$56*'CALC| 1'!AB21</f>
        <v>1.7826540329018805E-3</v>
      </c>
      <c r="AB240" s="90">
        <f>'CALC| 1'!$G$56*'CALC| 1'!AC21</f>
        <v>1.7563420593762491E-3</v>
      </c>
      <c r="AC240" s="90">
        <f>'CALC| 1'!$G$56*'CALC| 1'!AD21</f>
        <v>1.7304184505798556E-3</v>
      </c>
      <c r="AD240" s="90">
        <f>'CALC| 1'!$G$56*'CALC| 1'!AE21</f>
        <v>1.704877474249297E-3</v>
      </c>
      <c r="AE240" s="90">
        <f>'CALC| 1'!$G$56*'CALC| 1'!AF21</f>
        <v>1.6797134827293775E-3</v>
      </c>
      <c r="AF240" s="90">
        <f>'CALC| 1'!$G$56*'CALC| 1'!AG21</f>
        <v>1.6549209117242918E-3</v>
      </c>
      <c r="AG240" s="90">
        <f>'CALC| 1'!$G$56*'CALC| 1'!AH21</f>
        <v>1.6304942790672412E-3</v>
      </c>
      <c r="AH240" s="90">
        <f>'CALC| 1'!$G$56*'CALC| 1'!AI21</f>
        <v>1.6064281835082087E-3</v>
      </c>
      <c r="AI240" s="90">
        <f>'CALC| 1'!$G$56*'CALC| 1'!AJ21</f>
        <v>1.5827173035196276E-3</v>
      </c>
      <c r="AJ240" s="90">
        <f>'CALC| 1'!$G$56*'CALC| 1'!AK21</f>
        <v>1.5593563961196781E-3</v>
      </c>
      <c r="AK240" s="90">
        <f>'CALC| 1'!$G$56*'CALC| 1'!AL21</f>
        <v>1.5363402957129517E-3</v>
      </c>
      <c r="AL240" s="90">
        <f>'CALC| 1'!$G$56*'CALC| 1'!AM21</f>
        <v>1.5136639129482285E-3</v>
      </c>
      <c r="AM240" s="90"/>
      <c r="AN240" s="90"/>
      <c r="AO240" s="90"/>
      <c r="AP240" s="90"/>
      <c r="AQ240" s="90"/>
      <c r="AR240" s="90"/>
      <c r="AS240" s="90"/>
      <c r="AT240" s="90"/>
      <c r="AU240" s="90"/>
      <c r="AV240" s="90"/>
      <c r="AW240" s="90"/>
      <c r="AX240" s="90"/>
      <c r="AY240" s="90"/>
      <c r="AZ240" s="90"/>
      <c r="BA240" s="90"/>
      <c r="BB240" s="90"/>
      <c r="BC240" s="90"/>
      <c r="BD240" s="90"/>
      <c r="BE240" s="90"/>
      <c r="BF240" s="90"/>
      <c r="BG240" s="90"/>
      <c r="BH240" s="90"/>
      <c r="BI240" s="90"/>
      <c r="BJ240" s="90"/>
      <c r="BK240" s="90"/>
      <c r="BL240" s="90"/>
      <c r="BM240" s="90"/>
      <c r="BN240" s="90"/>
      <c r="BO240" s="68"/>
      <c r="BP240" s="68"/>
      <c r="BQ240" s="68"/>
      <c r="BR240" s="68"/>
      <c r="BS240" s="68"/>
    </row>
    <row r="241" spans="1:71" ht="15.4" x14ac:dyDescent="0.6">
      <c r="A241" s="69"/>
      <c r="C241" s="112" t="s">
        <v>21</v>
      </c>
      <c r="D241" s="34" t="s">
        <v>0</v>
      </c>
      <c r="E241" s="20" t="s">
        <v>110</v>
      </c>
      <c r="F241" s="20"/>
      <c r="G241" s="90">
        <f>'CALC| 1'!$G$57*'CALC| 1'!H21</f>
        <v>6.1322340273479707E-2</v>
      </c>
      <c r="H241" s="90">
        <f>'CALC| 1'!$G$57*'CALC| 1'!I21</f>
        <v>6.1322340273479707E-2</v>
      </c>
      <c r="I241" s="90">
        <f>'CALC| 1'!$G$57*'CALC| 1'!J21</f>
        <v>6.1322340273479707E-2</v>
      </c>
      <c r="J241" s="90">
        <f>'CALC| 1'!$G$57*'CALC| 1'!K21</f>
        <v>6.1322340273479707E-2</v>
      </c>
      <c r="K241" s="90">
        <f>'CALC| 1'!$G$57*'CALC| 1'!L21</f>
        <v>6.1322340273479707E-2</v>
      </c>
      <c r="L241" s="90">
        <f>'CALC| 1'!$G$57*'CALC| 1'!M21</f>
        <v>6.1322340273479707E-2</v>
      </c>
      <c r="M241" s="90">
        <f>'CALC| 1'!$G$57*'CALC| 1'!N21</f>
        <v>6.1322340273479707E-2</v>
      </c>
      <c r="N241" s="90">
        <f>'CALC| 1'!$G$57*'CALC| 1'!O21</f>
        <v>6.1322340273479707E-2</v>
      </c>
      <c r="O241" s="90">
        <f>'CALC| 1'!$G$57*'CALC| 1'!P21</f>
        <v>6.0417222531043147E-2</v>
      </c>
      <c r="P241" s="90">
        <f>'CALC| 1'!$G$57*'CALC| 1'!Q21</f>
        <v>5.952546432648495E-2</v>
      </c>
      <c r="Q241" s="90">
        <f>'CALC| 1'!$G$57*'CALC| 1'!R21</f>
        <v>5.8646868473026033E-2</v>
      </c>
      <c r="R241" s="90">
        <f>'CALC| 1'!$G$57*'CALC| 1'!S21</f>
        <v>5.7781240694364168E-2</v>
      </c>
      <c r="S241" s="90">
        <f>'CALC| 1'!$G$57*'CALC| 1'!T21</f>
        <v>5.6928389581715352E-2</v>
      </c>
      <c r="T241" s="90">
        <f>'CALC| 1'!$G$57*'CALC| 1'!U21</f>
        <v>5.6088126551489238E-2</v>
      </c>
      <c r="U241" s="90">
        <f>'CALC| 1'!$G$57*'CALC| 1'!V21</f>
        <v>5.526026580358926E-2</v>
      </c>
      <c r="V241" s="90">
        <f>'CALC| 1'!$G$57*'CALC| 1'!W21</f>
        <v>5.4444624280328278E-2</v>
      </c>
      <c r="W241" s="90">
        <f>'CALC| 1'!$G$57*'CALC| 1'!X21</f>
        <v>5.3641021625950636E-2</v>
      </c>
      <c r="X241" s="90">
        <f>'CALC| 1'!$G$57*'CALC| 1'!Y21</f>
        <v>5.2849280146751602E-2</v>
      </c>
      <c r="Y241" s="90">
        <f>'CALC| 1'!$G$57*'CALC| 1'!Z21</f>
        <v>5.2069224771785556E-2</v>
      </c>
      <c r="Z241" s="90">
        <f>'CALC| 1'!$G$57*'CALC| 1'!AA21</f>
        <v>5.1300683014153997E-2</v>
      </c>
      <c r="AA241" s="90">
        <f>'CALC| 1'!$G$57*'CALC| 1'!AB21</f>
        <v>5.0543484932865083E-2</v>
      </c>
      <c r="AB241" s="90">
        <f>'CALC| 1'!$G$57*'CALC| 1'!AC21</f>
        <v>4.9797463095255998E-2</v>
      </c>
      <c r="AC241" s="90">
        <f>'CALC| 1'!$G$57*'CALC| 1'!AD21</f>
        <v>4.906245253997002E-2</v>
      </c>
      <c r="AD241" s="90">
        <f>'CALC| 1'!$G$57*'CALC| 1'!AE21</f>
        <v>4.8338290740480065E-2</v>
      </c>
      <c r="AE241" s="90">
        <f>'CALC| 1'!$G$57*'CALC| 1'!AF21</f>
        <v>4.7624817569150581E-2</v>
      </c>
      <c r="AF241" s="90">
        <f>'CALC| 1'!$G$57*'CALC| 1'!AG21</f>
        <v>4.6921875261829914E-2</v>
      </c>
      <c r="AG241" s="90">
        <f>'CALC| 1'!$G$57*'CALC| 1'!AH21</f>
        <v>4.6229308382965302E-2</v>
      </c>
      <c r="AH241" s="90">
        <f>'CALC| 1'!$G$57*'CALC| 1'!AI21</f>
        <v>4.5546963791232735E-2</v>
      </c>
      <c r="AI241" s="90">
        <f>'CALC| 1'!$G$57*'CALC| 1'!AJ21</f>
        <v>4.4874690605674145E-2</v>
      </c>
      <c r="AJ241" s="90">
        <f>'CALC| 1'!$G$57*'CALC| 1'!AK21</f>
        <v>4.42123401723344E-2</v>
      </c>
      <c r="AK241" s="90">
        <f>'CALC| 1'!$G$57*'CALC| 1'!AL21</f>
        <v>4.3559766031390744E-2</v>
      </c>
      <c r="AL241" s="90">
        <f>'CALC| 1'!$G$57*'CALC| 1'!AM21</f>
        <v>4.2916823884767412E-2</v>
      </c>
      <c r="AM241" s="90"/>
      <c r="AN241" s="90"/>
      <c r="AO241" s="90"/>
      <c r="AP241" s="90"/>
      <c r="AQ241" s="90"/>
      <c r="AR241" s="90"/>
      <c r="AS241" s="90"/>
      <c r="AT241" s="90"/>
      <c r="AU241" s="90"/>
      <c r="AV241" s="90"/>
      <c r="AW241" s="90"/>
      <c r="AX241" s="90"/>
      <c r="AY241" s="90"/>
      <c r="AZ241" s="90"/>
      <c r="BA241" s="90"/>
      <c r="BB241" s="90"/>
      <c r="BC241" s="90"/>
      <c r="BD241" s="90"/>
      <c r="BE241" s="90"/>
      <c r="BF241" s="90"/>
      <c r="BG241" s="90"/>
      <c r="BH241" s="90"/>
      <c r="BI241" s="90"/>
      <c r="BJ241" s="90"/>
      <c r="BK241" s="90"/>
      <c r="BL241" s="90"/>
      <c r="BM241" s="90"/>
      <c r="BN241" s="90"/>
      <c r="BO241" s="68"/>
      <c r="BP241" s="68"/>
      <c r="BQ241" s="68"/>
      <c r="BR241" s="68"/>
      <c r="BS241" s="68"/>
    </row>
    <row r="242" spans="1:71" x14ac:dyDescent="0.35">
      <c r="A242" s="68"/>
      <c r="C242" s="68"/>
      <c r="D242" s="68"/>
      <c r="E242" s="68"/>
      <c r="F242" s="68"/>
      <c r="G242" s="69"/>
      <c r="H242" s="69"/>
      <c r="I242" s="69"/>
      <c r="J242" s="69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  <c r="AB242" s="69"/>
      <c r="AC242" s="69"/>
      <c r="AD242" s="69"/>
      <c r="AE242" s="69"/>
      <c r="AF242" s="69"/>
      <c r="AG242" s="69"/>
      <c r="AH242" s="69"/>
      <c r="AI242" s="69"/>
      <c r="AJ242" s="69"/>
      <c r="AK242" s="69"/>
      <c r="AL242" s="69"/>
      <c r="AM242" s="69"/>
      <c r="AN242" s="69"/>
      <c r="AO242" s="69"/>
      <c r="AP242" s="69"/>
      <c r="AQ242" s="69"/>
      <c r="AR242" s="69"/>
      <c r="AS242" s="69"/>
      <c r="AT242" s="69"/>
      <c r="AU242" s="69"/>
      <c r="AV242" s="69"/>
      <c r="AW242" s="69"/>
      <c r="AX242" s="69"/>
      <c r="AY242" s="69"/>
      <c r="AZ242" s="69"/>
      <c r="BA242" s="69"/>
      <c r="BB242" s="69"/>
      <c r="BC242" s="69"/>
      <c r="BD242" s="69"/>
      <c r="BE242" s="69"/>
      <c r="BF242" s="69"/>
      <c r="BG242" s="69"/>
      <c r="BH242" s="69"/>
      <c r="BI242" s="69"/>
      <c r="BJ242" s="69"/>
      <c r="BK242" s="69"/>
      <c r="BL242" s="69"/>
      <c r="BM242" s="69"/>
      <c r="BN242" s="69"/>
      <c r="BO242" s="68"/>
      <c r="BP242" s="68"/>
      <c r="BQ242" s="68"/>
      <c r="BR242" s="68"/>
      <c r="BS242" s="68"/>
    </row>
    <row r="243" spans="1:71" ht="15.4" x14ac:dyDescent="0.6">
      <c r="A243" s="68"/>
      <c r="C243" s="113" t="s">
        <v>247</v>
      </c>
      <c r="D243" s="106" t="s">
        <v>0</v>
      </c>
      <c r="E243" s="106" t="s">
        <v>110</v>
      </c>
      <c r="F243" s="106"/>
      <c r="G243" s="110">
        <f t="shared" ref="G243:AL243" si="22">SUM(G209:G241)-G234</f>
        <v>9.572175497116719</v>
      </c>
      <c r="H243" s="110">
        <f t="shared" si="22"/>
        <v>9.5567171212532518</v>
      </c>
      <c r="I243" s="110">
        <f t="shared" si="22"/>
        <v>9.5413925492353595</v>
      </c>
      <c r="J243" s="110">
        <f t="shared" si="22"/>
        <v>9.5262005683939801</v>
      </c>
      <c r="K243" s="110">
        <f t="shared" si="22"/>
        <v>9.5111399773609833</v>
      </c>
      <c r="L243" s="110">
        <f t="shared" si="22"/>
        <v>9.4962095859621574</v>
      </c>
      <c r="M243" s="110">
        <f t="shared" si="22"/>
        <v>9.4814082151112409</v>
      </c>
      <c r="N243" s="110">
        <f t="shared" si="22"/>
        <v>9.4667346967049397</v>
      </c>
      <c r="O243" s="110">
        <f t="shared" si="22"/>
        <v>9.3400289209464606</v>
      </c>
      <c r="P243" s="110">
        <f t="shared" si="22"/>
        <v>9.2151041601000365</v>
      </c>
      <c r="Q243" s="110">
        <f t="shared" si="22"/>
        <v>9.0919348437112291</v>
      </c>
      <c r="R243" s="110">
        <f t="shared" si="22"/>
        <v>8.9704957725545267</v>
      </c>
      <c r="S243" s="110">
        <f t="shared" si="22"/>
        <v>7.8488660929970733</v>
      </c>
      <c r="T243" s="110">
        <f t="shared" si="22"/>
        <v>7.7456013577648575</v>
      </c>
      <c r="U243" s="110">
        <f t="shared" si="22"/>
        <v>7.6437751729623669</v>
      </c>
      <c r="V243" s="110">
        <f t="shared" si="22"/>
        <v>7.543366992510812</v>
      </c>
      <c r="W243" s="110">
        <f t="shared" si="22"/>
        <v>7.4443565676754124</v>
      </c>
      <c r="X243" s="110">
        <f t="shared" si="22"/>
        <v>7.3467239427300175</v>
      </c>
      <c r="Y243" s="110">
        <f t="shared" si="22"/>
        <v>7.2504494506852684</v>
      </c>
      <c r="Z243" s="110">
        <f t="shared" si="22"/>
        <v>7.1555137090793064</v>
      </c>
      <c r="AA243" s="110">
        <f t="shared" si="22"/>
        <v>7.0618976158301008</v>
      </c>
      <c r="AB243" s="110">
        <f t="shared" si="22"/>
        <v>6.9695823451485506</v>
      </c>
      <c r="AC243" s="110">
        <f t="shared" si="22"/>
        <v>6.878549343511394</v>
      </c>
      <c r="AD243" s="110">
        <f t="shared" si="22"/>
        <v>6.7887803256931134</v>
      </c>
      <c r="AE243" s="110">
        <f t="shared" si="22"/>
        <v>7.1452717310628717</v>
      </c>
      <c r="AF243" s="110">
        <f t="shared" si="22"/>
        <v>7.0646622089689206</v>
      </c>
      <c r="AG243" s="110">
        <f t="shared" si="22"/>
        <v>8.8050233078651043</v>
      </c>
      <c r="AH243" s="110">
        <f t="shared" si="22"/>
        <v>10.580218409936862</v>
      </c>
      <c r="AI243" s="110">
        <f t="shared" si="22"/>
        <v>10.810373424547207</v>
      </c>
      <c r="AJ243" s="110">
        <f t="shared" si="22"/>
        <v>11.589969956945509</v>
      </c>
      <c r="AK243" s="110">
        <f t="shared" si="22"/>
        <v>10.207818238206421</v>
      </c>
      <c r="AL243" s="110">
        <f t="shared" si="22"/>
        <v>10.198125092783002</v>
      </c>
      <c r="AM243" s="110">
        <f t="shared" ref="AM243:BN243" si="23">SUM(AM209:AM241)-AM234</f>
        <v>6.1185545455580961</v>
      </c>
      <c r="AN243" s="110">
        <f t="shared" si="23"/>
        <v>6.0238365504532387</v>
      </c>
      <c r="AO243" s="110">
        <f t="shared" si="23"/>
        <v>5.9291185553483823</v>
      </c>
      <c r="AP243" s="110">
        <f t="shared" si="23"/>
        <v>5.8344005602435258</v>
      </c>
      <c r="AQ243" s="110">
        <f t="shared" si="23"/>
        <v>5.7396825651386694</v>
      </c>
      <c r="AR243" s="110">
        <f t="shared" si="23"/>
        <v>5.6449645700338129</v>
      </c>
      <c r="AS243" s="110">
        <f t="shared" si="23"/>
        <v>5.5502465749289565</v>
      </c>
      <c r="AT243" s="110">
        <f t="shared" si="23"/>
        <v>5.4555285798241</v>
      </c>
      <c r="AU243" s="110">
        <f t="shared" si="23"/>
        <v>5.3608105847192427</v>
      </c>
      <c r="AV243" s="110">
        <f t="shared" si="23"/>
        <v>5.2660925896143862</v>
      </c>
      <c r="AW243" s="110">
        <f t="shared" si="23"/>
        <v>5.1713745945095297</v>
      </c>
      <c r="AX243" s="110">
        <f t="shared" si="23"/>
        <v>5.0766565994046733</v>
      </c>
      <c r="AY243" s="110">
        <f t="shared" si="23"/>
        <v>4.9819386042998168</v>
      </c>
      <c r="AZ243" s="110">
        <f t="shared" si="23"/>
        <v>4.8872206091949604</v>
      </c>
      <c r="BA243" s="110">
        <f t="shared" si="23"/>
        <v>4.7925026140901039</v>
      </c>
      <c r="BB243" s="110">
        <f t="shared" si="23"/>
        <v>4.6977846189852475</v>
      </c>
      <c r="BC243" s="110">
        <f t="shared" si="23"/>
        <v>4.6030666238803901</v>
      </c>
      <c r="BD243" s="110">
        <f t="shared" si="23"/>
        <v>4.5083486287755337</v>
      </c>
      <c r="BE243" s="110">
        <f t="shared" si="23"/>
        <v>4.4136306336706781</v>
      </c>
      <c r="BF243" s="110">
        <f t="shared" si="23"/>
        <v>4.3189126385658216</v>
      </c>
      <c r="BG243" s="110">
        <f t="shared" si="23"/>
        <v>4.2241946434609643</v>
      </c>
      <c r="BH243" s="110">
        <f t="shared" si="23"/>
        <v>4.1294766483561069</v>
      </c>
      <c r="BI243" s="110">
        <f t="shared" si="23"/>
        <v>4.0347586532512514</v>
      </c>
      <c r="BJ243" s="110">
        <f t="shared" si="23"/>
        <v>3.9400406581463954</v>
      </c>
      <c r="BK243" s="110">
        <f t="shared" si="23"/>
        <v>3.845322663041538</v>
      </c>
      <c r="BL243" s="110">
        <f t="shared" si="23"/>
        <v>3.7506046679366816</v>
      </c>
      <c r="BM243" s="110">
        <f t="shared" si="23"/>
        <v>3.6558866728318256</v>
      </c>
      <c r="BN243" s="110">
        <f t="shared" si="23"/>
        <v>3.5611686777269691</v>
      </c>
      <c r="BO243" s="68"/>
      <c r="BP243" s="68"/>
      <c r="BQ243" s="68"/>
      <c r="BR243" s="68"/>
      <c r="BS243" s="68"/>
    </row>
    <row r="244" spans="1:71" ht="15.4" x14ac:dyDescent="0.6">
      <c r="A244" s="68"/>
      <c r="C244" s="113" t="s">
        <v>254</v>
      </c>
      <c r="D244" s="106" t="s">
        <v>0</v>
      </c>
      <c r="E244" s="106" t="s">
        <v>110</v>
      </c>
      <c r="F244" s="106"/>
      <c r="G244" s="110">
        <f t="shared" ref="G244:AL244" si="24">G234</f>
        <v>0.115361316779374</v>
      </c>
      <c r="H244" s="110">
        <f t="shared" si="24"/>
        <v>0.115361316779374</v>
      </c>
      <c r="I244" s="110">
        <f t="shared" si="24"/>
        <v>0.115361316779374</v>
      </c>
      <c r="J244" s="110">
        <f t="shared" si="24"/>
        <v>0.115361316779374</v>
      </c>
      <c r="K244" s="110">
        <f t="shared" si="24"/>
        <v>0.115361316779374</v>
      </c>
      <c r="L244" s="110">
        <f t="shared" si="24"/>
        <v>0.115361316779374</v>
      </c>
      <c r="M244" s="110">
        <f t="shared" si="24"/>
        <v>0.115361316779374</v>
      </c>
      <c r="N244" s="110">
        <f t="shared" si="24"/>
        <v>0.115361316779374</v>
      </c>
      <c r="O244" s="110">
        <f t="shared" si="24"/>
        <v>0.11365858374371045</v>
      </c>
      <c r="P244" s="110">
        <f t="shared" si="24"/>
        <v>0.11198098304765328</v>
      </c>
      <c r="Q244" s="110">
        <f t="shared" si="24"/>
        <v>0.11032814373786992</v>
      </c>
      <c r="R244" s="110">
        <f t="shared" si="24"/>
        <v>0.10869970033629896</v>
      </c>
      <c r="S244" s="110">
        <f t="shared" si="24"/>
        <v>0.10709529275933519</v>
      </c>
      <c r="T244" s="110">
        <f t="shared" si="24"/>
        <v>0.1055145662382074</v>
      </c>
      <c r="U244" s="110">
        <f t="shared" si="24"/>
        <v>0.10395717124053147</v>
      </c>
      <c r="V244" s="110">
        <f t="shared" si="24"/>
        <v>0.10242276339302121</v>
      </c>
      <c r="W244" s="110">
        <f t="shared" si="24"/>
        <v>0.10091100340534022</v>
      </c>
      <c r="X244" s="110">
        <f t="shared" si="24"/>
        <v>9.9421556995077404E-2</v>
      </c>
      <c r="Y244" s="110">
        <f t="shared" si="24"/>
        <v>9.7954094813830064E-2</v>
      </c>
      <c r="Z244" s="110">
        <f t="shared" si="24"/>
        <v>9.6508292374377927E-2</v>
      </c>
      <c r="AA244" s="110">
        <f t="shared" si="24"/>
        <v>9.5083829978932111E-2</v>
      </c>
      <c r="AB244" s="110">
        <f t="shared" si="24"/>
        <v>9.3680392648443078E-2</v>
      </c>
      <c r="AC244" s="110">
        <f t="shared" si="24"/>
        <v>9.2297670052952058E-2</v>
      </c>
      <c r="AD244" s="110">
        <f t="shared" si="24"/>
        <v>9.0935356442970489E-2</v>
      </c>
      <c r="AE244" s="110">
        <f t="shared" si="24"/>
        <v>8.9593150581872255E-2</v>
      </c>
      <c r="AF244" s="110">
        <f t="shared" si="24"/>
        <v>8.8270755679283816E-2</v>
      </c>
      <c r="AG244" s="110">
        <f t="shared" si="24"/>
        <v>8.6967879325457575E-2</v>
      </c>
      <c r="AH244" s="110">
        <f t="shared" si="24"/>
        <v>8.5684233426613826E-2</v>
      </c>
      <c r="AI244" s="110">
        <f t="shared" si="24"/>
        <v>8.4419534141237013E-2</v>
      </c>
      <c r="AJ244" s="110">
        <f t="shared" si="24"/>
        <v>8.3173501817312354E-2</v>
      </c>
      <c r="AK244" s="110">
        <f t="shared" si="24"/>
        <v>8.1945860930488834E-2</v>
      </c>
      <c r="AL244" s="110">
        <f t="shared" si="24"/>
        <v>8.0736340023154815E-2</v>
      </c>
      <c r="AM244" s="110">
        <f t="shared" ref="AM244:BN244" si="25">AM234</f>
        <v>0</v>
      </c>
      <c r="AN244" s="110">
        <f t="shared" si="25"/>
        <v>0</v>
      </c>
      <c r="AO244" s="110">
        <f t="shared" si="25"/>
        <v>0</v>
      </c>
      <c r="AP244" s="110">
        <f t="shared" si="25"/>
        <v>0</v>
      </c>
      <c r="AQ244" s="110">
        <f t="shared" si="25"/>
        <v>0</v>
      </c>
      <c r="AR244" s="110">
        <f t="shared" si="25"/>
        <v>0</v>
      </c>
      <c r="AS244" s="110">
        <f t="shared" si="25"/>
        <v>0</v>
      </c>
      <c r="AT244" s="110">
        <f t="shared" si="25"/>
        <v>0</v>
      </c>
      <c r="AU244" s="110">
        <f t="shared" si="25"/>
        <v>0</v>
      </c>
      <c r="AV244" s="110">
        <f t="shared" si="25"/>
        <v>0</v>
      </c>
      <c r="AW244" s="110">
        <f t="shared" si="25"/>
        <v>0</v>
      </c>
      <c r="AX244" s="110">
        <f t="shared" si="25"/>
        <v>0</v>
      </c>
      <c r="AY244" s="110">
        <f t="shared" si="25"/>
        <v>0</v>
      </c>
      <c r="AZ244" s="110">
        <f t="shared" si="25"/>
        <v>0</v>
      </c>
      <c r="BA244" s="110">
        <f t="shared" si="25"/>
        <v>0</v>
      </c>
      <c r="BB244" s="110">
        <f t="shared" si="25"/>
        <v>0</v>
      </c>
      <c r="BC244" s="110">
        <f t="shared" si="25"/>
        <v>0</v>
      </c>
      <c r="BD244" s="110">
        <f t="shared" si="25"/>
        <v>0</v>
      </c>
      <c r="BE244" s="110">
        <f t="shared" si="25"/>
        <v>0</v>
      </c>
      <c r="BF244" s="110">
        <f t="shared" si="25"/>
        <v>0</v>
      </c>
      <c r="BG244" s="110">
        <f t="shared" si="25"/>
        <v>0</v>
      </c>
      <c r="BH244" s="110">
        <f t="shared" si="25"/>
        <v>0</v>
      </c>
      <c r="BI244" s="110">
        <f t="shared" si="25"/>
        <v>0</v>
      </c>
      <c r="BJ244" s="110">
        <f t="shared" si="25"/>
        <v>0</v>
      </c>
      <c r="BK244" s="110">
        <f t="shared" si="25"/>
        <v>0</v>
      </c>
      <c r="BL244" s="110">
        <f t="shared" si="25"/>
        <v>0</v>
      </c>
      <c r="BM244" s="110">
        <f t="shared" si="25"/>
        <v>0</v>
      </c>
      <c r="BN244" s="110">
        <f t="shared" si="25"/>
        <v>0</v>
      </c>
      <c r="BO244" s="68"/>
      <c r="BP244" s="68"/>
      <c r="BQ244" s="68"/>
      <c r="BR244" s="68"/>
      <c r="BS244" s="68"/>
    </row>
    <row r="245" spans="1:71" ht="15.4" x14ac:dyDescent="0.6">
      <c r="A245" s="68"/>
      <c r="C245" s="72" t="s">
        <v>74</v>
      </c>
      <c r="D245" s="106"/>
      <c r="E245" s="106"/>
      <c r="F245" s="106"/>
      <c r="G245" s="110">
        <f>IF(G$111&lt;31,(1/(1+INPUT1!$H$16)^G$111),(1/(1+INPUT1!$H$17)^G$111))</f>
        <v>0.96618357487922713</v>
      </c>
      <c r="H245" s="110">
        <f>IF(H$111&lt;31,(1/(1+INPUT1!$H$16)^H$111),(1/(1+INPUT1!$H$17)^H$111))</f>
        <v>0.93351070036640305</v>
      </c>
      <c r="I245" s="110">
        <f>IF(I$111&lt;31,(1/(1+INPUT1!$H$16)^I$111),(1/(1+INPUT1!$H$17)^I$111))</f>
        <v>0.90194270566802237</v>
      </c>
      <c r="J245" s="110">
        <f>IF(J$111&lt;31,(1/(1+INPUT1!$H$16)^J$111),(1/(1+INPUT1!$H$17)^J$111))</f>
        <v>0.87144222769857238</v>
      </c>
      <c r="K245" s="110">
        <f>IF(K$111&lt;31,(1/(1+INPUT1!$H$16)^K$111),(1/(1+INPUT1!$H$17)^K$111))</f>
        <v>0.84197316685852419</v>
      </c>
      <c r="L245" s="110">
        <f>IF(L$111&lt;31,(1/(1+INPUT1!$H$16)^L$111),(1/(1+INPUT1!$H$17)^L$111))</f>
        <v>0.81350064430775282</v>
      </c>
      <c r="M245" s="110">
        <f>IF(M$111&lt;31,(1/(1+INPUT1!$H$16)^M$111),(1/(1+INPUT1!$H$17)^M$111))</f>
        <v>0.78599096068381913</v>
      </c>
      <c r="N245" s="110">
        <f>IF(N$111&lt;31,(1/(1+INPUT1!$H$16)^N$111),(1/(1+INPUT1!$H$17)^N$111))</f>
        <v>0.75941155621625056</v>
      </c>
      <c r="O245" s="110">
        <f>IF(O$111&lt;31,(1/(1+INPUT1!$H$16)^O$111),(1/(1+INPUT1!$H$17)^O$111))</f>
        <v>0.73373097218961414</v>
      </c>
      <c r="P245" s="110">
        <f>IF(P$111&lt;31,(1/(1+INPUT1!$H$16)^P$111),(1/(1+INPUT1!$H$17)^P$111))</f>
        <v>0.70891881370977217</v>
      </c>
      <c r="Q245" s="110">
        <f>IF(Q$111&lt;31,(1/(1+INPUT1!$H$16)^Q$111),(1/(1+INPUT1!$H$17)^Q$111))</f>
        <v>0.68494571372924851</v>
      </c>
      <c r="R245" s="110">
        <f>IF(R$111&lt;31,(1/(1+INPUT1!$H$16)^R$111),(1/(1+INPUT1!$H$17)^R$111))</f>
        <v>0.66178329828912896</v>
      </c>
      <c r="S245" s="110">
        <f>IF(S$111&lt;31,(1/(1+INPUT1!$H$16)^S$111),(1/(1+INPUT1!$H$17)^S$111))</f>
        <v>0.63940415293635666</v>
      </c>
      <c r="T245" s="110">
        <f>IF(T$111&lt;31,(1/(1+INPUT1!$H$16)^T$111),(1/(1+INPUT1!$H$17)^T$111))</f>
        <v>0.61778179027667302</v>
      </c>
      <c r="U245" s="110">
        <f>IF(U$111&lt;31,(1/(1+INPUT1!$H$16)^U$111),(1/(1+INPUT1!$H$17)^U$111))</f>
        <v>0.59689061862480497</v>
      </c>
      <c r="V245" s="110">
        <f>IF(V$111&lt;31,(1/(1+INPUT1!$H$16)^V$111),(1/(1+INPUT1!$H$17)^V$111))</f>
        <v>0.57670591171478747</v>
      </c>
      <c r="W245" s="110">
        <f>IF(W$111&lt;31,(1/(1+INPUT1!$H$16)^W$111),(1/(1+INPUT1!$H$17)^W$111))</f>
        <v>0.55720377943457733</v>
      </c>
      <c r="X245" s="110">
        <f>IF(X$111&lt;31,(1/(1+INPUT1!$H$16)^X$111),(1/(1+INPUT1!$H$17)^X$111))</f>
        <v>0.53836113955031628</v>
      </c>
      <c r="Y245" s="110">
        <f>IF(Y$111&lt;31,(1/(1+INPUT1!$H$16)^Y$111),(1/(1+INPUT1!$H$17)^Y$111))</f>
        <v>0.52015569038677911</v>
      </c>
      <c r="Z245" s="110">
        <f>IF(Z$111&lt;31,(1/(1+INPUT1!$H$16)^Z$111),(1/(1+INPUT1!$H$17)^Z$111))</f>
        <v>0.50256588443167061</v>
      </c>
      <c r="AA245" s="110">
        <f>IF(AA$111&lt;31,(1/(1+INPUT1!$H$16)^AA$111),(1/(1+INPUT1!$H$17)^AA$111))</f>
        <v>0.48557090283253213</v>
      </c>
      <c r="AB245" s="110">
        <f>IF(AB$111&lt;31,(1/(1+INPUT1!$H$16)^AB$111),(1/(1+INPUT1!$H$17)^AB$111))</f>
        <v>0.46915063075606966</v>
      </c>
      <c r="AC245" s="110">
        <f>IF(AC$111&lt;31,(1/(1+INPUT1!$H$16)^AC$111),(1/(1+INPUT1!$H$17)^AC$111))</f>
        <v>0.45328563358074364</v>
      </c>
      <c r="AD245" s="110">
        <f>IF(AD$111&lt;31,(1/(1+INPUT1!$H$16)^AD$111),(1/(1+INPUT1!$H$17)^AD$111))</f>
        <v>0.43795713389443841</v>
      </c>
      <c r="AE245" s="110">
        <f>IF(AE$111&lt;31,(1/(1+INPUT1!$H$16)^AE$111),(1/(1+INPUT1!$H$17)^AE$111))</f>
        <v>0.42314698926998884</v>
      </c>
      <c r="AF245" s="110">
        <f>IF(AF$111&lt;31,(1/(1+INPUT1!$H$16)^AF$111),(1/(1+INPUT1!$H$17)^AF$111))</f>
        <v>0.40883767079225974</v>
      </c>
      <c r="AG245" s="110">
        <f>IF(AG$111&lt;31,(1/(1+INPUT1!$H$16)^AG$111),(1/(1+INPUT1!$H$17)^AG$111))</f>
        <v>0.39501224231136206</v>
      </c>
      <c r="AH245" s="110">
        <f>IF(AH$111&lt;31,(1/(1+INPUT1!$H$16)^AH$111),(1/(1+INPUT1!$H$17)^AH$111))</f>
        <v>0.38165434039745127</v>
      </c>
      <c r="AI245" s="110">
        <f>IF(AI$111&lt;31,(1/(1+INPUT1!$H$16)^AI$111),(1/(1+INPUT1!$H$17)^AI$111))</f>
        <v>0.36874815497338298</v>
      </c>
      <c r="AJ245" s="110">
        <f>IF(AJ$111&lt;31,(1/(1+INPUT1!$H$16)^AJ$111),(1/(1+INPUT1!$H$17)^AJ$111))</f>
        <v>0.35627841060230236</v>
      </c>
      <c r="AK245" s="110">
        <f>IF(AK$111&lt;31,(1/(1+INPUT1!$H$16)^AK$111),(1/(1+INPUT1!$H$17)^AK$111))</f>
        <v>0.39998714516107459</v>
      </c>
      <c r="AL245" s="110">
        <f>IF(AL$111&lt;31,(1/(1+INPUT1!$H$16)^AL$111),(1/(1+INPUT1!$H$17)^AL$111))</f>
        <v>0.38833703413696569</v>
      </c>
      <c r="AM245" s="110">
        <f>IF(AM$111&lt;31,(1/(1+INPUT1!$H$16)^AM$111),(1/(1+INPUT1!$H$17)^AM$111))</f>
        <v>0.37702624673491814</v>
      </c>
      <c r="AN245" s="110">
        <f>IF(AN$111&lt;31,(1/(1+INPUT1!$H$16)^AN$111),(1/(1+INPUT1!$H$17)^AN$111))</f>
        <v>0.36604489974263904</v>
      </c>
      <c r="AO245" s="110">
        <f>IF(AO$111&lt;31,(1/(1+INPUT1!$H$16)^AO$111),(1/(1+INPUT1!$H$17)^AO$111))</f>
        <v>0.35538339780838735</v>
      </c>
      <c r="AP245" s="110">
        <f>IF(AP$111&lt;31,(1/(1+INPUT1!$H$16)^AP$111),(1/(1+INPUT1!$H$17)^AP$111))</f>
        <v>0.34503242505668674</v>
      </c>
      <c r="AQ245" s="110">
        <f>IF(AQ$111&lt;31,(1/(1+INPUT1!$H$16)^AQ$111),(1/(1+INPUT1!$H$17)^AQ$111))</f>
        <v>0.33498293694823961</v>
      </c>
      <c r="AR245" s="110">
        <f>IF(AR$111&lt;31,(1/(1+INPUT1!$H$16)^AR$111),(1/(1+INPUT1!$H$17)^AR$111))</f>
        <v>0.3252261523769317</v>
      </c>
      <c r="AS245" s="110">
        <f>IF(AS$111&lt;31,(1/(1+INPUT1!$H$16)^AS$111),(1/(1+INPUT1!$H$17)^AS$111))</f>
        <v>0.31575354599702099</v>
      </c>
      <c r="AT245" s="110">
        <f>IF(AT$111&lt;31,(1/(1+INPUT1!$H$16)^AT$111),(1/(1+INPUT1!$H$17)^AT$111))</f>
        <v>0.30655684077380685</v>
      </c>
      <c r="AU245" s="110">
        <f>IF(AU$111&lt;31,(1/(1+INPUT1!$H$16)^AU$111),(1/(1+INPUT1!$H$17)^AU$111))</f>
        <v>0.29762800075126877</v>
      </c>
      <c r="AV245" s="110">
        <f>IF(AV$111&lt;31,(1/(1+INPUT1!$H$16)^AV$111),(1/(1+INPUT1!$H$17)^AV$111))</f>
        <v>0.28895922403035801</v>
      </c>
      <c r="AW245" s="110">
        <f>IF(AW$111&lt;31,(1/(1+INPUT1!$H$16)^AW$111),(1/(1+INPUT1!$H$17)^AW$111))</f>
        <v>0.28054293595180391</v>
      </c>
      <c r="AX245" s="110">
        <f>IF(AX$111&lt;31,(1/(1+INPUT1!$H$16)^AX$111),(1/(1+INPUT1!$H$17)^AX$111))</f>
        <v>0.27237178247747956</v>
      </c>
      <c r="AY245" s="110">
        <f>IF(AY$111&lt;31,(1/(1+INPUT1!$H$16)^AY$111),(1/(1+INPUT1!$H$17)^AY$111))</f>
        <v>0.26443862376454325</v>
      </c>
      <c r="AZ245" s="110">
        <f>IF(AZ$111&lt;31,(1/(1+INPUT1!$H$16)^AZ$111),(1/(1+INPUT1!$H$17)^AZ$111))</f>
        <v>0.25673652792674101</v>
      </c>
      <c r="BA245" s="110">
        <f>IF(BA$111&lt;31,(1/(1+INPUT1!$H$16)^BA$111),(1/(1+INPUT1!$H$17)^BA$111))</f>
        <v>0.24925876497741845</v>
      </c>
      <c r="BB245" s="110">
        <f>IF(BB$111&lt;31,(1/(1+INPUT1!$H$16)^BB$111),(1/(1+INPUT1!$H$17)^BB$111))</f>
        <v>0.24199880094894996</v>
      </c>
      <c r="BC245" s="110">
        <f>IF(BC$111&lt;31,(1/(1+INPUT1!$H$16)^BC$111),(1/(1+INPUT1!$H$17)^BC$111))</f>
        <v>0.2349502921834466</v>
      </c>
      <c r="BD245" s="110">
        <f>IF(BD$111&lt;31,(1/(1+INPUT1!$H$16)^BD$111),(1/(1+INPUT1!$H$17)^BD$111))</f>
        <v>0.22810707978975397</v>
      </c>
      <c r="BE245" s="110">
        <f>IF(BE$111&lt;31,(1/(1+INPUT1!$H$16)^BE$111),(1/(1+INPUT1!$H$17)^BE$111))</f>
        <v>0.22146318426189707</v>
      </c>
      <c r="BF245" s="110">
        <f>IF(BF$111&lt;31,(1/(1+INPUT1!$H$16)^BF$111),(1/(1+INPUT1!$H$17)^BF$111))</f>
        <v>0.215012800254269</v>
      </c>
      <c r="BG245" s="110">
        <f>IF(BG$111&lt;31,(1/(1+INPUT1!$H$16)^BG$111),(1/(1+INPUT1!$H$17)^BG$111))</f>
        <v>0.20875029150899907</v>
      </c>
      <c r="BH245" s="110">
        <f>IF(BH$111&lt;31,(1/(1+INPUT1!$H$16)^BH$111),(1/(1+INPUT1!$H$17)^BH$111))</f>
        <v>0.20267018593106703</v>
      </c>
      <c r="BI245" s="110">
        <f>IF(BI$111&lt;31,(1/(1+INPUT1!$H$16)^BI$111),(1/(1+INPUT1!$H$17)^BI$111))</f>
        <v>0.19676717080686118</v>
      </c>
      <c r="BJ245" s="110">
        <f>IF(BJ$111&lt;31,(1/(1+INPUT1!$H$16)^BJ$111),(1/(1+INPUT1!$H$17)^BJ$111))</f>
        <v>0.19103608816200118</v>
      </c>
      <c r="BK245" s="110">
        <f>IF(BK$111&lt;31,(1/(1+INPUT1!$H$16)^BK$111),(1/(1+INPUT1!$H$17)^BK$111))</f>
        <v>0.18547193025437006</v>
      </c>
      <c r="BL245" s="110">
        <f>IF(BL$111&lt;31,(1/(1+INPUT1!$H$16)^BL$111),(1/(1+INPUT1!$H$17)^BL$111))</f>
        <v>0.18006983519841754</v>
      </c>
      <c r="BM245" s="110">
        <f>IF(BM$111&lt;31,(1/(1+INPUT1!$H$16)^BM$111),(1/(1+INPUT1!$H$17)^BM$111))</f>
        <v>0.17482508271691022</v>
      </c>
      <c r="BN245" s="110">
        <f>IF(BN$111&lt;31,(1/(1+INPUT1!$H$16)^BN$111),(1/(1+INPUT1!$H$17)^BN$111))</f>
        <v>0.1697330900164177</v>
      </c>
      <c r="BO245" s="68"/>
      <c r="BP245" s="68"/>
      <c r="BQ245" s="68"/>
      <c r="BR245" s="68"/>
      <c r="BS245" s="68"/>
    </row>
    <row r="246" spans="1:71" ht="15.4" x14ac:dyDescent="0.6">
      <c r="A246" s="68"/>
      <c r="C246" s="72" t="s">
        <v>79</v>
      </c>
      <c r="D246" s="106"/>
      <c r="E246" s="106"/>
      <c r="F246" s="106"/>
      <c r="G246" s="110">
        <f>IF(G$111&lt;31,(1/(1+INPUT1!$H$18)^G$111),(1/(1+INPUT1!$H$19)^G$111))</f>
        <v>0.98522167487684742</v>
      </c>
      <c r="H246" s="110">
        <f>IF(H$111&lt;31,(1/(1+INPUT1!$H$18)^H$111),(1/(1+INPUT1!$H$19)^H$111))</f>
        <v>0.9706617486471405</v>
      </c>
      <c r="I246" s="110">
        <f>IF(I$111&lt;31,(1/(1+INPUT1!$H$18)^I$111),(1/(1+INPUT1!$H$19)^I$111))</f>
        <v>0.95631699374102519</v>
      </c>
      <c r="J246" s="110">
        <f>IF(J$111&lt;31,(1/(1+INPUT1!$H$18)^J$111),(1/(1+INPUT1!$H$19)^J$111))</f>
        <v>0.94218423028672449</v>
      </c>
      <c r="K246" s="110">
        <f>IF(K$111&lt;31,(1/(1+INPUT1!$H$18)^K$111),(1/(1+INPUT1!$H$19)^K$111))</f>
        <v>0.92826032540563996</v>
      </c>
      <c r="L246" s="110">
        <f>IF(L$111&lt;31,(1/(1+INPUT1!$H$18)^L$111),(1/(1+INPUT1!$H$19)^L$111))</f>
        <v>0.91454219251787205</v>
      </c>
      <c r="M246" s="110">
        <f>IF(M$111&lt;31,(1/(1+INPUT1!$H$18)^M$111),(1/(1+INPUT1!$H$19)^M$111))</f>
        <v>0.90102679065800217</v>
      </c>
      <c r="N246" s="110">
        <f>IF(N$111&lt;31,(1/(1+INPUT1!$H$18)^N$111),(1/(1+INPUT1!$H$19)^N$111))</f>
        <v>0.88771112380098749</v>
      </c>
      <c r="O246" s="110">
        <f>IF(O$111&lt;31,(1/(1+INPUT1!$H$18)^O$111),(1/(1+INPUT1!$H$19)^O$111))</f>
        <v>0.87459224019801729</v>
      </c>
      <c r="P246" s="110">
        <f>IF(P$111&lt;31,(1/(1+INPUT1!$H$18)^P$111),(1/(1+INPUT1!$H$19)^P$111))</f>
        <v>0.86166723172218462</v>
      </c>
      <c r="Q246" s="110">
        <f>IF(Q$111&lt;31,(1/(1+INPUT1!$H$18)^Q$111),(1/(1+INPUT1!$H$19)^Q$111))</f>
        <v>0.8489332332238273</v>
      </c>
      <c r="R246" s="110">
        <f>IF(R$111&lt;31,(1/(1+INPUT1!$H$18)^R$111),(1/(1+INPUT1!$H$19)^R$111))</f>
        <v>0.83638742189539661</v>
      </c>
      <c r="S246" s="110">
        <f>IF(S$111&lt;31,(1/(1+INPUT1!$H$18)^S$111),(1/(1+INPUT1!$H$19)^S$111))</f>
        <v>0.82402701664571099</v>
      </c>
      <c r="T246" s="110">
        <f>IF(T$111&lt;31,(1/(1+INPUT1!$H$18)^T$111),(1/(1+INPUT1!$H$19)^T$111))</f>
        <v>0.81184927748345925</v>
      </c>
      <c r="U246" s="110">
        <f>IF(U$111&lt;31,(1/(1+INPUT1!$H$18)^U$111),(1/(1+INPUT1!$H$19)^U$111))</f>
        <v>0.79985150490981216</v>
      </c>
      <c r="V246" s="110">
        <f>IF(V$111&lt;31,(1/(1+INPUT1!$H$18)^V$111),(1/(1+INPUT1!$H$19)^V$111))</f>
        <v>0.78803103932001206</v>
      </c>
      <c r="W246" s="110">
        <f>IF(W$111&lt;31,(1/(1+INPUT1!$H$18)^W$111),(1/(1+INPUT1!$H$19)^W$111))</f>
        <v>0.77638526041380518</v>
      </c>
      <c r="X246" s="110">
        <f>IF(X$111&lt;31,(1/(1+INPUT1!$H$18)^X$111),(1/(1+INPUT1!$H$19)^X$111))</f>
        <v>0.76491158661458636</v>
      </c>
      <c r="Y246" s="110">
        <f>IF(Y$111&lt;31,(1/(1+INPUT1!$H$18)^Y$111),(1/(1+INPUT1!$H$19)^Y$111))</f>
        <v>0.7536074744971295</v>
      </c>
      <c r="Z246" s="110">
        <f>IF(Z$111&lt;31,(1/(1+INPUT1!$H$18)^Z$111),(1/(1+INPUT1!$H$19)^Z$111))</f>
        <v>0.74247041822377313</v>
      </c>
      <c r="AA246" s="110">
        <f>IF(AA$111&lt;31,(1/(1+INPUT1!$H$18)^AA$111),(1/(1+INPUT1!$H$19)^AA$111))</f>
        <v>0.73149794898893916</v>
      </c>
      <c r="AB246" s="110">
        <f>IF(AB$111&lt;31,(1/(1+INPUT1!$H$18)^AB$111),(1/(1+INPUT1!$H$19)^AB$111))</f>
        <v>0.72068763447186135</v>
      </c>
      <c r="AC246" s="110">
        <f>IF(AC$111&lt;31,(1/(1+INPUT1!$H$18)^AC$111),(1/(1+INPUT1!$H$19)^AC$111))</f>
        <v>0.71003707829740037</v>
      </c>
      <c r="AD246" s="110">
        <f>IF(AD$111&lt;31,(1/(1+INPUT1!$H$18)^AD$111),(1/(1+INPUT1!$H$19)^AD$111))</f>
        <v>0.69954391950482808</v>
      </c>
      <c r="AE246" s="110">
        <f>IF(AE$111&lt;31,(1/(1+INPUT1!$H$18)^AE$111),(1/(1+INPUT1!$H$19)^AE$111))</f>
        <v>0.68920583202446117</v>
      </c>
      <c r="AF246" s="110">
        <f>IF(AF$111&lt;31,(1/(1+INPUT1!$H$18)^AF$111),(1/(1+INPUT1!$H$19)^AF$111))</f>
        <v>0.67902052416203085</v>
      </c>
      <c r="AG246" s="110">
        <f>IF(AG$111&lt;31,(1/(1+INPUT1!$H$18)^AG$111),(1/(1+INPUT1!$H$19)^AG$111))</f>
        <v>0.66898573809067086</v>
      </c>
      <c r="AH246" s="110">
        <f>IF(AH$111&lt;31,(1/(1+INPUT1!$H$18)^AH$111),(1/(1+INPUT1!$H$19)^AH$111))</f>
        <v>0.65909924935041486</v>
      </c>
      <c r="AI246" s="110">
        <f>IF(AI$111&lt;31,(1/(1+INPUT1!$H$18)^AI$111),(1/(1+INPUT1!$H$19)^AI$111))</f>
        <v>0.64935886635508844</v>
      </c>
      <c r="AJ246" s="110">
        <f>IF(AJ$111&lt;31,(1/(1+INPUT1!$H$18)^AJ$111),(1/(1+INPUT1!$H$19)^AJ$111))</f>
        <v>0.63976242990649135</v>
      </c>
      <c r="AK246" s="110">
        <f>IF(AK$111&lt;31,(1/(1+INPUT1!$H$18)^AK$111),(1/(1+INPUT1!$H$19)^AK$111))</f>
        <v>0.67210371334741503</v>
      </c>
      <c r="AL246" s="110">
        <f>IF(AL$111&lt;31,(1/(1+INPUT1!$H$18)^AL$111),(1/(1+INPUT1!$H$19)^AL$111))</f>
        <v>0.66354399580157475</v>
      </c>
      <c r="AM246" s="110">
        <f>IF(AM$111&lt;31,(1/(1+INPUT1!$H$18)^AM$111),(1/(1+INPUT1!$H$19)^AM$111))</f>
        <v>0.65509329233051128</v>
      </c>
      <c r="AN246" s="110">
        <f>IF(AN$111&lt;31,(1/(1+INPUT1!$H$18)^AN$111),(1/(1+INPUT1!$H$19)^AN$111))</f>
        <v>0.64675021456265303</v>
      </c>
      <c r="AO246" s="110">
        <f>IF(AO$111&lt;31,(1/(1+INPUT1!$H$18)^AO$111),(1/(1+INPUT1!$H$19)^AO$111))</f>
        <v>0.63851339180832567</v>
      </c>
      <c r="AP246" s="110">
        <f>IF(AP$111&lt;31,(1/(1+INPUT1!$H$18)^AP$111),(1/(1+INPUT1!$H$19)^AP$111))</f>
        <v>0.63038147083455986</v>
      </c>
      <c r="AQ246" s="110">
        <f>IF(AQ$111&lt;31,(1/(1+INPUT1!$H$18)^AQ$111),(1/(1+INPUT1!$H$19)^AQ$111))</f>
        <v>0.62235311564276841</v>
      </c>
      <c r="AR246" s="110">
        <f>IF(AR$111&lt;31,(1/(1+INPUT1!$H$18)^AR$111),(1/(1+INPUT1!$H$19)^AR$111))</f>
        <v>0.61442700724925292</v>
      </c>
      <c r="AS246" s="110">
        <f>IF(AS$111&lt;31,(1/(1+INPUT1!$H$18)^AS$111),(1/(1+INPUT1!$H$19)^AS$111))</f>
        <v>0.60660184346850921</v>
      </c>
      <c r="AT246" s="110">
        <f>IF(AT$111&lt;31,(1/(1+INPUT1!$H$18)^AT$111),(1/(1+INPUT1!$H$19)^AT$111))</f>
        <v>0.59887633869928847</v>
      </c>
      <c r="AU246" s="110">
        <f>IF(AU$111&lt;31,(1/(1+INPUT1!$H$18)^AU$111),(1/(1+INPUT1!$H$19)^AU$111))</f>
        <v>0.59124922371338573</v>
      </c>
      <c r="AV246" s="110">
        <f>IF(AV$111&lt;31,(1/(1+INPUT1!$H$18)^AV$111),(1/(1+INPUT1!$H$19)^AV$111))</f>
        <v>0.58371924544711795</v>
      </c>
      <c r="AW246" s="110">
        <f>IF(AW$111&lt;31,(1/(1+INPUT1!$H$18)^AW$111),(1/(1+INPUT1!$H$19)^AW$111))</f>
        <v>0.5762851667954566</v>
      </c>
      <c r="AX246" s="110">
        <f>IF(AX$111&lt;31,(1/(1+INPUT1!$H$18)^AX$111),(1/(1+INPUT1!$H$19)^AX$111))</f>
        <v>0.56894576640878336</v>
      </c>
      <c r="AY246" s="110">
        <f>IF(AY$111&lt;31,(1/(1+INPUT1!$H$18)^AY$111),(1/(1+INPUT1!$H$19)^AY$111))</f>
        <v>0.56169983849223359</v>
      </c>
      <c r="AZ246" s="110">
        <f>IF(AZ$111&lt;31,(1/(1+INPUT1!$H$18)^AZ$111),(1/(1+INPUT1!$H$19)^AZ$111))</f>
        <v>0.55454619260759574</v>
      </c>
      <c r="BA246" s="110">
        <f>IF(BA$111&lt;31,(1/(1+INPUT1!$H$18)^BA$111),(1/(1+INPUT1!$H$19)^BA$111))</f>
        <v>0.54748365347773287</v>
      </c>
      <c r="BB246" s="110">
        <f>IF(BB$111&lt;31,(1/(1+INPUT1!$H$18)^BB$111),(1/(1+INPUT1!$H$19)^BB$111))</f>
        <v>0.54051106079349687</v>
      </c>
      <c r="BC246" s="110">
        <f>IF(BC$111&lt;31,(1/(1+INPUT1!$H$18)^BC$111),(1/(1+INPUT1!$H$19)^BC$111))</f>
        <v>0.53362726902309887</v>
      </c>
      <c r="BD246" s="110">
        <f>IF(BD$111&lt;31,(1/(1+INPUT1!$H$18)^BD$111),(1/(1+INPUT1!$H$19)^BD$111))</f>
        <v>0.52683114722391056</v>
      </c>
      <c r="BE246" s="110">
        <f>IF(BE$111&lt;31,(1/(1+INPUT1!$H$18)^BE$111),(1/(1+INPUT1!$H$19)^BE$111))</f>
        <v>0.52012157885665966</v>
      </c>
      <c r="BF246" s="110">
        <f>IF(BF$111&lt;31,(1/(1+INPUT1!$H$18)^BF$111),(1/(1+INPUT1!$H$19)^BF$111))</f>
        <v>0.51349746160199394</v>
      </c>
      <c r="BG246" s="110">
        <f>IF(BG$111&lt;31,(1/(1+INPUT1!$H$18)^BG$111),(1/(1+INPUT1!$H$19)^BG$111))</f>
        <v>0.50695770717938005</v>
      </c>
      <c r="BH246" s="110">
        <f>IF(BH$111&lt;31,(1/(1+INPUT1!$H$18)^BH$111),(1/(1+INPUT1!$H$19)^BH$111))</f>
        <v>0.50050124116830885</v>
      </c>
      <c r="BI246" s="110">
        <f>IF(BI$111&lt;31,(1/(1+INPUT1!$H$18)^BI$111),(1/(1+INPUT1!$H$19)^BI$111))</f>
        <v>0.49412700283177891</v>
      </c>
      <c r="BJ246" s="110">
        <f>IF(BJ$111&lt;31,(1/(1+INPUT1!$H$18)^BJ$111),(1/(1+INPUT1!$H$19)^BJ$111))</f>
        <v>0.48783394494202686</v>
      </c>
      <c r="BK246" s="110">
        <f>IF(BK$111&lt;31,(1/(1+INPUT1!$H$18)^BK$111),(1/(1+INPUT1!$H$19)^BK$111))</f>
        <v>0.48162103360847752</v>
      </c>
      <c r="BL246" s="110">
        <f>IF(BL$111&lt;31,(1/(1+INPUT1!$H$18)^BL$111),(1/(1+INPUT1!$H$19)^BL$111))</f>
        <v>0.47548724810788578</v>
      </c>
      <c r="BM246" s="110">
        <f>IF(BM$111&lt;31,(1/(1+INPUT1!$H$18)^BM$111),(1/(1+INPUT1!$H$19)^BM$111))</f>
        <v>0.46943158071664109</v>
      </c>
      <c r="BN246" s="110">
        <f>IF(BN$111&lt;31,(1/(1+INPUT1!$H$18)^BN$111),(1/(1+INPUT1!$H$19)^BN$111))</f>
        <v>0.46345303654520797</v>
      </c>
      <c r="BO246" s="68"/>
      <c r="BP246" s="68"/>
      <c r="BQ246" s="68"/>
      <c r="BR246" s="68"/>
      <c r="BS246" s="68"/>
    </row>
    <row r="247" spans="1:71" ht="15.4" x14ac:dyDescent="0.6">
      <c r="A247" s="68"/>
      <c r="C247" s="113" t="s">
        <v>255</v>
      </c>
      <c r="D247" s="106" t="s">
        <v>0</v>
      </c>
      <c r="E247" s="106" t="s">
        <v>110</v>
      </c>
      <c r="F247" s="106"/>
      <c r="G247" s="110">
        <f t="shared" ref="G247:AL247" si="26">G243*G245</f>
        <v>9.2484787411755747</v>
      </c>
      <c r="H247" s="110">
        <f t="shared" si="26"/>
        <v>8.9212976930647176</v>
      </c>
      <c r="I247" s="110">
        <f t="shared" si="26"/>
        <v>8.6057894116980496</v>
      </c>
      <c r="J247" s="110">
        <f t="shared" si="26"/>
        <v>8.3015334448246563</v>
      </c>
      <c r="K247" s="110">
        <f t="shared" si="26"/>
        <v>8.0081246471733394</v>
      </c>
      <c r="L247" s="110">
        <f t="shared" si="26"/>
        <v>7.7251726166616734</v>
      </c>
      <c r="M247" s="110">
        <f t="shared" si="26"/>
        <v>7.4523011516307394</v>
      </c>
      <c r="N247" s="110">
        <f t="shared" si="26"/>
        <v>7.189147728311073</v>
      </c>
      <c r="O247" s="110">
        <f t="shared" si="26"/>
        <v>6.8530685004451595</v>
      </c>
      <c r="P247" s="110">
        <f t="shared" si="26"/>
        <v>6.5327607093901046</v>
      </c>
      <c r="Q247" s="110">
        <f t="shared" si="26"/>
        <v>6.2274818007056112</v>
      </c>
      <c r="R247" s="110">
        <f t="shared" si="26"/>
        <v>5.9365242796498228</v>
      </c>
      <c r="S247" s="110">
        <f t="shared" si="26"/>
        <v>5.0185975757036845</v>
      </c>
      <c r="T247" s="110">
        <f t="shared" si="26"/>
        <v>4.7850914735694028</v>
      </c>
      <c r="U247" s="110">
        <f t="shared" si="26"/>
        <v>4.5624976916184323</v>
      </c>
      <c r="V247" s="110">
        <f t="shared" si="26"/>
        <v>4.3503043388151825</v>
      </c>
      <c r="W247" s="110">
        <f t="shared" si="26"/>
        <v>4.1480236149673573</v>
      </c>
      <c r="X247" s="110">
        <f t="shared" si="26"/>
        <v>3.9551906737697249</v>
      </c>
      <c r="Y247" s="110">
        <f t="shared" si="26"/>
        <v>3.7713625396356392</v>
      </c>
      <c r="Z247" s="110">
        <f t="shared" si="26"/>
        <v>3.5961170757663852</v>
      </c>
      <c r="AA247" s="110">
        <f t="shared" si="26"/>
        <v>3.429052001029528</v>
      </c>
      <c r="AB247" s="110">
        <f t="shared" si="26"/>
        <v>3.2697839533328099</v>
      </c>
      <c r="AC247" s="110">
        <f t="shared" si="26"/>
        <v>3.1179475972899704</v>
      </c>
      <c r="AD247" s="110">
        <f t="shared" si="26"/>
        <v>2.9731947740795079</v>
      </c>
      <c r="AE247" s="110">
        <f t="shared" si="26"/>
        <v>3.0235002205152157</v>
      </c>
      <c r="AF247" s="110">
        <f t="shared" si="26"/>
        <v>2.8883000424489542</v>
      </c>
      <c r="AG247" s="110">
        <f t="shared" si="26"/>
        <v>3.4780920004436013</v>
      </c>
      <c r="AH247" s="110">
        <f t="shared" si="26"/>
        <v>4.0379862785054232</v>
      </c>
      <c r="AI247" s="110">
        <f t="shared" si="26"/>
        <v>3.9863052548750741</v>
      </c>
      <c r="AJ247" s="110">
        <f t="shared" si="26"/>
        <v>4.1292560751889811</v>
      </c>
      <c r="AK247" s="110">
        <f t="shared" si="26"/>
        <v>4.0829960754233365</v>
      </c>
      <c r="AL247" s="110">
        <f t="shared" si="26"/>
        <v>3.9603096522891188</v>
      </c>
      <c r="AM247" s="110">
        <f t="shared" ref="AM247:BN247" si="27">AM243*AM245</f>
        <v>2.3068556557546418</v>
      </c>
      <c r="AN247" s="110">
        <f t="shared" si="27"/>
        <v>2.2049946461767003</v>
      </c>
      <c r="AO247" s="110">
        <f t="shared" si="27"/>
        <v>2.1071102982084651</v>
      </c>
      <c r="AP247" s="110">
        <f t="shared" si="27"/>
        <v>2.0130573740529156</v>
      </c>
      <c r="AQ247" s="110">
        <f t="shared" si="27"/>
        <v>1.9226957228207571</v>
      </c>
      <c r="AR247" s="110">
        <f t="shared" si="27"/>
        <v>1.8358901074161975</v>
      </c>
      <c r="AS247" s="110">
        <f t="shared" si="27"/>
        <v>1.7525100371916384</v>
      </c>
      <c r="AT247" s="110">
        <f t="shared" si="27"/>
        <v>1.6724296061820891</v>
      </c>
      <c r="AU247" s="110">
        <f t="shared" si="27"/>
        <v>1.5955273367362284</v>
      </c>
      <c r="AV247" s="110">
        <f t="shared" si="27"/>
        <v>1.5216860283669915</v>
      </c>
      <c r="AW247" s="110">
        <f t="shared" si="27"/>
        <v>1.450792611650273</v>
      </c>
      <c r="AX247" s="110">
        <f t="shared" si="27"/>
        <v>1.3827380070059108</v>
      </c>
      <c r="AY247" s="110">
        <f t="shared" si="27"/>
        <v>1.3174169882004929</v>
      </c>
      <c r="AZ247" s="110">
        <f t="shared" si="27"/>
        <v>1.2547280504167262</v>
      </c>
      <c r="BA247" s="110">
        <f t="shared" si="27"/>
        <v>1.1945732827391486</v>
      </c>
      <c r="BB247" s="110">
        <f t="shared" si="27"/>
        <v>1.1368582449108495</v>
      </c>
      <c r="BC247" s="110">
        <f t="shared" si="27"/>
        <v>1.0814918482205687</v>
      </c>
      <c r="BD247" s="110">
        <f t="shared" si="27"/>
        <v>1.0283862403841286</v>
      </c>
      <c r="BE247" s="110">
        <f t="shared" si="27"/>
        <v>0.97745669428856286</v>
      </c>
      <c r="BF247" s="110">
        <f t="shared" si="27"/>
        <v>0.92862150047159087</v>
      </c>
      <c r="BG247" s="110">
        <f t="shared" si="27"/>
        <v>0.88180186321322873</v>
      </c>
      <c r="BH247" s="110">
        <f t="shared" si="27"/>
        <v>0.83692180012033168</v>
      </c>
      <c r="BI247" s="110">
        <f t="shared" si="27"/>
        <v>0.79390804508875013</v>
      </c>
      <c r="BJ247" s="110">
        <f t="shared" si="27"/>
        <v>0.75268995453152399</v>
      </c>
      <c r="BK247" s="110">
        <f t="shared" si="27"/>
        <v>0.71319941676518872</v>
      </c>
      <c r="BL247" s="110">
        <f t="shared" si="27"/>
        <v>0.67537076444977384</v>
      </c>
      <c r="BM247" s="110">
        <f t="shared" si="27"/>
        <v>0.63914068998147355</v>
      </c>
      <c r="BN247" s="110">
        <f t="shared" si="27"/>
        <v>0.60444816374027888</v>
      </c>
      <c r="BO247" s="68"/>
      <c r="BP247" s="68"/>
      <c r="BQ247" s="68"/>
      <c r="BR247" s="68"/>
      <c r="BS247" s="68"/>
    </row>
    <row r="248" spans="1:71" ht="15.4" x14ac:dyDescent="0.6">
      <c r="A248" s="68"/>
      <c r="C248" s="113" t="s">
        <v>256</v>
      </c>
      <c r="D248" s="106" t="s">
        <v>0</v>
      </c>
      <c r="E248" s="106" t="s">
        <v>110</v>
      </c>
      <c r="F248" s="106"/>
      <c r="G248" s="110">
        <f t="shared" ref="G248:AL248" si="28">G244*G246</f>
        <v>0.11365646973337341</v>
      </c>
      <c r="H248" s="110">
        <f t="shared" si="28"/>
        <v>0.11197681747130388</v>
      </c>
      <c r="I248" s="110">
        <f t="shared" si="28"/>
        <v>0.11032198765645704</v>
      </c>
      <c r="J248" s="110">
        <f t="shared" si="28"/>
        <v>0.10869161345463749</v>
      </c>
      <c r="K248" s="110">
        <f t="shared" si="28"/>
        <v>0.10708533345284482</v>
      </c>
      <c r="L248" s="110">
        <f t="shared" si="28"/>
        <v>0.10550279157915748</v>
      </c>
      <c r="M248" s="110">
        <f t="shared" si="28"/>
        <v>0.10394363702380049</v>
      </c>
      <c r="N248" s="110">
        <f t="shared" si="28"/>
        <v>0.10240752416137981</v>
      </c>
      <c r="O248" s="110">
        <f t="shared" si="28"/>
        <v>9.9404915374145669E-2</v>
      </c>
      <c r="P248" s="110">
        <f t="shared" si="28"/>
        <v>9.6490343668200279E-2</v>
      </c>
      <c r="Q248" s="110">
        <f t="shared" si="28"/>
        <v>9.3661227778973066E-2</v>
      </c>
      <c r="R248" s="110">
        <f t="shared" si="28"/>
        <v>9.0915062125079257E-2</v>
      </c>
      <c r="S248" s="110">
        <f t="shared" si="28"/>
        <v>8.8249414589273989E-2</v>
      </c>
      <c r="T248" s="110">
        <f t="shared" si="28"/>
        <v>8.5661924364469288E-2</v>
      </c>
      <c r="U248" s="110">
        <f t="shared" si="28"/>
        <v>8.3150299862906146E-2</v>
      </c>
      <c r="V248" s="110">
        <f t="shared" si="28"/>
        <v>8.0712316686630189E-2</v>
      </c>
      <c r="W248" s="110">
        <f t="shared" si="28"/>
        <v>7.834581565747345E-2</v>
      </c>
      <c r="X248" s="110">
        <f t="shared" si="28"/>
        <v>7.6048700904797178E-2</v>
      </c>
      <c r="Y248" s="110">
        <f t="shared" si="28"/>
        <v>7.3818938009302851E-2</v>
      </c>
      <c r="Z248" s="110">
        <f t="shared" si="28"/>
        <v>7.1654552201266555E-2</v>
      </c>
      <c r="AA248" s="110">
        <f t="shared" si="28"/>
        <v>6.9553626611601846E-2</v>
      </c>
      <c r="AB248" s="110">
        <f t="shared" si="28"/>
        <v>6.7514300574201588E-2</v>
      </c>
      <c r="AC248" s="110">
        <f t="shared" si="28"/>
        <v>6.5534767978055547E-2</v>
      </c>
      <c r="AD248" s="110">
        <f t="shared" si="28"/>
        <v>6.3613275667684197E-2</v>
      </c>
      <c r="AE248" s="110">
        <f t="shared" si="28"/>
        <v>6.1748121890472102E-2</v>
      </c>
      <c r="AF248" s="110">
        <f t="shared" si="28"/>
        <v>5.9937654789525861E-2</v>
      </c>
      <c r="AG248" s="110">
        <f t="shared" si="28"/>
        <v>5.8180270940721632E-2</v>
      </c>
      <c r="AH248" s="110">
        <f t="shared" si="28"/>
        <v>5.6474413932646898E-2</v>
      </c>
      <c r="AI248" s="110">
        <f t="shared" si="28"/>
        <v>5.4818572988178348E-2</v>
      </c>
      <c r="AJ248" s="110">
        <f t="shared" si="28"/>
        <v>5.3211281626475725E-2</v>
      </c>
      <c r="AK248" s="110">
        <f t="shared" si="28"/>
        <v>5.5076117424832406E-2</v>
      </c>
      <c r="AL248" s="110">
        <f t="shared" si="28"/>
        <v>5.3572113665358752E-2</v>
      </c>
      <c r="AM248" s="110">
        <f t="shared" ref="AM248:BN248" si="29">AM244*AM246</f>
        <v>0</v>
      </c>
      <c r="AN248" s="110">
        <f t="shared" si="29"/>
        <v>0</v>
      </c>
      <c r="AO248" s="110">
        <f t="shared" si="29"/>
        <v>0</v>
      </c>
      <c r="AP248" s="110">
        <f t="shared" si="29"/>
        <v>0</v>
      </c>
      <c r="AQ248" s="110">
        <f t="shared" si="29"/>
        <v>0</v>
      </c>
      <c r="AR248" s="110">
        <f t="shared" si="29"/>
        <v>0</v>
      </c>
      <c r="AS248" s="110">
        <f t="shared" si="29"/>
        <v>0</v>
      </c>
      <c r="AT248" s="110">
        <f t="shared" si="29"/>
        <v>0</v>
      </c>
      <c r="AU248" s="110">
        <f t="shared" si="29"/>
        <v>0</v>
      </c>
      <c r="AV248" s="110">
        <f t="shared" si="29"/>
        <v>0</v>
      </c>
      <c r="AW248" s="110">
        <f t="shared" si="29"/>
        <v>0</v>
      </c>
      <c r="AX248" s="110">
        <f t="shared" si="29"/>
        <v>0</v>
      </c>
      <c r="AY248" s="110">
        <f t="shared" si="29"/>
        <v>0</v>
      </c>
      <c r="AZ248" s="110">
        <f t="shared" si="29"/>
        <v>0</v>
      </c>
      <c r="BA248" s="110">
        <f t="shared" si="29"/>
        <v>0</v>
      </c>
      <c r="BB248" s="110">
        <f t="shared" si="29"/>
        <v>0</v>
      </c>
      <c r="BC248" s="110">
        <f t="shared" si="29"/>
        <v>0</v>
      </c>
      <c r="BD248" s="110">
        <f t="shared" si="29"/>
        <v>0</v>
      </c>
      <c r="BE248" s="110">
        <f t="shared" si="29"/>
        <v>0</v>
      </c>
      <c r="BF248" s="110">
        <f t="shared" si="29"/>
        <v>0</v>
      </c>
      <c r="BG248" s="110">
        <f t="shared" si="29"/>
        <v>0</v>
      </c>
      <c r="BH248" s="110">
        <f t="shared" si="29"/>
        <v>0</v>
      </c>
      <c r="BI248" s="110">
        <f t="shared" si="29"/>
        <v>0</v>
      </c>
      <c r="BJ248" s="110">
        <f t="shared" si="29"/>
        <v>0</v>
      </c>
      <c r="BK248" s="110">
        <f t="shared" si="29"/>
        <v>0</v>
      </c>
      <c r="BL248" s="110">
        <f t="shared" si="29"/>
        <v>0</v>
      </c>
      <c r="BM248" s="110">
        <f t="shared" si="29"/>
        <v>0</v>
      </c>
      <c r="BN248" s="110">
        <f t="shared" si="29"/>
        <v>0</v>
      </c>
      <c r="BO248" s="68"/>
      <c r="BP248" s="68"/>
      <c r="BQ248" s="68"/>
      <c r="BR248" s="68"/>
      <c r="BS248" s="68"/>
    </row>
    <row r="249" spans="1:71" ht="15.4" x14ac:dyDescent="0.6">
      <c r="A249" s="68"/>
      <c r="C249" s="113" t="s">
        <v>251</v>
      </c>
      <c r="D249" s="106" t="s">
        <v>0</v>
      </c>
      <c r="E249" s="106" t="s">
        <v>110</v>
      </c>
      <c r="F249" s="106"/>
      <c r="G249" s="110">
        <f t="shared" ref="G249:AL249" si="30">G247+G248</f>
        <v>9.3621352109089475</v>
      </c>
      <c r="H249" s="110">
        <f t="shared" si="30"/>
        <v>9.033274510536021</v>
      </c>
      <c r="I249" s="110">
        <f t="shared" si="30"/>
        <v>8.7161113993545065</v>
      </c>
      <c r="J249" s="110">
        <f t="shared" si="30"/>
        <v>8.410225058279293</v>
      </c>
      <c r="K249" s="110">
        <f t="shared" si="30"/>
        <v>8.1152099806261848</v>
      </c>
      <c r="L249" s="110">
        <f t="shared" si="30"/>
        <v>7.8306754082408307</v>
      </c>
      <c r="M249" s="110">
        <f t="shared" si="30"/>
        <v>7.5562447886545403</v>
      </c>
      <c r="N249" s="110">
        <f t="shared" si="30"/>
        <v>7.2915552524724525</v>
      </c>
      <c r="O249" s="110">
        <f t="shared" si="30"/>
        <v>6.9524734158193056</v>
      </c>
      <c r="P249" s="110">
        <f t="shared" si="30"/>
        <v>6.6292510530583044</v>
      </c>
      <c r="Q249" s="110">
        <f t="shared" si="30"/>
        <v>6.3211430284845846</v>
      </c>
      <c r="R249" s="110">
        <f t="shared" si="30"/>
        <v>6.0274393417749019</v>
      </c>
      <c r="S249" s="110">
        <f t="shared" si="30"/>
        <v>5.1068469902929587</v>
      </c>
      <c r="T249" s="110">
        <f t="shared" si="30"/>
        <v>4.8707533979338722</v>
      </c>
      <c r="U249" s="110">
        <f t="shared" si="30"/>
        <v>4.6456479914813382</v>
      </c>
      <c r="V249" s="110">
        <f t="shared" si="30"/>
        <v>4.4310166555018125</v>
      </c>
      <c r="W249" s="110">
        <f t="shared" si="30"/>
        <v>4.2263694306248309</v>
      </c>
      <c r="X249" s="110">
        <f t="shared" si="30"/>
        <v>4.0312393746745219</v>
      </c>
      <c r="Y249" s="110">
        <f t="shared" si="30"/>
        <v>3.845181477644942</v>
      </c>
      <c r="Z249" s="110">
        <f t="shared" si="30"/>
        <v>3.6677716279676518</v>
      </c>
      <c r="AA249" s="110">
        <f t="shared" si="30"/>
        <v>3.4986056276411297</v>
      </c>
      <c r="AB249" s="110">
        <f t="shared" si="30"/>
        <v>3.3372982539070115</v>
      </c>
      <c r="AC249" s="110">
        <f t="shared" si="30"/>
        <v>3.1834823652680257</v>
      </c>
      <c r="AD249" s="110">
        <f t="shared" si="30"/>
        <v>3.0368080497471923</v>
      </c>
      <c r="AE249" s="110">
        <f t="shared" si="30"/>
        <v>3.0852483424056878</v>
      </c>
      <c r="AF249" s="110">
        <f t="shared" si="30"/>
        <v>2.9482376972384801</v>
      </c>
      <c r="AG249" s="110">
        <f t="shared" si="30"/>
        <v>3.5362722713843229</v>
      </c>
      <c r="AH249" s="110">
        <f t="shared" si="30"/>
        <v>4.0944606924380702</v>
      </c>
      <c r="AI249" s="110">
        <f t="shared" si="30"/>
        <v>4.0411238278632524</v>
      </c>
      <c r="AJ249" s="110">
        <f t="shared" si="30"/>
        <v>4.1824673568154571</v>
      </c>
      <c r="AK249" s="110">
        <f t="shared" si="30"/>
        <v>4.1380721928481687</v>
      </c>
      <c r="AL249" s="110">
        <f t="shared" si="30"/>
        <v>4.0138817659544772</v>
      </c>
      <c r="AM249" s="110">
        <f t="shared" ref="AM249:BN249" si="31">AM247+AM248</f>
        <v>2.3068556557546418</v>
      </c>
      <c r="AN249" s="110">
        <f t="shared" si="31"/>
        <v>2.2049946461767003</v>
      </c>
      <c r="AO249" s="110">
        <f t="shared" si="31"/>
        <v>2.1071102982084651</v>
      </c>
      <c r="AP249" s="110">
        <f t="shared" si="31"/>
        <v>2.0130573740529156</v>
      </c>
      <c r="AQ249" s="110">
        <f t="shared" si="31"/>
        <v>1.9226957228207571</v>
      </c>
      <c r="AR249" s="110">
        <f t="shared" si="31"/>
        <v>1.8358901074161975</v>
      </c>
      <c r="AS249" s="110">
        <f t="shared" si="31"/>
        <v>1.7525100371916384</v>
      </c>
      <c r="AT249" s="110">
        <f t="shared" si="31"/>
        <v>1.6724296061820891</v>
      </c>
      <c r="AU249" s="110">
        <f t="shared" si="31"/>
        <v>1.5955273367362284</v>
      </c>
      <c r="AV249" s="110">
        <f t="shared" si="31"/>
        <v>1.5216860283669915</v>
      </c>
      <c r="AW249" s="110">
        <f t="shared" si="31"/>
        <v>1.450792611650273</v>
      </c>
      <c r="AX249" s="110">
        <f t="shared" si="31"/>
        <v>1.3827380070059108</v>
      </c>
      <c r="AY249" s="110">
        <f t="shared" si="31"/>
        <v>1.3174169882004929</v>
      </c>
      <c r="AZ249" s="110">
        <f t="shared" si="31"/>
        <v>1.2547280504167262</v>
      </c>
      <c r="BA249" s="110">
        <f t="shared" si="31"/>
        <v>1.1945732827391486</v>
      </c>
      <c r="BB249" s="110">
        <f t="shared" si="31"/>
        <v>1.1368582449108495</v>
      </c>
      <c r="BC249" s="110">
        <f t="shared" si="31"/>
        <v>1.0814918482205687</v>
      </c>
      <c r="BD249" s="110">
        <f t="shared" si="31"/>
        <v>1.0283862403841286</v>
      </c>
      <c r="BE249" s="110">
        <f t="shared" si="31"/>
        <v>0.97745669428856286</v>
      </c>
      <c r="BF249" s="110">
        <f t="shared" si="31"/>
        <v>0.92862150047159087</v>
      </c>
      <c r="BG249" s="110">
        <f t="shared" si="31"/>
        <v>0.88180186321322873</v>
      </c>
      <c r="BH249" s="110">
        <f t="shared" si="31"/>
        <v>0.83692180012033168</v>
      </c>
      <c r="BI249" s="110">
        <f t="shared" si="31"/>
        <v>0.79390804508875013</v>
      </c>
      <c r="BJ249" s="110">
        <f t="shared" si="31"/>
        <v>0.75268995453152399</v>
      </c>
      <c r="BK249" s="110">
        <f t="shared" si="31"/>
        <v>0.71319941676518872</v>
      </c>
      <c r="BL249" s="110">
        <f t="shared" si="31"/>
        <v>0.67537076444977384</v>
      </c>
      <c r="BM249" s="110">
        <f t="shared" si="31"/>
        <v>0.63914068998147355</v>
      </c>
      <c r="BN249" s="110">
        <f t="shared" si="31"/>
        <v>0.60444816374027888</v>
      </c>
      <c r="BO249" s="68"/>
      <c r="BP249" s="68"/>
      <c r="BQ249" s="68"/>
      <c r="BR249" s="68"/>
      <c r="BS249" s="68"/>
    </row>
    <row r="250" spans="1:71" ht="15.4" x14ac:dyDescent="0.6">
      <c r="A250" s="68"/>
      <c r="C250" s="73" t="s">
        <v>235</v>
      </c>
      <c r="D250" s="106" t="s">
        <v>0</v>
      </c>
      <c r="E250" s="106" t="s">
        <v>110</v>
      </c>
      <c r="F250" s="106"/>
      <c r="G250" s="110">
        <f>SUM($G247:G247)</f>
        <v>9.2484787411755747</v>
      </c>
      <c r="H250" s="110">
        <f>SUM($G247:H247)</f>
        <v>18.169776434240291</v>
      </c>
      <c r="I250" s="110">
        <f>SUM($G247:I247)</f>
        <v>26.775565845938338</v>
      </c>
      <c r="J250" s="110">
        <f>SUM($G247:J247)</f>
        <v>35.077099290762995</v>
      </c>
      <c r="K250" s="110">
        <f>SUM($G247:K247)</f>
        <v>43.085223937936334</v>
      </c>
      <c r="L250" s="110">
        <f>SUM($G247:L247)</f>
        <v>50.810396554598007</v>
      </c>
      <c r="M250" s="110">
        <f>SUM($G247:M247)</f>
        <v>58.262697706228749</v>
      </c>
      <c r="N250" s="110">
        <f>SUM($G247:N247)</f>
        <v>65.45184543453982</v>
      </c>
      <c r="O250" s="110">
        <f>SUM($G247:O247)</f>
        <v>72.304913934984981</v>
      </c>
      <c r="P250" s="110">
        <f>SUM($G247:P247)</f>
        <v>78.837674644375085</v>
      </c>
      <c r="Q250" s="110">
        <f>SUM($G247:Q247)</f>
        <v>85.065156445080703</v>
      </c>
      <c r="R250" s="110">
        <f>SUM($G247:R247)</f>
        <v>91.00168072473052</v>
      </c>
      <c r="S250" s="110">
        <f>SUM($G247:S247)</f>
        <v>96.0202783004342</v>
      </c>
      <c r="T250" s="110">
        <f>SUM($G247:T247)</f>
        <v>100.80536977400361</v>
      </c>
      <c r="U250" s="110">
        <f>SUM($G247:U247)</f>
        <v>105.36786746562204</v>
      </c>
      <c r="V250" s="110">
        <f>SUM($G247:V247)</f>
        <v>109.71817180443722</v>
      </c>
      <c r="W250" s="110">
        <f>SUM($G247:W247)</f>
        <v>113.86619541940458</v>
      </c>
      <c r="X250" s="110">
        <f>SUM($G247:X247)</f>
        <v>117.8213860931743</v>
      </c>
      <c r="Y250" s="110">
        <f>SUM($G247:Y247)</f>
        <v>121.59274863280993</v>
      </c>
      <c r="Z250" s="110">
        <f>SUM($G247:Z247)</f>
        <v>125.18886570857632</v>
      </c>
      <c r="AA250" s="110">
        <f>SUM($G247:AA247)</f>
        <v>128.61791770960585</v>
      </c>
      <c r="AB250" s="110">
        <f>SUM($G247:AB247)</f>
        <v>131.88770166293867</v>
      </c>
      <c r="AC250" s="110">
        <f>SUM($G247:AC247)</f>
        <v>135.00564926022864</v>
      </c>
      <c r="AD250" s="110">
        <f>SUM($G247:AD247)</f>
        <v>137.97884403430814</v>
      </c>
      <c r="AE250" s="110">
        <f>SUM($G247:AE247)</f>
        <v>141.00234425482336</v>
      </c>
      <c r="AF250" s="110">
        <f>SUM($G247:AF247)</f>
        <v>143.8906442972723</v>
      </c>
      <c r="AG250" s="110">
        <f>SUM($G247:AG247)</f>
        <v>147.36873629771591</v>
      </c>
      <c r="AH250" s="110">
        <f>SUM($G247:AH247)</f>
        <v>151.40672257622134</v>
      </c>
      <c r="AI250" s="110">
        <f>SUM($G247:AI247)</f>
        <v>155.39302783109642</v>
      </c>
      <c r="AJ250" s="110">
        <f>SUM($G247:AJ247)</f>
        <v>159.5222839062854</v>
      </c>
      <c r="AK250" s="110">
        <f>SUM($G247:AK247)</f>
        <v>163.60527998170872</v>
      </c>
      <c r="AL250" s="110">
        <f>SUM($G247:AL247)</f>
        <v>167.56558963399783</v>
      </c>
      <c r="AM250" s="110">
        <f>SUM($G247:AM247)</f>
        <v>169.87244528975248</v>
      </c>
      <c r="AN250" s="110">
        <f>SUM($G247:AN247)</f>
        <v>172.07743993592916</v>
      </c>
      <c r="AO250" s="110">
        <f>SUM($G247:AO247)</f>
        <v>174.18455023413762</v>
      </c>
      <c r="AP250" s="110">
        <f>SUM($G247:AP247)</f>
        <v>176.19760760819054</v>
      </c>
      <c r="AQ250" s="110">
        <f>SUM($G247:AQ247)</f>
        <v>178.12030333101129</v>
      </c>
      <c r="AR250" s="110">
        <f>SUM($G247:AR247)</f>
        <v>179.95619343842748</v>
      </c>
      <c r="AS250" s="110">
        <f>SUM($G247:AS247)</f>
        <v>181.7087034756191</v>
      </c>
      <c r="AT250" s="110">
        <f>SUM($G247:AT247)</f>
        <v>183.38113308180118</v>
      </c>
      <c r="AU250" s="110">
        <f>SUM($G247:AU247)</f>
        <v>184.97666041853742</v>
      </c>
      <c r="AV250" s="110">
        <f>SUM($G247:AV247)</f>
        <v>186.49834644690441</v>
      </c>
      <c r="AW250" s="110">
        <f>SUM($G247:AW247)</f>
        <v>187.94913905855469</v>
      </c>
      <c r="AX250" s="110">
        <f>SUM($G247:AX247)</f>
        <v>189.3318770655606</v>
      </c>
      <c r="AY250" s="110">
        <f>SUM($G247:AY247)</f>
        <v>190.64929405376111</v>
      </c>
      <c r="AZ250" s="110">
        <f>SUM($G247:AZ247)</f>
        <v>191.90402210417784</v>
      </c>
      <c r="BA250" s="110">
        <f>SUM($G247:BA247)</f>
        <v>193.098595386917</v>
      </c>
      <c r="BB250" s="110">
        <f>SUM($G247:BB247)</f>
        <v>194.23545363182785</v>
      </c>
      <c r="BC250" s="110">
        <f>SUM($G247:BC247)</f>
        <v>195.31694548004842</v>
      </c>
      <c r="BD250" s="110">
        <f>SUM($G247:BD247)</f>
        <v>196.34533172043254</v>
      </c>
      <c r="BE250" s="110">
        <f>SUM($G247:BE247)</f>
        <v>197.32278841472112</v>
      </c>
      <c r="BF250" s="110">
        <f>SUM($G247:BF247)</f>
        <v>198.25140991519271</v>
      </c>
      <c r="BG250" s="110">
        <f>SUM($G247:BG247)</f>
        <v>199.13321177840595</v>
      </c>
      <c r="BH250" s="110">
        <f>SUM($G247:BH247)</f>
        <v>199.97013357852629</v>
      </c>
      <c r="BI250" s="110">
        <f>SUM($G247:BI247)</f>
        <v>200.76404162361504</v>
      </c>
      <c r="BJ250" s="110">
        <f>SUM($G247:BJ247)</f>
        <v>201.51673157814656</v>
      </c>
      <c r="BK250" s="110">
        <f>SUM($G247:BK247)</f>
        <v>202.22993099491174</v>
      </c>
      <c r="BL250" s="110">
        <f>SUM($G247:BL247)</f>
        <v>202.90530175936152</v>
      </c>
      <c r="BM250" s="110">
        <f>SUM($G247:BM247)</f>
        <v>203.54444244934299</v>
      </c>
      <c r="BN250" s="110">
        <f>SUM($G247:BN247)</f>
        <v>204.14889061308327</v>
      </c>
      <c r="BO250" s="68"/>
      <c r="BP250" s="68"/>
      <c r="BQ250" s="68"/>
      <c r="BR250" s="68"/>
      <c r="BS250" s="68"/>
    </row>
    <row r="251" spans="1:71" ht="15.4" x14ac:dyDescent="0.6">
      <c r="A251" s="68"/>
      <c r="C251" s="73" t="s">
        <v>257</v>
      </c>
      <c r="D251" s="106" t="s">
        <v>0</v>
      </c>
      <c r="E251" s="106" t="s">
        <v>110</v>
      </c>
      <c r="F251" s="106"/>
      <c r="G251" s="110">
        <f>SUM($G248:G248)</f>
        <v>0.11365646973337341</v>
      </c>
      <c r="H251" s="110">
        <f>SUM($G248:H248)</f>
        <v>0.22563328720467729</v>
      </c>
      <c r="I251" s="110">
        <f>SUM($G248:I248)</f>
        <v>0.3359552748611343</v>
      </c>
      <c r="J251" s="110">
        <f>SUM($G248:J248)</f>
        <v>0.44464688831577182</v>
      </c>
      <c r="K251" s="110">
        <f>SUM($G248:K248)</f>
        <v>0.55173222176861669</v>
      </c>
      <c r="L251" s="110">
        <f>SUM($G248:L248)</f>
        <v>0.65723501334777423</v>
      </c>
      <c r="M251" s="110">
        <f>SUM($G248:M248)</f>
        <v>0.76117865037157473</v>
      </c>
      <c r="N251" s="110">
        <f>SUM($G248:N248)</f>
        <v>0.8635861745329545</v>
      </c>
      <c r="O251" s="110">
        <f>SUM($G248:O248)</f>
        <v>0.96299108990710014</v>
      </c>
      <c r="P251" s="110">
        <f>SUM($G248:P248)</f>
        <v>1.0594814335753004</v>
      </c>
      <c r="Q251" s="110">
        <f>SUM($G248:Q248)</f>
        <v>1.1531426613542735</v>
      </c>
      <c r="R251" s="110">
        <f>SUM($G248:R248)</f>
        <v>1.2440577234793526</v>
      </c>
      <c r="S251" s="110">
        <f>SUM($G248:S248)</f>
        <v>1.3323071380686267</v>
      </c>
      <c r="T251" s="110">
        <f>SUM($G248:T248)</f>
        <v>1.4179690624330958</v>
      </c>
      <c r="U251" s="110">
        <f>SUM($G248:U248)</f>
        <v>1.501119362296002</v>
      </c>
      <c r="V251" s="110">
        <f>SUM($G248:V248)</f>
        <v>1.5818316789826321</v>
      </c>
      <c r="W251" s="110">
        <f>SUM($G248:W248)</f>
        <v>1.6601774946401056</v>
      </c>
      <c r="X251" s="110">
        <f>SUM($G248:X248)</f>
        <v>1.7362261955449028</v>
      </c>
      <c r="Y251" s="110">
        <f>SUM($G248:Y248)</f>
        <v>1.8100451335542056</v>
      </c>
      <c r="Z251" s="110">
        <f>SUM($G248:Z248)</f>
        <v>1.8816996857554722</v>
      </c>
      <c r="AA251" s="110">
        <f>SUM($G248:AA248)</f>
        <v>1.9512533123670741</v>
      </c>
      <c r="AB251" s="110">
        <f>SUM($G248:AB248)</f>
        <v>2.0187676129412755</v>
      </c>
      <c r="AC251" s="110">
        <f>SUM($G248:AC248)</f>
        <v>2.0843023809193308</v>
      </c>
      <c r="AD251" s="110">
        <f>SUM($G248:AD248)</f>
        <v>2.1479156565870152</v>
      </c>
      <c r="AE251" s="110">
        <f>SUM($G248:AE248)</f>
        <v>2.2096637784774873</v>
      </c>
      <c r="AF251" s="110">
        <f>SUM($G248:AF248)</f>
        <v>2.2696014332670131</v>
      </c>
      <c r="AG251" s="110">
        <f>SUM($G248:AG248)</f>
        <v>2.3277817042077347</v>
      </c>
      <c r="AH251" s="110">
        <f>SUM($G248:AH248)</f>
        <v>2.3842561181403816</v>
      </c>
      <c r="AI251" s="110">
        <f>SUM($G248:AI248)</f>
        <v>2.4390746911285599</v>
      </c>
      <c r="AJ251" s="110">
        <f>SUM($G248:AJ248)</f>
        <v>2.4922859727550355</v>
      </c>
      <c r="AK251" s="110">
        <f>SUM($G248:AK248)</f>
        <v>2.5473620901798677</v>
      </c>
      <c r="AL251" s="110">
        <f>SUM($G248:AL248)</f>
        <v>2.6009342038452266</v>
      </c>
      <c r="AM251" s="110">
        <f>SUM($G248:AM248)</f>
        <v>2.6009342038452266</v>
      </c>
      <c r="AN251" s="110">
        <f>SUM($G248:AN248)</f>
        <v>2.6009342038452266</v>
      </c>
      <c r="AO251" s="110">
        <f>SUM($G248:AO248)</f>
        <v>2.6009342038452266</v>
      </c>
      <c r="AP251" s="110">
        <f>SUM($G248:AP248)</f>
        <v>2.6009342038452266</v>
      </c>
      <c r="AQ251" s="110">
        <f>SUM($G248:AQ248)</f>
        <v>2.6009342038452266</v>
      </c>
      <c r="AR251" s="110">
        <f>SUM($G248:AR248)</f>
        <v>2.6009342038452266</v>
      </c>
      <c r="AS251" s="110">
        <f>SUM($G248:AS248)</f>
        <v>2.6009342038452266</v>
      </c>
      <c r="AT251" s="110">
        <f>SUM($G248:AT248)</f>
        <v>2.6009342038452266</v>
      </c>
      <c r="AU251" s="110">
        <f>SUM($G248:AU248)</f>
        <v>2.6009342038452266</v>
      </c>
      <c r="AV251" s="110">
        <f>SUM($G248:AV248)</f>
        <v>2.6009342038452266</v>
      </c>
      <c r="AW251" s="110">
        <f>SUM($G248:AW248)</f>
        <v>2.6009342038452266</v>
      </c>
      <c r="AX251" s="110">
        <f>SUM($G248:AX248)</f>
        <v>2.6009342038452266</v>
      </c>
      <c r="AY251" s="110">
        <f>SUM($G248:AY248)</f>
        <v>2.6009342038452266</v>
      </c>
      <c r="AZ251" s="110">
        <f>SUM($G248:AZ248)</f>
        <v>2.6009342038452266</v>
      </c>
      <c r="BA251" s="110">
        <f>SUM($G248:BA248)</f>
        <v>2.6009342038452266</v>
      </c>
      <c r="BB251" s="110">
        <f>SUM($G248:BB248)</f>
        <v>2.6009342038452266</v>
      </c>
      <c r="BC251" s="110">
        <f>SUM($G248:BC248)</f>
        <v>2.6009342038452266</v>
      </c>
      <c r="BD251" s="110">
        <f>SUM($G248:BD248)</f>
        <v>2.6009342038452266</v>
      </c>
      <c r="BE251" s="110">
        <f>SUM($G248:BE248)</f>
        <v>2.6009342038452266</v>
      </c>
      <c r="BF251" s="110">
        <f>SUM($G248:BF248)</f>
        <v>2.6009342038452266</v>
      </c>
      <c r="BG251" s="110">
        <f>SUM($G248:BG248)</f>
        <v>2.6009342038452266</v>
      </c>
      <c r="BH251" s="110">
        <f>SUM($G248:BH248)</f>
        <v>2.6009342038452266</v>
      </c>
      <c r="BI251" s="110">
        <f>SUM($G248:BI248)</f>
        <v>2.6009342038452266</v>
      </c>
      <c r="BJ251" s="110">
        <f>SUM($G248:BJ248)</f>
        <v>2.6009342038452266</v>
      </c>
      <c r="BK251" s="110">
        <f>SUM($G248:BK248)</f>
        <v>2.6009342038452266</v>
      </c>
      <c r="BL251" s="110">
        <f>SUM($G248:BL248)</f>
        <v>2.6009342038452266</v>
      </c>
      <c r="BM251" s="110">
        <f>SUM($G248:BM248)</f>
        <v>2.6009342038452266</v>
      </c>
      <c r="BN251" s="110">
        <f>SUM($G248:BN248)</f>
        <v>2.6009342038452266</v>
      </c>
      <c r="BO251" s="68"/>
      <c r="BP251" s="68"/>
      <c r="BQ251" s="68"/>
      <c r="BR251" s="68"/>
      <c r="BS251" s="68"/>
    </row>
    <row r="252" spans="1:71" ht="15.4" x14ac:dyDescent="0.6">
      <c r="A252" s="68"/>
      <c r="C252" s="73" t="s">
        <v>233</v>
      </c>
      <c r="D252" s="106" t="s">
        <v>0</v>
      </c>
      <c r="E252" s="106" t="s">
        <v>110</v>
      </c>
      <c r="F252" s="106"/>
      <c r="G252" s="110">
        <f>SUM($G249:G249)</f>
        <v>9.3621352109089475</v>
      </c>
      <c r="H252" s="110">
        <f>SUM($G249:H249)</f>
        <v>18.39540972144497</v>
      </c>
      <c r="I252" s="110">
        <f>SUM($G249:I249)</f>
        <v>27.111521120799477</v>
      </c>
      <c r="J252" s="110">
        <f>SUM($G249:J249)</f>
        <v>35.521746179078768</v>
      </c>
      <c r="K252" s="110">
        <f>SUM($G249:K249)</f>
        <v>43.636956159704951</v>
      </c>
      <c r="L252" s="110">
        <f>SUM($G249:L249)</f>
        <v>51.46763156794578</v>
      </c>
      <c r="M252" s="110">
        <f>SUM($G249:M249)</f>
        <v>59.023876356600319</v>
      </c>
      <c r="N252" s="110">
        <f>SUM($G249:N249)</f>
        <v>66.315431609072775</v>
      </c>
      <c r="O252" s="110">
        <f>SUM($G249:O249)</f>
        <v>73.267905024892087</v>
      </c>
      <c r="P252" s="110">
        <f>SUM($G249:P249)</f>
        <v>79.897156077950399</v>
      </c>
      <c r="Q252" s="110">
        <f>SUM($G249:Q249)</f>
        <v>86.218299106434984</v>
      </c>
      <c r="R252" s="110">
        <f>SUM($G249:R249)</f>
        <v>92.245738448209892</v>
      </c>
      <c r="S252" s="110">
        <f>SUM($G249:S249)</f>
        <v>97.352585438502857</v>
      </c>
      <c r="T252" s="110">
        <f>SUM($G249:T249)</f>
        <v>102.22333883643672</v>
      </c>
      <c r="U252" s="110">
        <f>SUM($G249:U249)</f>
        <v>106.86898682791806</v>
      </c>
      <c r="V252" s="110">
        <f>SUM($G249:V249)</f>
        <v>111.30000348341987</v>
      </c>
      <c r="W252" s="110">
        <f>SUM($G249:W249)</f>
        <v>115.5263729140447</v>
      </c>
      <c r="X252" s="110">
        <f>SUM($G249:X249)</f>
        <v>119.55761228871923</v>
      </c>
      <c r="Y252" s="110">
        <f>SUM($G249:Y249)</f>
        <v>123.40279376636417</v>
      </c>
      <c r="Z252" s="110">
        <f>SUM($G249:Z249)</f>
        <v>127.07056539433182</v>
      </c>
      <c r="AA252" s="110">
        <f>SUM($G249:AA249)</f>
        <v>130.56917102197295</v>
      </c>
      <c r="AB252" s="110">
        <f>SUM($G249:AB249)</f>
        <v>133.90646927587997</v>
      </c>
      <c r="AC252" s="110">
        <f>SUM($G249:AC249)</f>
        <v>137.08995164114799</v>
      </c>
      <c r="AD252" s="110">
        <f>SUM($G249:AD249)</f>
        <v>140.12675969089517</v>
      </c>
      <c r="AE252" s="110">
        <f>SUM($G249:AE249)</f>
        <v>143.21200803330086</v>
      </c>
      <c r="AF252" s="110">
        <f>SUM($G249:AF249)</f>
        <v>146.16024573053934</v>
      </c>
      <c r="AG252" s="110">
        <f>SUM($G249:AG249)</f>
        <v>149.69651800192366</v>
      </c>
      <c r="AH252" s="110">
        <f>SUM($G249:AH249)</f>
        <v>153.79097869436174</v>
      </c>
      <c r="AI252" s="110">
        <f>SUM($G249:AI249)</f>
        <v>157.832102522225</v>
      </c>
      <c r="AJ252" s="110">
        <f>SUM($G249:AJ249)</f>
        <v>162.01456987904047</v>
      </c>
      <c r="AK252" s="110">
        <f>SUM($G249:AK249)</f>
        <v>166.15264207188864</v>
      </c>
      <c r="AL252" s="110">
        <f>SUM($G249:AL249)</f>
        <v>170.1665238378431</v>
      </c>
      <c r="AM252" s="110">
        <f>SUM($G249:AM249)</f>
        <v>172.47337949359775</v>
      </c>
      <c r="AN252" s="110">
        <f>SUM($G249:AN249)</f>
        <v>174.67837413977443</v>
      </c>
      <c r="AO252" s="110">
        <f>SUM($G249:AO249)</f>
        <v>176.78548443798289</v>
      </c>
      <c r="AP252" s="110">
        <f>SUM($G249:AP249)</f>
        <v>178.79854181203581</v>
      </c>
      <c r="AQ252" s="110">
        <f>SUM($G249:AQ249)</f>
        <v>180.72123753485656</v>
      </c>
      <c r="AR252" s="110">
        <f>SUM($G249:AR249)</f>
        <v>182.55712764227275</v>
      </c>
      <c r="AS252" s="110">
        <f>SUM($G249:AS249)</f>
        <v>184.30963767946437</v>
      </c>
      <c r="AT252" s="110">
        <f>SUM($G249:AT249)</f>
        <v>185.98206728564645</v>
      </c>
      <c r="AU252" s="110">
        <f>SUM($G249:AU249)</f>
        <v>187.57759462238269</v>
      </c>
      <c r="AV252" s="110">
        <f>SUM($G249:AV249)</f>
        <v>189.09928065074968</v>
      </c>
      <c r="AW252" s="110">
        <f>SUM($G249:AW249)</f>
        <v>190.55007326239996</v>
      </c>
      <c r="AX252" s="110">
        <f>SUM($G249:AX249)</f>
        <v>191.93281126940587</v>
      </c>
      <c r="AY252" s="110">
        <f>SUM($G249:AY249)</f>
        <v>193.25022825760638</v>
      </c>
      <c r="AZ252" s="110">
        <f>SUM($G249:AZ249)</f>
        <v>194.50495630802311</v>
      </c>
      <c r="BA252" s="110">
        <f>SUM($G249:BA249)</f>
        <v>195.69952959076227</v>
      </c>
      <c r="BB252" s="110">
        <f>SUM($G249:BB249)</f>
        <v>196.83638783567312</v>
      </c>
      <c r="BC252" s="110">
        <f>SUM($G249:BC249)</f>
        <v>197.91787968389369</v>
      </c>
      <c r="BD252" s="110">
        <f>SUM($G249:BD249)</f>
        <v>198.94626592427781</v>
      </c>
      <c r="BE252" s="110">
        <f>SUM($G249:BE249)</f>
        <v>199.92372261856639</v>
      </c>
      <c r="BF252" s="110">
        <f>SUM($G249:BF249)</f>
        <v>200.85234411903798</v>
      </c>
      <c r="BG252" s="110">
        <f>SUM($G249:BG249)</f>
        <v>201.73414598225122</v>
      </c>
      <c r="BH252" s="110">
        <f>SUM($G249:BH249)</f>
        <v>202.57106778237156</v>
      </c>
      <c r="BI252" s="110">
        <f>SUM($G249:BI249)</f>
        <v>203.36497582746031</v>
      </c>
      <c r="BJ252" s="110">
        <f>SUM($G249:BJ249)</f>
        <v>204.11766578199183</v>
      </c>
      <c r="BK252" s="110">
        <f>SUM($G249:BK249)</f>
        <v>204.83086519875701</v>
      </c>
      <c r="BL252" s="110">
        <f>SUM($G249:BL249)</f>
        <v>205.50623596320679</v>
      </c>
      <c r="BM252" s="110">
        <f>SUM($G249:BM249)</f>
        <v>206.14537665318826</v>
      </c>
      <c r="BN252" s="110">
        <f>SUM($G249:BN249)</f>
        <v>206.74982481692854</v>
      </c>
      <c r="BO252" s="68"/>
      <c r="BP252" s="68"/>
      <c r="BQ252" s="68"/>
      <c r="BR252" s="68"/>
      <c r="BS252" s="68"/>
    </row>
  </sheetData>
  <hyperlinks>
    <hyperlink ref="F28" location="FOOTNOTES!A1" display="see footnote 4"/>
    <hyperlink ref="F209" location="FOOTNOTES!A1" display="See footnote 5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U255"/>
  <sheetViews>
    <sheetView showGridLines="0" topLeftCell="A21" zoomScale="70" zoomScaleNormal="70" workbookViewId="0">
      <selection activeCell="C56" sqref="C56"/>
    </sheetView>
  </sheetViews>
  <sheetFormatPr defaultColWidth="9.265625" defaultRowHeight="13.5" x14ac:dyDescent="0.35"/>
  <cols>
    <col min="1" max="1" width="4.3984375" style="51" customWidth="1"/>
    <col min="2" max="2" width="5" style="51" customWidth="1"/>
    <col min="3" max="3" width="73.73046875" style="51" customWidth="1"/>
    <col min="4" max="4" width="5.265625" style="51" customWidth="1"/>
    <col min="5" max="5" width="7.3984375" style="51" customWidth="1"/>
    <col min="6" max="6" width="17.73046875" style="51" customWidth="1"/>
    <col min="7" max="7" width="12.1328125" style="51" customWidth="1"/>
    <col min="8" max="72" width="10.73046875" style="51" customWidth="1"/>
    <col min="73" max="16384" width="9.265625" style="51"/>
  </cols>
  <sheetData>
    <row r="1" spans="1:73" s="53" customFormat="1" ht="12.4" x14ac:dyDescent="0.3"/>
    <row r="2" spans="1:73" s="53" customFormat="1" ht="12.4" x14ac:dyDescent="0.3"/>
    <row r="3" spans="1:73" s="53" customFormat="1" ht="12.4" x14ac:dyDescent="0.3">
      <c r="C3" s="74"/>
      <c r="AE3" s="63"/>
    </row>
    <row r="4" spans="1:73" s="53" customFormat="1" ht="12.4" x14ac:dyDescent="0.3">
      <c r="AE4" s="63"/>
    </row>
    <row r="5" spans="1:73" s="49" customFormat="1" ht="12.4" x14ac:dyDescent="0.3">
      <c r="AE5" s="64"/>
    </row>
    <row r="6" spans="1:73" s="55" customFormat="1" ht="12.4" x14ac:dyDescent="0.3">
      <c r="C6" s="55" t="s">
        <v>104</v>
      </c>
      <c r="D6" s="55" t="s">
        <v>105</v>
      </c>
      <c r="E6" s="55" t="s">
        <v>106</v>
      </c>
      <c r="F6" s="55" t="s">
        <v>109</v>
      </c>
      <c r="G6" s="55" t="s">
        <v>108</v>
      </c>
      <c r="H6" s="55">
        <v>1</v>
      </c>
      <c r="I6" s="55">
        <f>H6+1</f>
        <v>2</v>
      </c>
      <c r="J6" s="55">
        <f t="shared" ref="J6:BT6" si="0">I6+1</f>
        <v>3</v>
      </c>
      <c r="K6" s="55">
        <f t="shared" si="0"/>
        <v>4</v>
      </c>
      <c r="L6" s="55">
        <f t="shared" si="0"/>
        <v>5</v>
      </c>
      <c r="M6" s="55">
        <f t="shared" si="0"/>
        <v>6</v>
      </c>
      <c r="N6" s="55">
        <f t="shared" si="0"/>
        <v>7</v>
      </c>
      <c r="O6" s="55">
        <f t="shared" si="0"/>
        <v>8</v>
      </c>
      <c r="P6" s="55">
        <f t="shared" si="0"/>
        <v>9</v>
      </c>
      <c r="Q6" s="55">
        <f t="shared" si="0"/>
        <v>10</v>
      </c>
      <c r="R6" s="55">
        <f t="shared" si="0"/>
        <v>11</v>
      </c>
      <c r="S6" s="55">
        <f t="shared" si="0"/>
        <v>12</v>
      </c>
      <c r="T6" s="55">
        <f t="shared" si="0"/>
        <v>13</v>
      </c>
      <c r="U6" s="55">
        <f t="shared" si="0"/>
        <v>14</v>
      </c>
      <c r="V6" s="55">
        <f t="shared" si="0"/>
        <v>15</v>
      </c>
      <c r="W6" s="55">
        <f t="shared" si="0"/>
        <v>16</v>
      </c>
      <c r="X6" s="55">
        <f t="shared" si="0"/>
        <v>17</v>
      </c>
      <c r="Y6" s="55">
        <f t="shared" si="0"/>
        <v>18</v>
      </c>
      <c r="Z6" s="55">
        <f t="shared" si="0"/>
        <v>19</v>
      </c>
      <c r="AA6" s="55">
        <f t="shared" si="0"/>
        <v>20</v>
      </c>
      <c r="AB6" s="55">
        <f t="shared" si="0"/>
        <v>21</v>
      </c>
      <c r="AC6" s="55">
        <f t="shared" si="0"/>
        <v>22</v>
      </c>
      <c r="AD6" s="55">
        <f t="shared" si="0"/>
        <v>23</v>
      </c>
      <c r="AE6" s="55">
        <f t="shared" si="0"/>
        <v>24</v>
      </c>
      <c r="AF6" s="55">
        <f t="shared" si="0"/>
        <v>25</v>
      </c>
      <c r="AG6" s="55">
        <f t="shared" si="0"/>
        <v>26</v>
      </c>
      <c r="AH6" s="55">
        <f t="shared" si="0"/>
        <v>27</v>
      </c>
      <c r="AI6" s="55">
        <f t="shared" si="0"/>
        <v>28</v>
      </c>
      <c r="AJ6" s="55">
        <f t="shared" si="0"/>
        <v>29</v>
      </c>
      <c r="AK6" s="55">
        <f t="shared" si="0"/>
        <v>30</v>
      </c>
      <c r="AL6" s="55">
        <f t="shared" si="0"/>
        <v>31</v>
      </c>
      <c r="AM6" s="55">
        <f t="shared" si="0"/>
        <v>32</v>
      </c>
      <c r="AN6" s="55">
        <f t="shared" si="0"/>
        <v>33</v>
      </c>
      <c r="AO6" s="55">
        <f t="shared" si="0"/>
        <v>34</v>
      </c>
      <c r="AP6" s="55">
        <f t="shared" si="0"/>
        <v>35</v>
      </c>
      <c r="AQ6" s="55">
        <f>AP6+1</f>
        <v>36</v>
      </c>
      <c r="AR6" s="55">
        <f t="shared" si="0"/>
        <v>37</v>
      </c>
      <c r="AS6" s="55">
        <f t="shared" si="0"/>
        <v>38</v>
      </c>
      <c r="AT6" s="55">
        <f t="shared" si="0"/>
        <v>39</v>
      </c>
      <c r="AU6" s="55">
        <f t="shared" si="0"/>
        <v>40</v>
      </c>
      <c r="AV6" s="55">
        <f t="shared" si="0"/>
        <v>41</v>
      </c>
      <c r="AW6" s="55">
        <f t="shared" si="0"/>
        <v>42</v>
      </c>
      <c r="AX6" s="55">
        <f t="shared" si="0"/>
        <v>43</v>
      </c>
      <c r="AY6" s="55">
        <f t="shared" si="0"/>
        <v>44</v>
      </c>
      <c r="AZ6" s="55">
        <f t="shared" si="0"/>
        <v>45</v>
      </c>
      <c r="BA6" s="55">
        <f t="shared" si="0"/>
        <v>46</v>
      </c>
      <c r="BB6" s="55">
        <f t="shared" si="0"/>
        <v>47</v>
      </c>
      <c r="BC6" s="55">
        <f t="shared" si="0"/>
        <v>48</v>
      </c>
      <c r="BD6" s="55">
        <f t="shared" si="0"/>
        <v>49</v>
      </c>
      <c r="BE6" s="55">
        <f t="shared" si="0"/>
        <v>50</v>
      </c>
      <c r="BF6" s="55">
        <f t="shared" si="0"/>
        <v>51</v>
      </c>
      <c r="BG6" s="55">
        <f t="shared" si="0"/>
        <v>52</v>
      </c>
      <c r="BH6" s="55">
        <f t="shared" si="0"/>
        <v>53</v>
      </c>
      <c r="BI6" s="55">
        <f t="shared" si="0"/>
        <v>54</v>
      </c>
      <c r="BJ6" s="55">
        <f t="shared" si="0"/>
        <v>55</v>
      </c>
      <c r="BK6" s="55">
        <f t="shared" si="0"/>
        <v>56</v>
      </c>
      <c r="BL6" s="55">
        <f t="shared" si="0"/>
        <v>57</v>
      </c>
      <c r="BM6" s="55">
        <f>BL6+1</f>
        <v>58</v>
      </c>
      <c r="BN6" s="55">
        <f t="shared" si="0"/>
        <v>59</v>
      </c>
      <c r="BO6" s="55">
        <f t="shared" si="0"/>
        <v>60</v>
      </c>
      <c r="BP6" s="55">
        <f t="shared" si="0"/>
        <v>61</v>
      </c>
      <c r="BQ6" s="55">
        <f t="shared" si="0"/>
        <v>62</v>
      </c>
      <c r="BR6" s="55">
        <f t="shared" si="0"/>
        <v>63</v>
      </c>
      <c r="BS6" s="55">
        <f t="shared" si="0"/>
        <v>64</v>
      </c>
      <c r="BT6" s="55">
        <f t="shared" si="0"/>
        <v>65</v>
      </c>
    </row>
    <row r="7" spans="1:73" s="49" customFormat="1" ht="12.4" x14ac:dyDescent="0.3">
      <c r="H7" s="65" t="s">
        <v>1</v>
      </c>
      <c r="I7" s="65" t="s">
        <v>158</v>
      </c>
      <c r="J7" s="65" t="s">
        <v>159</v>
      </c>
      <c r="K7" s="65" t="s">
        <v>160</v>
      </c>
      <c r="L7" s="65" t="s">
        <v>161</v>
      </c>
      <c r="M7" s="65" t="s">
        <v>162</v>
      </c>
      <c r="N7" s="65" t="s">
        <v>163</v>
      </c>
      <c r="O7" s="65" t="s">
        <v>164</v>
      </c>
      <c r="P7" s="65" t="s">
        <v>165</v>
      </c>
      <c r="Q7" s="65" t="s">
        <v>166</v>
      </c>
      <c r="R7" s="65" t="s">
        <v>167</v>
      </c>
      <c r="S7" s="65" t="s">
        <v>168</v>
      </c>
      <c r="T7" s="65" t="s">
        <v>169</v>
      </c>
      <c r="U7" s="65" t="s">
        <v>170</v>
      </c>
      <c r="V7" s="65" t="s">
        <v>171</v>
      </c>
      <c r="W7" s="65" t="s">
        <v>172</v>
      </c>
      <c r="X7" s="65" t="s">
        <v>173</v>
      </c>
      <c r="Y7" s="65" t="s">
        <v>174</v>
      </c>
      <c r="Z7" s="65" t="s">
        <v>175</v>
      </c>
      <c r="AA7" s="65" t="s">
        <v>176</v>
      </c>
      <c r="AB7" s="65" t="s">
        <v>177</v>
      </c>
      <c r="AC7" s="65" t="s">
        <v>178</v>
      </c>
      <c r="AD7" s="65" t="s">
        <v>179</v>
      </c>
      <c r="AE7" s="65" t="s">
        <v>180</v>
      </c>
      <c r="AF7" s="65" t="s">
        <v>181</v>
      </c>
      <c r="AG7" s="65" t="s">
        <v>182</v>
      </c>
      <c r="AH7" s="65" t="s">
        <v>183</v>
      </c>
      <c r="AI7" s="65" t="s">
        <v>184</v>
      </c>
      <c r="AJ7" s="65" t="s">
        <v>185</v>
      </c>
      <c r="AK7" s="65" t="s">
        <v>186</v>
      </c>
      <c r="AL7" s="65" t="s">
        <v>187</v>
      </c>
      <c r="AM7" s="65" t="s">
        <v>188</v>
      </c>
      <c r="AN7" s="65" t="s">
        <v>189</v>
      </c>
      <c r="AO7" s="65" t="s">
        <v>190</v>
      </c>
      <c r="AP7" s="65" t="s">
        <v>191</v>
      </c>
      <c r="AQ7" s="65" t="s">
        <v>192</v>
      </c>
      <c r="AR7" s="65" t="s">
        <v>193</v>
      </c>
      <c r="AS7" s="65" t="s">
        <v>194</v>
      </c>
      <c r="AT7" s="65" t="s">
        <v>195</v>
      </c>
      <c r="AU7" s="65" t="s">
        <v>196</v>
      </c>
      <c r="AV7" s="65" t="s">
        <v>197</v>
      </c>
      <c r="AW7" s="65" t="s">
        <v>198</v>
      </c>
      <c r="AX7" s="65" t="s">
        <v>199</v>
      </c>
      <c r="AY7" s="65" t="s">
        <v>200</v>
      </c>
      <c r="AZ7" s="65" t="s">
        <v>201</v>
      </c>
      <c r="BA7" s="65" t="s">
        <v>202</v>
      </c>
      <c r="BB7" s="65" t="s">
        <v>203</v>
      </c>
      <c r="BC7" s="65" t="s">
        <v>204</v>
      </c>
      <c r="BD7" s="65" t="s">
        <v>205</v>
      </c>
      <c r="BE7" s="65" t="s">
        <v>206</v>
      </c>
      <c r="BF7" s="65" t="s">
        <v>207</v>
      </c>
      <c r="BG7" s="65" t="s">
        <v>208</v>
      </c>
      <c r="BH7" s="65" t="s">
        <v>209</v>
      </c>
      <c r="BI7" s="65" t="s">
        <v>210</v>
      </c>
      <c r="BJ7" s="65" t="s">
        <v>211</v>
      </c>
      <c r="BK7" s="65" t="s">
        <v>212</v>
      </c>
      <c r="BL7" s="65" t="s">
        <v>213</v>
      </c>
      <c r="BM7" s="65" t="s">
        <v>214</v>
      </c>
      <c r="BN7" s="65" t="s">
        <v>215</v>
      </c>
      <c r="BO7" s="65" t="s">
        <v>216</v>
      </c>
      <c r="BP7" s="65" t="s">
        <v>217</v>
      </c>
      <c r="BQ7" s="65" t="s">
        <v>218</v>
      </c>
      <c r="BR7" s="65" t="s">
        <v>219</v>
      </c>
      <c r="BS7" s="65" t="s">
        <v>220</v>
      </c>
      <c r="BT7" s="65" t="s">
        <v>221</v>
      </c>
    </row>
    <row r="8" spans="1:73" x14ac:dyDescent="0.35">
      <c r="A8" s="77"/>
      <c r="BU8" s="49"/>
    </row>
    <row r="9" spans="1:73" s="1" customFormat="1" ht="15.95" customHeight="1" x14ac:dyDescent="0.6">
      <c r="B9" s="115">
        <v>1</v>
      </c>
      <c r="C9" s="47" t="s">
        <v>239</v>
      </c>
      <c r="D9" s="28"/>
      <c r="E9" s="28"/>
      <c r="F9" s="29"/>
      <c r="G9" s="29"/>
      <c r="H9" s="29"/>
      <c r="I9" s="28"/>
      <c r="J9" s="30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49"/>
    </row>
    <row r="10" spans="1:73" ht="15.4" x14ac:dyDescent="0.6">
      <c r="B10" s="84"/>
      <c r="C10" s="129" t="s">
        <v>298</v>
      </c>
      <c r="D10" s="34" t="s">
        <v>226</v>
      </c>
      <c r="G10" s="80">
        <f>INPUT2!H128</f>
        <v>8</v>
      </c>
    </row>
    <row r="11" spans="1:73" ht="15.4" x14ac:dyDescent="0.6">
      <c r="B11" s="84"/>
      <c r="C11" s="68" t="s">
        <v>89</v>
      </c>
      <c r="D11" s="34" t="s">
        <v>0</v>
      </c>
      <c r="E11" s="20" t="s">
        <v>110</v>
      </c>
      <c r="F11" s="34"/>
      <c r="G11" s="80">
        <f>INPUT2!H39</f>
        <v>5.974475309631988E-2</v>
      </c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</row>
    <row r="12" spans="1:73" ht="15.4" x14ac:dyDescent="0.6">
      <c r="B12" s="84"/>
      <c r="C12" s="68" t="s">
        <v>88</v>
      </c>
      <c r="D12" s="34" t="s">
        <v>0</v>
      </c>
      <c r="E12" s="20" t="s">
        <v>110</v>
      </c>
      <c r="F12" s="34"/>
      <c r="G12" s="49"/>
      <c r="H12" s="80">
        <f>IF(H6&lt;=$G$10,INPUT2!I23*INPUT2!$H$24,0)</f>
        <v>4.8898027471891953E-2</v>
      </c>
      <c r="I12" s="80">
        <f>IF(I6&lt;=$G$10,INPUT2!J23*INPUT2!$H$24,0)</f>
        <v>2.5926180909831635</v>
      </c>
      <c r="J12" s="80">
        <f>IF(J6&lt;=$G$10,INPUT2!K23*INPUT2!$H$24,0)</f>
        <v>1.6425760166671695</v>
      </c>
      <c r="K12" s="80">
        <f>IF(K6&lt;=$G$10,INPUT2!L23*INPUT2!$H$24,0)</f>
        <v>16.907780579593613</v>
      </c>
      <c r="L12" s="80">
        <f>IF(L6&lt;=$G$10,INPUT2!M23*INPUT2!$H$24,0)</f>
        <v>28.995765003233327</v>
      </c>
      <c r="M12" s="80">
        <f>IF(M6&lt;=$G$10,INPUT2!N23*INPUT2!$H$24,0)</f>
        <v>34.321571615921648</v>
      </c>
      <c r="N12" s="80">
        <f>IF(N6&lt;=$G$10,INPUT2!O23*INPUT2!$H$24,0)</f>
        <v>7.9283484507135684</v>
      </c>
      <c r="O12" s="80">
        <f>IF(O6&lt;=$G$10,INPUT2!P23*INPUT2!$H$24,0)</f>
        <v>2.0494422154156164</v>
      </c>
      <c r="P12" s="80">
        <f>IF(P6&lt;=$G$10,INPUT2!Q23*INPUT2!$H$24,0)</f>
        <v>0</v>
      </c>
      <c r="Q12" s="80">
        <f>IF(Q6&lt;=$G$10,INPUT2!R23*INPUT2!$H$24,0)</f>
        <v>0</v>
      </c>
      <c r="R12" s="80">
        <f>IF(R6&lt;=$G$10,INPUT2!S23*INPUT2!$H$24,0)</f>
        <v>0</v>
      </c>
      <c r="S12" s="80">
        <f>IF(S6&lt;=$G$10,INPUT2!T23*INPUT2!$H$24,0)</f>
        <v>0</v>
      </c>
      <c r="T12" s="80">
        <f>IF(T6&lt;=$G$10,INPUT2!U23*INPUT2!$H$24,0)</f>
        <v>0</v>
      </c>
      <c r="U12" s="80">
        <f>IF(U6&lt;=$G$10,INPUT2!V23*INPUT2!$H$24,0)</f>
        <v>0</v>
      </c>
      <c r="V12" s="80">
        <f>IF(V6&lt;=$G$10,INPUT2!W23*INPUT2!$H$24,0)</f>
        <v>0</v>
      </c>
      <c r="W12" s="80">
        <f>IF(W6&lt;=$G$10,INPUT2!X23*INPUT2!$H$24,0)</f>
        <v>0</v>
      </c>
      <c r="X12" s="80">
        <f>IF(X6&lt;=$G$10,INPUT2!Y23*INPUT2!$H$24,0)</f>
        <v>0</v>
      </c>
      <c r="Y12" s="80">
        <f>IF(Y6&lt;=$G$10,INPUT2!Z23*INPUT2!$H$24,0)</f>
        <v>0</v>
      </c>
      <c r="Z12" s="80">
        <f>IF(Z6&lt;=$G$10,INPUT2!AA23*INPUT2!$H$24,0)</f>
        <v>0</v>
      </c>
      <c r="AA12" s="80">
        <f>IF(AA6&lt;=$G$10,INPUT2!AB23*INPUT2!$H$24,0)</f>
        <v>0</v>
      </c>
      <c r="AB12" s="80">
        <f>IF(AB6&lt;=$G$10,INPUT2!AC23*INPUT2!$H$24,0)</f>
        <v>0</v>
      </c>
      <c r="AC12" s="80">
        <f>IF(AC6&lt;=$G$10,INPUT2!AD23*INPUT2!$H$24,0)</f>
        <v>0</v>
      </c>
      <c r="AD12" s="80">
        <f>IF(AD6&lt;=$G$10,INPUT2!AE23*INPUT2!$H$24,0)</f>
        <v>0</v>
      </c>
      <c r="AE12" s="80">
        <f>IF(AE6&lt;=$G$10,INPUT2!AF23*INPUT2!$H$24,0)</f>
        <v>0</v>
      </c>
      <c r="AF12" s="80">
        <f>IF(AF6&lt;=$G$10,INPUT2!AG23*INPUT2!$H$24,0)</f>
        <v>0</v>
      </c>
      <c r="AG12" s="80">
        <f>IF(AG6&lt;=$G$10,INPUT2!AH23*INPUT2!$H$24,0)</f>
        <v>0</v>
      </c>
      <c r="AH12" s="80">
        <f>IF(AH6&lt;=$G$10,INPUT2!AI23*INPUT2!$H$24,0)</f>
        <v>0</v>
      </c>
      <c r="AI12" s="80">
        <f>IF(AI6&lt;=$G$10,INPUT2!AJ23*INPUT2!$H$24,0)</f>
        <v>0</v>
      </c>
      <c r="AJ12" s="80">
        <f>IF(AJ6&lt;=$G$10,INPUT2!AK23*INPUT2!$H$24,0)</f>
        <v>0</v>
      </c>
      <c r="AK12" s="80">
        <f>IF(AK6&lt;=$G$10,INPUT2!AL23*INPUT2!$H$24,0)</f>
        <v>0</v>
      </c>
      <c r="AL12" s="80">
        <f>IF(AL6&lt;=$G$10,INPUT2!AM23*INPUT2!$H$24,0)</f>
        <v>0</v>
      </c>
      <c r="AM12" s="80">
        <f>IF(AM6&lt;=$G$10,INPUT2!AN23*INPUT2!$H$24,0)</f>
        <v>0</v>
      </c>
      <c r="AN12" s="80">
        <f>IF(AN6&lt;=$G$10,INPUT2!AO23*INPUT2!$H$24,0)</f>
        <v>0</v>
      </c>
      <c r="AO12" s="80">
        <f>IF(AO6&lt;=$G$10,INPUT2!AP23*INPUT2!$H$24,0)</f>
        <v>0</v>
      </c>
      <c r="AP12" s="80">
        <f>IF(AP6&lt;=$G$10,INPUT2!AQ23*INPUT2!$H$24,0)</f>
        <v>0</v>
      </c>
      <c r="AQ12" s="80">
        <f>IF(AQ6&lt;=$G$10,INPUT2!AR23*INPUT2!$H$24,0)</f>
        <v>0</v>
      </c>
      <c r="AR12" s="80">
        <f>IF(AR6&lt;=$G$10,INPUT2!AS23*INPUT2!$H$24,0)</f>
        <v>0</v>
      </c>
      <c r="AS12" s="80">
        <f>IF(AS6&lt;=$G$10,INPUT2!AT23*INPUT2!$H$24,0)</f>
        <v>0</v>
      </c>
      <c r="AT12" s="80">
        <f>IF(AT6&lt;=$G$10,INPUT2!AU23*INPUT2!$H$24,0)</f>
        <v>0</v>
      </c>
      <c r="AU12" s="80">
        <f>IF(AU6&lt;=$G$10,INPUT2!AV23*INPUT2!$H$24,0)</f>
        <v>0</v>
      </c>
      <c r="AV12" s="80">
        <f>IF(AV6&lt;=$G$10,INPUT2!AW23*INPUT2!$H$24,0)</f>
        <v>0</v>
      </c>
      <c r="AW12" s="80">
        <f>IF(AW6&lt;=$G$10,INPUT2!AX23*INPUT2!$H$24,0)</f>
        <v>0</v>
      </c>
      <c r="AX12" s="80">
        <f>IF(AX6&lt;=$G$10,INPUT2!AY23*INPUT2!$H$24,0)</f>
        <v>0</v>
      </c>
      <c r="AY12" s="80">
        <f>IF(AY6&lt;=$G$10,INPUT2!AZ23*INPUT2!$H$24,0)</f>
        <v>0</v>
      </c>
      <c r="AZ12" s="80">
        <f>IF(AZ6&lt;=$G$10,INPUT2!BA23*INPUT2!$H$24,0)</f>
        <v>0</v>
      </c>
      <c r="BA12" s="80">
        <f>IF(BA6&lt;=$G$10,INPUT2!BB23*INPUT2!$H$24,0)</f>
        <v>0</v>
      </c>
      <c r="BB12" s="80">
        <f>IF(BB6&lt;=$G$10,INPUT2!BC23*INPUT2!$H$24,0)</f>
        <v>0</v>
      </c>
      <c r="BC12" s="80">
        <f>IF(BC6&lt;=$G$10,INPUT2!BD23*INPUT2!$H$24,0)</f>
        <v>0</v>
      </c>
      <c r="BD12" s="80">
        <f>IF(BD6&lt;=$G$10,INPUT2!BE23*INPUT2!$H$24,0)</f>
        <v>0</v>
      </c>
      <c r="BE12" s="80">
        <f>IF(BE6&lt;=$G$10,INPUT2!BF23*INPUT2!$H$24,0)</f>
        <v>0</v>
      </c>
      <c r="BF12" s="80">
        <f>IF(BF6&lt;=$G$10,INPUT2!BG23*INPUT2!$H$24,0)</f>
        <v>0</v>
      </c>
      <c r="BG12" s="80">
        <f>IF(BG6&lt;=$G$10,INPUT2!BH23*INPUT2!$H$24,0)</f>
        <v>0</v>
      </c>
      <c r="BH12" s="80">
        <f>IF(BH6&lt;=$G$10,INPUT2!BI23*INPUT2!$H$24,0)</f>
        <v>0</v>
      </c>
      <c r="BI12" s="80">
        <f>IF(BI6&lt;=$G$10,INPUT2!BJ23*INPUT2!$H$24,0)</f>
        <v>0</v>
      </c>
      <c r="BJ12" s="80">
        <f>IF(BJ6&lt;=$G$10,INPUT2!BK23*INPUT2!$H$24,0)</f>
        <v>0</v>
      </c>
      <c r="BK12" s="80">
        <f>IF(BK6&lt;=$G$10,INPUT2!BL23*INPUT2!$H$24,0)</f>
        <v>0</v>
      </c>
      <c r="BL12" s="80">
        <f>IF(BL6&lt;=$G$10,INPUT2!BM23*INPUT2!$H$24,0)</f>
        <v>0</v>
      </c>
      <c r="BM12" s="80">
        <f>IF(BM6&lt;=$G$10,INPUT2!BN23*INPUT2!$H$24,0)</f>
        <v>0</v>
      </c>
      <c r="BN12" s="80">
        <f>IF(BN6&lt;=$G$10,INPUT2!BO23*INPUT2!$H$24,0)</f>
        <v>0</v>
      </c>
      <c r="BO12" s="80">
        <f>IF(BO6&lt;=$G$10,INPUT2!BP23*INPUT2!$H$24,0)</f>
        <v>0</v>
      </c>
    </row>
    <row r="13" spans="1:73" ht="15.4" x14ac:dyDescent="0.6">
      <c r="B13" s="84"/>
      <c r="C13" s="123" t="s">
        <v>91</v>
      </c>
      <c r="D13" s="34" t="s">
        <v>0</v>
      </c>
      <c r="E13" s="20" t="s">
        <v>110</v>
      </c>
      <c r="F13" s="34"/>
      <c r="G13" s="49"/>
      <c r="H13" s="80">
        <f>INPUT2!I28</f>
        <v>4.7734877994348671E-3</v>
      </c>
      <c r="I13" s="80">
        <f>INPUT2!J28</f>
        <v>0.26013050339970445</v>
      </c>
      <c r="J13" s="80">
        <f>INPUT2!K28</f>
        <v>0.28661243119610458</v>
      </c>
      <c r="K13" s="80">
        <f>INPUT2!L28</f>
        <v>1.8827737043803383</v>
      </c>
      <c r="L13" s="80">
        <f>INPUT2!M28</f>
        <v>3.8724252916133457</v>
      </c>
      <c r="M13" s="80">
        <f>INPUT2!N28</f>
        <v>5.6229993937565075</v>
      </c>
      <c r="N13" s="80">
        <f>INPUT2!O28</f>
        <v>4.2350783445973033</v>
      </c>
      <c r="O13" s="80">
        <f>INPUT2!P28</f>
        <v>4.0161972638047603</v>
      </c>
      <c r="P13" s="80">
        <f>INPUT2!Q28</f>
        <v>2.1854198814906458</v>
      </c>
      <c r="Q13" s="80">
        <f>INPUT2!R28</f>
        <v>2.2675297221897992</v>
      </c>
      <c r="R13" s="80">
        <f>INPUT2!S28</f>
        <v>2.3385090276764875</v>
      </c>
      <c r="S13" s="80">
        <f>INPUT2!T28</f>
        <v>2.3995663795605777</v>
      </c>
      <c r="T13" s="80">
        <f>INPUT2!U28</f>
        <v>2.4517791286099495</v>
      </c>
      <c r="U13" s="80">
        <f>INPUT2!V28</f>
        <v>2.4961076441265759</v>
      </c>
      <c r="V13" s="80">
        <f>INPUT2!W28</f>
        <v>2.533408016089393</v>
      </c>
      <c r="W13" s="80">
        <f>INPUT2!X28</f>
        <v>2.564443378066418</v>
      </c>
      <c r="X13" s="80">
        <f>INPUT2!Y28</f>
        <v>2.5898940006564959</v>
      </c>
      <c r="Y13" s="80">
        <f>INPUT2!Z28</f>
        <v>2.6103662889596619</v>
      </c>
      <c r="Z13" s="80">
        <f>INPUT2!AA28</f>
        <v>2.6264008030794588</v>
      </c>
      <c r="AA13" s="80">
        <f>INPUT2!AB28</f>
        <v>2.6384794077388642</v>
      </c>
      <c r="AB13" s="80">
        <f>INPUT2!AC28</f>
        <v>2.6470316455728788</v>
      </c>
      <c r="AC13" s="80">
        <f>INPUT2!AD28</f>
        <v>2.6524404183929118</v>
      </c>
      <c r="AD13" s="80">
        <f>INPUT2!AE28</f>
        <v>2.6550470515651425</v>
      </c>
      <c r="AE13" s="80">
        <f>INPUT2!AF28</f>
        <v>2.6551558084858899</v>
      </c>
      <c r="AF13" s="80">
        <f>INPUT2!AG28</f>
        <v>2.6530379148638596</v>
      </c>
      <c r="AG13" s="80">
        <f>INPUT2!AH28</f>
        <v>2.6489351460356576</v>
      </c>
      <c r="AH13" s="80">
        <f>INPUT2!AI28</f>
        <v>2.6430630247615348</v>
      </c>
      <c r="AI13" s="80">
        <f>INPUT2!AJ28</f>
        <v>2.6356136717963961</v>
      </c>
      <c r="AJ13" s="80">
        <f>INPUT2!AK28</f>
        <v>2.6267583469386131</v>
      </c>
      <c r="AK13" s="80">
        <f>INPUT2!AL28</f>
        <v>2.616649714165344</v>
      </c>
      <c r="AL13" s="80">
        <f>INPUT2!AM28</f>
        <v>2.6054238608137426</v>
      </c>
      <c r="AM13" s="80">
        <f>INPUT2!AN28</f>
        <v>2.5932020975143728</v>
      </c>
      <c r="AN13" s="80">
        <f>INPUT2!AO28</f>
        <v>2.5800925626833111</v>
      </c>
      <c r="AO13" s="80">
        <f>INPUT2!AP28</f>
        <v>2.5661916527944442</v>
      </c>
      <c r="AP13" s="80">
        <f>INPUT2!AQ28</f>
        <v>2.5515852973491953</v>
      </c>
      <c r="AQ13" s="80">
        <f>INPUT2!AR28</f>
        <v>2.5363500954068119</v>
      </c>
      <c r="AR13" s="80">
        <f>INPUT2!AS28</f>
        <v>2.5205543287073331</v>
      </c>
      <c r="AS13" s="80">
        <f>INPUT2!AT28</f>
        <v>2.5042588647871016</v>
      </c>
      <c r="AT13" s="80">
        <f>INPUT2!AU28</f>
        <v>2.4875179620317192</v>
      </c>
      <c r="AU13" s="80">
        <f>INPUT2!AV28</f>
        <v>2.4703799873143142</v>
      </c>
      <c r="AV13" s="80">
        <f>INPUT2!AW28</f>
        <v>2.4528880557108419</v>
      </c>
      <c r="AW13" s="80">
        <f>INPUT2!AX28</f>
        <v>2.4350806007534738</v>
      </c>
      <c r="AX13" s="80">
        <f>INPUT2!AY28</f>
        <v>2.4169918827644423</v>
      </c>
      <c r="AY13" s="80">
        <f>INPUT2!AZ28</f>
        <v>2.3986524419937116</v>
      </c>
      <c r="AZ13" s="80">
        <f>INPUT2!BA28</f>
        <v>2.3800895025538087</v>
      </c>
      <c r="BA13" s="80">
        <f>INPUT2!BB28</f>
        <v>2.3613273324944055</v>
      </c>
      <c r="BB13" s="80">
        <f>INPUT2!BC28</f>
        <v>2.3412145302104332</v>
      </c>
      <c r="BC13" s="80">
        <f>INPUT2!BD28</f>
        <v>2.259931640361875</v>
      </c>
      <c r="BD13" s="80">
        <f>INPUT2!BE28</f>
        <v>2.2018582628531269</v>
      </c>
      <c r="BE13" s="80">
        <f>INPUT2!BF28</f>
        <v>1.7778105135617102</v>
      </c>
      <c r="BF13" s="80">
        <f>INPUT2!BG28</f>
        <v>1.0673171108092585</v>
      </c>
      <c r="BG13" s="80">
        <f>INPUT2!BH28</f>
        <v>0.23522039452885601</v>
      </c>
      <c r="BH13" s="80">
        <f>INPUT2!BI28</f>
        <v>-2.3776587118647004E-2</v>
      </c>
      <c r="BI13" s="80">
        <f>INPUT2!BJ28</f>
        <v>0</v>
      </c>
      <c r="BJ13" s="80">
        <f>INPUT2!BK28</f>
        <v>0</v>
      </c>
      <c r="BK13" s="80">
        <f>INPUT2!BL28</f>
        <v>0</v>
      </c>
      <c r="BL13" s="80">
        <f>INPUT2!BM28</f>
        <v>0</v>
      </c>
      <c r="BM13" s="80">
        <f>INPUT2!BN28</f>
        <v>0</v>
      </c>
      <c r="BN13" s="80">
        <f>INPUT2!BO28</f>
        <v>0</v>
      </c>
      <c r="BO13" s="80">
        <f>INPUT2!BP28</f>
        <v>0</v>
      </c>
    </row>
    <row r="14" spans="1:73" ht="15.4" x14ac:dyDescent="0.6">
      <c r="B14" s="84"/>
      <c r="D14" s="34"/>
      <c r="E14" s="34"/>
      <c r="F14" s="34"/>
    </row>
    <row r="15" spans="1:73" s="1" customFormat="1" ht="15.95" customHeight="1" x14ac:dyDescent="0.6">
      <c r="B15" s="115">
        <v>2</v>
      </c>
      <c r="C15" s="47" t="s">
        <v>240</v>
      </c>
      <c r="D15" s="28"/>
      <c r="E15" s="28"/>
      <c r="F15" s="29"/>
      <c r="G15" s="29"/>
      <c r="H15" s="29"/>
      <c r="I15" s="28"/>
      <c r="J15" s="30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49"/>
    </row>
    <row r="16" spans="1:73" ht="15.4" x14ac:dyDescent="0.6">
      <c r="B16" s="84"/>
      <c r="C16" s="68" t="s">
        <v>89</v>
      </c>
      <c r="D16" s="34" t="s">
        <v>0</v>
      </c>
      <c r="E16" s="20" t="s">
        <v>110</v>
      </c>
      <c r="F16" s="34"/>
      <c r="G16" s="80">
        <f>INPUT2!H33+INPUT2!H34</f>
        <v>0.299509505675643</v>
      </c>
    </row>
    <row r="17" spans="2:46" ht="15.4" x14ac:dyDescent="0.6">
      <c r="B17" s="84"/>
      <c r="D17" s="34"/>
      <c r="E17" s="34"/>
      <c r="F17" s="34"/>
    </row>
    <row r="18" spans="2:46" ht="15.4" x14ac:dyDescent="0.6">
      <c r="B18" s="84">
        <v>2.1</v>
      </c>
      <c r="C18" s="77" t="s">
        <v>22</v>
      </c>
      <c r="D18" s="34"/>
      <c r="E18" s="34"/>
      <c r="F18" s="34"/>
    </row>
    <row r="19" spans="2:46" ht="15.4" x14ac:dyDescent="0.6">
      <c r="B19" s="84"/>
      <c r="C19" s="49" t="s">
        <v>90</v>
      </c>
      <c r="D19" s="34" t="s">
        <v>0</v>
      </c>
      <c r="E19" s="20" t="s">
        <v>110</v>
      </c>
      <c r="F19" s="34"/>
      <c r="G19" s="80">
        <f>SUM(H12:O12)</f>
        <v>94.486999999999995</v>
      </c>
    </row>
    <row r="20" spans="2:46" ht="15.4" x14ac:dyDescent="0.6">
      <c r="B20" s="84"/>
      <c r="C20" s="123" t="s">
        <v>153</v>
      </c>
      <c r="D20" s="34" t="s">
        <v>0</v>
      </c>
      <c r="E20" s="20" t="s">
        <v>110</v>
      </c>
      <c r="F20" s="92"/>
      <c r="H20" s="90">
        <f>INPUT2!$H$53*(1-INPUT2!$H$53)^(MAX(0,'CALC| 2'!H6-1))*'CALC| 2'!$BN$158</f>
        <v>0.61726154838324909</v>
      </c>
      <c r="I20" s="90">
        <f>INPUT2!$H$53*(1-INPUT2!$H$53)^(MAX(0,'CALC| 2'!I6-1))*'CALC| 2'!$BN$158</f>
        <v>0.61130497444135079</v>
      </c>
      <c r="J20" s="90">
        <f>INPUT2!$H$53*(1-INPUT2!$H$53)^(MAX(0,'CALC| 2'!J6-1))*'CALC| 2'!$BN$158</f>
        <v>0.60540588143799168</v>
      </c>
      <c r="K20" s="90">
        <f>INPUT2!$H$53*(1-INPUT2!$H$53)^(MAX(0,'CALC| 2'!K6-1))*'CALC| 2'!$BN$158</f>
        <v>0.59956371468211511</v>
      </c>
      <c r="L20" s="90">
        <f>INPUT2!$H$53*(1-INPUT2!$H$53)^(MAX(0,'CALC| 2'!L6-1))*'CALC| 2'!$BN$158</f>
        <v>0.59377792483543268</v>
      </c>
      <c r="M20" s="90">
        <f>INPUT2!$H$53*(1-INPUT2!$H$53)^(MAX(0,'CALC| 2'!M6-1))*'CALC| 2'!$BN$158</f>
        <v>0.58804796786077074</v>
      </c>
      <c r="N20" s="90">
        <f>INPUT2!$H$53*(1-INPUT2!$H$53)^(MAX(0,'CALC| 2'!N6-1))*'CALC| 2'!$BN$158</f>
        <v>0.58237330497091422</v>
      </c>
      <c r="O20" s="90">
        <f>INPUT2!$H$53*(1-INPUT2!$H$53)^(MAX(0,'CALC| 2'!O6-1))*'CALC| 2'!$BN$158</f>
        <v>0.57675340257794494</v>
      </c>
      <c r="P20" s="90">
        <f>INPUT2!$H$53*(1-INPUT2!$H$53)^(MAX(0,'CALC| 2'!P6-1))*'CALC| 2'!$BN$158</f>
        <v>0.57118773224306774</v>
      </c>
      <c r="Q20" s="90">
        <f>INPUT2!$H$53*(1-INPUT2!$H$53)^(MAX(0,'CALC| 2'!Q6-1))*'CALC| 2'!$BN$158</f>
        <v>0.5656757706269222</v>
      </c>
      <c r="R20" s="90">
        <f>INPUT2!$H$53*(1-INPUT2!$H$53)^(MAX(0,'CALC| 2'!R6-1))*'CALC| 2'!$BN$158</f>
        <v>0.5602169994403724</v>
      </c>
      <c r="S20" s="90">
        <f>INPUT2!$H$53*(1-INPUT2!$H$53)^(MAX(0,'CALC| 2'!S6-1))*'CALC| 2'!$BN$158</f>
        <v>0.5548109053957726</v>
      </c>
      <c r="T20" s="90">
        <f>INPUT2!$H$53*(1-INPUT2!$H$53)^(MAX(0,'CALC| 2'!T6-1))*'CALC| 2'!$BN$158</f>
        <v>0.54945698015870359</v>
      </c>
      <c r="U20" s="90">
        <f>INPUT2!$H$53*(1-INPUT2!$H$53)^(MAX(0,'CALC| 2'!U6-1))*'CALC| 2'!$BN$158</f>
        <v>0.54415472030017209</v>
      </c>
      <c r="V20" s="90">
        <f>INPUT2!$H$53*(1-INPUT2!$H$53)^(MAX(0,'CALC| 2'!V6-1))*'CALC| 2'!$BN$158</f>
        <v>0.53890362724927532</v>
      </c>
      <c r="W20" s="90">
        <f>INPUT2!$H$53*(1-INPUT2!$H$53)^(MAX(0,'CALC| 2'!W6-1))*'CALC| 2'!$BN$158</f>
        <v>0.53370320724631992</v>
      </c>
      <c r="X20" s="90">
        <f>INPUT2!$H$53*(1-INPUT2!$H$53)^(MAX(0,'CALC| 2'!X6-1))*'CALC| 2'!$BN$158</f>
        <v>0.52855297129639278</v>
      </c>
      <c r="Y20" s="90">
        <f>INPUT2!$H$53*(1-INPUT2!$H$53)^(MAX(0,'CALC| 2'!Y6-1))*'CALC| 2'!$BN$158</f>
        <v>0.52345243512338258</v>
      </c>
      <c r="Z20" s="90">
        <f>INPUT2!$H$53*(1-INPUT2!$H$53)^(MAX(0,'CALC| 2'!Z6-1))*'CALC| 2'!$BN$158</f>
        <v>0.51840111912444198</v>
      </c>
      <c r="AA20" s="90">
        <f>INPUT2!$H$53*(1-INPUT2!$H$53)^(MAX(0,'CALC| 2'!AA6-1))*'CALC| 2'!$BN$158</f>
        <v>0.51339854832489107</v>
      </c>
      <c r="AB20" s="90">
        <f>INPUT2!$H$53*(1-INPUT2!$H$53)^(MAX(0,'CALC| 2'!AB6-1))*'CALC| 2'!$BN$158</f>
        <v>0.50844425233355584</v>
      </c>
      <c r="AC20" s="90">
        <f>INPUT2!$H$53*(1-INPUT2!$H$53)^(MAX(0,'CALC| 2'!AC6-1))*'CALC| 2'!$BN$158</f>
        <v>0.503537765298537</v>
      </c>
      <c r="AD20" s="90">
        <f>INPUT2!$H$53*(1-INPUT2!$H$53)^(MAX(0,'CALC| 2'!AD6-1))*'CALC| 2'!$BN$158</f>
        <v>0.49867862586340617</v>
      </c>
      <c r="AE20" s="90">
        <f>INPUT2!$H$53*(1-INPUT2!$H$53)^(MAX(0,'CALC| 2'!AE6-1))*'CALC| 2'!$BN$158</f>
        <v>0.49386637712382425</v>
      </c>
      <c r="AF20" s="90">
        <f>INPUT2!$H$53*(1-INPUT2!$H$53)^(MAX(0,'CALC| 2'!AF6-1))*'CALC| 2'!$BN$158</f>
        <v>0.48910056658457934</v>
      </c>
      <c r="AG20" s="90">
        <f>INPUT2!$H$53*(1-INPUT2!$H$53)^(MAX(0,'CALC| 2'!AG6-1))*'CALC| 2'!$BN$158</f>
        <v>0.48438074611703813</v>
      </c>
      <c r="AH20" s="90">
        <f>INPUT2!$H$53*(1-INPUT2!$H$53)^(MAX(0,'CALC| 2'!AH6-1))*'CALC| 2'!$BN$158</f>
        <v>0.47970647191700877</v>
      </c>
      <c r="AI20" s="90">
        <f>INPUT2!$H$53*(1-INPUT2!$H$53)^(MAX(0,'CALC| 2'!AI6-1))*'CALC| 2'!$BN$158</f>
        <v>0.47507730446300955</v>
      </c>
      <c r="AJ20" s="90">
        <f>INPUT2!$H$53*(1-INPUT2!$H$53)^(MAX(0,'CALC| 2'!AJ6-1))*'CALC| 2'!$BN$158</f>
        <v>0.47049280847494157</v>
      </c>
      <c r="AK20" s="90">
        <f>INPUT2!$H$53*(1-INPUT2!$H$53)^(MAX(0,'CALC| 2'!AK6-1))*'CALC| 2'!$BN$158</f>
        <v>0.46595255287315834</v>
      </c>
      <c r="AL20" s="90">
        <f>INPUT2!$H$53*(1-INPUT2!$H$53)^(MAX(0,'CALC| 2'!AL6-1))*'CALC| 2'!$BN$158</f>
        <v>0.46145611073793241</v>
      </c>
      <c r="AM20" s="90">
        <f>INPUT2!$H$53*(1-INPUT2!$H$53)^(MAX(0,'CALC| 2'!AM6-1))*'CALC| 2'!$BN$158</f>
        <v>0.45700305926931128</v>
      </c>
    </row>
    <row r="21" spans="2:46" ht="15.4" x14ac:dyDescent="0.6">
      <c r="B21" s="84"/>
      <c r="C21" s="51" t="s">
        <v>95</v>
      </c>
      <c r="D21" s="34" t="s">
        <v>78</v>
      </c>
      <c r="H21" s="89">
        <f>IF(H6&lt;=$G$10,1,(1-INPUT2!$H$53-INPUT2!$H$49)^('CALC| 2'!H6-$G$10))</f>
        <v>1</v>
      </c>
      <c r="I21" s="89">
        <f>IF(I6&lt;=$G$10,1,(1-INPUT2!$H$53-INPUT2!$H$49)^('CALC| 2'!I6-$G$10))</f>
        <v>1</v>
      </c>
      <c r="J21" s="89">
        <f>IF(J6&lt;=$G$10,1,(1-INPUT2!$H$53-INPUT2!$H$49)^('CALC| 2'!J6-$G$10))</f>
        <v>1</v>
      </c>
      <c r="K21" s="89">
        <f>IF(K6&lt;=$G$10,1,(1-INPUT2!$H$53-INPUT2!$H$49)^('CALC| 2'!K6-$G$10))</f>
        <v>1</v>
      </c>
      <c r="L21" s="89">
        <f>IF(L6&lt;=$G$10,1,(1-INPUT2!$H$53-INPUT2!$H$49)^('CALC| 2'!L6-$G$10))</f>
        <v>1</v>
      </c>
      <c r="M21" s="89">
        <f>IF(M6&lt;=$G$10,1,(1-INPUT2!$H$53-INPUT2!$H$49)^('CALC| 2'!M6-$G$10))</f>
        <v>1</v>
      </c>
      <c r="N21" s="89">
        <f>IF(N6&lt;=$G$10,1,(1-INPUT2!$H$53-INPUT2!$H$49)^('CALC| 2'!N6-$G$10))</f>
        <v>1</v>
      </c>
      <c r="O21" s="89">
        <f>IF(O6&lt;=$G$10,1,(1-INPUT2!$H$53-INPUT2!$H$49)^('CALC| 2'!O6-$G$10))</f>
        <v>1</v>
      </c>
      <c r="P21" s="102">
        <f>IF(P6&lt;=$G$10,1,(1-INPUT2!$H$53-INPUT2!$H$49)^('CALC| 2'!P6-$G$10))</f>
        <v>0.98954999999999993</v>
      </c>
      <c r="Q21" s="89">
        <f>IF(Q6&lt;=$G$10,1,(1-INPUT2!$H$53-INPUT2!$H$49)^('CALC| 2'!Q6-$G$10))</f>
        <v>0.97920920249999988</v>
      </c>
      <c r="R21" s="89">
        <f>IF(R6&lt;=$G$10,1,(1-INPUT2!$H$53-INPUT2!$H$49)^('CALC| 2'!R6-$G$10))</f>
        <v>0.9689764663338748</v>
      </c>
      <c r="S21" s="89">
        <f>IF(S6&lt;=$G$10,1,(1-INPUT2!$H$53-INPUT2!$H$49)^('CALC| 2'!S6-$G$10))</f>
        <v>0.95885066226068572</v>
      </c>
      <c r="T21" s="89">
        <f>IF(T6&lt;=$G$10,1,(1-INPUT2!$H$53-INPUT2!$H$49)^('CALC| 2'!T6-$G$10))</f>
        <v>0.94883067284006151</v>
      </c>
      <c r="U21" s="89">
        <f>IF(U6&lt;=$G$10,1,(1-INPUT2!$H$53-INPUT2!$H$49)^('CALC| 2'!U6-$G$10))</f>
        <v>0.93891539230888277</v>
      </c>
      <c r="V21" s="89">
        <f>IF(V6&lt;=$G$10,1,(1-INPUT2!$H$53-INPUT2!$H$49)^('CALC| 2'!V6-$G$10))</f>
        <v>0.92910372645925488</v>
      </c>
      <c r="W21" s="89">
        <f>IF(W6&lt;=$G$10,1,(1-INPUT2!$H$53-INPUT2!$H$49)^('CALC| 2'!W6-$G$10))</f>
        <v>0.91939459251775557</v>
      </c>
      <c r="X21" s="89">
        <f>IF(X6&lt;=$G$10,1,(1-INPUT2!$H$53-INPUT2!$H$49)^('CALC| 2'!X6-$G$10))</f>
        <v>0.909786919025945</v>
      </c>
      <c r="Y21" s="89">
        <f>IF(Y6&lt;=$G$10,1,(1-INPUT2!$H$53-INPUT2!$H$49)^('CALC| 2'!Y6-$G$10))</f>
        <v>0.90027964572212382</v>
      </c>
      <c r="Z21" s="89">
        <f>IF(Z6&lt;=$G$10,1,(1-INPUT2!$H$53-INPUT2!$H$49)^('CALC| 2'!Z6-$G$10))</f>
        <v>0.89087172342432752</v>
      </c>
      <c r="AA21" s="89">
        <f>IF(AA6&lt;=$G$10,1,(1-INPUT2!$H$53-INPUT2!$H$49)^('CALC| 2'!AA6-$G$10))</f>
        <v>0.8815621139145432</v>
      </c>
      <c r="AB21" s="89">
        <f>IF(AB6&lt;=$G$10,1,(1-INPUT2!$H$53-INPUT2!$H$49)^('CALC| 2'!AB6-$G$10))</f>
        <v>0.87234978982413625</v>
      </c>
      <c r="AC21" s="89">
        <f>IF(AC6&lt;=$G$10,1,(1-INPUT2!$H$53-INPUT2!$H$49)^('CALC| 2'!AC6-$G$10))</f>
        <v>0.86323373452047392</v>
      </c>
      <c r="AD21" s="89">
        <f>IF(AD6&lt;=$G$10,1,(1-INPUT2!$H$53-INPUT2!$H$49)^('CALC| 2'!AD6-$G$10))</f>
        <v>0.85421294199473485</v>
      </c>
      <c r="AE21" s="89">
        <f>IF(AE6&lt;=$G$10,1,(1-INPUT2!$H$53-INPUT2!$H$49)^('CALC| 2'!AE6-$G$10))</f>
        <v>0.84528641675088978</v>
      </c>
      <c r="AF21" s="101">
        <f>IF(AF6&lt;=$G$10,1,(1-INPUT2!$H$53-INPUT2!$H$49)^('CALC| 2'!AF6-$G$10))</f>
        <v>0.83645317369584293</v>
      </c>
      <c r="AG21" s="89">
        <f>IF(AG6&lt;=$G$10,1,(1-INPUT2!$H$53-INPUT2!$H$49)^('CALC| 2'!AG6-$G$10))</f>
        <v>0.82771223803072136</v>
      </c>
      <c r="AH21" s="89">
        <f>IF(AH6&lt;=$G$10,1,(1-INPUT2!$H$53-INPUT2!$H$49)^('CALC| 2'!AH6-$G$10))</f>
        <v>0.81906264514330018</v>
      </c>
      <c r="AI21" s="89">
        <f>IF(AI6&lt;=$G$10,1,(1-INPUT2!$H$53-INPUT2!$H$49)^('CALC| 2'!AI6-$G$10))</f>
        <v>0.81050344050155265</v>
      </c>
      <c r="AJ21" s="89">
        <f>IF(AJ6&lt;=$G$10,1,(1-INPUT2!$H$53-INPUT2!$H$49)^('CALC| 2'!AJ6-$G$10))</f>
        <v>0.8020336795483114</v>
      </c>
      <c r="AK21" s="89">
        <f>IF(AK6&lt;=$G$10,1,(1-INPUT2!$H$53-INPUT2!$H$49)^('CALC| 2'!AK6-$G$10))</f>
        <v>0.79365242759703147</v>
      </c>
      <c r="AL21" s="89">
        <f>IF(AL6&lt;=$G$10,1,(1-INPUT2!$H$53-INPUT2!$H$49)^('CALC| 2'!AL6-$G$10))</f>
        <v>0.78535875972864244</v>
      </c>
      <c r="AM21" s="89">
        <f>IF(AM6&lt;=$G$10,1,(1-INPUT2!$H$53-INPUT2!$H$49)^('CALC| 2'!AM6-$G$10))</f>
        <v>0.777151760689478</v>
      </c>
      <c r="AN21" s="89">
        <f>IF(AN6&lt;=$G$10,1,(1-INPUT2!$H$53-INPUT2!$H$49)^('CALC| 2'!AN6-$G$10))</f>
        <v>0.76903052479027301</v>
      </c>
      <c r="AO21" s="89">
        <f>IF(AO6&lt;=$G$10,1,(1-INPUT2!$H$53-INPUT2!$H$49)^('CALC| 2'!AO6-$G$10))</f>
        <v>0.76099415580621455</v>
      </c>
      <c r="AP21" s="89">
        <f>IF(AP6&lt;=$G$10,1,(1-INPUT2!$H$53-INPUT2!$H$49)^('CALC| 2'!AP6-$G$10))</f>
        <v>0.75304176687803948</v>
      </c>
      <c r="AQ21" s="89">
        <f>IF(AQ6&lt;=$G$10,1,(1-INPUT2!$H$53-INPUT2!$H$49)^('CALC| 2'!AQ6-$G$10))</f>
        <v>0.74517248041416395</v>
      </c>
      <c r="AR21" s="89">
        <f>IF(AR6&lt;=$G$10,1,(1-INPUT2!$H$53-INPUT2!$H$49)^('CALC| 2'!AR6-$G$10))</f>
        <v>0.73738542799383588</v>
      </c>
      <c r="AS21" s="89">
        <f>IF(AS6&lt;=$G$10,1,(1-INPUT2!$H$53-INPUT2!$H$49)^('CALC| 2'!AS6-$G$10))</f>
        <v>0.72967975027130028</v>
      </c>
      <c r="AT21" s="89">
        <f>IF(AT6&lt;=$G$10,1,(1-INPUT2!$H$53-INPUT2!$H$49)^('CALC| 2'!AT6-$G$10))</f>
        <v>0.72205459688096507</v>
      </c>
    </row>
    <row r="22" spans="2:46" x14ac:dyDescent="0.35">
      <c r="B22" s="84"/>
      <c r="D22" s="78"/>
    </row>
    <row r="23" spans="2:46" x14ac:dyDescent="0.35">
      <c r="B23" s="84">
        <v>2.2000000000000002</v>
      </c>
      <c r="C23" s="77" t="s">
        <v>9</v>
      </c>
      <c r="D23" s="78"/>
    </row>
    <row r="24" spans="2:46" ht="15.4" x14ac:dyDescent="0.6">
      <c r="B24" s="84"/>
      <c r="C24" s="51" t="s">
        <v>260</v>
      </c>
      <c r="D24" s="34" t="s">
        <v>0</v>
      </c>
      <c r="E24" s="20" t="s">
        <v>110</v>
      </c>
      <c r="G24" s="80">
        <f>INPUT2!H44*(INPUT2!H35*INPUT2!H46+INPUT2!H36*INPUT2!H45)</f>
        <v>0.42436000000000007</v>
      </c>
    </row>
    <row r="25" spans="2:46" x14ac:dyDescent="0.35">
      <c r="B25" s="84"/>
      <c r="D25" s="78"/>
      <c r="G25" s="83"/>
    </row>
    <row r="26" spans="2:46" x14ac:dyDescent="0.35">
      <c r="B26" s="84">
        <v>2.2999999999999998</v>
      </c>
      <c r="C26" s="77" t="s">
        <v>10</v>
      </c>
      <c r="D26" s="78"/>
      <c r="G26" s="83"/>
    </row>
    <row r="27" spans="2:46" x14ac:dyDescent="0.35">
      <c r="B27" s="84"/>
      <c r="C27" s="51" t="s">
        <v>17</v>
      </c>
      <c r="D27" s="51" t="s">
        <v>78</v>
      </c>
      <c r="G27" s="89">
        <f>INPUT2!H47</f>
        <v>0.02</v>
      </c>
    </row>
    <row r="28" spans="2:46" ht="15.4" x14ac:dyDescent="0.6">
      <c r="B28" s="84"/>
      <c r="C28" s="51" t="s">
        <v>152</v>
      </c>
      <c r="D28" s="34" t="s">
        <v>0</v>
      </c>
      <c r="E28" s="20" t="s">
        <v>110</v>
      </c>
      <c r="F28" s="160" t="s">
        <v>349</v>
      </c>
      <c r="G28" s="90">
        <f>G27*(INPUT2!H35*INPUT2!H46+INPUT2!H36*INPUT2!H45)</f>
        <v>4.2436000000000008E-2</v>
      </c>
    </row>
    <row r="29" spans="2:46" x14ac:dyDescent="0.35">
      <c r="B29" s="84"/>
      <c r="D29" s="78"/>
    </row>
    <row r="30" spans="2:46" x14ac:dyDescent="0.35">
      <c r="B30" s="84">
        <v>2.4</v>
      </c>
      <c r="C30" s="77" t="s">
        <v>11</v>
      </c>
      <c r="D30" s="78"/>
    </row>
    <row r="31" spans="2:46" x14ac:dyDescent="0.35">
      <c r="B31" s="84"/>
      <c r="C31" s="51" t="s">
        <v>17</v>
      </c>
      <c r="G31" s="89">
        <f>INPUT2!H48</f>
        <v>4.0000000000000001E-3</v>
      </c>
    </row>
    <row r="32" spans="2:46" ht="15.4" x14ac:dyDescent="0.6">
      <c r="B32" s="84"/>
      <c r="C32" s="51" t="s">
        <v>261</v>
      </c>
      <c r="D32" s="34" t="s">
        <v>0</v>
      </c>
      <c r="E32" s="20" t="s">
        <v>110</v>
      </c>
      <c r="G32" s="80">
        <f>G31*INPUT2!H36</f>
        <v>2.8324000000000002E-2</v>
      </c>
    </row>
    <row r="33" spans="2:67" ht="15.4" x14ac:dyDescent="0.6">
      <c r="B33" s="84"/>
      <c r="C33" s="51" t="s">
        <v>262</v>
      </c>
      <c r="D33" s="34" t="s">
        <v>0</v>
      </c>
      <c r="E33" s="20" t="s">
        <v>110</v>
      </c>
      <c r="G33" s="80">
        <f>G31*'CALC| 2'!G69/INPUT2!H127</f>
        <v>6.3071765245081318E-2</v>
      </c>
    </row>
    <row r="34" spans="2:67" ht="15.4" x14ac:dyDescent="0.6">
      <c r="B34" s="84"/>
      <c r="C34" s="51" t="s">
        <v>18</v>
      </c>
      <c r="D34" s="34" t="s">
        <v>0</v>
      </c>
      <c r="E34" s="20" t="s">
        <v>110</v>
      </c>
      <c r="G34" s="80">
        <f>G31*'CALC| 2'!G77*3/INPUT2!H127</f>
        <v>7.2088609408963014E-2</v>
      </c>
    </row>
    <row r="35" spans="2:67" ht="15.4" x14ac:dyDescent="0.6">
      <c r="B35" s="84"/>
      <c r="C35" s="51" t="s">
        <v>150</v>
      </c>
      <c r="D35" s="34" t="s">
        <v>0</v>
      </c>
      <c r="E35" s="20" t="s">
        <v>110</v>
      </c>
      <c r="G35" s="80">
        <f>G31*('CALC| 2'!G85+(INPUT2!$H$90-1)*'CALC| 2'!G86)/INPUT2!H127</f>
        <v>0.30471398337720879</v>
      </c>
    </row>
    <row r="36" spans="2:67" ht="15.4" x14ac:dyDescent="0.6">
      <c r="B36" s="84"/>
      <c r="C36" s="51" t="s">
        <v>151</v>
      </c>
      <c r="D36" s="34" t="s">
        <v>0</v>
      </c>
      <c r="E36" s="20" t="s">
        <v>110</v>
      </c>
      <c r="F36" s="79"/>
      <c r="G36" s="80">
        <f>G31*('CALC| 2'!G89+(INPUT2!$H$90-1)*'CALC| 2'!G90)/INPUT2!H127</f>
        <v>0.22853548753290662</v>
      </c>
    </row>
    <row r="37" spans="2:67" x14ac:dyDescent="0.35">
      <c r="B37" s="84"/>
      <c r="D37" s="78"/>
    </row>
    <row r="38" spans="2:67" x14ac:dyDescent="0.35">
      <c r="B38" s="84">
        <v>2.5</v>
      </c>
      <c r="C38" s="77" t="s">
        <v>15</v>
      </c>
      <c r="D38" s="78"/>
    </row>
    <row r="39" spans="2:67" x14ac:dyDescent="0.35">
      <c r="B39" s="84"/>
      <c r="C39" s="51" t="s">
        <v>17</v>
      </c>
      <c r="D39" s="51" t="s">
        <v>78</v>
      </c>
      <c r="G39" s="89">
        <f>INPUT2!H49</f>
        <v>8.0000000000000004E-4</v>
      </c>
    </row>
    <row r="40" spans="2:67" ht="15.4" x14ac:dyDescent="0.6">
      <c r="B40" s="84"/>
      <c r="C40" s="51" t="s">
        <v>96</v>
      </c>
      <c r="D40" s="34" t="s">
        <v>0</v>
      </c>
      <c r="E40" s="20" t="s">
        <v>110</v>
      </c>
      <c r="H40" s="90">
        <f>INPUT2!$H$49*(1-INPUT2!$H$49)^(MAX(0,'CALC| 2'!H6-1))*'CALC| 2'!$BN$158</f>
        <v>5.117194183488076E-2</v>
      </c>
      <c r="I40" s="90">
        <f>INPUT2!$H$49*(1-INPUT2!$H$49)^(MAX(0,'CALC| 2'!I6-1))*'CALC| 2'!$BN$158</f>
        <v>5.1131004281412852E-2</v>
      </c>
      <c r="J40" s="90">
        <f>INPUT2!$H$49*(1-INPUT2!$H$49)^(MAX(0,'CALC| 2'!J6-1))*'CALC| 2'!$BN$158</f>
        <v>5.1090099477987719E-2</v>
      </c>
      <c r="K40" s="90">
        <f>INPUT2!$H$49*(1-INPUT2!$H$49)^(MAX(0,'CALC| 2'!K6-1))*'CALC| 2'!$BN$158</f>
        <v>5.1049227398405332E-2</v>
      </c>
      <c r="L40" s="90">
        <f>INPUT2!$H$49*(1-INPUT2!$H$49)^(MAX(0,'CALC| 2'!L6-1))*'CALC| 2'!$BN$158</f>
        <v>5.1008388016486599E-2</v>
      </c>
      <c r="M40" s="90">
        <f>INPUT2!$H$49*(1-INPUT2!$H$49)^(MAX(0,'CALC| 2'!M6-1))*'CALC| 2'!$BN$158</f>
        <v>5.0967581306073408E-2</v>
      </c>
      <c r="N40" s="90">
        <f>INPUT2!$H$49*(1-INPUT2!$H$49)^(MAX(0,'CALC| 2'!N6-1))*'CALC| 2'!$BN$158</f>
        <v>5.0926807241028549E-2</v>
      </c>
      <c r="O40" s="90">
        <f>INPUT2!$H$49*(1-INPUT2!$H$49)^(MAX(0,'CALC| 2'!O6-1))*'CALC| 2'!$BN$158</f>
        <v>5.0886065795235726E-2</v>
      </c>
      <c r="P40" s="90">
        <f>INPUT2!$H$49*(1-INPUT2!$H$49)^(MAX(0,'CALC| 2'!P6-1))*'CALC| 2'!$BN$158</f>
        <v>5.0845356942599534E-2</v>
      </c>
      <c r="Q40" s="90">
        <f>INPUT2!$H$49*(1-INPUT2!$H$49)^(MAX(0,'CALC| 2'!Q6-1))*'CALC| 2'!$BN$158</f>
        <v>5.0804680657045451E-2</v>
      </c>
      <c r="R40" s="90">
        <f>INPUT2!$H$49*(1-INPUT2!$H$49)^(MAX(0,'CALC| 2'!R6-1))*'CALC| 2'!$BN$158</f>
        <v>5.0764036912519815E-2</v>
      </c>
      <c r="S40" s="90">
        <f>INPUT2!$H$49*(1-INPUT2!$H$49)^(MAX(0,'CALC| 2'!S6-1))*'CALC| 2'!$BN$158</f>
        <v>5.0723425682989792E-2</v>
      </c>
      <c r="T40" s="90">
        <f>INPUT2!$H$49*(1-INPUT2!$H$49)^(MAX(0,'CALC| 2'!T6-1))*'CALC| 2'!$BN$158</f>
        <v>5.0682846942443405E-2</v>
      </c>
      <c r="U40" s="90">
        <f>INPUT2!$H$49*(1-INPUT2!$H$49)^(MAX(0,'CALC| 2'!U6-1))*'CALC| 2'!$BN$158</f>
        <v>5.0642300664889443E-2</v>
      </c>
      <c r="V40" s="90">
        <f>INPUT2!$H$49*(1-INPUT2!$H$49)^(MAX(0,'CALC| 2'!V6-1))*'CALC| 2'!$BN$158</f>
        <v>5.0601786824357536E-2</v>
      </c>
      <c r="W40" s="90">
        <f>INPUT2!$H$49*(1-INPUT2!$H$49)^(MAX(0,'CALC| 2'!W6-1))*'CALC| 2'!$BN$158</f>
        <v>5.0561305394898046E-2</v>
      </c>
      <c r="X40" s="90">
        <f>INPUT2!$H$49*(1-INPUT2!$H$49)^(MAX(0,'CALC| 2'!X6-1))*'CALC| 2'!$BN$158</f>
        <v>5.0520856350582122E-2</v>
      </c>
      <c r="Y40" s="90">
        <f>INPUT2!$H$49*(1-INPUT2!$H$49)^(MAX(0,'CALC| 2'!Y6-1))*'CALC| 2'!$BN$158</f>
        <v>5.0480439665501649E-2</v>
      </c>
      <c r="Z40" s="90">
        <f>INPUT2!$H$49*(1-INPUT2!$H$49)^(MAX(0,'CALC| 2'!Z6-1))*'CALC| 2'!$BN$158</f>
        <v>5.0440055313769251E-2</v>
      </c>
      <c r="AA40" s="90">
        <f>INPUT2!$H$49*(1-INPUT2!$H$49)^(MAX(0,'CALC| 2'!AA6-1))*'CALC| 2'!$BN$158</f>
        <v>5.0399703269518238E-2</v>
      </c>
      <c r="AB40" s="90">
        <f>INPUT2!$H$49*(1-INPUT2!$H$49)^(MAX(0,'CALC| 2'!AB6-1))*'CALC| 2'!$BN$158</f>
        <v>5.0359383506902611E-2</v>
      </c>
      <c r="AC40" s="90">
        <f>INPUT2!$H$49*(1-INPUT2!$H$49)^(MAX(0,'CALC| 2'!AC6-1))*'CALC| 2'!$BN$158</f>
        <v>5.031909600009709E-2</v>
      </c>
      <c r="AD40" s="90">
        <f>INPUT2!$H$49*(1-INPUT2!$H$49)^(MAX(0,'CALC| 2'!AD6-1))*'CALC| 2'!$BN$158</f>
        <v>5.0278840723297018E-2</v>
      </c>
      <c r="AE40" s="90">
        <f>INPUT2!$H$49*(1-INPUT2!$H$49)^(MAX(0,'CALC| 2'!AE6-1))*'CALC| 2'!$BN$158</f>
        <v>5.0238617650718381E-2</v>
      </c>
      <c r="AF40" s="90">
        <f>INPUT2!$H$49*(1-INPUT2!$H$49)^(MAX(0,'CALC| 2'!AF6-1))*'CALC| 2'!$BN$158</f>
        <v>5.0198426756597803E-2</v>
      </c>
      <c r="AG40" s="90">
        <f>INPUT2!$H$49*(1-INPUT2!$H$49)^(MAX(0,'CALC| 2'!AG6-1))*'CALC| 2'!$BN$158</f>
        <v>5.0158268015192513E-2</v>
      </c>
      <c r="AH40" s="90">
        <f>INPUT2!$H$49*(1-INPUT2!$H$49)^(MAX(0,'CALC| 2'!AH6-1))*'CALC| 2'!$BN$158</f>
        <v>5.0118141400780358E-2</v>
      </c>
      <c r="AI40" s="90">
        <f>INPUT2!$H$49*(1-INPUT2!$H$49)^(MAX(0,'CALC| 2'!AI6-1))*'CALC| 2'!$BN$158</f>
        <v>5.0078046887659732E-2</v>
      </c>
      <c r="AJ40" s="90">
        <f>INPUT2!$H$49*(1-INPUT2!$H$49)^(MAX(0,'CALC| 2'!AJ6-1))*'CALC| 2'!$BN$158</f>
        <v>5.0037984450149606E-2</v>
      </c>
      <c r="AK40" s="90">
        <f>INPUT2!$H$49*(1-INPUT2!$H$49)^(MAX(0,'CALC| 2'!AK6-1))*'CALC| 2'!$BN$158</f>
        <v>4.9997954062589479E-2</v>
      </c>
      <c r="AL40" s="90">
        <f>INPUT2!$H$49*(1-INPUT2!$H$49)^(MAX(0,'CALC| 2'!AL6-1))*'CALC| 2'!$BN$158</f>
        <v>4.9957955699339411E-2</v>
      </c>
      <c r="AM40" s="90">
        <f>INPUT2!$H$49*(1-INPUT2!$H$49)^(MAX(0,'CALC| 2'!AM6-1))*'CALC| 2'!$BN$158</f>
        <v>4.9917989334779936E-2</v>
      </c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</row>
    <row r="41" spans="2:67" ht="15.4" x14ac:dyDescent="0.6">
      <c r="B41" s="84"/>
      <c r="C41" s="51" t="s">
        <v>223</v>
      </c>
      <c r="D41" s="34" t="s">
        <v>0</v>
      </c>
      <c r="E41" s="20" t="s">
        <v>110</v>
      </c>
      <c r="G41" s="90">
        <f>G39*INPUT2!H36</f>
        <v>5.6648000000000002E-3</v>
      </c>
    </row>
    <row r="42" spans="2:67" ht="15.4" x14ac:dyDescent="0.6">
      <c r="B42" s="84"/>
      <c r="C42" s="51" t="s">
        <v>12</v>
      </c>
      <c r="D42" s="34" t="s">
        <v>0</v>
      </c>
      <c r="E42" s="20" t="s">
        <v>110</v>
      </c>
      <c r="G42" s="90">
        <f>G39*'CALC| 2'!G69/INPUT2!H127</f>
        <v>1.2614353049016263E-2</v>
      </c>
    </row>
    <row r="43" spans="2:67" ht="15.4" x14ac:dyDescent="0.6">
      <c r="B43" s="84"/>
      <c r="C43" s="51" t="s">
        <v>18</v>
      </c>
      <c r="D43" s="34" t="s">
        <v>0</v>
      </c>
      <c r="E43" s="20" t="s">
        <v>110</v>
      </c>
      <c r="G43" s="90">
        <f>G39*'CALC| 2'!G77*16/INPUT2!H127</f>
        <v>7.6894516702893864E-2</v>
      </c>
    </row>
    <row r="44" spans="2:67" ht="15.4" x14ac:dyDescent="0.6">
      <c r="B44" s="84"/>
      <c r="C44" s="51" t="s">
        <v>150</v>
      </c>
      <c r="D44" s="34" t="s">
        <v>0</v>
      </c>
      <c r="E44" s="20" t="s">
        <v>110</v>
      </c>
      <c r="G44" s="90">
        <f>G39*('CALC| 2'!G85+(INPUT2!$H$91-1)*'CALC| 2'!G86)/INPUT2!H127</f>
        <v>0.20427542132226761</v>
      </c>
    </row>
    <row r="45" spans="2:67" ht="15.4" x14ac:dyDescent="0.6">
      <c r="B45" s="84"/>
      <c r="C45" s="51" t="s">
        <v>151</v>
      </c>
      <c r="D45" s="34" t="s">
        <v>0</v>
      </c>
      <c r="E45" s="20" t="s">
        <v>110</v>
      </c>
      <c r="G45" s="90">
        <f>G39*('CALC| 2'!G89+(INPUT2!$H$91-1)*'CALC| 2'!G90)/INPUT2!H127</f>
        <v>0.15320656599170068</v>
      </c>
    </row>
    <row r="46" spans="2:67" x14ac:dyDescent="0.35">
      <c r="B46" s="84"/>
    </row>
    <row r="47" spans="2:67" x14ac:dyDescent="0.35">
      <c r="B47" s="84"/>
      <c r="G47" s="78"/>
    </row>
    <row r="48" spans="2:67" x14ac:dyDescent="0.35">
      <c r="B48" s="84">
        <v>2.6</v>
      </c>
      <c r="C48" s="77" t="s">
        <v>19</v>
      </c>
      <c r="G48" s="78"/>
    </row>
    <row r="49" spans="2:73" x14ac:dyDescent="0.35">
      <c r="B49" s="84"/>
      <c r="C49" s="51" t="s">
        <v>17</v>
      </c>
      <c r="D49" s="51" t="s">
        <v>78</v>
      </c>
      <c r="G49" s="89">
        <f>INPUT2!H50</f>
        <v>3.1250000000000001E-4</v>
      </c>
    </row>
    <row r="50" spans="2:73" ht="15.4" x14ac:dyDescent="0.6">
      <c r="B50" s="84"/>
      <c r="C50" s="51" t="s">
        <v>31</v>
      </c>
      <c r="D50" s="34" t="s">
        <v>0</v>
      </c>
      <c r="E50" s="20" t="s">
        <v>110</v>
      </c>
      <c r="G50" s="90">
        <f>(INPUT2!H56+INPUT2!H57)/2*INPUT2!H112*INPUT2!H113/INPUT2!H127</f>
        <v>0.115361316779374</v>
      </c>
    </row>
    <row r="51" spans="2:73" ht="15.4" x14ac:dyDescent="0.6">
      <c r="B51" s="84"/>
      <c r="C51" s="51" t="s">
        <v>16</v>
      </c>
      <c r="D51" s="34" t="s">
        <v>0</v>
      </c>
      <c r="E51" s="20" t="s">
        <v>110</v>
      </c>
      <c r="G51" s="90">
        <f>G49*'CALC| 2'!G110</f>
        <v>2.8484785448121964E-3</v>
      </c>
    </row>
    <row r="52" spans="2:73" ht="15.4" x14ac:dyDescent="0.6">
      <c r="B52" s="84"/>
      <c r="C52" s="51" t="s">
        <v>154</v>
      </c>
      <c r="D52" s="34" t="s">
        <v>0</v>
      </c>
      <c r="E52" s="20" t="s">
        <v>110</v>
      </c>
      <c r="G52" s="90">
        <f>G49*'CALC| 2'!G69/INPUT2!H127</f>
        <v>4.9274816597719784E-3</v>
      </c>
    </row>
    <row r="53" spans="2:73" ht="15.4" x14ac:dyDescent="0.6">
      <c r="B53" s="84"/>
      <c r="C53" s="51" t="s">
        <v>155</v>
      </c>
      <c r="D53" s="34" t="s">
        <v>0</v>
      </c>
      <c r="E53" s="20" t="s">
        <v>110</v>
      </c>
      <c r="G53" s="90">
        <f>G49*('CALC| 2'!G77)*16/INPUT2!H127</f>
        <v>3.0036920587067917E-2</v>
      </c>
    </row>
    <row r="54" spans="2:73" ht="15.4" x14ac:dyDescent="0.6">
      <c r="B54" s="84"/>
      <c r="C54" s="51" t="s">
        <v>156</v>
      </c>
      <c r="D54" s="34" t="s">
        <v>0</v>
      </c>
      <c r="E54" s="20" t="s">
        <v>110</v>
      </c>
      <c r="G54" s="90">
        <f>G49*('CALC| 2'!G85+15*'CALC| 2'!G86)/INPUT2!H127</f>
        <v>7.9795086454010775E-2</v>
      </c>
    </row>
    <row r="55" spans="2:73" ht="15.4" x14ac:dyDescent="0.6">
      <c r="B55" s="84"/>
      <c r="C55" s="51" t="s">
        <v>157</v>
      </c>
      <c r="D55" s="34" t="s">
        <v>0</v>
      </c>
      <c r="E55" s="20" t="s">
        <v>110</v>
      </c>
      <c r="G55" s="90">
        <f>G49*('CALC| 2'!G89+15*'CALC| 2'!G90)/INPUT2!H127</f>
        <v>5.9846314840508084E-2</v>
      </c>
    </row>
    <row r="56" spans="2:73" ht="15.4" x14ac:dyDescent="0.6">
      <c r="B56" s="84"/>
      <c r="C56" s="51" t="s">
        <v>369</v>
      </c>
      <c r="D56" s="34" t="s">
        <v>0</v>
      </c>
      <c r="E56" s="20" t="s">
        <v>110</v>
      </c>
      <c r="G56" s="90">
        <f>G49*INPUT2!H122/INPUT2!H127</f>
        <v>2.1628211299775002E-3</v>
      </c>
    </row>
    <row r="57" spans="2:73" ht="15.4" x14ac:dyDescent="0.6">
      <c r="B57" s="84"/>
      <c r="C57" s="51" t="s">
        <v>272</v>
      </c>
      <c r="D57" s="34" t="s">
        <v>0</v>
      </c>
      <c r="E57" s="20" t="s">
        <v>110</v>
      </c>
      <c r="G57" s="90">
        <f>G49*INPUT2!H123/INPUT2!H127</f>
        <v>6.1322340273479707E-2</v>
      </c>
    </row>
    <row r="58" spans="2:73" x14ac:dyDescent="0.35">
      <c r="B58" s="84"/>
    </row>
    <row r="59" spans="2:73" x14ac:dyDescent="0.35">
      <c r="B59" s="84"/>
    </row>
    <row r="60" spans="2:73" s="1" customFormat="1" ht="15.95" customHeight="1" x14ac:dyDescent="0.6">
      <c r="B60" s="115">
        <v>3</v>
      </c>
      <c r="C60" s="47" t="s">
        <v>336</v>
      </c>
      <c r="D60" s="28"/>
      <c r="E60" s="28"/>
      <c r="F60" s="29"/>
      <c r="G60" s="29"/>
      <c r="H60" s="29"/>
      <c r="I60" s="28"/>
      <c r="J60" s="30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49"/>
    </row>
    <row r="61" spans="2:73" x14ac:dyDescent="0.35">
      <c r="B61" s="141"/>
    </row>
    <row r="62" spans="2:73" x14ac:dyDescent="0.35">
      <c r="B62" s="121">
        <v>3.1</v>
      </c>
      <c r="C62" s="77" t="s">
        <v>154</v>
      </c>
      <c r="D62" s="141"/>
      <c r="E62" s="141"/>
    </row>
    <row r="63" spans="2:73" ht="15.4" x14ac:dyDescent="0.6">
      <c r="C63" s="51" t="s">
        <v>309</v>
      </c>
      <c r="D63" s="34" t="s">
        <v>0</v>
      </c>
      <c r="E63" s="20" t="s">
        <v>135</v>
      </c>
      <c r="G63" s="90">
        <f>INPUT2!H61*INPUT2!H100</f>
        <v>0</v>
      </c>
    </row>
    <row r="64" spans="2:73" ht="15.4" x14ac:dyDescent="0.6">
      <c r="C64" s="51" t="s">
        <v>310</v>
      </c>
      <c r="D64" s="34" t="s">
        <v>0</v>
      </c>
      <c r="E64" s="20" t="s">
        <v>135</v>
      </c>
      <c r="G64" s="90">
        <f>INPUT2!H62*INPUT2!H101</f>
        <v>0.55999999999999994</v>
      </c>
    </row>
    <row r="65" spans="2:73" ht="15.4" x14ac:dyDescent="0.6">
      <c r="C65" s="51" t="s">
        <v>312</v>
      </c>
      <c r="D65" s="34" t="s">
        <v>0</v>
      </c>
      <c r="E65" s="20" t="s">
        <v>135</v>
      </c>
      <c r="G65" s="90">
        <f>SUM(G63:G64)</f>
        <v>0.55999999999999994</v>
      </c>
    </row>
    <row r="66" spans="2:73" ht="15.4" x14ac:dyDescent="0.6">
      <c r="C66" s="51" t="s">
        <v>308</v>
      </c>
      <c r="D66" s="34" t="s">
        <v>0</v>
      </c>
      <c r="E66" s="20" t="s">
        <v>135</v>
      </c>
      <c r="G66" s="90">
        <f>INPUT2!H63*INPUT2!H102</f>
        <v>35.839999999999996</v>
      </c>
    </row>
    <row r="67" spans="2:73" ht="15.4" x14ac:dyDescent="0.6">
      <c r="C67" s="51" t="s">
        <v>311</v>
      </c>
      <c r="D67" s="34" t="s">
        <v>0</v>
      </c>
      <c r="E67" s="20" t="s">
        <v>135</v>
      </c>
      <c r="G67" s="90">
        <f>INPUT2!H64*INPUT2!H103</f>
        <v>31.360000000000003</v>
      </c>
    </row>
    <row r="68" spans="2:73" ht="15.4" x14ac:dyDescent="0.6">
      <c r="C68" s="51" t="s">
        <v>313</v>
      </c>
      <c r="D68" s="34" t="s">
        <v>0</v>
      </c>
      <c r="E68" s="20" t="s">
        <v>135</v>
      </c>
      <c r="G68" s="90">
        <f>SUM(G66:G67)</f>
        <v>67.2</v>
      </c>
    </row>
    <row r="69" spans="2:73" ht="15.4" x14ac:dyDescent="0.6">
      <c r="C69" s="51" t="s">
        <v>314</v>
      </c>
      <c r="D69" s="34" t="s">
        <v>0</v>
      </c>
      <c r="E69" s="20" t="s">
        <v>135</v>
      </c>
      <c r="G69" s="90">
        <f>+(G68*INPUT2!H60+G65*(1-INPUT2!H60))</f>
        <v>19.365260273972602</v>
      </c>
    </row>
    <row r="72" spans="2:73" x14ac:dyDescent="0.35">
      <c r="B72" s="121">
        <v>3.2</v>
      </c>
      <c r="C72" s="70" t="s">
        <v>3</v>
      </c>
    </row>
    <row r="73" spans="2:73" ht="15.4" x14ac:dyDescent="0.6">
      <c r="C73" s="51" t="s">
        <v>315</v>
      </c>
      <c r="D73" s="34" t="s">
        <v>0</v>
      </c>
      <c r="E73" s="20" t="s">
        <v>135</v>
      </c>
      <c r="G73" s="90">
        <f>(INPUT2!H104+INPUT2!H105)/2*INPUT2!H65</f>
        <v>0.375</v>
      </c>
    </row>
    <row r="74" spans="2:73" ht="15.4" x14ac:dyDescent="0.6">
      <c r="C74" s="51" t="s">
        <v>316</v>
      </c>
      <c r="D74" s="34" t="s">
        <v>0</v>
      </c>
      <c r="E74" s="20" t="s">
        <v>135</v>
      </c>
      <c r="G74" s="90">
        <f>(INPUT2!H106+INPUT2!H107)/2*INPUT2!H66</f>
        <v>66.75500000000001</v>
      </c>
    </row>
    <row r="75" spans="2:73" ht="15.4" x14ac:dyDescent="0.6">
      <c r="C75" s="51" t="s">
        <v>317</v>
      </c>
      <c r="D75" s="34" t="s">
        <v>0</v>
      </c>
      <c r="E75" s="20" t="s">
        <v>135</v>
      </c>
      <c r="G75" s="90">
        <f>(INPUT2!H108+INPUT2!H109)/2*INPUT2!H67</f>
        <v>21.405000000000001</v>
      </c>
    </row>
    <row r="76" spans="2:73" ht="15.4" x14ac:dyDescent="0.6">
      <c r="C76" s="51" t="s">
        <v>334</v>
      </c>
      <c r="D76" s="34" t="s">
        <v>0</v>
      </c>
      <c r="E76" s="20" t="s">
        <v>135</v>
      </c>
      <c r="G76" s="90">
        <f>SUM(G73:G75)</f>
        <v>88.535000000000011</v>
      </c>
    </row>
    <row r="77" spans="2:73" ht="15.4" x14ac:dyDescent="0.6">
      <c r="C77" s="51" t="s">
        <v>333</v>
      </c>
      <c r="D77" s="34" t="s">
        <v>0</v>
      </c>
      <c r="E77" s="20" t="s">
        <v>135</v>
      </c>
      <c r="G77" s="90">
        <f>+G76/12</f>
        <v>7.3779166666666676</v>
      </c>
    </row>
    <row r="79" spans="2:73" s="1" customFormat="1" ht="15.75" customHeight="1" x14ac:dyDescent="0.6">
      <c r="B79" s="115">
        <v>4</v>
      </c>
      <c r="C79" s="47" t="s">
        <v>321</v>
      </c>
      <c r="D79" s="28"/>
      <c r="E79" s="28"/>
      <c r="F79" s="29"/>
      <c r="G79" s="29"/>
      <c r="H79" s="29"/>
      <c r="I79" s="28"/>
      <c r="J79" s="30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8"/>
      <c r="BR79" s="28"/>
      <c r="BS79" s="28"/>
      <c r="BT79" s="28"/>
      <c r="BU79" s="49"/>
    </row>
    <row r="80" spans="2:73" x14ac:dyDescent="0.35">
      <c r="B80" s="141"/>
      <c r="C80" s="116"/>
      <c r="D80" s="116"/>
      <c r="E80" s="116"/>
      <c r="F80" s="116"/>
      <c r="G80" s="116"/>
    </row>
    <row r="81" spans="2:7" x14ac:dyDescent="0.35">
      <c r="B81" s="70">
        <v>4.0999999999999996</v>
      </c>
      <c r="C81" s="70" t="s">
        <v>319</v>
      </c>
    </row>
    <row r="82" spans="2:7" x14ac:dyDescent="0.35">
      <c r="B82" s="141"/>
      <c r="C82" s="117" t="s">
        <v>268</v>
      </c>
      <c r="D82" s="118" t="s">
        <v>318</v>
      </c>
      <c r="E82" s="116"/>
      <c r="G82" s="80">
        <f>INPUT2!H88/INPUT2!H89/12</f>
        <v>846311149.03299201</v>
      </c>
    </row>
    <row r="83" spans="2:7" x14ac:dyDescent="0.35">
      <c r="B83" s="141"/>
      <c r="C83" s="117"/>
      <c r="D83" s="118"/>
      <c r="E83" s="20"/>
    </row>
    <row r="84" spans="2:7" x14ac:dyDescent="0.35">
      <c r="B84" s="70">
        <v>4.2</v>
      </c>
      <c r="C84" s="70" t="s">
        <v>6</v>
      </c>
      <c r="D84" s="70"/>
      <c r="E84" s="20"/>
      <c r="G84" s="20"/>
    </row>
    <row r="85" spans="2:7" x14ac:dyDescent="0.35">
      <c r="B85" s="70"/>
      <c r="C85" s="116" t="s">
        <v>270</v>
      </c>
      <c r="D85" s="118" t="s">
        <v>0</v>
      </c>
      <c r="E85" s="20" t="s">
        <v>135</v>
      </c>
      <c r="G85" s="80">
        <f>(INPUT2!H92*(1-INPUT2!H60)+INPUT2!H93*INPUT2!H60)/100*G82/1000000</f>
        <v>59.705512568765876</v>
      </c>
    </row>
    <row r="86" spans="2:7" x14ac:dyDescent="0.35">
      <c r="B86" s="70"/>
      <c r="C86" s="116" t="s">
        <v>269</v>
      </c>
      <c r="D86" s="118" t="s">
        <v>0</v>
      </c>
      <c r="E86" s="20" t="s">
        <v>135</v>
      </c>
      <c r="G86" s="80">
        <f>G82*INPUT2!H94/100/1000000</f>
        <v>16.926222980659837</v>
      </c>
    </row>
    <row r="87" spans="2:7" x14ac:dyDescent="0.35">
      <c r="B87" s="70"/>
      <c r="C87" s="116"/>
      <c r="D87" s="116"/>
      <c r="E87" s="20"/>
      <c r="G87" s="116"/>
    </row>
    <row r="88" spans="2:7" x14ac:dyDescent="0.35">
      <c r="B88" s="70">
        <v>4.3</v>
      </c>
      <c r="C88" s="70" t="s">
        <v>7</v>
      </c>
      <c r="D88" s="116"/>
      <c r="E88" s="20"/>
      <c r="G88" s="116"/>
    </row>
    <row r="89" spans="2:7" x14ac:dyDescent="0.35">
      <c r="B89" s="141"/>
      <c r="C89" s="116" t="s">
        <v>270</v>
      </c>
      <c r="D89" s="118" t="s">
        <v>0</v>
      </c>
      <c r="E89" s="20" t="s">
        <v>135</v>
      </c>
      <c r="G89" s="80">
        <f>(INPUT2!H95*(1-INPUT2!H60)+INPUT2!H96*INPUT2!H60)/100*G82/1000000</f>
        <v>44.779134426574402</v>
      </c>
    </row>
    <row r="90" spans="2:7" x14ac:dyDescent="0.35">
      <c r="B90" s="141"/>
      <c r="C90" s="116" t="s">
        <v>269</v>
      </c>
      <c r="D90" s="118" t="s">
        <v>0</v>
      </c>
      <c r="E90" s="20" t="s">
        <v>135</v>
      </c>
      <c r="G90" s="80">
        <f>G82*INPUT2!H97/100/1000000</f>
        <v>12.69466723549488</v>
      </c>
    </row>
    <row r="91" spans="2:7" x14ac:dyDescent="0.35">
      <c r="B91" s="141"/>
      <c r="E91" s="20"/>
    </row>
    <row r="92" spans="2:7" x14ac:dyDescent="0.35">
      <c r="B92" s="70">
        <v>4.4000000000000004</v>
      </c>
      <c r="C92" s="70" t="s">
        <v>320</v>
      </c>
      <c r="E92" s="20"/>
    </row>
    <row r="93" spans="2:7" x14ac:dyDescent="0.35">
      <c r="B93" s="141"/>
      <c r="E93" s="20"/>
    </row>
    <row r="94" spans="2:7" x14ac:dyDescent="0.35">
      <c r="B94" s="77" t="s">
        <v>325</v>
      </c>
      <c r="C94" s="116" t="s">
        <v>322</v>
      </c>
      <c r="E94" s="20"/>
    </row>
    <row r="95" spans="2:7" x14ac:dyDescent="0.35">
      <c r="C95" s="116" t="s">
        <v>326</v>
      </c>
      <c r="D95" s="51" t="s">
        <v>78</v>
      </c>
      <c r="G95" s="90">
        <f>(INPUT2!H73+INPUT2!H74)/2</f>
        <v>0.7</v>
      </c>
    </row>
    <row r="96" spans="2:7" x14ac:dyDescent="0.35">
      <c r="C96" s="116" t="s">
        <v>327</v>
      </c>
      <c r="D96" s="118" t="s">
        <v>131</v>
      </c>
      <c r="G96" s="90">
        <f>G95*INPUT2!H72</f>
        <v>33.599999999999994</v>
      </c>
    </row>
    <row r="97" spans="2:7" ht="15.4" x14ac:dyDescent="0.6">
      <c r="C97" s="116" t="s">
        <v>328</v>
      </c>
      <c r="D97" s="34" t="s">
        <v>0</v>
      </c>
      <c r="E97" s="20" t="s">
        <v>110</v>
      </c>
      <c r="G97" s="90">
        <f>G95*INPUT2!H116/INPUT2!H127</f>
        <v>1.4876138181529945</v>
      </c>
    </row>
    <row r="98" spans="2:7" x14ac:dyDescent="0.35">
      <c r="B98" s="77" t="s">
        <v>329</v>
      </c>
      <c r="C98" s="116" t="s">
        <v>323</v>
      </c>
      <c r="D98" s="118"/>
    </row>
    <row r="99" spans="2:7" x14ac:dyDescent="0.35">
      <c r="C99" s="116" t="s">
        <v>326</v>
      </c>
      <c r="D99" s="51" t="s">
        <v>78</v>
      </c>
      <c r="G99" s="90">
        <f>(INPUT2!H76+INPUT2!H77)/2</f>
        <v>0.17499999999999999</v>
      </c>
    </row>
    <row r="100" spans="2:7" x14ac:dyDescent="0.35">
      <c r="C100" s="116" t="s">
        <v>327</v>
      </c>
      <c r="D100" s="118" t="s">
        <v>131</v>
      </c>
      <c r="G100" s="90">
        <f>G99*INPUT2!H75</f>
        <v>12.074999999999999</v>
      </c>
    </row>
    <row r="101" spans="2:7" ht="15.4" x14ac:dyDescent="0.6">
      <c r="C101" s="116" t="s">
        <v>328</v>
      </c>
      <c r="D101" s="34" t="s">
        <v>0</v>
      </c>
      <c r="E101" s="20" t="s">
        <v>110</v>
      </c>
      <c r="G101" s="90">
        <f>G99*INPUT2!H117/INPUT2!H127</f>
        <v>1.7953959874260279</v>
      </c>
    </row>
    <row r="102" spans="2:7" x14ac:dyDescent="0.35">
      <c r="B102" s="77" t="s">
        <v>330</v>
      </c>
      <c r="C102" s="116" t="s">
        <v>324</v>
      </c>
      <c r="D102" s="118"/>
    </row>
    <row r="103" spans="2:7" x14ac:dyDescent="0.35">
      <c r="B103" s="77"/>
      <c r="C103" s="116" t="s">
        <v>326</v>
      </c>
      <c r="D103" s="51" t="s">
        <v>78</v>
      </c>
      <c r="G103" s="90">
        <f>(INPUT2!H79+INPUT2!H80)/2</f>
        <v>7.5000000000000011E-2</v>
      </c>
    </row>
    <row r="104" spans="2:7" x14ac:dyDescent="0.35">
      <c r="B104" s="77"/>
      <c r="C104" s="116" t="s">
        <v>327</v>
      </c>
      <c r="D104" s="118" t="s">
        <v>131</v>
      </c>
      <c r="G104" s="90">
        <f>G103*INPUT2!H78</f>
        <v>5.6250000000000009</v>
      </c>
    </row>
    <row r="105" spans="2:7" ht="15.4" x14ac:dyDescent="0.6">
      <c r="B105" s="77"/>
      <c r="C105" s="116" t="s">
        <v>328</v>
      </c>
      <c r="D105" s="34" t="s">
        <v>0</v>
      </c>
      <c r="E105" s="20" t="s">
        <v>110</v>
      </c>
      <c r="G105" s="90">
        <f>G103*INPUT2!H118/INPUT2!H127</f>
        <v>1.1077715378200053</v>
      </c>
    </row>
    <row r="106" spans="2:7" ht="13.5" customHeight="1" x14ac:dyDescent="0.35">
      <c r="B106" s="77" t="s">
        <v>331</v>
      </c>
      <c r="C106" s="116" t="s">
        <v>8</v>
      </c>
    </row>
    <row r="107" spans="2:7" x14ac:dyDescent="0.35">
      <c r="B107" s="77"/>
      <c r="C107" s="116" t="s">
        <v>326</v>
      </c>
      <c r="D107" s="51" t="s">
        <v>78</v>
      </c>
      <c r="G107" s="90">
        <f>(INPUT2!H82+INPUT2!H83)/2</f>
        <v>0.05</v>
      </c>
    </row>
    <row r="108" spans="2:7" x14ac:dyDescent="0.35">
      <c r="B108" s="77"/>
      <c r="C108" s="116" t="s">
        <v>327</v>
      </c>
      <c r="D108" s="118" t="s">
        <v>131</v>
      </c>
      <c r="G108" s="90">
        <f>G107*INPUT2!H81</f>
        <v>15.600000000000001</v>
      </c>
    </row>
    <row r="109" spans="2:7" ht="15.4" x14ac:dyDescent="0.6">
      <c r="B109" s="77"/>
      <c r="C109" s="116" t="s">
        <v>328</v>
      </c>
      <c r="D109" s="34" t="s">
        <v>0</v>
      </c>
      <c r="E109" s="20" t="s">
        <v>110</v>
      </c>
      <c r="G109" s="90">
        <f>G107*'CALC| 2'!G19</f>
        <v>4.7243500000000003</v>
      </c>
    </row>
    <row r="110" spans="2:7" ht="15.4" x14ac:dyDescent="0.6">
      <c r="B110" s="77" t="s">
        <v>331</v>
      </c>
      <c r="C110" s="141" t="s">
        <v>335</v>
      </c>
      <c r="D110" s="34" t="s">
        <v>0</v>
      </c>
      <c r="E110" s="20" t="s">
        <v>110</v>
      </c>
      <c r="F110" s="116"/>
      <c r="G110" s="90">
        <f>SUM(G109,G105,G101,G97)</f>
        <v>9.1151313433990282</v>
      </c>
    </row>
    <row r="111" spans="2:7" x14ac:dyDescent="0.35">
      <c r="B111" s="141"/>
    </row>
    <row r="114" spans="1:71" x14ac:dyDescent="0.35">
      <c r="A114" s="55"/>
      <c r="B114" s="55"/>
      <c r="C114" s="55" t="s">
        <v>104</v>
      </c>
      <c r="D114" s="55" t="s">
        <v>105</v>
      </c>
      <c r="E114" s="55" t="s">
        <v>106</v>
      </c>
      <c r="F114" s="55" t="s">
        <v>112</v>
      </c>
      <c r="G114" s="55">
        <v>1</v>
      </c>
      <c r="H114" s="55">
        <f t="shared" ref="H114:AM114" si="1">G114+1</f>
        <v>2</v>
      </c>
      <c r="I114" s="55">
        <f t="shared" si="1"/>
        <v>3</v>
      </c>
      <c r="J114" s="55">
        <f t="shared" si="1"/>
        <v>4</v>
      </c>
      <c r="K114" s="55">
        <f t="shared" si="1"/>
        <v>5</v>
      </c>
      <c r="L114" s="55">
        <f t="shared" si="1"/>
        <v>6</v>
      </c>
      <c r="M114" s="55">
        <f t="shared" si="1"/>
        <v>7</v>
      </c>
      <c r="N114" s="55">
        <f t="shared" si="1"/>
        <v>8</v>
      </c>
      <c r="O114" s="55">
        <f t="shared" si="1"/>
        <v>9</v>
      </c>
      <c r="P114" s="55">
        <f t="shared" si="1"/>
        <v>10</v>
      </c>
      <c r="Q114" s="55">
        <f t="shared" si="1"/>
        <v>11</v>
      </c>
      <c r="R114" s="55">
        <f t="shared" si="1"/>
        <v>12</v>
      </c>
      <c r="S114" s="55">
        <f t="shared" si="1"/>
        <v>13</v>
      </c>
      <c r="T114" s="55">
        <f t="shared" si="1"/>
        <v>14</v>
      </c>
      <c r="U114" s="55">
        <f t="shared" si="1"/>
        <v>15</v>
      </c>
      <c r="V114" s="55">
        <f t="shared" si="1"/>
        <v>16</v>
      </c>
      <c r="W114" s="55">
        <f t="shared" si="1"/>
        <v>17</v>
      </c>
      <c r="X114" s="55">
        <f t="shared" si="1"/>
        <v>18</v>
      </c>
      <c r="Y114" s="55">
        <f t="shared" si="1"/>
        <v>19</v>
      </c>
      <c r="Z114" s="55">
        <f t="shared" si="1"/>
        <v>20</v>
      </c>
      <c r="AA114" s="55">
        <f t="shared" si="1"/>
        <v>21</v>
      </c>
      <c r="AB114" s="55">
        <f t="shared" si="1"/>
        <v>22</v>
      </c>
      <c r="AC114" s="55">
        <f t="shared" si="1"/>
        <v>23</v>
      </c>
      <c r="AD114" s="55">
        <f t="shared" si="1"/>
        <v>24</v>
      </c>
      <c r="AE114" s="55">
        <f t="shared" si="1"/>
        <v>25</v>
      </c>
      <c r="AF114" s="55">
        <f t="shared" si="1"/>
        <v>26</v>
      </c>
      <c r="AG114" s="55">
        <f t="shared" si="1"/>
        <v>27</v>
      </c>
      <c r="AH114" s="55">
        <f t="shared" si="1"/>
        <v>28</v>
      </c>
      <c r="AI114" s="55">
        <f t="shared" si="1"/>
        <v>29</v>
      </c>
      <c r="AJ114" s="55">
        <f t="shared" si="1"/>
        <v>30</v>
      </c>
      <c r="AK114" s="55">
        <f t="shared" si="1"/>
        <v>31</v>
      </c>
      <c r="AL114" s="55">
        <f t="shared" si="1"/>
        <v>32</v>
      </c>
      <c r="AM114" s="55">
        <f t="shared" si="1"/>
        <v>33</v>
      </c>
      <c r="AN114" s="55">
        <f t="shared" ref="AN114:BS114" si="2">AM114+1</f>
        <v>34</v>
      </c>
      <c r="AO114" s="55">
        <f t="shared" si="2"/>
        <v>35</v>
      </c>
      <c r="AP114" s="55">
        <f t="shared" si="2"/>
        <v>36</v>
      </c>
      <c r="AQ114" s="55">
        <f t="shared" si="2"/>
        <v>37</v>
      </c>
      <c r="AR114" s="55">
        <f t="shared" si="2"/>
        <v>38</v>
      </c>
      <c r="AS114" s="55">
        <f t="shared" si="2"/>
        <v>39</v>
      </c>
      <c r="AT114" s="55">
        <f t="shared" si="2"/>
        <v>40</v>
      </c>
      <c r="AU114" s="55">
        <f t="shared" si="2"/>
        <v>41</v>
      </c>
      <c r="AV114" s="55">
        <f t="shared" si="2"/>
        <v>42</v>
      </c>
      <c r="AW114" s="55">
        <f t="shared" si="2"/>
        <v>43</v>
      </c>
      <c r="AX114" s="55">
        <f t="shared" si="2"/>
        <v>44</v>
      </c>
      <c r="AY114" s="55">
        <f t="shared" si="2"/>
        <v>45</v>
      </c>
      <c r="AZ114" s="55">
        <f t="shared" si="2"/>
        <v>46</v>
      </c>
      <c r="BA114" s="55">
        <f t="shared" si="2"/>
        <v>47</v>
      </c>
      <c r="BB114" s="55">
        <f t="shared" si="2"/>
        <v>48</v>
      </c>
      <c r="BC114" s="55">
        <f t="shared" si="2"/>
        <v>49</v>
      </c>
      <c r="BD114" s="55">
        <f t="shared" si="2"/>
        <v>50</v>
      </c>
      <c r="BE114" s="55">
        <f t="shared" si="2"/>
        <v>51</v>
      </c>
      <c r="BF114" s="55">
        <f t="shared" si="2"/>
        <v>52</v>
      </c>
      <c r="BG114" s="55">
        <f t="shared" si="2"/>
        <v>53</v>
      </c>
      <c r="BH114" s="55">
        <f t="shared" si="2"/>
        <v>54</v>
      </c>
      <c r="BI114" s="55">
        <f t="shared" si="2"/>
        <v>55</v>
      </c>
      <c r="BJ114" s="55">
        <f t="shared" si="2"/>
        <v>56</v>
      </c>
      <c r="BK114" s="55">
        <f t="shared" si="2"/>
        <v>57</v>
      </c>
      <c r="BL114" s="55">
        <f t="shared" si="2"/>
        <v>58</v>
      </c>
      <c r="BM114" s="55">
        <f t="shared" si="2"/>
        <v>59</v>
      </c>
      <c r="BN114" s="55">
        <f t="shared" si="2"/>
        <v>60</v>
      </c>
      <c r="BO114" s="55">
        <f t="shared" si="2"/>
        <v>61</v>
      </c>
      <c r="BP114" s="55">
        <f t="shared" si="2"/>
        <v>62</v>
      </c>
      <c r="BQ114" s="55">
        <f t="shared" si="2"/>
        <v>63</v>
      </c>
      <c r="BR114" s="55">
        <f t="shared" si="2"/>
        <v>64</v>
      </c>
      <c r="BS114" s="55">
        <f t="shared" si="2"/>
        <v>65</v>
      </c>
    </row>
    <row r="115" spans="1:71" x14ac:dyDescent="0.35">
      <c r="A115" s="49"/>
      <c r="B115" s="49"/>
      <c r="C115" s="49"/>
      <c r="D115" s="49"/>
      <c r="E115" s="49"/>
      <c r="F115" s="49"/>
      <c r="G115" s="65" t="s">
        <v>1</v>
      </c>
      <c r="H115" s="65" t="s">
        <v>158</v>
      </c>
      <c r="I115" s="65" t="s">
        <v>159</v>
      </c>
      <c r="J115" s="65" t="s">
        <v>160</v>
      </c>
      <c r="K115" s="65" t="s">
        <v>161</v>
      </c>
      <c r="L115" s="65" t="s">
        <v>162</v>
      </c>
      <c r="M115" s="65" t="s">
        <v>163</v>
      </c>
      <c r="N115" s="65" t="s">
        <v>164</v>
      </c>
      <c r="O115" s="65" t="s">
        <v>165</v>
      </c>
      <c r="P115" s="65" t="s">
        <v>166</v>
      </c>
      <c r="Q115" s="65" t="s">
        <v>167</v>
      </c>
      <c r="R115" s="65" t="s">
        <v>168</v>
      </c>
      <c r="S115" s="65" t="s">
        <v>169</v>
      </c>
      <c r="T115" s="65" t="s">
        <v>170</v>
      </c>
      <c r="U115" s="65" t="s">
        <v>171</v>
      </c>
      <c r="V115" s="65" t="s">
        <v>172</v>
      </c>
      <c r="W115" s="65" t="s">
        <v>173</v>
      </c>
      <c r="X115" s="65" t="s">
        <v>174</v>
      </c>
      <c r="Y115" s="65" t="s">
        <v>175</v>
      </c>
      <c r="Z115" s="65" t="s">
        <v>176</v>
      </c>
      <c r="AA115" s="65" t="s">
        <v>177</v>
      </c>
      <c r="AB115" s="65" t="s">
        <v>178</v>
      </c>
      <c r="AC115" s="65" t="s">
        <v>179</v>
      </c>
      <c r="AD115" s="65" t="s">
        <v>180</v>
      </c>
      <c r="AE115" s="65" t="s">
        <v>181</v>
      </c>
      <c r="AF115" s="65" t="s">
        <v>182</v>
      </c>
      <c r="AG115" s="65" t="s">
        <v>183</v>
      </c>
      <c r="AH115" s="65" t="s">
        <v>184</v>
      </c>
      <c r="AI115" s="65" t="s">
        <v>185</v>
      </c>
      <c r="AJ115" s="65" t="s">
        <v>186</v>
      </c>
      <c r="AK115" s="65" t="s">
        <v>187</v>
      </c>
      <c r="AL115" s="65" t="s">
        <v>188</v>
      </c>
      <c r="AM115" s="65" t="s">
        <v>189</v>
      </c>
      <c r="AN115" s="65" t="s">
        <v>190</v>
      </c>
      <c r="AO115" s="65" t="s">
        <v>191</v>
      </c>
      <c r="AP115" s="65" t="s">
        <v>192</v>
      </c>
      <c r="AQ115" s="65" t="s">
        <v>193</v>
      </c>
      <c r="AR115" s="65" t="s">
        <v>194</v>
      </c>
      <c r="AS115" s="65" t="s">
        <v>195</v>
      </c>
      <c r="AT115" s="65" t="s">
        <v>196</v>
      </c>
      <c r="AU115" s="65" t="s">
        <v>197</v>
      </c>
      <c r="AV115" s="65" t="s">
        <v>198</v>
      </c>
      <c r="AW115" s="65" t="s">
        <v>199</v>
      </c>
      <c r="AX115" s="65" t="s">
        <v>200</v>
      </c>
      <c r="AY115" s="65" t="s">
        <v>201</v>
      </c>
      <c r="AZ115" s="65" t="s">
        <v>202</v>
      </c>
      <c r="BA115" s="65" t="s">
        <v>203</v>
      </c>
      <c r="BB115" s="65" t="s">
        <v>204</v>
      </c>
      <c r="BC115" s="65" t="s">
        <v>205</v>
      </c>
      <c r="BD115" s="65" t="s">
        <v>206</v>
      </c>
      <c r="BE115" s="65" t="s">
        <v>207</v>
      </c>
      <c r="BF115" s="65" t="s">
        <v>208</v>
      </c>
      <c r="BG115" s="65" t="s">
        <v>209</v>
      </c>
      <c r="BH115" s="65" t="s">
        <v>210</v>
      </c>
      <c r="BI115" s="65" t="s">
        <v>211</v>
      </c>
      <c r="BJ115" s="65" t="s">
        <v>212</v>
      </c>
      <c r="BK115" s="65" t="s">
        <v>213</v>
      </c>
      <c r="BL115" s="65" t="s">
        <v>214</v>
      </c>
      <c r="BM115" s="65" t="s">
        <v>215</v>
      </c>
      <c r="BN115" s="65" t="s">
        <v>216</v>
      </c>
      <c r="BO115" s="65" t="s">
        <v>217</v>
      </c>
      <c r="BP115" s="65" t="s">
        <v>218</v>
      </c>
      <c r="BQ115" s="65" t="s">
        <v>219</v>
      </c>
      <c r="BR115" s="65" t="s">
        <v>220</v>
      </c>
      <c r="BS115" s="65" t="s">
        <v>221</v>
      </c>
    </row>
    <row r="116" spans="1:71" x14ac:dyDescent="0.35">
      <c r="A116" s="49"/>
      <c r="B116" s="56">
        <v>1</v>
      </c>
      <c r="C116" s="56" t="s">
        <v>136</v>
      </c>
      <c r="D116" s="66"/>
      <c r="E116" s="66"/>
      <c r="F116" s="66"/>
      <c r="G116" s="75"/>
      <c r="H116" s="75"/>
      <c r="I116" s="75"/>
      <c r="J116" s="66"/>
      <c r="K116" s="67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</row>
    <row r="117" spans="1:71" x14ac:dyDescent="0.35">
      <c r="A117" s="93"/>
      <c r="B117" s="91"/>
      <c r="C117" s="91"/>
      <c r="D117" s="93"/>
      <c r="E117" s="93"/>
      <c r="F117" s="93"/>
      <c r="G117" s="94"/>
      <c r="H117" s="94"/>
      <c r="I117" s="94"/>
      <c r="J117" s="93"/>
      <c r="K117" s="95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  <c r="AI117" s="93"/>
      <c r="AJ117" s="93"/>
      <c r="AK117" s="93"/>
      <c r="AL117" s="93"/>
      <c r="AM117" s="93"/>
      <c r="AN117" s="93"/>
      <c r="AO117" s="93"/>
      <c r="AP117" s="93"/>
      <c r="AQ117" s="93"/>
      <c r="AR117" s="93"/>
      <c r="AS117" s="93"/>
      <c r="AT117" s="93"/>
      <c r="AU117" s="93"/>
      <c r="AV117" s="93"/>
      <c r="AW117" s="93"/>
      <c r="AX117" s="93"/>
      <c r="AY117" s="93"/>
      <c r="AZ117" s="93"/>
      <c r="BA117" s="93"/>
      <c r="BB117" s="93"/>
      <c r="BC117" s="93"/>
      <c r="BD117" s="93"/>
      <c r="BE117" s="93"/>
      <c r="BF117" s="93"/>
      <c r="BG117" s="93"/>
      <c r="BH117" s="93"/>
      <c r="BI117" s="93"/>
      <c r="BJ117" s="93"/>
      <c r="BK117" s="93"/>
      <c r="BL117" s="93"/>
      <c r="BM117" s="93"/>
      <c r="BN117" s="93"/>
      <c r="BO117" s="93"/>
      <c r="BP117" s="93"/>
      <c r="BQ117" s="93"/>
      <c r="BR117" s="93"/>
      <c r="BS117" s="93"/>
    </row>
    <row r="118" spans="1:71" ht="15.4" x14ac:dyDescent="0.6">
      <c r="A118" s="68"/>
      <c r="B118" s="68"/>
      <c r="C118" s="68" t="s">
        <v>23</v>
      </c>
      <c r="D118" s="34" t="s">
        <v>0</v>
      </c>
      <c r="E118" s="20" t="s">
        <v>110</v>
      </c>
      <c r="F118" s="20"/>
      <c r="G118" s="90">
        <f>'CALC| 2'!H13</f>
        <v>4.7734877994348671E-3</v>
      </c>
      <c r="H118" s="90">
        <f>'CALC| 2'!I13</f>
        <v>0.26013050339970445</v>
      </c>
      <c r="I118" s="90">
        <f>'CALC| 2'!J13</f>
        <v>0.28661243119610458</v>
      </c>
      <c r="J118" s="90">
        <f>'CALC| 2'!K13</f>
        <v>1.8827737043803383</v>
      </c>
      <c r="K118" s="90">
        <f>'CALC| 2'!L13</f>
        <v>3.8724252916133457</v>
      </c>
      <c r="L118" s="90">
        <f>'CALC| 2'!M13</f>
        <v>5.6229993937565075</v>
      </c>
      <c r="M118" s="90">
        <f>'CALC| 2'!N13</f>
        <v>4.2350783445973033</v>
      </c>
      <c r="N118" s="90">
        <f>'CALC| 2'!O13</f>
        <v>4.0161972638047603</v>
      </c>
      <c r="O118" s="103">
        <f>'CALC| 2'!P13</f>
        <v>2.1854198814906458</v>
      </c>
      <c r="P118" s="90">
        <f>'CALC| 2'!Q13</f>
        <v>2.2675297221897992</v>
      </c>
      <c r="Q118" s="90">
        <f>'CALC| 2'!R13</f>
        <v>2.3385090276764875</v>
      </c>
      <c r="R118" s="90">
        <f>'CALC| 2'!S13</f>
        <v>2.3995663795605777</v>
      </c>
      <c r="S118" s="90">
        <f>'CALC| 2'!T13</f>
        <v>2.4517791286099495</v>
      </c>
      <c r="T118" s="90">
        <f>'CALC| 2'!U13</f>
        <v>2.4961076441265759</v>
      </c>
      <c r="U118" s="90">
        <f>'CALC| 2'!V13</f>
        <v>2.533408016089393</v>
      </c>
      <c r="V118" s="90">
        <f>'CALC| 2'!W13</f>
        <v>2.564443378066418</v>
      </c>
      <c r="W118" s="90">
        <f>'CALC| 2'!X13</f>
        <v>2.5898940006564959</v>
      </c>
      <c r="X118" s="90">
        <f>'CALC| 2'!Y13</f>
        <v>2.6103662889596619</v>
      </c>
      <c r="Y118" s="90">
        <f>'CALC| 2'!Z13</f>
        <v>2.6264008030794588</v>
      </c>
      <c r="Z118" s="90">
        <f>'CALC| 2'!AA13</f>
        <v>2.6384794077388642</v>
      </c>
      <c r="AA118" s="90">
        <f>'CALC| 2'!AB13</f>
        <v>2.6470316455728788</v>
      </c>
      <c r="AB118" s="90">
        <f>'CALC| 2'!AC13</f>
        <v>2.6524404183929118</v>
      </c>
      <c r="AC118" s="90">
        <f>'CALC| 2'!AD13</f>
        <v>2.6550470515651425</v>
      </c>
      <c r="AD118" s="90">
        <f>'CALC| 2'!AE13</f>
        <v>2.6551558084858899</v>
      </c>
      <c r="AE118" s="90">
        <f>'CALC| 2'!AF13</f>
        <v>2.6530379148638596</v>
      </c>
      <c r="AF118" s="90">
        <f>'CALC| 2'!AG13</f>
        <v>2.6489351460356576</v>
      </c>
      <c r="AG118" s="90">
        <f>'CALC| 2'!AH13</f>
        <v>2.6430630247615348</v>
      </c>
      <c r="AH118" s="90">
        <f>'CALC| 2'!AI13</f>
        <v>2.6356136717963961</v>
      </c>
      <c r="AI118" s="90">
        <f>'CALC| 2'!AJ13</f>
        <v>2.6267583469386131</v>
      </c>
      <c r="AJ118" s="90">
        <f>'CALC| 2'!AK13</f>
        <v>2.616649714165344</v>
      </c>
      <c r="AK118" s="90">
        <f>'CALC| 2'!AL13</f>
        <v>2.6054238608137426</v>
      </c>
      <c r="AL118" s="90">
        <f>'CALC| 2'!AM13</f>
        <v>2.5932020975143728</v>
      </c>
      <c r="AM118" s="90">
        <f>'CALC| 2'!AN13</f>
        <v>2.5800925626833111</v>
      </c>
      <c r="AN118" s="90">
        <f>'CALC| 2'!AO13</f>
        <v>2.5661916527944442</v>
      </c>
      <c r="AO118" s="90">
        <f>'CALC| 2'!AP13</f>
        <v>2.5515852973491953</v>
      </c>
      <c r="AP118" s="90">
        <f>'CALC| 2'!AQ13</f>
        <v>2.5363500954068119</v>
      </c>
      <c r="AQ118" s="90">
        <f>'CALC| 2'!AR13</f>
        <v>2.5205543287073331</v>
      </c>
      <c r="AR118" s="90">
        <f>'CALC| 2'!AS13</f>
        <v>2.5042588647871016</v>
      </c>
      <c r="AS118" s="90">
        <f>'CALC| 2'!AT13</f>
        <v>2.4875179620317192</v>
      </c>
      <c r="AT118" s="90">
        <f>'CALC| 2'!AU13</f>
        <v>2.4703799873143142</v>
      </c>
      <c r="AU118" s="90">
        <f>'CALC| 2'!AV13</f>
        <v>2.4528880557108419</v>
      </c>
      <c r="AV118" s="90">
        <f>'CALC| 2'!AW13</f>
        <v>2.4350806007534738</v>
      </c>
      <c r="AW118" s="90">
        <f>'CALC| 2'!AX13</f>
        <v>2.4169918827644423</v>
      </c>
      <c r="AX118" s="90">
        <f>'CALC| 2'!AY13</f>
        <v>2.3986524419937116</v>
      </c>
      <c r="AY118" s="90">
        <f>'CALC| 2'!AZ13</f>
        <v>2.3800895025538087</v>
      </c>
      <c r="AZ118" s="90">
        <f>'CALC| 2'!BA13</f>
        <v>2.3613273324944055</v>
      </c>
      <c r="BA118" s="90">
        <f>'CALC| 2'!BB13</f>
        <v>2.3412145302104332</v>
      </c>
      <c r="BB118" s="90">
        <f>'CALC| 2'!BC13</f>
        <v>2.259931640361875</v>
      </c>
      <c r="BC118" s="90">
        <f>'CALC| 2'!BD13</f>
        <v>2.2018582628531269</v>
      </c>
      <c r="BD118" s="90">
        <f>'CALC| 2'!BE13</f>
        <v>1.7778105135617102</v>
      </c>
      <c r="BE118" s="90">
        <f>'CALC| 2'!BF13</f>
        <v>1.0673171108092585</v>
      </c>
      <c r="BF118" s="90">
        <f>'CALC| 2'!BG13</f>
        <v>0.23522039452885601</v>
      </c>
      <c r="BG118" s="90">
        <f>'CALC| 2'!BH13</f>
        <v>-2.3776587118647004E-2</v>
      </c>
      <c r="BH118" s="90">
        <f>'CALC| 2'!BI13</f>
        <v>0</v>
      </c>
      <c r="BI118" s="90">
        <f>'CALC| 2'!BJ13</f>
        <v>0</v>
      </c>
      <c r="BJ118" s="90">
        <f>'CALC| 2'!BK13</f>
        <v>0</v>
      </c>
      <c r="BK118" s="90">
        <f>'CALC| 2'!BL13</f>
        <v>0</v>
      </c>
      <c r="BL118" s="90">
        <f>'CALC| 2'!BM13</f>
        <v>0</v>
      </c>
      <c r="BM118" s="90">
        <f>'CALC| 2'!BN13</f>
        <v>0</v>
      </c>
      <c r="BN118" s="90">
        <f>'CALC| 2'!BO13</f>
        <v>0</v>
      </c>
      <c r="BO118" s="68"/>
      <c r="BP118" s="68"/>
      <c r="BQ118" s="68"/>
      <c r="BR118" s="68"/>
      <c r="BS118" s="68"/>
    </row>
    <row r="119" spans="1:71" ht="15.4" x14ac:dyDescent="0.6">
      <c r="A119" s="68"/>
      <c r="B119" s="68"/>
      <c r="C119" s="68" t="s">
        <v>24</v>
      </c>
      <c r="D119" s="34" t="s">
        <v>0</v>
      </c>
      <c r="E119" s="20" t="s">
        <v>110</v>
      </c>
      <c r="F119" s="20"/>
      <c r="G119" s="90">
        <f>IF(G114&lt;='CALC| 2'!$G$10,'CALC| 2'!$G$16,'CALC| 2'!$G$11)</f>
        <v>0.299509505675643</v>
      </c>
      <c r="H119" s="90">
        <f>IF(H114&lt;='CALC| 2'!$G$10,'CALC| 2'!$G$16,'CALC| 2'!$G$11)</f>
        <v>0.299509505675643</v>
      </c>
      <c r="I119" s="90">
        <f>IF(I114&lt;='CALC| 2'!$G$10,'CALC| 2'!$G$16,'CALC| 2'!$G$11)</f>
        <v>0.299509505675643</v>
      </c>
      <c r="J119" s="90">
        <f>IF(J114&lt;='CALC| 2'!$G$10,'CALC| 2'!$G$16,'CALC| 2'!$G$11)</f>
        <v>0.299509505675643</v>
      </c>
      <c r="K119" s="90">
        <f>IF(K114&lt;='CALC| 2'!$G$10,'CALC| 2'!$G$16,'CALC| 2'!$G$11)</f>
        <v>0.299509505675643</v>
      </c>
      <c r="L119" s="90">
        <f>IF(L114&lt;='CALC| 2'!$G$10,'CALC| 2'!$G$16,'CALC| 2'!$G$11)</f>
        <v>0.299509505675643</v>
      </c>
      <c r="M119" s="90">
        <f>IF(M114&lt;='CALC| 2'!$G$10,'CALC| 2'!$G$16,'CALC| 2'!$G$11)</f>
        <v>0.299509505675643</v>
      </c>
      <c r="N119" s="90">
        <f>IF(N114&lt;='CALC| 2'!$G$10,'CALC| 2'!$G$16,'CALC| 2'!$G$11)</f>
        <v>0.299509505675643</v>
      </c>
      <c r="O119" s="103">
        <f>IF(O114&lt;='CALC| 2'!$G$10,'CALC| 2'!$G$16,'CALC| 2'!$G$11)</f>
        <v>5.974475309631988E-2</v>
      </c>
      <c r="P119" s="90">
        <f>IF(P114&lt;='CALC| 2'!$G$10,'CALC| 2'!$G$16,'CALC| 2'!$G$11)</f>
        <v>5.974475309631988E-2</v>
      </c>
      <c r="Q119" s="90">
        <f>IF(Q114&lt;='CALC| 2'!$G$10,'CALC| 2'!$G$16,'CALC| 2'!$G$11)</f>
        <v>5.974475309631988E-2</v>
      </c>
      <c r="R119" s="90">
        <f>IF(R114&lt;='CALC| 2'!$G$10,'CALC| 2'!$G$16,'CALC| 2'!$G$11)</f>
        <v>5.974475309631988E-2</v>
      </c>
      <c r="S119" s="90">
        <f>IF(S114&lt;='CALC| 2'!$G$10,'CALC| 2'!$G$16,'CALC| 2'!$G$11)</f>
        <v>5.974475309631988E-2</v>
      </c>
      <c r="T119" s="90">
        <f>IF(T114&lt;='CALC| 2'!$G$10,'CALC| 2'!$G$16,'CALC| 2'!$G$11)</f>
        <v>5.974475309631988E-2</v>
      </c>
      <c r="U119" s="90">
        <f>IF(U114&lt;='CALC| 2'!$G$10,'CALC| 2'!$G$16,'CALC| 2'!$G$11)</f>
        <v>5.974475309631988E-2</v>
      </c>
      <c r="V119" s="90">
        <f>IF(V114&lt;='CALC| 2'!$G$10,'CALC| 2'!$G$16,'CALC| 2'!$G$11)</f>
        <v>5.974475309631988E-2</v>
      </c>
      <c r="W119" s="90">
        <f>IF(W114&lt;='CALC| 2'!$G$10,'CALC| 2'!$G$16,'CALC| 2'!$G$11)</f>
        <v>5.974475309631988E-2</v>
      </c>
      <c r="X119" s="90">
        <f>IF(X114&lt;='CALC| 2'!$G$10,'CALC| 2'!$G$16,'CALC| 2'!$G$11)</f>
        <v>5.974475309631988E-2</v>
      </c>
      <c r="Y119" s="90">
        <f>IF(Y114&lt;='CALC| 2'!$G$10,'CALC| 2'!$G$16,'CALC| 2'!$G$11)</f>
        <v>5.974475309631988E-2</v>
      </c>
      <c r="Z119" s="90">
        <f>IF(Z114&lt;='CALC| 2'!$G$10,'CALC| 2'!$G$16,'CALC| 2'!$G$11)</f>
        <v>5.974475309631988E-2</v>
      </c>
      <c r="AA119" s="90">
        <f>IF(AA114&lt;='CALC| 2'!$G$10,'CALC| 2'!$G$16,'CALC| 2'!$G$11)</f>
        <v>5.974475309631988E-2</v>
      </c>
      <c r="AB119" s="90">
        <f>IF(AB114&lt;='CALC| 2'!$G$10,'CALC| 2'!$G$16,'CALC| 2'!$G$11)</f>
        <v>5.974475309631988E-2</v>
      </c>
      <c r="AC119" s="90">
        <f>IF(AC114&lt;='CALC| 2'!$G$10,'CALC| 2'!$G$16,'CALC| 2'!$G$11)</f>
        <v>5.974475309631988E-2</v>
      </c>
      <c r="AD119" s="90">
        <f>IF(AD114&lt;='CALC| 2'!$G$10,'CALC| 2'!$G$16,'CALC| 2'!$G$11)</f>
        <v>5.974475309631988E-2</v>
      </c>
      <c r="AE119" s="90">
        <f>IF(AE114&lt;='CALC| 2'!$G$10,'CALC| 2'!$G$16,'CALC| 2'!$G$11)</f>
        <v>5.974475309631988E-2</v>
      </c>
      <c r="AF119" s="90">
        <f>IF(AF114&lt;='CALC| 2'!$G$10,'CALC| 2'!$G$16,'CALC| 2'!$G$11)</f>
        <v>5.974475309631988E-2</v>
      </c>
      <c r="AG119" s="90">
        <f>IF(AG114&lt;='CALC| 2'!$G$10,'CALC| 2'!$G$16,'CALC| 2'!$G$11)</f>
        <v>5.974475309631988E-2</v>
      </c>
      <c r="AH119" s="90">
        <f>IF(AH114&lt;='CALC| 2'!$G$10,'CALC| 2'!$G$16,'CALC| 2'!$G$11)</f>
        <v>5.974475309631988E-2</v>
      </c>
      <c r="AI119" s="90">
        <f>IF(AI114&lt;='CALC| 2'!$G$10,'CALC| 2'!$G$16,'CALC| 2'!$G$11)</f>
        <v>5.974475309631988E-2</v>
      </c>
      <c r="AJ119" s="90">
        <f>IF(AJ114&lt;='CALC| 2'!$G$10,'CALC| 2'!$G$16,'CALC| 2'!$G$11)</f>
        <v>5.974475309631988E-2</v>
      </c>
      <c r="AK119" s="90">
        <f>IF(AK114&lt;='CALC| 2'!$G$10,'CALC| 2'!$G$16,'CALC| 2'!$G$11)</f>
        <v>5.974475309631988E-2</v>
      </c>
      <c r="AL119" s="90">
        <f>IF(AL114&lt;='CALC| 2'!$G$10,'CALC| 2'!$G$16,'CALC| 2'!$G$11)</f>
        <v>5.974475309631988E-2</v>
      </c>
      <c r="AM119" s="90">
        <f>IF(AM114&lt;='CALC| 2'!$G$10,'CALC| 2'!$G$16,'CALC| 2'!$G$11)</f>
        <v>5.974475309631988E-2</v>
      </c>
      <c r="AN119" s="90">
        <f>IF(AN114&lt;='CALC| 2'!$G$10,'CALC| 2'!$G$16,'CALC| 2'!$G$11)</f>
        <v>5.974475309631988E-2</v>
      </c>
      <c r="AO119" s="90">
        <f>IF(AO114&lt;='CALC| 2'!$G$10,'CALC| 2'!$G$16,'CALC| 2'!$G$11)</f>
        <v>5.974475309631988E-2</v>
      </c>
      <c r="AP119" s="90">
        <f>IF(AP114&lt;='CALC| 2'!$G$10,'CALC| 2'!$G$16,'CALC| 2'!$G$11)</f>
        <v>5.974475309631988E-2</v>
      </c>
      <c r="AQ119" s="90">
        <f>IF(AQ114&lt;='CALC| 2'!$G$10,'CALC| 2'!$G$16,'CALC| 2'!$G$11)</f>
        <v>5.974475309631988E-2</v>
      </c>
      <c r="AR119" s="90">
        <f>IF(AR114&lt;='CALC| 2'!$G$10,'CALC| 2'!$G$16,'CALC| 2'!$G$11)</f>
        <v>5.974475309631988E-2</v>
      </c>
      <c r="AS119" s="90">
        <f>IF(AS114&lt;='CALC| 2'!$G$10,'CALC| 2'!$G$16,'CALC| 2'!$G$11)</f>
        <v>5.974475309631988E-2</v>
      </c>
      <c r="AT119" s="90">
        <f>IF(AT114&lt;='CALC| 2'!$G$10,'CALC| 2'!$G$16,'CALC| 2'!$G$11)</f>
        <v>5.974475309631988E-2</v>
      </c>
      <c r="AU119" s="90">
        <f>IF(AU114&lt;='CALC| 2'!$G$10,'CALC| 2'!$G$16,'CALC| 2'!$G$11)</f>
        <v>5.974475309631988E-2</v>
      </c>
      <c r="AV119" s="90">
        <f>IF(AV114&lt;='CALC| 2'!$G$10,'CALC| 2'!$G$16,'CALC| 2'!$G$11)</f>
        <v>5.974475309631988E-2</v>
      </c>
      <c r="AW119" s="90">
        <f>IF(AW114&lt;='CALC| 2'!$G$10,'CALC| 2'!$G$16,'CALC| 2'!$G$11)</f>
        <v>5.974475309631988E-2</v>
      </c>
      <c r="AX119" s="90">
        <f>IF(AX114&lt;='CALC| 2'!$G$10,'CALC| 2'!$G$16,'CALC| 2'!$G$11)</f>
        <v>5.974475309631988E-2</v>
      </c>
      <c r="AY119" s="90">
        <f>IF(AY114&lt;='CALC| 2'!$G$10,'CALC| 2'!$G$16,'CALC| 2'!$G$11)</f>
        <v>5.974475309631988E-2</v>
      </c>
      <c r="AZ119" s="90">
        <f>IF(AZ114&lt;='CALC| 2'!$G$10,'CALC| 2'!$G$16,'CALC| 2'!$G$11)</f>
        <v>5.974475309631988E-2</v>
      </c>
      <c r="BA119" s="90">
        <f>IF(BA114&lt;='CALC| 2'!$G$10,'CALC| 2'!$G$16,'CALC| 2'!$G$11)</f>
        <v>5.974475309631988E-2</v>
      </c>
      <c r="BB119" s="90">
        <f>IF(BB114&lt;='CALC| 2'!$G$10,'CALC| 2'!$G$16,'CALC| 2'!$G$11)</f>
        <v>5.974475309631988E-2</v>
      </c>
      <c r="BC119" s="90">
        <f>IF(BC114&lt;='CALC| 2'!$G$10,'CALC| 2'!$G$16,'CALC| 2'!$G$11)</f>
        <v>5.974475309631988E-2</v>
      </c>
      <c r="BD119" s="90">
        <f>IF(BD114&lt;='CALC| 2'!$G$10,'CALC| 2'!$G$16,'CALC| 2'!$G$11)</f>
        <v>5.974475309631988E-2</v>
      </c>
      <c r="BE119" s="90">
        <f>IF(BE114&lt;='CALC| 2'!$G$10,'CALC| 2'!$G$16,'CALC| 2'!$G$11)</f>
        <v>5.974475309631988E-2</v>
      </c>
      <c r="BF119" s="90">
        <f>IF(BF114&lt;='CALC| 2'!$G$10,'CALC| 2'!$G$16,'CALC| 2'!$G$11)</f>
        <v>5.974475309631988E-2</v>
      </c>
      <c r="BG119" s="90">
        <f>IF(BG114&lt;='CALC| 2'!$G$10,'CALC| 2'!$G$16,'CALC| 2'!$G$11)</f>
        <v>5.974475309631988E-2</v>
      </c>
      <c r="BH119" s="90">
        <f>IF(BH114&lt;='CALC| 2'!$G$10,'CALC| 2'!$G$16,'CALC| 2'!$G$11)</f>
        <v>5.974475309631988E-2</v>
      </c>
      <c r="BI119" s="90">
        <f>IF(BI114&lt;='CALC| 2'!$G$10,'CALC| 2'!$G$16,'CALC| 2'!$G$11)</f>
        <v>5.974475309631988E-2</v>
      </c>
      <c r="BJ119" s="90">
        <f>IF(BJ114&lt;='CALC| 2'!$G$10,'CALC| 2'!$G$16,'CALC| 2'!$G$11)</f>
        <v>5.974475309631988E-2</v>
      </c>
      <c r="BK119" s="90">
        <f>IF(BK114&lt;='CALC| 2'!$G$10,'CALC| 2'!$G$16,'CALC| 2'!$G$11)</f>
        <v>5.974475309631988E-2</v>
      </c>
      <c r="BL119" s="90">
        <f>IF(BL114&lt;='CALC| 2'!$G$10,'CALC| 2'!$G$16,'CALC| 2'!$G$11)</f>
        <v>5.974475309631988E-2</v>
      </c>
      <c r="BM119" s="90">
        <f>IF(BM114&lt;='CALC| 2'!$G$10,'CALC| 2'!$G$16,'CALC| 2'!$G$11)</f>
        <v>5.974475309631988E-2</v>
      </c>
      <c r="BN119" s="90">
        <f>IF(BN114&lt;='CALC| 2'!$G$10,'CALC| 2'!$G$16,'CALC| 2'!$G$11)</f>
        <v>5.974475309631988E-2</v>
      </c>
      <c r="BO119" s="68"/>
      <c r="BP119" s="68"/>
      <c r="BQ119" s="68"/>
      <c r="BR119" s="68"/>
      <c r="BS119" s="68"/>
    </row>
    <row r="120" spans="1:71" ht="15.4" x14ac:dyDescent="0.6">
      <c r="A120" s="68"/>
      <c r="B120" s="68"/>
      <c r="C120" s="68" t="s">
        <v>25</v>
      </c>
      <c r="D120" s="34" t="s">
        <v>0</v>
      </c>
      <c r="E120" s="20" t="s">
        <v>110</v>
      </c>
      <c r="F120" s="20"/>
      <c r="G120" s="90">
        <f>IF(G114&lt;='CALC| 2'!$G$10,'CALC| 2'!$G$24,0)</f>
        <v>0.42436000000000007</v>
      </c>
      <c r="H120" s="90">
        <f>IF(H114&lt;='CALC| 2'!$G$10,'CALC| 2'!$G$24,0)</f>
        <v>0.42436000000000007</v>
      </c>
      <c r="I120" s="90">
        <f>IF(I114&lt;='CALC| 2'!$G$10,'CALC| 2'!$G$24,0)</f>
        <v>0.42436000000000007</v>
      </c>
      <c r="J120" s="90">
        <f>IF(J114&lt;='CALC| 2'!$G$10,'CALC| 2'!$G$24,0)</f>
        <v>0.42436000000000007</v>
      </c>
      <c r="K120" s="90">
        <f>IF(K114&lt;='CALC| 2'!$G$10,'CALC| 2'!$G$24,0)</f>
        <v>0.42436000000000007</v>
      </c>
      <c r="L120" s="90">
        <f>IF(L114&lt;='CALC| 2'!$G$10,'CALC| 2'!$G$24,0)</f>
        <v>0.42436000000000007</v>
      </c>
      <c r="M120" s="90">
        <f>IF(M114&lt;='CALC| 2'!$G$10,'CALC| 2'!$G$24,0)</f>
        <v>0.42436000000000007</v>
      </c>
      <c r="N120" s="90">
        <f>IF(N114&lt;='CALC| 2'!$G$10,'CALC| 2'!$G$24,0)</f>
        <v>0.42436000000000007</v>
      </c>
      <c r="O120" s="90">
        <f>IF(O114&lt;='CALC| 2'!$G$10,'CALC| 2'!$G$24,0)</f>
        <v>0</v>
      </c>
      <c r="P120" s="90">
        <f>IF(P114&lt;='CALC| 2'!$G$10,'CALC| 2'!$G$24,0)</f>
        <v>0</v>
      </c>
      <c r="Q120" s="90">
        <f>IF(Q114&lt;='CALC| 2'!$G$10,'CALC| 2'!$G$24,0)</f>
        <v>0</v>
      </c>
      <c r="R120" s="90">
        <f>IF(R114&lt;='CALC| 2'!$G$10,'CALC| 2'!$G$24,0)</f>
        <v>0</v>
      </c>
      <c r="S120" s="90">
        <f>IF(S114&lt;='CALC| 2'!$G$10,'CALC| 2'!$G$24,0)</f>
        <v>0</v>
      </c>
      <c r="T120" s="90">
        <f>IF(T114&lt;='CALC| 2'!$G$10,'CALC| 2'!$G$24,0)</f>
        <v>0</v>
      </c>
      <c r="U120" s="90">
        <f>IF(U114&lt;='CALC| 2'!$G$10,'CALC| 2'!$G$24,0)</f>
        <v>0</v>
      </c>
      <c r="V120" s="90">
        <f>IF(V114&lt;='CALC| 2'!$G$10,'CALC| 2'!$G$24,0)</f>
        <v>0</v>
      </c>
      <c r="W120" s="90">
        <f>IF(W114&lt;='CALC| 2'!$G$10,'CALC| 2'!$G$24,0)</f>
        <v>0</v>
      </c>
      <c r="X120" s="90">
        <f>IF(X114&lt;='CALC| 2'!$G$10,'CALC| 2'!$G$24,0)</f>
        <v>0</v>
      </c>
      <c r="Y120" s="90">
        <f>IF(Y114&lt;='CALC| 2'!$G$10,'CALC| 2'!$G$24,0)</f>
        <v>0</v>
      </c>
      <c r="Z120" s="90">
        <f>IF(Z114&lt;='CALC| 2'!$G$10,'CALC| 2'!$G$24,0)</f>
        <v>0</v>
      </c>
      <c r="AA120" s="90">
        <f>IF(AA114&lt;='CALC| 2'!$G$10,'CALC| 2'!$G$24,0)</f>
        <v>0</v>
      </c>
      <c r="AB120" s="90">
        <f>IF(AB114&lt;='CALC| 2'!$G$10,'CALC| 2'!$G$24,0)</f>
        <v>0</v>
      </c>
      <c r="AC120" s="90">
        <f>IF(AC114&lt;='CALC| 2'!$G$10,'CALC| 2'!$G$24,0)</f>
        <v>0</v>
      </c>
      <c r="AD120" s="90">
        <f>IF(AD114&lt;='CALC| 2'!$G$10,'CALC| 2'!$G$24,0)</f>
        <v>0</v>
      </c>
      <c r="AE120" s="90">
        <f>IF(AE114&lt;='CALC| 2'!$G$10,'CALC| 2'!$G$24,0)</f>
        <v>0</v>
      </c>
      <c r="AF120" s="90">
        <f>IF(AF114&lt;='CALC| 2'!$G$10,'CALC| 2'!$G$24,0)</f>
        <v>0</v>
      </c>
      <c r="AG120" s="90">
        <f>IF(AG114&lt;='CALC| 2'!$G$10,'CALC| 2'!$G$24,0)</f>
        <v>0</v>
      </c>
      <c r="AH120" s="90">
        <f>IF(AH114&lt;='CALC| 2'!$G$10,'CALC| 2'!$G$24,0)</f>
        <v>0</v>
      </c>
      <c r="AI120" s="90">
        <f>IF(AI114&lt;='CALC| 2'!$G$10,'CALC| 2'!$G$24,0)</f>
        <v>0</v>
      </c>
      <c r="AJ120" s="90">
        <f>IF(AJ114&lt;='CALC| 2'!$G$10,'CALC| 2'!$G$24,0)</f>
        <v>0</v>
      </c>
      <c r="AK120" s="90">
        <f>IF(AK114&lt;='CALC| 2'!$G$10,'CALC| 2'!$G$24,0)</f>
        <v>0</v>
      </c>
      <c r="AL120" s="90">
        <f>IF(AL114&lt;='CALC| 2'!$G$10,'CALC| 2'!$G$24,0)</f>
        <v>0</v>
      </c>
      <c r="AM120" s="90">
        <f>IF(AM114&lt;='CALC| 2'!$G$10,'CALC| 2'!$G$24,0)</f>
        <v>0</v>
      </c>
      <c r="AN120" s="90">
        <f>IF(AN114&lt;='CALC| 2'!$G$10,'CALC| 2'!$G$24,0)</f>
        <v>0</v>
      </c>
      <c r="AO120" s="90">
        <f>IF(AO114&lt;='CALC| 2'!$G$10,'CALC| 2'!$G$24,0)</f>
        <v>0</v>
      </c>
      <c r="AP120" s="90">
        <f>IF(AP114&lt;='CALC| 2'!$G$10,'CALC| 2'!$G$24,0)</f>
        <v>0</v>
      </c>
      <c r="AQ120" s="90">
        <f>IF(AQ114&lt;='CALC| 2'!$G$10,'CALC| 2'!$G$24,0)</f>
        <v>0</v>
      </c>
      <c r="AR120" s="90">
        <f>IF(AR114&lt;='CALC| 2'!$G$10,'CALC| 2'!$G$24,0)</f>
        <v>0</v>
      </c>
      <c r="AS120" s="90">
        <f>IF(AS114&lt;='CALC| 2'!$G$10,'CALC| 2'!$G$24,0)</f>
        <v>0</v>
      </c>
      <c r="AT120" s="90">
        <f>IF(AT114&lt;='CALC| 2'!$G$10,'CALC| 2'!$G$24,0)</f>
        <v>0</v>
      </c>
      <c r="AU120" s="90">
        <f>IF(AU114&lt;='CALC| 2'!$G$10,'CALC| 2'!$G$24,0)</f>
        <v>0</v>
      </c>
      <c r="AV120" s="90">
        <f>IF(AV114&lt;='CALC| 2'!$G$10,'CALC| 2'!$G$24,0)</f>
        <v>0</v>
      </c>
      <c r="AW120" s="90">
        <f>IF(AW114&lt;='CALC| 2'!$G$10,'CALC| 2'!$G$24,0)</f>
        <v>0</v>
      </c>
      <c r="AX120" s="90">
        <f>IF(AX114&lt;='CALC| 2'!$G$10,'CALC| 2'!$G$24,0)</f>
        <v>0</v>
      </c>
      <c r="AY120" s="90">
        <f>IF(AY114&lt;='CALC| 2'!$G$10,'CALC| 2'!$G$24,0)</f>
        <v>0</v>
      </c>
      <c r="AZ120" s="90">
        <f>IF(AZ114&lt;='CALC| 2'!$G$10,'CALC| 2'!$G$24,0)</f>
        <v>0</v>
      </c>
      <c r="BA120" s="90">
        <f>IF(BA114&lt;='CALC| 2'!$G$10,'CALC| 2'!$G$24,0)</f>
        <v>0</v>
      </c>
      <c r="BB120" s="90">
        <f>IF(BB114&lt;='CALC| 2'!$G$10,'CALC| 2'!$G$24,0)</f>
        <v>0</v>
      </c>
      <c r="BC120" s="90">
        <f>IF(BC114&lt;='CALC| 2'!$G$10,'CALC| 2'!$G$24,0)</f>
        <v>0</v>
      </c>
      <c r="BD120" s="90">
        <f>IF(BD114&lt;='CALC| 2'!$G$10,'CALC| 2'!$G$24,0)</f>
        <v>0</v>
      </c>
      <c r="BE120" s="90">
        <f>IF(BE114&lt;='CALC| 2'!$G$10,'CALC| 2'!$G$24,0)</f>
        <v>0</v>
      </c>
      <c r="BF120" s="90">
        <f>IF(BF114&lt;='CALC| 2'!$G$10,'CALC| 2'!$G$24,0)</f>
        <v>0</v>
      </c>
      <c r="BG120" s="90">
        <f>IF(BG114&lt;='CALC| 2'!$G$10,'CALC| 2'!$G$24,0)</f>
        <v>0</v>
      </c>
      <c r="BH120" s="90">
        <f>IF(BH114&lt;='CALC| 2'!$G$10,'CALC| 2'!$G$24,0)</f>
        <v>0</v>
      </c>
      <c r="BI120" s="90">
        <f>IF(BI114&lt;='CALC| 2'!$G$10,'CALC| 2'!$G$24,0)</f>
        <v>0</v>
      </c>
      <c r="BJ120" s="90">
        <f>IF(BJ114&lt;='CALC| 2'!$G$10,'CALC| 2'!$G$24,0)</f>
        <v>0</v>
      </c>
      <c r="BK120" s="90">
        <f>IF(BK114&lt;='CALC| 2'!$G$10,'CALC| 2'!$G$24,0)</f>
        <v>0</v>
      </c>
      <c r="BL120" s="90">
        <f>IF(BL114&lt;='CALC| 2'!$G$10,'CALC| 2'!$G$24,0)</f>
        <v>0</v>
      </c>
      <c r="BM120" s="90">
        <f>IF(BM114&lt;='CALC| 2'!$G$10,'CALC| 2'!$G$24,0)</f>
        <v>0</v>
      </c>
      <c r="BN120" s="90">
        <f>IF(BN114&lt;='CALC| 2'!$G$10,'CALC| 2'!$G$24,0)</f>
        <v>0</v>
      </c>
      <c r="BO120" s="68"/>
      <c r="BP120" s="68"/>
      <c r="BQ120" s="68"/>
      <c r="BR120" s="68"/>
      <c r="BS120" s="68"/>
    </row>
    <row r="121" spans="1:71" ht="14.25" x14ac:dyDescent="0.4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</row>
    <row r="122" spans="1:71" x14ac:dyDescent="0.35">
      <c r="A122" s="68"/>
      <c r="B122" s="68"/>
      <c r="C122" s="70" t="s">
        <v>26</v>
      </c>
      <c r="D122" s="68"/>
      <c r="E122" s="68"/>
      <c r="F122" s="68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68"/>
      <c r="BP122" s="68"/>
      <c r="BQ122" s="68"/>
      <c r="BR122" s="68"/>
      <c r="BS122" s="68"/>
    </row>
    <row r="123" spans="1:71" ht="15.4" x14ac:dyDescent="0.6">
      <c r="A123" s="68"/>
      <c r="B123" s="68"/>
      <c r="C123" s="68" t="s">
        <v>27</v>
      </c>
      <c r="D123" s="34" t="s">
        <v>0</v>
      </c>
      <c r="E123" s="20" t="s">
        <v>110</v>
      </c>
      <c r="F123" s="20"/>
      <c r="G123" s="90">
        <f>IF(G114&lt;='CALC| 2'!$G$10,'CALC| 2'!$G$28,0)</f>
        <v>4.2436000000000008E-2</v>
      </c>
      <c r="H123" s="90">
        <f>IF(H114&lt;='CALC| 2'!$G$10,'CALC| 2'!$G$28,0)</f>
        <v>4.2436000000000008E-2</v>
      </c>
      <c r="I123" s="90">
        <f>IF(I114&lt;='CALC| 2'!$G$10,'CALC| 2'!$G$28,0)</f>
        <v>4.2436000000000008E-2</v>
      </c>
      <c r="J123" s="90">
        <f>IF(J114&lt;='CALC| 2'!$G$10,'CALC| 2'!$G$28,0)</f>
        <v>4.2436000000000008E-2</v>
      </c>
      <c r="K123" s="90">
        <f>IF(K114&lt;='CALC| 2'!$G$10,'CALC| 2'!$G$28,0)</f>
        <v>4.2436000000000008E-2</v>
      </c>
      <c r="L123" s="90">
        <f>IF(L114&lt;='CALC| 2'!$G$10,'CALC| 2'!$G$28,0)</f>
        <v>4.2436000000000008E-2</v>
      </c>
      <c r="M123" s="90">
        <f>IF(M114&lt;='CALC| 2'!$G$10,'CALC| 2'!$G$28,0)</f>
        <v>4.2436000000000008E-2</v>
      </c>
      <c r="N123" s="90">
        <f>IF(N114&lt;='CALC| 2'!$G$10,'CALC| 2'!$G$28,0)</f>
        <v>4.2436000000000008E-2</v>
      </c>
      <c r="O123" s="90">
        <f>IF(O114&lt;='CALC| 2'!$G$10,'CALC| 2'!$G$28,0)</f>
        <v>0</v>
      </c>
      <c r="P123" s="90">
        <f>IF(P114&lt;='CALC| 2'!$G$10,'CALC| 2'!$G$28,0)</f>
        <v>0</v>
      </c>
      <c r="Q123" s="90">
        <f>IF(Q114&lt;='CALC| 2'!$G$10,'CALC| 2'!$G$28,0)</f>
        <v>0</v>
      </c>
      <c r="R123" s="90">
        <f>IF(R114&lt;='CALC| 2'!$G$10,'CALC| 2'!$G$28,0)</f>
        <v>0</v>
      </c>
      <c r="S123" s="90">
        <f>IF(S114&lt;='CALC| 2'!$G$10,'CALC| 2'!$G$28,0)</f>
        <v>0</v>
      </c>
      <c r="T123" s="90">
        <f>IF(T114&lt;='CALC| 2'!$G$10,'CALC| 2'!$G$28,0)</f>
        <v>0</v>
      </c>
      <c r="U123" s="90">
        <f>IF(U114&lt;='CALC| 2'!$G$10,'CALC| 2'!$G$28,0)</f>
        <v>0</v>
      </c>
      <c r="V123" s="90">
        <f>IF(V114&lt;='CALC| 2'!$G$10,'CALC| 2'!$G$28,0)</f>
        <v>0</v>
      </c>
      <c r="W123" s="90">
        <f>IF(W114&lt;='CALC| 2'!$G$10,'CALC| 2'!$G$28,0)</f>
        <v>0</v>
      </c>
      <c r="X123" s="90">
        <f>IF(X114&lt;='CALC| 2'!$G$10,'CALC| 2'!$G$28,0)</f>
        <v>0</v>
      </c>
      <c r="Y123" s="90">
        <f>IF(Y114&lt;='CALC| 2'!$G$10,'CALC| 2'!$G$28,0)</f>
        <v>0</v>
      </c>
      <c r="Z123" s="90">
        <f>IF(Z114&lt;='CALC| 2'!$G$10,'CALC| 2'!$G$28,0)</f>
        <v>0</v>
      </c>
      <c r="AA123" s="90">
        <f>IF(AA114&lt;='CALC| 2'!$G$10,'CALC| 2'!$G$28,0)</f>
        <v>0</v>
      </c>
      <c r="AB123" s="90">
        <f>IF(AB114&lt;='CALC| 2'!$G$10,'CALC| 2'!$G$28,0)</f>
        <v>0</v>
      </c>
      <c r="AC123" s="90">
        <f>IF(AC114&lt;='CALC| 2'!$G$10,'CALC| 2'!$G$28,0)</f>
        <v>0</v>
      </c>
      <c r="AD123" s="90">
        <f>IF(AD114&lt;='CALC| 2'!$G$10,'CALC| 2'!$G$28,0)</f>
        <v>0</v>
      </c>
      <c r="AE123" s="90">
        <f>IF(AE114&lt;='CALC| 2'!$G$10,'CALC| 2'!$G$28,0)</f>
        <v>0</v>
      </c>
      <c r="AF123" s="90">
        <f>IF(AF114&lt;='CALC| 2'!$G$10,'CALC| 2'!$G$28,0)</f>
        <v>0</v>
      </c>
      <c r="AG123" s="90">
        <f>IF(AG114&lt;='CALC| 2'!$G$10,'CALC| 2'!$G$28,0)</f>
        <v>0</v>
      </c>
      <c r="AH123" s="90">
        <f>IF(AH114&lt;='CALC| 2'!$G$10,'CALC| 2'!$G$28,0)</f>
        <v>0</v>
      </c>
      <c r="AI123" s="90">
        <f>IF(AI114&lt;='CALC| 2'!$G$10,'CALC| 2'!$G$28,0)</f>
        <v>0</v>
      </c>
      <c r="AJ123" s="90">
        <f>IF(AJ114&lt;='CALC| 2'!$G$10,'CALC| 2'!$G$28,0)</f>
        <v>0</v>
      </c>
      <c r="AK123" s="90">
        <f>IF(AK114&lt;='CALC| 2'!$G$10,'CALC| 2'!$G$28,0)</f>
        <v>0</v>
      </c>
      <c r="AL123" s="90">
        <f>IF(AL114&lt;='CALC| 2'!$G$10,'CALC| 2'!$G$28,0)</f>
        <v>0</v>
      </c>
      <c r="AM123" s="90">
        <f>IF(AM114&lt;='CALC| 2'!$G$10,'CALC| 2'!$G$28,0)</f>
        <v>0</v>
      </c>
      <c r="AN123" s="90">
        <f>IF(AN114&lt;='CALC| 2'!$G$10,'CALC| 2'!$G$28,0)</f>
        <v>0</v>
      </c>
      <c r="AO123" s="90">
        <f>IF(AO114&lt;='CALC| 2'!$G$10,'CALC| 2'!$G$28,0)</f>
        <v>0</v>
      </c>
      <c r="AP123" s="90">
        <f>IF(AP114&lt;='CALC| 2'!$G$10,'CALC| 2'!$G$28,0)</f>
        <v>0</v>
      </c>
      <c r="AQ123" s="90">
        <f>IF(AQ114&lt;='CALC| 2'!$G$10,'CALC| 2'!$G$28,0)</f>
        <v>0</v>
      </c>
      <c r="AR123" s="90">
        <f>IF(AR114&lt;='CALC| 2'!$G$10,'CALC| 2'!$G$28,0)</f>
        <v>0</v>
      </c>
      <c r="AS123" s="90">
        <f>IF(AS114&lt;='CALC| 2'!$G$10,'CALC| 2'!$G$28,0)</f>
        <v>0</v>
      </c>
      <c r="AT123" s="90">
        <f>IF(AT114&lt;='CALC| 2'!$G$10,'CALC| 2'!$G$28,0)</f>
        <v>0</v>
      </c>
      <c r="AU123" s="90">
        <f>IF(AU114&lt;='CALC| 2'!$G$10,'CALC| 2'!$G$28,0)</f>
        <v>0</v>
      </c>
      <c r="AV123" s="90">
        <f>IF(AV114&lt;='CALC| 2'!$G$10,'CALC| 2'!$G$28,0)</f>
        <v>0</v>
      </c>
      <c r="AW123" s="90">
        <f>IF(AW114&lt;='CALC| 2'!$G$10,'CALC| 2'!$G$28,0)</f>
        <v>0</v>
      </c>
      <c r="AX123" s="90">
        <f>IF(AX114&lt;='CALC| 2'!$G$10,'CALC| 2'!$G$28,0)</f>
        <v>0</v>
      </c>
      <c r="AY123" s="90">
        <f>IF(AY114&lt;='CALC| 2'!$G$10,'CALC| 2'!$G$28,0)</f>
        <v>0</v>
      </c>
      <c r="AZ123" s="90">
        <f>IF(AZ114&lt;='CALC| 2'!$G$10,'CALC| 2'!$G$28,0)</f>
        <v>0</v>
      </c>
      <c r="BA123" s="90">
        <f>IF(BA114&lt;='CALC| 2'!$G$10,'CALC| 2'!$G$28,0)</f>
        <v>0</v>
      </c>
      <c r="BB123" s="90">
        <f>IF(BB114&lt;='CALC| 2'!$G$10,'CALC| 2'!$G$28,0)</f>
        <v>0</v>
      </c>
      <c r="BC123" s="90">
        <f>IF(BC114&lt;='CALC| 2'!$G$10,'CALC| 2'!$G$28,0)</f>
        <v>0</v>
      </c>
      <c r="BD123" s="90">
        <f>IF(BD114&lt;='CALC| 2'!$G$10,'CALC| 2'!$G$28,0)</f>
        <v>0</v>
      </c>
      <c r="BE123" s="90">
        <f>IF(BE114&lt;='CALC| 2'!$G$10,'CALC| 2'!$G$28,0)</f>
        <v>0</v>
      </c>
      <c r="BF123" s="90">
        <f>IF(BF114&lt;='CALC| 2'!$G$10,'CALC| 2'!$G$28,0)</f>
        <v>0</v>
      </c>
      <c r="BG123" s="90">
        <f>IF(BG114&lt;='CALC| 2'!$G$10,'CALC| 2'!$G$28,0)</f>
        <v>0</v>
      </c>
      <c r="BH123" s="90">
        <f>IF(BH114&lt;='CALC| 2'!$G$10,'CALC| 2'!$G$28,0)</f>
        <v>0</v>
      </c>
      <c r="BI123" s="90">
        <f>IF(BI114&lt;='CALC| 2'!$G$10,'CALC| 2'!$G$28,0)</f>
        <v>0</v>
      </c>
      <c r="BJ123" s="90">
        <f>IF(BJ114&lt;='CALC| 2'!$G$10,'CALC| 2'!$G$28,0)</f>
        <v>0</v>
      </c>
      <c r="BK123" s="90">
        <f>IF(BK114&lt;='CALC| 2'!$G$10,'CALC| 2'!$G$28,0)</f>
        <v>0</v>
      </c>
      <c r="BL123" s="90">
        <f>IF(BL114&lt;='CALC| 2'!$G$10,'CALC| 2'!$G$28,0)</f>
        <v>0</v>
      </c>
      <c r="BM123" s="90">
        <f>IF(BM114&lt;='CALC| 2'!$G$10,'CALC| 2'!$G$28,0)</f>
        <v>0</v>
      </c>
      <c r="BN123" s="90">
        <f>IF(BN114&lt;='CALC| 2'!$G$10,'CALC| 2'!$G$28,0)</f>
        <v>0</v>
      </c>
      <c r="BO123" s="68"/>
      <c r="BP123" s="68"/>
      <c r="BQ123" s="68"/>
      <c r="BR123" s="68"/>
      <c r="BS123" s="68"/>
    </row>
    <row r="124" spans="1:71" ht="14.25" x14ac:dyDescent="0.4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</row>
    <row r="125" spans="1:71" x14ac:dyDescent="0.35">
      <c r="A125" s="68"/>
      <c r="B125" s="68"/>
      <c r="C125" s="70" t="s">
        <v>28</v>
      </c>
      <c r="D125" s="68"/>
      <c r="E125" s="68"/>
      <c r="F125" s="68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90"/>
      <c r="BN125" s="90"/>
      <c r="BO125" s="68"/>
      <c r="BP125" s="68"/>
      <c r="BQ125" s="68"/>
      <c r="BR125" s="68"/>
      <c r="BS125" s="68"/>
    </row>
    <row r="126" spans="1:71" ht="15.4" x14ac:dyDescent="0.6">
      <c r="A126" s="68"/>
      <c r="B126" s="68"/>
      <c r="C126" s="68" t="s">
        <v>223</v>
      </c>
      <c r="D126" s="34" t="s">
        <v>0</v>
      </c>
      <c r="E126" s="20" t="s">
        <v>110</v>
      </c>
      <c r="F126" s="20"/>
      <c r="G126" s="90">
        <f>IF(G114&lt;='CALC| 2'!$G$10,'CALC| 2'!$G$32,0)</f>
        <v>2.8324000000000002E-2</v>
      </c>
      <c r="H126" s="90">
        <f>IF(H114&lt;='CALC| 2'!$G$10,'CALC| 2'!$G$32,0)</f>
        <v>2.8324000000000002E-2</v>
      </c>
      <c r="I126" s="90">
        <f>IF(I114&lt;='CALC| 2'!$G$10,'CALC| 2'!$G$32,0)</f>
        <v>2.8324000000000002E-2</v>
      </c>
      <c r="J126" s="90">
        <f>IF(J114&lt;='CALC| 2'!$G$10,'CALC| 2'!$G$32,0)</f>
        <v>2.8324000000000002E-2</v>
      </c>
      <c r="K126" s="90">
        <f>IF(K114&lt;='CALC| 2'!$G$10,'CALC| 2'!$G$32,0)</f>
        <v>2.8324000000000002E-2</v>
      </c>
      <c r="L126" s="90">
        <f>IF(L114&lt;='CALC| 2'!$G$10,'CALC| 2'!$G$32,0)</f>
        <v>2.8324000000000002E-2</v>
      </c>
      <c r="M126" s="90">
        <f>IF(M114&lt;='CALC| 2'!$G$10,'CALC| 2'!$G$32,0)</f>
        <v>2.8324000000000002E-2</v>
      </c>
      <c r="N126" s="90">
        <f>IF(N114&lt;='CALC| 2'!$G$10,'CALC| 2'!$G$32,0)</f>
        <v>2.8324000000000002E-2</v>
      </c>
      <c r="O126" s="90">
        <f>IF(O114&lt;='CALC| 2'!$G$10,'CALC| 2'!$G$32,0)</f>
        <v>0</v>
      </c>
      <c r="P126" s="90">
        <f>IF(P114&lt;='CALC| 2'!$G$10,'CALC| 2'!$G$32,0)</f>
        <v>0</v>
      </c>
      <c r="Q126" s="90">
        <f>IF(Q114&lt;='CALC| 2'!$G$10,'CALC| 2'!$G$32,0)</f>
        <v>0</v>
      </c>
      <c r="R126" s="90">
        <f>IF(R114&lt;='CALC| 2'!$G$10,'CALC| 2'!$G$32,0)</f>
        <v>0</v>
      </c>
      <c r="S126" s="90">
        <f>IF(S114&lt;='CALC| 2'!$G$10,'CALC| 2'!$G$32,0)</f>
        <v>0</v>
      </c>
      <c r="T126" s="90">
        <f>IF(T114&lt;='CALC| 2'!$G$10,'CALC| 2'!$G$32,0)</f>
        <v>0</v>
      </c>
      <c r="U126" s="90">
        <f>IF(U114&lt;='CALC| 2'!$G$10,'CALC| 2'!$G$32,0)</f>
        <v>0</v>
      </c>
      <c r="V126" s="90">
        <f>IF(V114&lt;='CALC| 2'!$G$10,'CALC| 2'!$G$32,0)</f>
        <v>0</v>
      </c>
      <c r="W126" s="90">
        <f>IF(W114&lt;='CALC| 2'!$G$10,'CALC| 2'!$G$32,0)</f>
        <v>0</v>
      </c>
      <c r="X126" s="90">
        <f>IF(X114&lt;='CALC| 2'!$G$10,'CALC| 2'!$G$32,0)</f>
        <v>0</v>
      </c>
      <c r="Y126" s="90">
        <f>IF(Y114&lt;='CALC| 2'!$G$10,'CALC| 2'!$G$32,0)</f>
        <v>0</v>
      </c>
      <c r="Z126" s="90">
        <f>IF(Z114&lt;='CALC| 2'!$G$10,'CALC| 2'!$G$32,0)</f>
        <v>0</v>
      </c>
      <c r="AA126" s="90">
        <f>IF(AA114&lt;='CALC| 2'!$G$10,'CALC| 2'!$G$32,0)</f>
        <v>0</v>
      </c>
      <c r="AB126" s="90">
        <f>IF(AB114&lt;='CALC| 2'!$G$10,'CALC| 2'!$G$32,0)</f>
        <v>0</v>
      </c>
      <c r="AC126" s="90">
        <f>IF(AC114&lt;='CALC| 2'!$G$10,'CALC| 2'!$G$32,0)</f>
        <v>0</v>
      </c>
      <c r="AD126" s="90">
        <f>IF(AD114&lt;='CALC| 2'!$G$10,'CALC| 2'!$G$32,0)</f>
        <v>0</v>
      </c>
      <c r="AE126" s="90">
        <f>IF(AE114&lt;='CALC| 2'!$G$10,'CALC| 2'!$G$32,0)</f>
        <v>0</v>
      </c>
      <c r="AF126" s="90">
        <f>IF(AF114&lt;='CALC| 2'!$G$10,'CALC| 2'!$G$32,0)</f>
        <v>0</v>
      </c>
      <c r="AG126" s="90">
        <f>IF(AG114&lt;='CALC| 2'!$G$10,'CALC| 2'!$G$32,0)</f>
        <v>0</v>
      </c>
      <c r="AH126" s="90">
        <f>IF(AH114&lt;='CALC| 2'!$G$10,'CALC| 2'!$G$32,0)</f>
        <v>0</v>
      </c>
      <c r="AI126" s="90">
        <f>IF(AI114&lt;='CALC| 2'!$G$10,'CALC| 2'!$G$32,0)</f>
        <v>0</v>
      </c>
      <c r="AJ126" s="90">
        <f>IF(AJ114&lt;='CALC| 2'!$G$10,'CALC| 2'!$G$32,0)</f>
        <v>0</v>
      </c>
      <c r="AK126" s="90">
        <f>IF(AK114&lt;='CALC| 2'!$G$10,'CALC| 2'!$G$32,0)</f>
        <v>0</v>
      </c>
      <c r="AL126" s="90">
        <f>IF(AL114&lt;='CALC| 2'!$G$10,'CALC| 2'!$G$32,0)</f>
        <v>0</v>
      </c>
      <c r="AM126" s="90">
        <f>IF(AM114&lt;='CALC| 2'!$G$10,'CALC| 2'!$G$32,0)</f>
        <v>0</v>
      </c>
      <c r="AN126" s="90">
        <f>IF(AN114&lt;='CALC| 2'!$G$10,'CALC| 2'!$G$32,0)</f>
        <v>0</v>
      </c>
      <c r="AO126" s="90">
        <f>IF(AO114&lt;='CALC| 2'!$G$10,'CALC| 2'!$G$32,0)</f>
        <v>0</v>
      </c>
      <c r="AP126" s="90">
        <f>IF(AP114&lt;='CALC| 2'!$G$10,'CALC| 2'!$G$32,0)</f>
        <v>0</v>
      </c>
      <c r="AQ126" s="90">
        <f>IF(AQ114&lt;='CALC| 2'!$G$10,'CALC| 2'!$G$32,0)</f>
        <v>0</v>
      </c>
      <c r="AR126" s="90">
        <f>IF(AR114&lt;='CALC| 2'!$G$10,'CALC| 2'!$G$32,0)</f>
        <v>0</v>
      </c>
      <c r="AS126" s="90">
        <f>IF(AS114&lt;='CALC| 2'!$G$10,'CALC| 2'!$G$32,0)</f>
        <v>0</v>
      </c>
      <c r="AT126" s="90">
        <f>IF(AT114&lt;='CALC| 2'!$G$10,'CALC| 2'!$G$32,0)</f>
        <v>0</v>
      </c>
      <c r="AU126" s="90">
        <f>IF(AU114&lt;='CALC| 2'!$G$10,'CALC| 2'!$G$32,0)</f>
        <v>0</v>
      </c>
      <c r="AV126" s="90">
        <f>IF(AV114&lt;='CALC| 2'!$G$10,'CALC| 2'!$G$32,0)</f>
        <v>0</v>
      </c>
      <c r="AW126" s="90">
        <f>IF(AW114&lt;='CALC| 2'!$G$10,'CALC| 2'!$G$32,0)</f>
        <v>0</v>
      </c>
      <c r="AX126" s="90">
        <f>IF(AX114&lt;='CALC| 2'!$G$10,'CALC| 2'!$G$32,0)</f>
        <v>0</v>
      </c>
      <c r="AY126" s="90">
        <f>IF(AY114&lt;='CALC| 2'!$G$10,'CALC| 2'!$G$32,0)</f>
        <v>0</v>
      </c>
      <c r="AZ126" s="90">
        <f>IF(AZ114&lt;='CALC| 2'!$G$10,'CALC| 2'!$G$32,0)</f>
        <v>0</v>
      </c>
      <c r="BA126" s="90">
        <f>IF(BA114&lt;='CALC| 2'!$G$10,'CALC| 2'!$G$32,0)</f>
        <v>0</v>
      </c>
      <c r="BB126" s="90">
        <f>IF(BB114&lt;='CALC| 2'!$G$10,'CALC| 2'!$G$32,0)</f>
        <v>0</v>
      </c>
      <c r="BC126" s="90">
        <f>IF(BC114&lt;='CALC| 2'!$G$10,'CALC| 2'!$G$32,0)</f>
        <v>0</v>
      </c>
      <c r="BD126" s="90">
        <f>IF(BD114&lt;='CALC| 2'!$G$10,'CALC| 2'!$G$32,0)</f>
        <v>0</v>
      </c>
      <c r="BE126" s="90">
        <f>IF(BE114&lt;='CALC| 2'!$G$10,'CALC| 2'!$G$32,0)</f>
        <v>0</v>
      </c>
      <c r="BF126" s="90">
        <f>IF(BF114&lt;='CALC| 2'!$G$10,'CALC| 2'!$G$32,0)</f>
        <v>0</v>
      </c>
      <c r="BG126" s="90">
        <f>IF(BG114&lt;='CALC| 2'!$G$10,'CALC| 2'!$G$32,0)</f>
        <v>0</v>
      </c>
      <c r="BH126" s="90">
        <f>IF(BH114&lt;='CALC| 2'!$G$10,'CALC| 2'!$G$32,0)</f>
        <v>0</v>
      </c>
      <c r="BI126" s="90">
        <f>IF(BI114&lt;='CALC| 2'!$G$10,'CALC| 2'!$G$32,0)</f>
        <v>0</v>
      </c>
      <c r="BJ126" s="90">
        <f>IF(BJ114&lt;='CALC| 2'!$G$10,'CALC| 2'!$G$32,0)</f>
        <v>0</v>
      </c>
      <c r="BK126" s="90">
        <f>IF(BK114&lt;='CALC| 2'!$G$10,'CALC| 2'!$G$32,0)</f>
        <v>0</v>
      </c>
      <c r="BL126" s="90">
        <f>IF(BL114&lt;='CALC| 2'!$G$10,'CALC| 2'!$G$32,0)</f>
        <v>0</v>
      </c>
      <c r="BM126" s="90">
        <f>IF(BM114&lt;='CALC| 2'!$G$10,'CALC| 2'!$G$32,0)</f>
        <v>0</v>
      </c>
      <c r="BN126" s="90">
        <f>IF(BN114&lt;='CALC| 2'!$G$10,'CALC| 2'!$G$32,0)</f>
        <v>0</v>
      </c>
      <c r="BO126" s="68"/>
      <c r="BP126" s="68"/>
      <c r="BQ126" s="68"/>
      <c r="BR126" s="68"/>
      <c r="BS126" s="68"/>
    </row>
    <row r="127" spans="1:71" ht="15.4" x14ac:dyDescent="0.6">
      <c r="A127" s="68"/>
      <c r="B127" s="68"/>
      <c r="C127" s="68" t="s">
        <v>154</v>
      </c>
      <c r="D127" s="34" t="s">
        <v>0</v>
      </c>
      <c r="E127" s="20" t="s">
        <v>110</v>
      </c>
      <c r="F127" s="20"/>
      <c r="G127" s="90">
        <f>IF(G114&lt;='CALC| 2'!$G$10,'CALC| 2'!$G$33,0)</f>
        <v>6.3071765245081318E-2</v>
      </c>
      <c r="H127" s="90">
        <f>IF(H114&lt;='CALC| 2'!$G$10,'CALC| 2'!$G$33,0)</f>
        <v>6.3071765245081318E-2</v>
      </c>
      <c r="I127" s="90">
        <f>IF(I114&lt;='CALC| 2'!$G$10,'CALC| 2'!$G$33,0)</f>
        <v>6.3071765245081318E-2</v>
      </c>
      <c r="J127" s="90">
        <f>IF(J114&lt;='CALC| 2'!$G$10,'CALC| 2'!$G$33,0)</f>
        <v>6.3071765245081318E-2</v>
      </c>
      <c r="K127" s="90">
        <f>IF(K114&lt;='CALC| 2'!$G$10,'CALC| 2'!$G$33,0)</f>
        <v>6.3071765245081318E-2</v>
      </c>
      <c r="L127" s="90">
        <f>IF(L114&lt;='CALC| 2'!$G$10,'CALC| 2'!$G$33,0)</f>
        <v>6.3071765245081318E-2</v>
      </c>
      <c r="M127" s="90">
        <f>IF(M114&lt;='CALC| 2'!$G$10,'CALC| 2'!$G$33,0)</f>
        <v>6.3071765245081318E-2</v>
      </c>
      <c r="N127" s="90">
        <f>IF(N114&lt;='CALC| 2'!$G$10,'CALC| 2'!$G$33,0)</f>
        <v>6.3071765245081318E-2</v>
      </c>
      <c r="O127" s="90">
        <f>IF(O114&lt;='CALC| 2'!$G$10,'CALC| 2'!$G$33,0)</f>
        <v>0</v>
      </c>
      <c r="P127" s="90">
        <f>IF(P114&lt;='CALC| 2'!$G$10,'CALC| 2'!$G$33,0)</f>
        <v>0</v>
      </c>
      <c r="Q127" s="90">
        <f>IF(Q114&lt;='CALC| 2'!$G$10,'CALC| 2'!$G$33,0)</f>
        <v>0</v>
      </c>
      <c r="R127" s="90">
        <f>IF(R114&lt;='CALC| 2'!$G$10,'CALC| 2'!$G$33,0)</f>
        <v>0</v>
      </c>
      <c r="S127" s="90">
        <f>IF(S114&lt;='CALC| 2'!$G$10,'CALC| 2'!$G$33,0)</f>
        <v>0</v>
      </c>
      <c r="T127" s="90">
        <f>IF(T114&lt;='CALC| 2'!$G$10,'CALC| 2'!$G$33,0)</f>
        <v>0</v>
      </c>
      <c r="U127" s="90">
        <f>IF(U114&lt;='CALC| 2'!$G$10,'CALC| 2'!$G$33,0)</f>
        <v>0</v>
      </c>
      <c r="V127" s="90">
        <f>IF(V114&lt;='CALC| 2'!$G$10,'CALC| 2'!$G$33,0)</f>
        <v>0</v>
      </c>
      <c r="W127" s="90">
        <f>IF(W114&lt;='CALC| 2'!$G$10,'CALC| 2'!$G$33,0)</f>
        <v>0</v>
      </c>
      <c r="X127" s="90">
        <f>IF(X114&lt;='CALC| 2'!$G$10,'CALC| 2'!$G$33,0)</f>
        <v>0</v>
      </c>
      <c r="Y127" s="90">
        <f>IF(Y114&lt;='CALC| 2'!$G$10,'CALC| 2'!$G$33,0)</f>
        <v>0</v>
      </c>
      <c r="Z127" s="90">
        <f>IF(Z114&lt;='CALC| 2'!$G$10,'CALC| 2'!$G$33,0)</f>
        <v>0</v>
      </c>
      <c r="AA127" s="90">
        <f>IF(AA114&lt;='CALC| 2'!$G$10,'CALC| 2'!$G$33,0)</f>
        <v>0</v>
      </c>
      <c r="AB127" s="90">
        <f>IF(AB114&lt;='CALC| 2'!$G$10,'CALC| 2'!$G$33,0)</f>
        <v>0</v>
      </c>
      <c r="AC127" s="90">
        <f>IF(AC114&lt;='CALC| 2'!$G$10,'CALC| 2'!$G$33,0)</f>
        <v>0</v>
      </c>
      <c r="AD127" s="90">
        <f>IF(AD114&lt;='CALC| 2'!$G$10,'CALC| 2'!$G$33,0)</f>
        <v>0</v>
      </c>
      <c r="AE127" s="90">
        <f>IF(AE114&lt;='CALC| 2'!$G$10,'CALC| 2'!$G$33,0)</f>
        <v>0</v>
      </c>
      <c r="AF127" s="90">
        <f>IF(AF114&lt;='CALC| 2'!$G$10,'CALC| 2'!$G$33,0)</f>
        <v>0</v>
      </c>
      <c r="AG127" s="90">
        <f>IF(AG114&lt;='CALC| 2'!$G$10,'CALC| 2'!$G$33,0)</f>
        <v>0</v>
      </c>
      <c r="AH127" s="90">
        <f>IF(AH114&lt;='CALC| 2'!$G$10,'CALC| 2'!$G$33,0)</f>
        <v>0</v>
      </c>
      <c r="AI127" s="90">
        <f>IF(AI114&lt;='CALC| 2'!$G$10,'CALC| 2'!$G$33,0)</f>
        <v>0</v>
      </c>
      <c r="AJ127" s="90">
        <f>IF(AJ114&lt;='CALC| 2'!$G$10,'CALC| 2'!$G$33,0)</f>
        <v>0</v>
      </c>
      <c r="AK127" s="90">
        <f>IF(AK114&lt;='CALC| 2'!$G$10,'CALC| 2'!$G$33,0)</f>
        <v>0</v>
      </c>
      <c r="AL127" s="90">
        <f>IF(AL114&lt;='CALC| 2'!$G$10,'CALC| 2'!$G$33,0)</f>
        <v>0</v>
      </c>
      <c r="AM127" s="90">
        <f>IF(AM114&lt;='CALC| 2'!$G$10,'CALC| 2'!$G$33,0)</f>
        <v>0</v>
      </c>
      <c r="AN127" s="90">
        <f>IF(AN114&lt;='CALC| 2'!$G$10,'CALC| 2'!$G$33,0)</f>
        <v>0</v>
      </c>
      <c r="AO127" s="90">
        <f>IF(AO114&lt;='CALC| 2'!$G$10,'CALC| 2'!$G$33,0)</f>
        <v>0</v>
      </c>
      <c r="AP127" s="90">
        <f>IF(AP114&lt;='CALC| 2'!$G$10,'CALC| 2'!$G$33,0)</f>
        <v>0</v>
      </c>
      <c r="AQ127" s="90">
        <f>IF(AQ114&lt;='CALC| 2'!$G$10,'CALC| 2'!$G$33,0)</f>
        <v>0</v>
      </c>
      <c r="AR127" s="90">
        <f>IF(AR114&lt;='CALC| 2'!$G$10,'CALC| 2'!$G$33,0)</f>
        <v>0</v>
      </c>
      <c r="AS127" s="90">
        <f>IF(AS114&lt;='CALC| 2'!$G$10,'CALC| 2'!$G$33,0)</f>
        <v>0</v>
      </c>
      <c r="AT127" s="90">
        <f>IF(AT114&lt;='CALC| 2'!$G$10,'CALC| 2'!$G$33,0)</f>
        <v>0</v>
      </c>
      <c r="AU127" s="90">
        <f>IF(AU114&lt;='CALC| 2'!$G$10,'CALC| 2'!$G$33,0)</f>
        <v>0</v>
      </c>
      <c r="AV127" s="90">
        <f>IF(AV114&lt;='CALC| 2'!$G$10,'CALC| 2'!$G$33,0)</f>
        <v>0</v>
      </c>
      <c r="AW127" s="90">
        <f>IF(AW114&lt;='CALC| 2'!$G$10,'CALC| 2'!$G$33,0)</f>
        <v>0</v>
      </c>
      <c r="AX127" s="90">
        <f>IF(AX114&lt;='CALC| 2'!$G$10,'CALC| 2'!$G$33,0)</f>
        <v>0</v>
      </c>
      <c r="AY127" s="90">
        <f>IF(AY114&lt;='CALC| 2'!$G$10,'CALC| 2'!$G$33,0)</f>
        <v>0</v>
      </c>
      <c r="AZ127" s="90">
        <f>IF(AZ114&lt;='CALC| 2'!$G$10,'CALC| 2'!$G$33,0)</f>
        <v>0</v>
      </c>
      <c r="BA127" s="90">
        <f>IF(BA114&lt;='CALC| 2'!$G$10,'CALC| 2'!$G$33,0)</f>
        <v>0</v>
      </c>
      <c r="BB127" s="90">
        <f>IF(BB114&lt;='CALC| 2'!$G$10,'CALC| 2'!$G$33,0)</f>
        <v>0</v>
      </c>
      <c r="BC127" s="90">
        <f>IF(BC114&lt;='CALC| 2'!$G$10,'CALC| 2'!$G$33,0)</f>
        <v>0</v>
      </c>
      <c r="BD127" s="90">
        <f>IF(BD114&lt;='CALC| 2'!$G$10,'CALC| 2'!$G$33,0)</f>
        <v>0</v>
      </c>
      <c r="BE127" s="90">
        <f>IF(BE114&lt;='CALC| 2'!$G$10,'CALC| 2'!$G$33,0)</f>
        <v>0</v>
      </c>
      <c r="BF127" s="90">
        <f>IF(BF114&lt;='CALC| 2'!$G$10,'CALC| 2'!$G$33,0)</f>
        <v>0</v>
      </c>
      <c r="BG127" s="90">
        <f>IF(BG114&lt;='CALC| 2'!$G$10,'CALC| 2'!$G$33,0)</f>
        <v>0</v>
      </c>
      <c r="BH127" s="90">
        <f>IF(BH114&lt;='CALC| 2'!$G$10,'CALC| 2'!$G$33,0)</f>
        <v>0</v>
      </c>
      <c r="BI127" s="90">
        <f>IF(BI114&lt;='CALC| 2'!$G$10,'CALC| 2'!$G$33,0)</f>
        <v>0</v>
      </c>
      <c r="BJ127" s="90">
        <f>IF(BJ114&lt;='CALC| 2'!$G$10,'CALC| 2'!$G$33,0)</f>
        <v>0</v>
      </c>
      <c r="BK127" s="90">
        <f>IF(BK114&lt;='CALC| 2'!$G$10,'CALC| 2'!$G$33,0)</f>
        <v>0</v>
      </c>
      <c r="BL127" s="90">
        <f>IF(BL114&lt;='CALC| 2'!$G$10,'CALC| 2'!$G$33,0)</f>
        <v>0</v>
      </c>
      <c r="BM127" s="90">
        <f>IF(BM114&lt;='CALC| 2'!$G$10,'CALC| 2'!$G$33,0)</f>
        <v>0</v>
      </c>
      <c r="BN127" s="90">
        <f>IF(BN114&lt;='CALC| 2'!$G$10,'CALC| 2'!$G$33,0)</f>
        <v>0</v>
      </c>
      <c r="BO127" s="68"/>
      <c r="BP127" s="68"/>
      <c r="BQ127" s="68"/>
      <c r="BR127" s="68"/>
      <c r="BS127" s="68"/>
    </row>
    <row r="128" spans="1:71" ht="15.4" x14ac:dyDescent="0.6">
      <c r="A128" s="68"/>
      <c r="B128" s="68"/>
      <c r="C128" s="68" t="s">
        <v>224</v>
      </c>
      <c r="D128" s="34" t="s">
        <v>0</v>
      </c>
      <c r="E128" s="20" t="s">
        <v>110</v>
      </c>
      <c r="F128" s="20"/>
      <c r="G128" s="90">
        <f>IF(G114&lt;='CALC| 2'!$G$10,'CALC| 2'!$G$34,0)</f>
        <v>7.2088609408963014E-2</v>
      </c>
      <c r="H128" s="90">
        <f>IF(H114&lt;='CALC| 2'!$G$10,'CALC| 2'!$G$34,0)</f>
        <v>7.2088609408963014E-2</v>
      </c>
      <c r="I128" s="90">
        <f>IF(I114&lt;='CALC| 2'!$G$10,'CALC| 2'!$G$34,0)</f>
        <v>7.2088609408963014E-2</v>
      </c>
      <c r="J128" s="90">
        <f>IF(J114&lt;='CALC| 2'!$G$10,'CALC| 2'!$G$34,0)</f>
        <v>7.2088609408963014E-2</v>
      </c>
      <c r="K128" s="90">
        <f>IF(K114&lt;='CALC| 2'!$G$10,'CALC| 2'!$G$34,0)</f>
        <v>7.2088609408963014E-2</v>
      </c>
      <c r="L128" s="90">
        <f>IF(L114&lt;='CALC| 2'!$G$10,'CALC| 2'!$G$34,0)</f>
        <v>7.2088609408963014E-2</v>
      </c>
      <c r="M128" s="90">
        <f>IF(M114&lt;='CALC| 2'!$G$10,'CALC| 2'!$G$34,0)</f>
        <v>7.2088609408963014E-2</v>
      </c>
      <c r="N128" s="90">
        <f>IF(N114&lt;='CALC| 2'!$G$10,'CALC| 2'!$G$34,0)</f>
        <v>7.2088609408963014E-2</v>
      </c>
      <c r="O128" s="90">
        <f>IF(O114&lt;='CALC| 2'!$G$10,'CALC| 2'!$G$34,0)</f>
        <v>0</v>
      </c>
      <c r="P128" s="90">
        <f>IF(P114&lt;='CALC| 2'!$G$10,'CALC| 2'!$G$34,0)</f>
        <v>0</v>
      </c>
      <c r="Q128" s="90">
        <f>IF(Q114&lt;='CALC| 2'!$G$10,'CALC| 2'!$G$34,0)</f>
        <v>0</v>
      </c>
      <c r="R128" s="90">
        <f>IF(R114&lt;='CALC| 2'!$G$10,'CALC| 2'!$G$34,0)</f>
        <v>0</v>
      </c>
      <c r="S128" s="90">
        <f>IF(S114&lt;='CALC| 2'!$G$10,'CALC| 2'!$G$34,0)</f>
        <v>0</v>
      </c>
      <c r="T128" s="90">
        <f>IF(T114&lt;='CALC| 2'!$G$10,'CALC| 2'!$G$34,0)</f>
        <v>0</v>
      </c>
      <c r="U128" s="90">
        <f>IF(U114&lt;='CALC| 2'!$G$10,'CALC| 2'!$G$34,0)</f>
        <v>0</v>
      </c>
      <c r="V128" s="90">
        <f>IF(V114&lt;='CALC| 2'!$G$10,'CALC| 2'!$G$34,0)</f>
        <v>0</v>
      </c>
      <c r="W128" s="90">
        <f>IF(W114&lt;='CALC| 2'!$G$10,'CALC| 2'!$G$34,0)</f>
        <v>0</v>
      </c>
      <c r="X128" s="90">
        <f>IF(X114&lt;='CALC| 2'!$G$10,'CALC| 2'!$G$34,0)</f>
        <v>0</v>
      </c>
      <c r="Y128" s="90">
        <f>IF(Y114&lt;='CALC| 2'!$G$10,'CALC| 2'!$G$34,0)</f>
        <v>0</v>
      </c>
      <c r="Z128" s="90">
        <f>IF(Z114&lt;='CALC| 2'!$G$10,'CALC| 2'!$G$34,0)</f>
        <v>0</v>
      </c>
      <c r="AA128" s="90">
        <f>IF(AA114&lt;='CALC| 2'!$G$10,'CALC| 2'!$G$34,0)</f>
        <v>0</v>
      </c>
      <c r="AB128" s="90">
        <f>IF(AB114&lt;='CALC| 2'!$G$10,'CALC| 2'!$G$34,0)</f>
        <v>0</v>
      </c>
      <c r="AC128" s="90">
        <f>IF(AC114&lt;='CALC| 2'!$G$10,'CALC| 2'!$G$34,0)</f>
        <v>0</v>
      </c>
      <c r="AD128" s="90">
        <f>IF(AD114&lt;='CALC| 2'!$G$10,'CALC| 2'!$G$34,0)</f>
        <v>0</v>
      </c>
      <c r="AE128" s="90">
        <f>IF(AE114&lt;='CALC| 2'!$G$10,'CALC| 2'!$G$34,0)</f>
        <v>0</v>
      </c>
      <c r="AF128" s="90">
        <f>IF(AF114&lt;='CALC| 2'!$G$10,'CALC| 2'!$G$34,0)</f>
        <v>0</v>
      </c>
      <c r="AG128" s="90">
        <f>IF(AG114&lt;='CALC| 2'!$G$10,'CALC| 2'!$G$34,0)</f>
        <v>0</v>
      </c>
      <c r="AH128" s="90">
        <f>IF(AH114&lt;='CALC| 2'!$G$10,'CALC| 2'!$G$34,0)</f>
        <v>0</v>
      </c>
      <c r="AI128" s="90">
        <f>IF(AI114&lt;='CALC| 2'!$G$10,'CALC| 2'!$G$34,0)</f>
        <v>0</v>
      </c>
      <c r="AJ128" s="90">
        <f>IF(AJ114&lt;='CALC| 2'!$G$10,'CALC| 2'!$G$34,0)</f>
        <v>0</v>
      </c>
      <c r="AK128" s="90">
        <f>IF(AK114&lt;='CALC| 2'!$G$10,'CALC| 2'!$G$34,0)</f>
        <v>0</v>
      </c>
      <c r="AL128" s="90">
        <f>IF(AL114&lt;='CALC| 2'!$G$10,'CALC| 2'!$G$34,0)</f>
        <v>0</v>
      </c>
      <c r="AM128" s="90">
        <f>IF(AM114&lt;='CALC| 2'!$G$10,'CALC| 2'!$G$34,0)</f>
        <v>0</v>
      </c>
      <c r="AN128" s="90">
        <f>IF(AN114&lt;='CALC| 2'!$G$10,'CALC| 2'!$G$34,0)</f>
        <v>0</v>
      </c>
      <c r="AO128" s="90">
        <f>IF(AO114&lt;='CALC| 2'!$G$10,'CALC| 2'!$G$34,0)</f>
        <v>0</v>
      </c>
      <c r="AP128" s="90">
        <f>IF(AP114&lt;='CALC| 2'!$G$10,'CALC| 2'!$G$34,0)</f>
        <v>0</v>
      </c>
      <c r="AQ128" s="90">
        <f>IF(AQ114&lt;='CALC| 2'!$G$10,'CALC| 2'!$G$34,0)</f>
        <v>0</v>
      </c>
      <c r="AR128" s="90">
        <f>IF(AR114&lt;='CALC| 2'!$G$10,'CALC| 2'!$G$34,0)</f>
        <v>0</v>
      </c>
      <c r="AS128" s="90">
        <f>IF(AS114&lt;='CALC| 2'!$G$10,'CALC| 2'!$G$34,0)</f>
        <v>0</v>
      </c>
      <c r="AT128" s="90">
        <f>IF(AT114&lt;='CALC| 2'!$G$10,'CALC| 2'!$G$34,0)</f>
        <v>0</v>
      </c>
      <c r="AU128" s="90">
        <f>IF(AU114&lt;='CALC| 2'!$G$10,'CALC| 2'!$G$34,0)</f>
        <v>0</v>
      </c>
      <c r="AV128" s="90">
        <f>IF(AV114&lt;='CALC| 2'!$G$10,'CALC| 2'!$G$34,0)</f>
        <v>0</v>
      </c>
      <c r="AW128" s="90">
        <f>IF(AW114&lt;='CALC| 2'!$G$10,'CALC| 2'!$G$34,0)</f>
        <v>0</v>
      </c>
      <c r="AX128" s="90">
        <f>IF(AX114&lt;='CALC| 2'!$G$10,'CALC| 2'!$G$34,0)</f>
        <v>0</v>
      </c>
      <c r="AY128" s="90">
        <f>IF(AY114&lt;='CALC| 2'!$G$10,'CALC| 2'!$G$34,0)</f>
        <v>0</v>
      </c>
      <c r="AZ128" s="90">
        <f>IF(AZ114&lt;='CALC| 2'!$G$10,'CALC| 2'!$G$34,0)</f>
        <v>0</v>
      </c>
      <c r="BA128" s="90">
        <f>IF(BA114&lt;='CALC| 2'!$G$10,'CALC| 2'!$G$34,0)</f>
        <v>0</v>
      </c>
      <c r="BB128" s="90">
        <f>IF(BB114&lt;='CALC| 2'!$G$10,'CALC| 2'!$G$34,0)</f>
        <v>0</v>
      </c>
      <c r="BC128" s="90">
        <f>IF(BC114&lt;='CALC| 2'!$G$10,'CALC| 2'!$G$34,0)</f>
        <v>0</v>
      </c>
      <c r="BD128" s="90">
        <f>IF(BD114&lt;='CALC| 2'!$G$10,'CALC| 2'!$G$34,0)</f>
        <v>0</v>
      </c>
      <c r="BE128" s="90">
        <f>IF(BE114&lt;='CALC| 2'!$G$10,'CALC| 2'!$G$34,0)</f>
        <v>0</v>
      </c>
      <c r="BF128" s="90">
        <f>IF(BF114&lt;='CALC| 2'!$G$10,'CALC| 2'!$G$34,0)</f>
        <v>0</v>
      </c>
      <c r="BG128" s="90">
        <f>IF(BG114&lt;='CALC| 2'!$G$10,'CALC| 2'!$G$34,0)</f>
        <v>0</v>
      </c>
      <c r="BH128" s="90">
        <f>IF(BH114&lt;='CALC| 2'!$G$10,'CALC| 2'!$G$34,0)</f>
        <v>0</v>
      </c>
      <c r="BI128" s="90">
        <f>IF(BI114&lt;='CALC| 2'!$G$10,'CALC| 2'!$G$34,0)</f>
        <v>0</v>
      </c>
      <c r="BJ128" s="90">
        <f>IF(BJ114&lt;='CALC| 2'!$G$10,'CALC| 2'!$G$34,0)</f>
        <v>0</v>
      </c>
      <c r="BK128" s="90">
        <f>IF(BK114&lt;='CALC| 2'!$G$10,'CALC| 2'!$G$34,0)</f>
        <v>0</v>
      </c>
      <c r="BL128" s="90">
        <f>IF(BL114&lt;='CALC| 2'!$G$10,'CALC| 2'!$G$34,0)</f>
        <v>0</v>
      </c>
      <c r="BM128" s="90">
        <f>IF(BM114&lt;='CALC| 2'!$G$10,'CALC| 2'!$G$34,0)</f>
        <v>0</v>
      </c>
      <c r="BN128" s="90">
        <f>IF(BN114&lt;='CALC| 2'!$G$10,'CALC| 2'!$G$34,0)</f>
        <v>0</v>
      </c>
      <c r="BO128" s="68"/>
      <c r="BP128" s="68"/>
      <c r="BQ128" s="68"/>
      <c r="BR128" s="68"/>
      <c r="BS128" s="68"/>
    </row>
    <row r="129" spans="1:71" ht="15.4" x14ac:dyDescent="0.6">
      <c r="A129" s="68"/>
      <c r="B129" s="68"/>
      <c r="C129" s="68" t="s">
        <v>150</v>
      </c>
      <c r="D129" s="34" t="s">
        <v>0</v>
      </c>
      <c r="E129" s="20" t="s">
        <v>110</v>
      </c>
      <c r="F129" s="20"/>
      <c r="G129" s="90">
        <f>IF(G114&lt;='CALC| 2'!$G$10,'CALC| 2'!$G$35,0)</f>
        <v>0.30471398337720879</v>
      </c>
      <c r="H129" s="90">
        <f>IF(H114&lt;='CALC| 2'!$G$10,'CALC| 2'!$G$35,0)</f>
        <v>0.30471398337720879</v>
      </c>
      <c r="I129" s="90">
        <f>IF(I114&lt;='CALC| 2'!$G$10,'CALC| 2'!$G$35,0)</f>
        <v>0.30471398337720879</v>
      </c>
      <c r="J129" s="90">
        <f>IF(J114&lt;='CALC| 2'!$G$10,'CALC| 2'!$G$35,0)</f>
        <v>0.30471398337720879</v>
      </c>
      <c r="K129" s="90">
        <f>IF(K114&lt;='CALC| 2'!$G$10,'CALC| 2'!$G$35,0)</f>
        <v>0.30471398337720879</v>
      </c>
      <c r="L129" s="90">
        <f>IF(L114&lt;='CALC| 2'!$G$10,'CALC| 2'!$G$35,0)</f>
        <v>0.30471398337720879</v>
      </c>
      <c r="M129" s="90">
        <f>IF(M114&lt;='CALC| 2'!$G$10,'CALC| 2'!$G$35,0)</f>
        <v>0.30471398337720879</v>
      </c>
      <c r="N129" s="90">
        <f>IF(N114&lt;='CALC| 2'!$G$10,'CALC| 2'!$G$35,0)</f>
        <v>0.30471398337720879</v>
      </c>
      <c r="O129" s="90">
        <f>IF(O114&lt;='CALC| 2'!$G$10,'CALC| 2'!$G$35,0)</f>
        <v>0</v>
      </c>
      <c r="P129" s="90">
        <f>IF(P114&lt;='CALC| 2'!$G$10,'CALC| 2'!$G$35,0)</f>
        <v>0</v>
      </c>
      <c r="Q129" s="90">
        <f>IF(Q114&lt;='CALC| 2'!$G$10,'CALC| 2'!$G$35,0)</f>
        <v>0</v>
      </c>
      <c r="R129" s="90">
        <f>IF(R114&lt;='CALC| 2'!$G$10,'CALC| 2'!$G$35,0)</f>
        <v>0</v>
      </c>
      <c r="S129" s="90">
        <f>IF(S114&lt;='CALC| 2'!$G$10,'CALC| 2'!$G$35,0)</f>
        <v>0</v>
      </c>
      <c r="T129" s="90">
        <f>IF(T114&lt;='CALC| 2'!$G$10,'CALC| 2'!$G$35,0)</f>
        <v>0</v>
      </c>
      <c r="U129" s="90">
        <f>IF(U114&lt;='CALC| 2'!$G$10,'CALC| 2'!$G$35,0)</f>
        <v>0</v>
      </c>
      <c r="V129" s="90">
        <f>IF(V114&lt;='CALC| 2'!$G$10,'CALC| 2'!$G$35,0)</f>
        <v>0</v>
      </c>
      <c r="W129" s="90">
        <f>IF(W114&lt;='CALC| 2'!$G$10,'CALC| 2'!$G$35,0)</f>
        <v>0</v>
      </c>
      <c r="X129" s="90">
        <f>IF(X114&lt;='CALC| 2'!$G$10,'CALC| 2'!$G$35,0)</f>
        <v>0</v>
      </c>
      <c r="Y129" s="90">
        <f>IF(Y114&lt;='CALC| 2'!$G$10,'CALC| 2'!$G$35,0)</f>
        <v>0</v>
      </c>
      <c r="Z129" s="90">
        <f>IF(Z114&lt;='CALC| 2'!$G$10,'CALC| 2'!$G$35,0)</f>
        <v>0</v>
      </c>
      <c r="AA129" s="90">
        <f>IF(AA114&lt;='CALC| 2'!$G$10,'CALC| 2'!$G$35,0)</f>
        <v>0</v>
      </c>
      <c r="AB129" s="90">
        <f>IF(AB114&lt;='CALC| 2'!$G$10,'CALC| 2'!$G$35,0)</f>
        <v>0</v>
      </c>
      <c r="AC129" s="90">
        <f>IF(AC114&lt;='CALC| 2'!$G$10,'CALC| 2'!$G$35,0)</f>
        <v>0</v>
      </c>
      <c r="AD129" s="90">
        <f>IF(AD114&lt;='CALC| 2'!$G$10,'CALC| 2'!$G$35,0)</f>
        <v>0</v>
      </c>
      <c r="AE129" s="90">
        <f>IF(AE114&lt;='CALC| 2'!$G$10,'CALC| 2'!$G$35,0)</f>
        <v>0</v>
      </c>
      <c r="AF129" s="90">
        <f>IF(AF114&lt;='CALC| 2'!$G$10,'CALC| 2'!$G$35,0)</f>
        <v>0</v>
      </c>
      <c r="AG129" s="90">
        <f>IF(AG114&lt;='CALC| 2'!$G$10,'CALC| 2'!$G$35,0)</f>
        <v>0</v>
      </c>
      <c r="AH129" s="90">
        <f>IF(AH114&lt;='CALC| 2'!$G$10,'CALC| 2'!$G$35,0)</f>
        <v>0</v>
      </c>
      <c r="AI129" s="90">
        <f>IF(AI114&lt;='CALC| 2'!$G$10,'CALC| 2'!$G$35,0)</f>
        <v>0</v>
      </c>
      <c r="AJ129" s="90">
        <f>IF(AJ114&lt;='CALC| 2'!$G$10,'CALC| 2'!$G$35,0)</f>
        <v>0</v>
      </c>
      <c r="AK129" s="90">
        <f>IF(AK114&lt;='CALC| 2'!$G$10,'CALC| 2'!$G$35,0)</f>
        <v>0</v>
      </c>
      <c r="AL129" s="90">
        <f>IF(AL114&lt;='CALC| 2'!$G$10,'CALC| 2'!$G$35,0)</f>
        <v>0</v>
      </c>
      <c r="AM129" s="90">
        <f>IF(AM114&lt;='CALC| 2'!$G$10,'CALC| 2'!$G$35,0)</f>
        <v>0</v>
      </c>
      <c r="AN129" s="90">
        <f>IF(AN114&lt;='CALC| 2'!$G$10,'CALC| 2'!$G$35,0)</f>
        <v>0</v>
      </c>
      <c r="AO129" s="90">
        <f>IF(AO114&lt;='CALC| 2'!$G$10,'CALC| 2'!$G$35,0)</f>
        <v>0</v>
      </c>
      <c r="AP129" s="90">
        <f>IF(AP114&lt;='CALC| 2'!$G$10,'CALC| 2'!$G$35,0)</f>
        <v>0</v>
      </c>
      <c r="AQ129" s="90">
        <f>IF(AQ114&lt;='CALC| 2'!$G$10,'CALC| 2'!$G$35,0)</f>
        <v>0</v>
      </c>
      <c r="AR129" s="90">
        <f>IF(AR114&lt;='CALC| 2'!$G$10,'CALC| 2'!$G$35,0)</f>
        <v>0</v>
      </c>
      <c r="AS129" s="90">
        <f>IF(AS114&lt;='CALC| 2'!$G$10,'CALC| 2'!$G$35,0)</f>
        <v>0</v>
      </c>
      <c r="AT129" s="90">
        <f>IF(AT114&lt;='CALC| 2'!$G$10,'CALC| 2'!$G$35,0)</f>
        <v>0</v>
      </c>
      <c r="AU129" s="90">
        <f>IF(AU114&lt;='CALC| 2'!$G$10,'CALC| 2'!$G$35,0)</f>
        <v>0</v>
      </c>
      <c r="AV129" s="90">
        <f>IF(AV114&lt;='CALC| 2'!$G$10,'CALC| 2'!$G$35,0)</f>
        <v>0</v>
      </c>
      <c r="AW129" s="90">
        <f>IF(AW114&lt;='CALC| 2'!$G$10,'CALC| 2'!$G$35,0)</f>
        <v>0</v>
      </c>
      <c r="AX129" s="90">
        <f>IF(AX114&lt;='CALC| 2'!$G$10,'CALC| 2'!$G$35,0)</f>
        <v>0</v>
      </c>
      <c r="AY129" s="90">
        <f>IF(AY114&lt;='CALC| 2'!$G$10,'CALC| 2'!$G$35,0)</f>
        <v>0</v>
      </c>
      <c r="AZ129" s="90">
        <f>IF(AZ114&lt;='CALC| 2'!$G$10,'CALC| 2'!$G$35,0)</f>
        <v>0</v>
      </c>
      <c r="BA129" s="90">
        <f>IF(BA114&lt;='CALC| 2'!$G$10,'CALC| 2'!$G$35,0)</f>
        <v>0</v>
      </c>
      <c r="BB129" s="90">
        <f>IF(BB114&lt;='CALC| 2'!$G$10,'CALC| 2'!$G$35,0)</f>
        <v>0</v>
      </c>
      <c r="BC129" s="90">
        <f>IF(BC114&lt;='CALC| 2'!$G$10,'CALC| 2'!$G$35,0)</f>
        <v>0</v>
      </c>
      <c r="BD129" s="90">
        <f>IF(BD114&lt;='CALC| 2'!$G$10,'CALC| 2'!$G$35,0)</f>
        <v>0</v>
      </c>
      <c r="BE129" s="90">
        <f>IF(BE114&lt;='CALC| 2'!$G$10,'CALC| 2'!$G$35,0)</f>
        <v>0</v>
      </c>
      <c r="BF129" s="90">
        <f>IF(BF114&lt;='CALC| 2'!$G$10,'CALC| 2'!$G$35,0)</f>
        <v>0</v>
      </c>
      <c r="BG129" s="90">
        <f>IF(BG114&lt;='CALC| 2'!$G$10,'CALC| 2'!$G$35,0)</f>
        <v>0</v>
      </c>
      <c r="BH129" s="90">
        <f>IF(BH114&lt;='CALC| 2'!$G$10,'CALC| 2'!$G$35,0)</f>
        <v>0</v>
      </c>
      <c r="BI129" s="90">
        <f>IF(BI114&lt;='CALC| 2'!$G$10,'CALC| 2'!$G$35,0)</f>
        <v>0</v>
      </c>
      <c r="BJ129" s="90">
        <f>IF(BJ114&lt;='CALC| 2'!$G$10,'CALC| 2'!$G$35,0)</f>
        <v>0</v>
      </c>
      <c r="BK129" s="90">
        <f>IF(BK114&lt;='CALC| 2'!$G$10,'CALC| 2'!$G$35,0)</f>
        <v>0</v>
      </c>
      <c r="BL129" s="90">
        <f>IF(BL114&lt;='CALC| 2'!$G$10,'CALC| 2'!$G$35,0)</f>
        <v>0</v>
      </c>
      <c r="BM129" s="90">
        <f>IF(BM114&lt;='CALC| 2'!$G$10,'CALC| 2'!$G$35,0)</f>
        <v>0</v>
      </c>
      <c r="BN129" s="90">
        <f>IF(BN114&lt;='CALC| 2'!$G$10,'CALC| 2'!$G$35,0)</f>
        <v>0</v>
      </c>
      <c r="BO129" s="68"/>
      <c r="BP129" s="68"/>
      <c r="BQ129" s="68"/>
      <c r="BR129" s="68"/>
      <c r="BS129" s="68"/>
    </row>
    <row r="130" spans="1:71" ht="15.4" x14ac:dyDescent="0.6">
      <c r="A130" s="68"/>
      <c r="B130" s="68"/>
      <c r="C130" s="68" t="s">
        <v>227</v>
      </c>
      <c r="D130" s="34" t="s">
        <v>0</v>
      </c>
      <c r="E130" s="20" t="s">
        <v>110</v>
      </c>
      <c r="F130" s="20"/>
      <c r="G130" s="90">
        <v>0</v>
      </c>
      <c r="H130" s="90">
        <v>0</v>
      </c>
      <c r="I130" s="90">
        <v>0</v>
      </c>
      <c r="J130" s="90">
        <v>0</v>
      </c>
      <c r="K130" s="90">
        <v>0</v>
      </c>
      <c r="L130" s="90">
        <v>0</v>
      </c>
      <c r="M130" s="90">
        <v>0</v>
      </c>
      <c r="N130" s="90">
        <v>0</v>
      </c>
      <c r="O130" s="90">
        <v>0</v>
      </c>
      <c r="P130" s="90">
        <v>0</v>
      </c>
      <c r="Q130" s="90">
        <v>0</v>
      </c>
      <c r="R130" s="90">
        <v>0</v>
      </c>
      <c r="S130" s="90">
        <v>0</v>
      </c>
      <c r="T130" s="90">
        <v>0</v>
      </c>
      <c r="U130" s="90">
        <v>0</v>
      </c>
      <c r="V130" s="90">
        <v>0</v>
      </c>
      <c r="W130" s="90">
        <v>0</v>
      </c>
      <c r="X130" s="90">
        <v>0</v>
      </c>
      <c r="Y130" s="90">
        <v>0</v>
      </c>
      <c r="Z130" s="90">
        <v>0</v>
      </c>
      <c r="AA130" s="90">
        <v>0</v>
      </c>
      <c r="AB130" s="90">
        <v>0</v>
      </c>
      <c r="AC130" s="90">
        <v>0</v>
      </c>
      <c r="AD130" s="90">
        <v>0</v>
      </c>
      <c r="AE130" s="90">
        <v>0</v>
      </c>
      <c r="AF130" s="90">
        <v>0</v>
      </c>
      <c r="AG130" s="90">
        <v>0</v>
      </c>
      <c r="AH130" s="90">
        <v>0</v>
      </c>
      <c r="AI130" s="90">
        <v>0</v>
      </c>
      <c r="AJ130" s="90">
        <v>0</v>
      </c>
      <c r="AK130" s="90">
        <v>0</v>
      </c>
      <c r="AL130" s="90">
        <v>0</v>
      </c>
      <c r="AM130" s="90">
        <v>0</v>
      </c>
      <c r="AN130" s="90">
        <v>0</v>
      </c>
      <c r="AO130" s="90">
        <v>0</v>
      </c>
      <c r="AP130" s="90">
        <v>0</v>
      </c>
      <c r="AQ130" s="90">
        <v>0</v>
      </c>
      <c r="AR130" s="90">
        <v>0</v>
      </c>
      <c r="AS130" s="90">
        <v>0</v>
      </c>
      <c r="AT130" s="90">
        <v>0</v>
      </c>
      <c r="AU130" s="90">
        <v>0</v>
      </c>
      <c r="AV130" s="90">
        <v>0</v>
      </c>
      <c r="AW130" s="90">
        <v>0</v>
      </c>
      <c r="AX130" s="90">
        <v>0</v>
      </c>
      <c r="AY130" s="90">
        <v>0</v>
      </c>
      <c r="AZ130" s="90">
        <v>0</v>
      </c>
      <c r="BA130" s="90">
        <v>0</v>
      </c>
      <c r="BB130" s="90">
        <v>0</v>
      </c>
      <c r="BC130" s="90">
        <v>0</v>
      </c>
      <c r="BD130" s="90">
        <v>0</v>
      </c>
      <c r="BE130" s="90">
        <v>0</v>
      </c>
      <c r="BF130" s="90">
        <v>0</v>
      </c>
      <c r="BG130" s="90">
        <v>0</v>
      </c>
      <c r="BH130" s="90">
        <v>0</v>
      </c>
      <c r="BI130" s="90">
        <v>0</v>
      </c>
      <c r="BJ130" s="90">
        <v>0</v>
      </c>
      <c r="BK130" s="90">
        <v>0</v>
      </c>
      <c r="BL130" s="90">
        <v>0</v>
      </c>
      <c r="BM130" s="90">
        <v>0</v>
      </c>
      <c r="BN130" s="90">
        <v>0</v>
      </c>
      <c r="BO130" s="68"/>
      <c r="BP130" s="68"/>
      <c r="BQ130" s="68"/>
      <c r="BR130" s="68"/>
      <c r="BS130" s="68"/>
    </row>
    <row r="131" spans="1:71" x14ac:dyDescent="0.35">
      <c r="A131" s="68"/>
      <c r="B131" s="68"/>
      <c r="C131" s="68"/>
      <c r="D131" s="68"/>
      <c r="E131" s="68"/>
      <c r="F131" s="68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  <c r="AI131" s="90"/>
      <c r="AJ131" s="90"/>
      <c r="AK131" s="90"/>
      <c r="AL131" s="90"/>
      <c r="AM131" s="90"/>
      <c r="AN131" s="90"/>
      <c r="AO131" s="90"/>
      <c r="AP131" s="90"/>
      <c r="AQ131" s="90"/>
      <c r="AR131" s="90"/>
      <c r="AS131" s="90"/>
      <c r="AT131" s="90"/>
      <c r="AU131" s="90"/>
      <c r="AV131" s="90"/>
      <c r="AW131" s="90"/>
      <c r="AX131" s="90"/>
      <c r="AY131" s="90"/>
      <c r="AZ131" s="90"/>
      <c r="BA131" s="90"/>
      <c r="BB131" s="90"/>
      <c r="BC131" s="90"/>
      <c r="BD131" s="90"/>
      <c r="BE131" s="90"/>
      <c r="BF131" s="90"/>
      <c r="BG131" s="90"/>
      <c r="BH131" s="90"/>
      <c r="BI131" s="90"/>
      <c r="BJ131" s="90"/>
      <c r="BK131" s="90"/>
      <c r="BL131" s="90"/>
      <c r="BM131" s="90"/>
      <c r="BN131" s="90"/>
      <c r="BO131" s="68"/>
      <c r="BP131" s="68"/>
      <c r="BQ131" s="68"/>
      <c r="BR131" s="68"/>
      <c r="BS131" s="68"/>
    </row>
    <row r="132" spans="1:71" ht="14.25" x14ac:dyDescent="0.45">
      <c r="A132"/>
      <c r="B132"/>
      <c r="C132" s="70" t="s">
        <v>29</v>
      </c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</row>
    <row r="133" spans="1:71" ht="15.4" x14ac:dyDescent="0.6">
      <c r="A133" s="68"/>
      <c r="B133" s="68"/>
      <c r="C133" s="68" t="s">
        <v>223</v>
      </c>
      <c r="D133" s="34" t="s">
        <v>0</v>
      </c>
      <c r="E133" s="20" t="s">
        <v>110</v>
      </c>
      <c r="F133" s="20"/>
      <c r="G133" s="90">
        <f>IF(G114&lt;='CALC| 2'!$G$10,'CALC| 2'!$G$41,0)</f>
        <v>5.6648000000000002E-3</v>
      </c>
      <c r="H133" s="90">
        <f>IF(H114&lt;='CALC| 2'!$G$10,'CALC| 2'!$G$41,0)</f>
        <v>5.6648000000000002E-3</v>
      </c>
      <c r="I133" s="90">
        <f>IF(I114&lt;='CALC| 2'!$G$10,'CALC| 2'!$G$41,0)</f>
        <v>5.6648000000000002E-3</v>
      </c>
      <c r="J133" s="90">
        <f>IF(J114&lt;='CALC| 2'!$G$10,'CALC| 2'!$G$41,0)</f>
        <v>5.6648000000000002E-3</v>
      </c>
      <c r="K133" s="90">
        <f>IF(K114&lt;='CALC| 2'!$G$10,'CALC| 2'!$G$41,0)</f>
        <v>5.6648000000000002E-3</v>
      </c>
      <c r="L133" s="90">
        <f>IF(L114&lt;='CALC| 2'!$G$10,'CALC| 2'!$G$41,0)</f>
        <v>5.6648000000000002E-3</v>
      </c>
      <c r="M133" s="90">
        <f>IF(M114&lt;='CALC| 2'!$G$10,'CALC| 2'!$G$41,0)</f>
        <v>5.6648000000000002E-3</v>
      </c>
      <c r="N133" s="90">
        <f>IF(N114&lt;='CALC| 2'!$G$10,'CALC| 2'!$G$41,0)</f>
        <v>5.6648000000000002E-3</v>
      </c>
      <c r="O133" s="90">
        <f>IF(O114&lt;='CALC| 2'!$G$10,'CALC| 2'!$G$41,0)</f>
        <v>0</v>
      </c>
      <c r="P133" s="90">
        <f>IF(P114&lt;='CALC| 2'!$G$10,'CALC| 2'!$G$41,0)</f>
        <v>0</v>
      </c>
      <c r="Q133" s="90">
        <f>IF(Q114&lt;='CALC| 2'!$G$10,'CALC| 2'!$G$41,0)</f>
        <v>0</v>
      </c>
      <c r="R133" s="90">
        <f>IF(R114&lt;='CALC| 2'!$G$10,'CALC| 2'!$G$41,0)</f>
        <v>0</v>
      </c>
      <c r="S133" s="90">
        <f>IF(S114&lt;='CALC| 2'!$G$10,'CALC| 2'!$G$41,0)</f>
        <v>0</v>
      </c>
      <c r="T133" s="90">
        <f>IF(T114&lt;='CALC| 2'!$G$10,'CALC| 2'!$G$41,0)</f>
        <v>0</v>
      </c>
      <c r="U133" s="90">
        <f>IF(U114&lt;='CALC| 2'!$G$10,'CALC| 2'!$G$41,0)</f>
        <v>0</v>
      </c>
      <c r="V133" s="90">
        <f>IF(V114&lt;='CALC| 2'!$G$10,'CALC| 2'!$G$41,0)</f>
        <v>0</v>
      </c>
      <c r="W133" s="90">
        <f>IF(W114&lt;='CALC| 2'!$G$10,'CALC| 2'!$G$41,0)</f>
        <v>0</v>
      </c>
      <c r="X133" s="90">
        <f>IF(X114&lt;='CALC| 2'!$G$10,'CALC| 2'!$G$41,0)</f>
        <v>0</v>
      </c>
      <c r="Y133" s="90">
        <f>IF(Y114&lt;='CALC| 2'!$G$10,'CALC| 2'!$G$41,0)</f>
        <v>0</v>
      </c>
      <c r="Z133" s="90">
        <f>IF(Z114&lt;='CALC| 2'!$G$10,'CALC| 2'!$G$41,0)</f>
        <v>0</v>
      </c>
      <c r="AA133" s="90">
        <f>IF(AA114&lt;='CALC| 2'!$G$10,'CALC| 2'!$G$41,0)</f>
        <v>0</v>
      </c>
      <c r="AB133" s="90">
        <f>IF(AB114&lt;='CALC| 2'!$G$10,'CALC| 2'!$G$41,0)</f>
        <v>0</v>
      </c>
      <c r="AC133" s="90">
        <f>IF(AC114&lt;='CALC| 2'!$G$10,'CALC| 2'!$G$41,0)</f>
        <v>0</v>
      </c>
      <c r="AD133" s="90">
        <f>IF(AD114&lt;='CALC| 2'!$G$10,'CALC| 2'!$G$41,0)</f>
        <v>0</v>
      </c>
      <c r="AE133" s="90">
        <f>IF(AE114&lt;='CALC| 2'!$G$10,'CALC| 2'!$G$41,0)</f>
        <v>0</v>
      </c>
      <c r="AF133" s="90">
        <f>IF(AF114&lt;='CALC| 2'!$G$10,'CALC| 2'!$G$41,0)</f>
        <v>0</v>
      </c>
      <c r="AG133" s="90">
        <f>IF(AG114&lt;='CALC| 2'!$G$10,'CALC| 2'!$G$41,0)</f>
        <v>0</v>
      </c>
      <c r="AH133" s="90">
        <f>IF(AH114&lt;='CALC| 2'!$G$10,'CALC| 2'!$G$41,0)</f>
        <v>0</v>
      </c>
      <c r="AI133" s="90">
        <f>IF(AI114&lt;='CALC| 2'!$G$10,'CALC| 2'!$G$41,0)</f>
        <v>0</v>
      </c>
      <c r="AJ133" s="90">
        <f>IF(AJ114&lt;='CALC| 2'!$G$10,'CALC| 2'!$G$41,0)</f>
        <v>0</v>
      </c>
      <c r="AK133" s="90">
        <f>IF(AK114&lt;='CALC| 2'!$G$10,'CALC| 2'!$G$41,0)</f>
        <v>0</v>
      </c>
      <c r="AL133" s="90">
        <f>IF(AL114&lt;='CALC| 2'!$G$10,'CALC| 2'!$G$41,0)</f>
        <v>0</v>
      </c>
      <c r="AM133" s="90">
        <f>IF(AM114&lt;='CALC| 2'!$G$10,'CALC| 2'!$G$41,0)</f>
        <v>0</v>
      </c>
      <c r="AN133" s="90">
        <f>IF(AN114&lt;='CALC| 2'!$G$10,'CALC| 2'!$G$41,0)</f>
        <v>0</v>
      </c>
      <c r="AO133" s="90">
        <f>IF(AO114&lt;='CALC| 2'!$G$10,'CALC| 2'!$G$41,0)</f>
        <v>0</v>
      </c>
      <c r="AP133" s="90">
        <f>IF(AP114&lt;='CALC| 2'!$G$10,'CALC| 2'!$G$41,0)</f>
        <v>0</v>
      </c>
      <c r="AQ133" s="90">
        <f>IF(AQ114&lt;='CALC| 2'!$G$10,'CALC| 2'!$G$41,0)</f>
        <v>0</v>
      </c>
      <c r="AR133" s="90">
        <f>IF(AR114&lt;='CALC| 2'!$G$10,'CALC| 2'!$G$41,0)</f>
        <v>0</v>
      </c>
      <c r="AS133" s="90">
        <f>IF(AS114&lt;='CALC| 2'!$G$10,'CALC| 2'!$G$41,0)</f>
        <v>0</v>
      </c>
      <c r="AT133" s="90">
        <f>IF(AT114&lt;='CALC| 2'!$G$10,'CALC| 2'!$G$41,0)</f>
        <v>0</v>
      </c>
      <c r="AU133" s="90">
        <f>IF(AU114&lt;='CALC| 2'!$G$10,'CALC| 2'!$G$41,0)</f>
        <v>0</v>
      </c>
      <c r="AV133" s="90">
        <f>IF(AV114&lt;='CALC| 2'!$G$10,'CALC| 2'!$G$41,0)</f>
        <v>0</v>
      </c>
      <c r="AW133" s="90">
        <f>IF(AW114&lt;='CALC| 2'!$G$10,'CALC| 2'!$G$41,0)</f>
        <v>0</v>
      </c>
      <c r="AX133" s="90">
        <f>IF(AX114&lt;='CALC| 2'!$G$10,'CALC| 2'!$G$41,0)</f>
        <v>0</v>
      </c>
      <c r="AY133" s="90">
        <f>IF(AY114&lt;='CALC| 2'!$G$10,'CALC| 2'!$G$41,0)</f>
        <v>0</v>
      </c>
      <c r="AZ133" s="90">
        <f>IF(AZ114&lt;='CALC| 2'!$G$10,'CALC| 2'!$G$41,0)</f>
        <v>0</v>
      </c>
      <c r="BA133" s="90">
        <f>IF(BA114&lt;='CALC| 2'!$G$10,'CALC| 2'!$G$41,0)</f>
        <v>0</v>
      </c>
      <c r="BB133" s="90">
        <f>IF(BB114&lt;='CALC| 2'!$G$10,'CALC| 2'!$G$41,0)</f>
        <v>0</v>
      </c>
      <c r="BC133" s="90">
        <f>IF(BC114&lt;='CALC| 2'!$G$10,'CALC| 2'!$G$41,0)</f>
        <v>0</v>
      </c>
      <c r="BD133" s="90">
        <f>IF(BD114&lt;='CALC| 2'!$G$10,'CALC| 2'!$G$41,0)</f>
        <v>0</v>
      </c>
      <c r="BE133" s="90">
        <f>IF(BE114&lt;='CALC| 2'!$G$10,'CALC| 2'!$G$41,0)</f>
        <v>0</v>
      </c>
      <c r="BF133" s="90">
        <f>IF(BF114&lt;='CALC| 2'!$G$10,'CALC| 2'!$G$41,0)</f>
        <v>0</v>
      </c>
      <c r="BG133" s="90">
        <f>IF(BG114&lt;='CALC| 2'!$G$10,'CALC| 2'!$G$41,0)</f>
        <v>0</v>
      </c>
      <c r="BH133" s="90">
        <f>IF(BH114&lt;='CALC| 2'!$G$10,'CALC| 2'!$G$41,0)</f>
        <v>0</v>
      </c>
      <c r="BI133" s="90">
        <f>IF(BI114&lt;='CALC| 2'!$G$10,'CALC| 2'!$G$41,0)</f>
        <v>0</v>
      </c>
      <c r="BJ133" s="90">
        <f>IF(BJ114&lt;='CALC| 2'!$G$10,'CALC| 2'!$G$41,0)</f>
        <v>0</v>
      </c>
      <c r="BK133" s="90">
        <f>IF(BK114&lt;='CALC| 2'!$G$10,'CALC| 2'!$G$41,0)</f>
        <v>0</v>
      </c>
      <c r="BL133" s="90">
        <f>IF(BL114&lt;='CALC| 2'!$G$10,'CALC| 2'!$G$41,0)</f>
        <v>0</v>
      </c>
      <c r="BM133" s="90">
        <f>IF(BM114&lt;='CALC| 2'!$G$10,'CALC| 2'!$G$41,0)</f>
        <v>0</v>
      </c>
      <c r="BN133" s="90">
        <f>IF(BN114&lt;='CALC| 2'!$G$10,'CALC| 2'!$G$41,0)</f>
        <v>0</v>
      </c>
      <c r="BO133" s="68"/>
      <c r="BP133" s="68"/>
      <c r="BQ133" s="68"/>
      <c r="BR133" s="68"/>
      <c r="BS133" s="68"/>
    </row>
    <row r="134" spans="1:71" ht="15.4" x14ac:dyDescent="0.6">
      <c r="A134" s="68"/>
      <c r="B134" s="68"/>
      <c r="C134" s="68" t="s">
        <v>154</v>
      </c>
      <c r="D134" s="34" t="s">
        <v>0</v>
      </c>
      <c r="E134" s="20" t="s">
        <v>110</v>
      </c>
      <c r="F134" s="20"/>
      <c r="G134" s="90">
        <f>IF(G114&lt;='CALC| 2'!$G$10,'CALC| 2'!$G$42,0)</f>
        <v>1.2614353049016263E-2</v>
      </c>
      <c r="H134" s="90">
        <f>IF(H114&lt;='CALC| 2'!$G$10,'CALC| 2'!$G$42,0)</f>
        <v>1.2614353049016263E-2</v>
      </c>
      <c r="I134" s="90">
        <f>IF(I114&lt;='CALC| 2'!$G$10,'CALC| 2'!$G$42,0)</f>
        <v>1.2614353049016263E-2</v>
      </c>
      <c r="J134" s="90">
        <f>IF(J114&lt;='CALC| 2'!$G$10,'CALC| 2'!$G$42,0)</f>
        <v>1.2614353049016263E-2</v>
      </c>
      <c r="K134" s="90">
        <f>IF(K114&lt;='CALC| 2'!$G$10,'CALC| 2'!$G$42,0)</f>
        <v>1.2614353049016263E-2</v>
      </c>
      <c r="L134" s="90">
        <f>IF(L114&lt;='CALC| 2'!$G$10,'CALC| 2'!$G$42,0)</f>
        <v>1.2614353049016263E-2</v>
      </c>
      <c r="M134" s="90">
        <f>IF(M114&lt;='CALC| 2'!$G$10,'CALC| 2'!$G$42,0)</f>
        <v>1.2614353049016263E-2</v>
      </c>
      <c r="N134" s="90">
        <f>IF(N114&lt;='CALC| 2'!$G$10,'CALC| 2'!$G$42,0)</f>
        <v>1.2614353049016263E-2</v>
      </c>
      <c r="O134" s="90">
        <f>IF(O114&lt;='CALC| 2'!$G$10,'CALC| 2'!$G$42,0)</f>
        <v>0</v>
      </c>
      <c r="P134" s="90">
        <f>IF(P114&lt;='CALC| 2'!$G$10,'CALC| 2'!$G$42,0)</f>
        <v>0</v>
      </c>
      <c r="Q134" s="90">
        <f>IF(Q114&lt;='CALC| 2'!$G$10,'CALC| 2'!$G$42,0)</f>
        <v>0</v>
      </c>
      <c r="R134" s="90">
        <f>IF(R114&lt;='CALC| 2'!$G$10,'CALC| 2'!$G$42,0)</f>
        <v>0</v>
      </c>
      <c r="S134" s="90">
        <f>IF(S114&lt;='CALC| 2'!$G$10,'CALC| 2'!$G$42,0)</f>
        <v>0</v>
      </c>
      <c r="T134" s="90">
        <f>IF(T114&lt;='CALC| 2'!$G$10,'CALC| 2'!$G$42,0)</f>
        <v>0</v>
      </c>
      <c r="U134" s="90">
        <f>IF(U114&lt;='CALC| 2'!$G$10,'CALC| 2'!$G$42,0)</f>
        <v>0</v>
      </c>
      <c r="V134" s="90">
        <f>IF(V114&lt;='CALC| 2'!$G$10,'CALC| 2'!$G$42,0)</f>
        <v>0</v>
      </c>
      <c r="W134" s="90">
        <f>IF(W114&lt;='CALC| 2'!$G$10,'CALC| 2'!$G$42,0)</f>
        <v>0</v>
      </c>
      <c r="X134" s="90">
        <f>IF(X114&lt;='CALC| 2'!$G$10,'CALC| 2'!$G$42,0)</f>
        <v>0</v>
      </c>
      <c r="Y134" s="90">
        <f>IF(Y114&lt;='CALC| 2'!$G$10,'CALC| 2'!$G$42,0)</f>
        <v>0</v>
      </c>
      <c r="Z134" s="90">
        <f>IF(Z114&lt;='CALC| 2'!$G$10,'CALC| 2'!$G$42,0)</f>
        <v>0</v>
      </c>
      <c r="AA134" s="90">
        <f>IF(AA114&lt;='CALC| 2'!$G$10,'CALC| 2'!$G$42,0)</f>
        <v>0</v>
      </c>
      <c r="AB134" s="90">
        <f>IF(AB114&lt;='CALC| 2'!$G$10,'CALC| 2'!$G$42,0)</f>
        <v>0</v>
      </c>
      <c r="AC134" s="90">
        <f>IF(AC114&lt;='CALC| 2'!$G$10,'CALC| 2'!$G$42,0)</f>
        <v>0</v>
      </c>
      <c r="AD134" s="90">
        <f>IF(AD114&lt;='CALC| 2'!$G$10,'CALC| 2'!$G$42,0)</f>
        <v>0</v>
      </c>
      <c r="AE134" s="90">
        <f>IF(AE114&lt;='CALC| 2'!$G$10,'CALC| 2'!$G$42,0)</f>
        <v>0</v>
      </c>
      <c r="AF134" s="90">
        <f>IF(AF114&lt;='CALC| 2'!$G$10,'CALC| 2'!$G$42,0)</f>
        <v>0</v>
      </c>
      <c r="AG134" s="90">
        <f>IF(AG114&lt;='CALC| 2'!$G$10,'CALC| 2'!$G$42,0)</f>
        <v>0</v>
      </c>
      <c r="AH134" s="90">
        <f>IF(AH114&lt;='CALC| 2'!$G$10,'CALC| 2'!$G$42,0)</f>
        <v>0</v>
      </c>
      <c r="AI134" s="90">
        <f>IF(AI114&lt;='CALC| 2'!$G$10,'CALC| 2'!$G$42,0)</f>
        <v>0</v>
      </c>
      <c r="AJ134" s="90">
        <f>IF(AJ114&lt;='CALC| 2'!$G$10,'CALC| 2'!$G$42,0)</f>
        <v>0</v>
      </c>
      <c r="AK134" s="90">
        <f>IF(AK114&lt;='CALC| 2'!$G$10,'CALC| 2'!$G$42,0)</f>
        <v>0</v>
      </c>
      <c r="AL134" s="90">
        <f>IF(AL114&lt;='CALC| 2'!$G$10,'CALC| 2'!$G$42,0)</f>
        <v>0</v>
      </c>
      <c r="AM134" s="90">
        <f>IF(AM114&lt;='CALC| 2'!$G$10,'CALC| 2'!$G$42,0)</f>
        <v>0</v>
      </c>
      <c r="AN134" s="90">
        <f>IF(AN114&lt;='CALC| 2'!$G$10,'CALC| 2'!$G$42,0)</f>
        <v>0</v>
      </c>
      <c r="AO134" s="90">
        <f>IF(AO114&lt;='CALC| 2'!$G$10,'CALC| 2'!$G$42,0)</f>
        <v>0</v>
      </c>
      <c r="AP134" s="90">
        <f>IF(AP114&lt;='CALC| 2'!$G$10,'CALC| 2'!$G$42,0)</f>
        <v>0</v>
      </c>
      <c r="AQ134" s="90">
        <f>IF(AQ114&lt;='CALC| 2'!$G$10,'CALC| 2'!$G$42,0)</f>
        <v>0</v>
      </c>
      <c r="AR134" s="90">
        <f>IF(AR114&lt;='CALC| 2'!$G$10,'CALC| 2'!$G$42,0)</f>
        <v>0</v>
      </c>
      <c r="AS134" s="90">
        <f>IF(AS114&lt;='CALC| 2'!$G$10,'CALC| 2'!$G$42,0)</f>
        <v>0</v>
      </c>
      <c r="AT134" s="90">
        <f>IF(AT114&lt;='CALC| 2'!$G$10,'CALC| 2'!$G$42,0)</f>
        <v>0</v>
      </c>
      <c r="AU134" s="90">
        <f>IF(AU114&lt;='CALC| 2'!$G$10,'CALC| 2'!$G$42,0)</f>
        <v>0</v>
      </c>
      <c r="AV134" s="90">
        <f>IF(AV114&lt;='CALC| 2'!$G$10,'CALC| 2'!$G$42,0)</f>
        <v>0</v>
      </c>
      <c r="AW134" s="90">
        <f>IF(AW114&lt;='CALC| 2'!$G$10,'CALC| 2'!$G$42,0)</f>
        <v>0</v>
      </c>
      <c r="AX134" s="90">
        <f>IF(AX114&lt;='CALC| 2'!$G$10,'CALC| 2'!$G$42,0)</f>
        <v>0</v>
      </c>
      <c r="AY134" s="90">
        <f>IF(AY114&lt;='CALC| 2'!$G$10,'CALC| 2'!$G$42,0)</f>
        <v>0</v>
      </c>
      <c r="AZ134" s="90">
        <f>IF(AZ114&lt;='CALC| 2'!$G$10,'CALC| 2'!$G$42,0)</f>
        <v>0</v>
      </c>
      <c r="BA134" s="90">
        <f>IF(BA114&lt;='CALC| 2'!$G$10,'CALC| 2'!$G$42,0)</f>
        <v>0</v>
      </c>
      <c r="BB134" s="90">
        <f>IF(BB114&lt;='CALC| 2'!$G$10,'CALC| 2'!$G$42,0)</f>
        <v>0</v>
      </c>
      <c r="BC134" s="90">
        <f>IF(BC114&lt;='CALC| 2'!$G$10,'CALC| 2'!$G$42,0)</f>
        <v>0</v>
      </c>
      <c r="BD134" s="90">
        <f>IF(BD114&lt;='CALC| 2'!$G$10,'CALC| 2'!$G$42,0)</f>
        <v>0</v>
      </c>
      <c r="BE134" s="90">
        <f>IF(BE114&lt;='CALC| 2'!$G$10,'CALC| 2'!$G$42,0)</f>
        <v>0</v>
      </c>
      <c r="BF134" s="90">
        <f>IF(BF114&lt;='CALC| 2'!$G$10,'CALC| 2'!$G$42,0)</f>
        <v>0</v>
      </c>
      <c r="BG134" s="90">
        <f>IF(BG114&lt;='CALC| 2'!$G$10,'CALC| 2'!$G$42,0)</f>
        <v>0</v>
      </c>
      <c r="BH134" s="90">
        <f>IF(BH114&lt;='CALC| 2'!$G$10,'CALC| 2'!$G$42,0)</f>
        <v>0</v>
      </c>
      <c r="BI134" s="90">
        <f>IF(BI114&lt;='CALC| 2'!$G$10,'CALC| 2'!$G$42,0)</f>
        <v>0</v>
      </c>
      <c r="BJ134" s="90">
        <f>IF(BJ114&lt;='CALC| 2'!$G$10,'CALC| 2'!$G$42,0)</f>
        <v>0</v>
      </c>
      <c r="BK134" s="90">
        <f>IF(BK114&lt;='CALC| 2'!$G$10,'CALC| 2'!$G$42,0)</f>
        <v>0</v>
      </c>
      <c r="BL134" s="90">
        <f>IF(BL114&lt;='CALC| 2'!$G$10,'CALC| 2'!$G$42,0)</f>
        <v>0</v>
      </c>
      <c r="BM134" s="90">
        <f>IF(BM114&lt;='CALC| 2'!$G$10,'CALC| 2'!$G$42,0)</f>
        <v>0</v>
      </c>
      <c r="BN134" s="90">
        <f>IF(BN114&lt;='CALC| 2'!$G$10,'CALC| 2'!$G$42,0)</f>
        <v>0</v>
      </c>
      <c r="BO134" s="68"/>
      <c r="BP134" s="68"/>
      <c r="BQ134" s="68"/>
      <c r="BR134" s="68"/>
      <c r="BS134" s="68"/>
    </row>
    <row r="135" spans="1:71" ht="15.4" x14ac:dyDescent="0.6">
      <c r="A135" s="68"/>
      <c r="B135" s="68"/>
      <c r="C135" s="68" t="s">
        <v>155</v>
      </c>
      <c r="D135" s="34" t="s">
        <v>0</v>
      </c>
      <c r="E135" s="20" t="s">
        <v>110</v>
      </c>
      <c r="F135" s="20"/>
      <c r="G135" s="90">
        <f>IF(G114&lt;='CALC| 2'!$G$10,'CALC| 2'!$G$43,0)</f>
        <v>7.6894516702893864E-2</v>
      </c>
      <c r="H135" s="90">
        <f>IF(H114&lt;='CALC| 2'!$G$10,'CALC| 2'!$G$43,0)</f>
        <v>7.6894516702893864E-2</v>
      </c>
      <c r="I135" s="90">
        <f>IF(I114&lt;='CALC| 2'!$G$10,'CALC| 2'!$G$43,0)</f>
        <v>7.6894516702893864E-2</v>
      </c>
      <c r="J135" s="90">
        <f>IF(J114&lt;='CALC| 2'!$G$10,'CALC| 2'!$G$43,0)</f>
        <v>7.6894516702893864E-2</v>
      </c>
      <c r="K135" s="90">
        <f>IF(K114&lt;='CALC| 2'!$G$10,'CALC| 2'!$G$43,0)</f>
        <v>7.6894516702893864E-2</v>
      </c>
      <c r="L135" s="90">
        <f>IF(L114&lt;='CALC| 2'!$G$10,'CALC| 2'!$G$43,0)</f>
        <v>7.6894516702893864E-2</v>
      </c>
      <c r="M135" s="90">
        <f>IF(M114&lt;='CALC| 2'!$G$10,'CALC| 2'!$G$43,0)</f>
        <v>7.6894516702893864E-2</v>
      </c>
      <c r="N135" s="90">
        <f>IF(N114&lt;='CALC| 2'!$G$10,'CALC| 2'!$G$43,0)</f>
        <v>7.6894516702893864E-2</v>
      </c>
      <c r="O135" s="90">
        <f>IF(O114&lt;='CALC| 2'!$G$10,'CALC| 2'!$G$43,0)</f>
        <v>0</v>
      </c>
      <c r="P135" s="90">
        <f>IF(P114&lt;='CALC| 2'!$G$10,'CALC| 2'!$G$43,0)</f>
        <v>0</v>
      </c>
      <c r="Q135" s="90">
        <f>IF(Q114&lt;='CALC| 2'!$G$10,'CALC| 2'!$G$43,0)</f>
        <v>0</v>
      </c>
      <c r="R135" s="90">
        <f>IF(R114&lt;='CALC| 2'!$G$10,'CALC| 2'!$G$43,0)</f>
        <v>0</v>
      </c>
      <c r="S135" s="90">
        <f>IF(S114&lt;='CALC| 2'!$G$10,'CALC| 2'!$G$43,0)</f>
        <v>0</v>
      </c>
      <c r="T135" s="90">
        <f>IF(T114&lt;='CALC| 2'!$G$10,'CALC| 2'!$G$43,0)</f>
        <v>0</v>
      </c>
      <c r="U135" s="90">
        <f>IF(U114&lt;='CALC| 2'!$G$10,'CALC| 2'!$G$43,0)</f>
        <v>0</v>
      </c>
      <c r="V135" s="90">
        <f>IF(V114&lt;='CALC| 2'!$G$10,'CALC| 2'!$G$43,0)</f>
        <v>0</v>
      </c>
      <c r="W135" s="90">
        <f>IF(W114&lt;='CALC| 2'!$G$10,'CALC| 2'!$G$43,0)</f>
        <v>0</v>
      </c>
      <c r="X135" s="90">
        <f>IF(X114&lt;='CALC| 2'!$G$10,'CALC| 2'!$G$43,0)</f>
        <v>0</v>
      </c>
      <c r="Y135" s="90">
        <f>IF(Y114&lt;='CALC| 2'!$G$10,'CALC| 2'!$G$43,0)</f>
        <v>0</v>
      </c>
      <c r="Z135" s="90">
        <f>IF(Z114&lt;='CALC| 2'!$G$10,'CALC| 2'!$G$43,0)</f>
        <v>0</v>
      </c>
      <c r="AA135" s="90">
        <f>IF(AA114&lt;='CALC| 2'!$G$10,'CALC| 2'!$G$43,0)</f>
        <v>0</v>
      </c>
      <c r="AB135" s="90">
        <f>IF(AB114&lt;='CALC| 2'!$G$10,'CALC| 2'!$G$43,0)</f>
        <v>0</v>
      </c>
      <c r="AC135" s="90">
        <f>IF(AC114&lt;='CALC| 2'!$G$10,'CALC| 2'!$G$43,0)</f>
        <v>0</v>
      </c>
      <c r="AD135" s="90">
        <f>IF(AD114&lt;='CALC| 2'!$G$10,'CALC| 2'!$G$43,0)</f>
        <v>0</v>
      </c>
      <c r="AE135" s="90">
        <f>IF(AE114&lt;='CALC| 2'!$G$10,'CALC| 2'!$G$43,0)</f>
        <v>0</v>
      </c>
      <c r="AF135" s="90">
        <f>IF(AF114&lt;='CALC| 2'!$G$10,'CALC| 2'!$G$43,0)</f>
        <v>0</v>
      </c>
      <c r="AG135" s="90">
        <f>IF(AG114&lt;='CALC| 2'!$G$10,'CALC| 2'!$G$43,0)</f>
        <v>0</v>
      </c>
      <c r="AH135" s="90">
        <f>IF(AH114&lt;='CALC| 2'!$G$10,'CALC| 2'!$G$43,0)</f>
        <v>0</v>
      </c>
      <c r="AI135" s="90">
        <f>IF(AI114&lt;='CALC| 2'!$G$10,'CALC| 2'!$G$43,0)</f>
        <v>0</v>
      </c>
      <c r="AJ135" s="90">
        <f>IF(AJ114&lt;='CALC| 2'!$G$10,'CALC| 2'!$G$43,0)</f>
        <v>0</v>
      </c>
      <c r="AK135" s="90">
        <f>IF(AK114&lt;='CALC| 2'!$G$10,'CALC| 2'!$G$43,0)</f>
        <v>0</v>
      </c>
      <c r="AL135" s="90">
        <f>IF(AL114&lt;='CALC| 2'!$G$10,'CALC| 2'!$G$43,0)</f>
        <v>0</v>
      </c>
      <c r="AM135" s="90">
        <f>IF(AM114&lt;='CALC| 2'!$G$10,'CALC| 2'!$G$43,0)</f>
        <v>0</v>
      </c>
      <c r="AN135" s="90">
        <f>IF(AN114&lt;='CALC| 2'!$G$10,'CALC| 2'!$G$43,0)</f>
        <v>0</v>
      </c>
      <c r="AO135" s="90">
        <f>IF(AO114&lt;='CALC| 2'!$G$10,'CALC| 2'!$G$43,0)</f>
        <v>0</v>
      </c>
      <c r="AP135" s="90">
        <f>IF(AP114&lt;='CALC| 2'!$G$10,'CALC| 2'!$G$43,0)</f>
        <v>0</v>
      </c>
      <c r="AQ135" s="90">
        <f>IF(AQ114&lt;='CALC| 2'!$G$10,'CALC| 2'!$G$43,0)</f>
        <v>0</v>
      </c>
      <c r="AR135" s="90">
        <f>IF(AR114&lt;='CALC| 2'!$G$10,'CALC| 2'!$G$43,0)</f>
        <v>0</v>
      </c>
      <c r="AS135" s="90">
        <f>IF(AS114&lt;='CALC| 2'!$G$10,'CALC| 2'!$G$43,0)</f>
        <v>0</v>
      </c>
      <c r="AT135" s="90">
        <f>IF(AT114&lt;='CALC| 2'!$G$10,'CALC| 2'!$G$43,0)</f>
        <v>0</v>
      </c>
      <c r="AU135" s="90">
        <f>IF(AU114&lt;='CALC| 2'!$G$10,'CALC| 2'!$G$43,0)</f>
        <v>0</v>
      </c>
      <c r="AV135" s="90">
        <f>IF(AV114&lt;='CALC| 2'!$G$10,'CALC| 2'!$G$43,0)</f>
        <v>0</v>
      </c>
      <c r="AW135" s="90">
        <f>IF(AW114&lt;='CALC| 2'!$G$10,'CALC| 2'!$G$43,0)</f>
        <v>0</v>
      </c>
      <c r="AX135" s="90">
        <f>IF(AX114&lt;='CALC| 2'!$G$10,'CALC| 2'!$G$43,0)</f>
        <v>0</v>
      </c>
      <c r="AY135" s="90">
        <f>IF(AY114&lt;='CALC| 2'!$G$10,'CALC| 2'!$G$43,0)</f>
        <v>0</v>
      </c>
      <c r="AZ135" s="90">
        <f>IF(AZ114&lt;='CALC| 2'!$G$10,'CALC| 2'!$G$43,0)</f>
        <v>0</v>
      </c>
      <c r="BA135" s="90">
        <f>IF(BA114&lt;='CALC| 2'!$G$10,'CALC| 2'!$G$43,0)</f>
        <v>0</v>
      </c>
      <c r="BB135" s="90">
        <f>IF(BB114&lt;='CALC| 2'!$G$10,'CALC| 2'!$G$43,0)</f>
        <v>0</v>
      </c>
      <c r="BC135" s="90">
        <f>IF(BC114&lt;='CALC| 2'!$G$10,'CALC| 2'!$G$43,0)</f>
        <v>0</v>
      </c>
      <c r="BD135" s="90">
        <f>IF(BD114&lt;='CALC| 2'!$G$10,'CALC| 2'!$G$43,0)</f>
        <v>0</v>
      </c>
      <c r="BE135" s="90">
        <f>IF(BE114&lt;='CALC| 2'!$G$10,'CALC| 2'!$G$43,0)</f>
        <v>0</v>
      </c>
      <c r="BF135" s="90">
        <f>IF(BF114&lt;='CALC| 2'!$G$10,'CALC| 2'!$G$43,0)</f>
        <v>0</v>
      </c>
      <c r="BG135" s="90">
        <f>IF(BG114&lt;='CALC| 2'!$G$10,'CALC| 2'!$G$43,0)</f>
        <v>0</v>
      </c>
      <c r="BH135" s="90">
        <f>IF(BH114&lt;='CALC| 2'!$G$10,'CALC| 2'!$G$43,0)</f>
        <v>0</v>
      </c>
      <c r="BI135" s="90">
        <f>IF(BI114&lt;='CALC| 2'!$G$10,'CALC| 2'!$G$43,0)</f>
        <v>0</v>
      </c>
      <c r="BJ135" s="90">
        <f>IF(BJ114&lt;='CALC| 2'!$G$10,'CALC| 2'!$G$43,0)</f>
        <v>0</v>
      </c>
      <c r="BK135" s="90">
        <f>IF(BK114&lt;='CALC| 2'!$G$10,'CALC| 2'!$G$43,0)</f>
        <v>0</v>
      </c>
      <c r="BL135" s="90">
        <f>IF(BL114&lt;='CALC| 2'!$G$10,'CALC| 2'!$G$43,0)</f>
        <v>0</v>
      </c>
      <c r="BM135" s="90">
        <f>IF(BM114&lt;='CALC| 2'!$G$10,'CALC| 2'!$G$43,0)</f>
        <v>0</v>
      </c>
      <c r="BN135" s="90">
        <f>IF(BN114&lt;='CALC| 2'!$G$10,'CALC| 2'!$G$43,0)</f>
        <v>0</v>
      </c>
      <c r="BO135" s="68"/>
      <c r="BP135" s="68"/>
      <c r="BQ135" s="68"/>
      <c r="BR135" s="68"/>
      <c r="BS135" s="68"/>
    </row>
    <row r="136" spans="1:71" ht="15.4" x14ac:dyDescent="0.6">
      <c r="A136" s="68"/>
      <c r="B136" s="68"/>
      <c r="C136" s="98" t="s">
        <v>228</v>
      </c>
      <c r="D136" s="34" t="s">
        <v>0</v>
      </c>
      <c r="E136" s="20" t="s">
        <v>110</v>
      </c>
      <c r="F136" s="20"/>
      <c r="G136" s="90">
        <f>IF(G114&lt;='CALC| 2'!$G$10,'CALC| 2'!$G$44,0)</f>
        <v>0.20427542132226761</v>
      </c>
      <c r="H136" s="90">
        <f>IF(H114&lt;='CALC| 2'!$G$10,'CALC| 2'!$G$44,0)</f>
        <v>0.20427542132226761</v>
      </c>
      <c r="I136" s="90">
        <f>IF(I114&lt;='CALC| 2'!$G$10,'CALC| 2'!$G$44,0)</f>
        <v>0.20427542132226761</v>
      </c>
      <c r="J136" s="90">
        <f>IF(J114&lt;='CALC| 2'!$G$10,'CALC| 2'!$G$44,0)</f>
        <v>0.20427542132226761</v>
      </c>
      <c r="K136" s="90">
        <f>IF(K114&lt;='CALC| 2'!$G$10,'CALC| 2'!$G$44,0)</f>
        <v>0.20427542132226761</v>
      </c>
      <c r="L136" s="90">
        <f>IF(L114&lt;='CALC| 2'!$G$10,'CALC| 2'!$G$44,0)</f>
        <v>0.20427542132226761</v>
      </c>
      <c r="M136" s="90">
        <f>IF(M114&lt;='CALC| 2'!$G$10,'CALC| 2'!$G$44,0)</f>
        <v>0.20427542132226761</v>
      </c>
      <c r="N136" s="90">
        <f>IF(N114&lt;='CALC| 2'!$G$10,'CALC| 2'!$G$44,0)</f>
        <v>0.20427542132226761</v>
      </c>
      <c r="O136" s="90">
        <f>IF(O114&lt;='CALC| 2'!$G$10,'CALC| 2'!$G$44,0)</f>
        <v>0</v>
      </c>
      <c r="P136" s="90">
        <f>IF(P114&lt;='CALC| 2'!$G$10,'CALC| 2'!$G$44,0)</f>
        <v>0</v>
      </c>
      <c r="Q136" s="90">
        <f>IF(Q114&lt;='CALC| 2'!$G$10,'CALC| 2'!$G$44,0)</f>
        <v>0</v>
      </c>
      <c r="R136" s="90">
        <f>IF(R114&lt;='CALC| 2'!$G$10,'CALC| 2'!$G$44,0)</f>
        <v>0</v>
      </c>
      <c r="S136" s="90">
        <f>IF(S114&lt;='CALC| 2'!$G$10,'CALC| 2'!$G$44,0)</f>
        <v>0</v>
      </c>
      <c r="T136" s="90">
        <f>IF(T114&lt;='CALC| 2'!$G$10,'CALC| 2'!$G$44,0)</f>
        <v>0</v>
      </c>
      <c r="U136" s="90">
        <f>IF(U114&lt;='CALC| 2'!$G$10,'CALC| 2'!$G$44,0)</f>
        <v>0</v>
      </c>
      <c r="V136" s="90">
        <f>IF(V114&lt;='CALC| 2'!$G$10,'CALC| 2'!$G$44,0)</f>
        <v>0</v>
      </c>
      <c r="W136" s="90">
        <f>IF(W114&lt;='CALC| 2'!$G$10,'CALC| 2'!$G$44,0)</f>
        <v>0</v>
      </c>
      <c r="X136" s="90">
        <f>IF(X114&lt;='CALC| 2'!$G$10,'CALC| 2'!$G$44,0)</f>
        <v>0</v>
      </c>
      <c r="Y136" s="90">
        <f>IF(Y114&lt;='CALC| 2'!$G$10,'CALC| 2'!$G$44,0)</f>
        <v>0</v>
      </c>
      <c r="Z136" s="90">
        <f>IF(Z114&lt;='CALC| 2'!$G$10,'CALC| 2'!$G$44,0)</f>
        <v>0</v>
      </c>
      <c r="AA136" s="90">
        <f>IF(AA114&lt;='CALC| 2'!$G$10,'CALC| 2'!$G$44,0)</f>
        <v>0</v>
      </c>
      <c r="AB136" s="90">
        <f>IF(AB114&lt;='CALC| 2'!$G$10,'CALC| 2'!$G$44,0)</f>
        <v>0</v>
      </c>
      <c r="AC136" s="90">
        <f>IF(AC114&lt;='CALC| 2'!$G$10,'CALC| 2'!$G$44,0)</f>
        <v>0</v>
      </c>
      <c r="AD136" s="90">
        <f>IF(AD114&lt;='CALC| 2'!$G$10,'CALC| 2'!$G$44,0)</f>
        <v>0</v>
      </c>
      <c r="AE136" s="90">
        <f>IF(AE114&lt;='CALC| 2'!$G$10,'CALC| 2'!$G$44,0)</f>
        <v>0</v>
      </c>
      <c r="AF136" s="90">
        <f>IF(AF114&lt;='CALC| 2'!$G$10,'CALC| 2'!$G$44,0)</f>
        <v>0</v>
      </c>
      <c r="AG136" s="90">
        <f>IF(AG114&lt;='CALC| 2'!$G$10,'CALC| 2'!$G$44,0)</f>
        <v>0</v>
      </c>
      <c r="AH136" s="90">
        <f>IF(AH114&lt;='CALC| 2'!$G$10,'CALC| 2'!$G$44,0)</f>
        <v>0</v>
      </c>
      <c r="AI136" s="90">
        <f>IF(AI114&lt;='CALC| 2'!$G$10,'CALC| 2'!$G$44,0)</f>
        <v>0</v>
      </c>
      <c r="AJ136" s="90">
        <f>IF(AJ114&lt;='CALC| 2'!$G$10,'CALC| 2'!$G$44,0)</f>
        <v>0</v>
      </c>
      <c r="AK136" s="90">
        <f>IF(AK114&lt;='CALC| 2'!$G$10,'CALC| 2'!$G$44,0)</f>
        <v>0</v>
      </c>
      <c r="AL136" s="90">
        <f>IF(AL114&lt;='CALC| 2'!$G$10,'CALC| 2'!$G$44,0)</f>
        <v>0</v>
      </c>
      <c r="AM136" s="90">
        <f>IF(AM114&lt;='CALC| 2'!$G$10,'CALC| 2'!$G$44,0)</f>
        <v>0</v>
      </c>
      <c r="AN136" s="90">
        <f>IF(AN114&lt;='CALC| 2'!$G$10,'CALC| 2'!$G$44,0)</f>
        <v>0</v>
      </c>
      <c r="AO136" s="90">
        <f>IF(AO114&lt;='CALC| 2'!$G$10,'CALC| 2'!$G$44,0)</f>
        <v>0</v>
      </c>
      <c r="AP136" s="90">
        <f>IF(AP114&lt;='CALC| 2'!$G$10,'CALC| 2'!$G$44,0)</f>
        <v>0</v>
      </c>
      <c r="AQ136" s="90">
        <f>IF(AQ114&lt;='CALC| 2'!$G$10,'CALC| 2'!$G$44,0)</f>
        <v>0</v>
      </c>
      <c r="AR136" s="90">
        <f>IF(AR114&lt;='CALC| 2'!$G$10,'CALC| 2'!$G$44,0)</f>
        <v>0</v>
      </c>
      <c r="AS136" s="90">
        <f>IF(AS114&lt;='CALC| 2'!$G$10,'CALC| 2'!$G$44,0)</f>
        <v>0</v>
      </c>
      <c r="AT136" s="90">
        <f>IF(AT114&lt;='CALC| 2'!$G$10,'CALC| 2'!$G$44,0)</f>
        <v>0</v>
      </c>
      <c r="AU136" s="90">
        <f>IF(AU114&lt;='CALC| 2'!$G$10,'CALC| 2'!$G$44,0)</f>
        <v>0</v>
      </c>
      <c r="AV136" s="90">
        <f>IF(AV114&lt;='CALC| 2'!$G$10,'CALC| 2'!$G$44,0)</f>
        <v>0</v>
      </c>
      <c r="AW136" s="90">
        <f>IF(AW114&lt;='CALC| 2'!$G$10,'CALC| 2'!$G$44,0)</f>
        <v>0</v>
      </c>
      <c r="AX136" s="90">
        <f>IF(AX114&lt;='CALC| 2'!$G$10,'CALC| 2'!$G$44,0)</f>
        <v>0</v>
      </c>
      <c r="AY136" s="90">
        <f>IF(AY114&lt;='CALC| 2'!$G$10,'CALC| 2'!$G$44,0)</f>
        <v>0</v>
      </c>
      <c r="AZ136" s="90">
        <f>IF(AZ114&lt;='CALC| 2'!$G$10,'CALC| 2'!$G$44,0)</f>
        <v>0</v>
      </c>
      <c r="BA136" s="90">
        <f>IF(BA114&lt;='CALC| 2'!$G$10,'CALC| 2'!$G$44,0)</f>
        <v>0</v>
      </c>
      <c r="BB136" s="90">
        <f>IF(BB114&lt;='CALC| 2'!$G$10,'CALC| 2'!$G$44,0)</f>
        <v>0</v>
      </c>
      <c r="BC136" s="90">
        <f>IF(BC114&lt;='CALC| 2'!$G$10,'CALC| 2'!$G$44,0)</f>
        <v>0</v>
      </c>
      <c r="BD136" s="90">
        <f>IF(BD114&lt;='CALC| 2'!$G$10,'CALC| 2'!$G$44,0)</f>
        <v>0</v>
      </c>
      <c r="BE136" s="90">
        <f>IF(BE114&lt;='CALC| 2'!$G$10,'CALC| 2'!$G$44,0)</f>
        <v>0</v>
      </c>
      <c r="BF136" s="90">
        <f>IF(BF114&lt;='CALC| 2'!$G$10,'CALC| 2'!$G$44,0)</f>
        <v>0</v>
      </c>
      <c r="BG136" s="90">
        <f>IF(BG114&lt;='CALC| 2'!$G$10,'CALC| 2'!$G$44,0)</f>
        <v>0</v>
      </c>
      <c r="BH136" s="90">
        <f>IF(BH114&lt;='CALC| 2'!$G$10,'CALC| 2'!$G$44,0)</f>
        <v>0</v>
      </c>
      <c r="BI136" s="90">
        <f>IF(BI114&lt;='CALC| 2'!$G$10,'CALC| 2'!$G$44,0)</f>
        <v>0</v>
      </c>
      <c r="BJ136" s="90">
        <f>IF(BJ114&lt;='CALC| 2'!$G$10,'CALC| 2'!$G$44,0)</f>
        <v>0</v>
      </c>
      <c r="BK136" s="90">
        <f>IF(BK114&lt;='CALC| 2'!$G$10,'CALC| 2'!$G$44,0)</f>
        <v>0</v>
      </c>
      <c r="BL136" s="90">
        <f>IF(BL114&lt;='CALC| 2'!$G$10,'CALC| 2'!$G$44,0)</f>
        <v>0</v>
      </c>
      <c r="BM136" s="90">
        <f>IF(BM114&lt;='CALC| 2'!$G$10,'CALC| 2'!$G$44,0)</f>
        <v>0</v>
      </c>
      <c r="BN136" s="90">
        <f>IF(BN114&lt;='CALC| 2'!$G$10,'CALC| 2'!$G$44,0)</f>
        <v>0</v>
      </c>
      <c r="BO136" s="68"/>
      <c r="BP136" s="68"/>
      <c r="BQ136" s="68"/>
      <c r="BR136" s="68"/>
      <c r="BS136" s="68"/>
    </row>
    <row r="137" spans="1:71" ht="15.4" x14ac:dyDescent="0.6">
      <c r="A137" s="68"/>
      <c r="B137" s="68"/>
      <c r="C137" s="68" t="s">
        <v>229</v>
      </c>
      <c r="D137" s="34" t="s">
        <v>0</v>
      </c>
      <c r="E137" s="20" t="s">
        <v>110</v>
      </c>
      <c r="F137" s="2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90"/>
      <c r="AL137" s="90"/>
      <c r="AM137" s="90"/>
      <c r="AN137" s="90"/>
      <c r="AO137" s="90"/>
      <c r="AP137" s="90"/>
      <c r="AQ137" s="90"/>
      <c r="AR137" s="90"/>
      <c r="AS137" s="90"/>
      <c r="AT137" s="90"/>
      <c r="AU137" s="90"/>
      <c r="AV137" s="90"/>
      <c r="AW137" s="90"/>
      <c r="AX137" s="90"/>
      <c r="AY137" s="90"/>
      <c r="AZ137" s="90"/>
      <c r="BA137" s="90"/>
      <c r="BB137" s="90"/>
      <c r="BC137" s="90"/>
      <c r="BD137" s="90"/>
      <c r="BE137" s="90"/>
      <c r="BF137" s="90"/>
      <c r="BG137" s="90"/>
      <c r="BH137" s="90"/>
      <c r="BI137" s="90"/>
      <c r="BJ137" s="90"/>
      <c r="BK137" s="90"/>
      <c r="BL137" s="90"/>
      <c r="BM137" s="90"/>
      <c r="BN137" s="90"/>
      <c r="BO137" s="68"/>
      <c r="BP137" s="68"/>
      <c r="BQ137" s="68"/>
      <c r="BR137" s="68"/>
      <c r="BS137" s="68"/>
    </row>
    <row r="138" spans="1:71" ht="14.25" x14ac:dyDescent="0.4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</row>
    <row r="139" spans="1:71" x14ac:dyDescent="0.35">
      <c r="A139" s="68"/>
      <c r="B139" s="68"/>
      <c r="C139" s="70" t="s">
        <v>30</v>
      </c>
      <c r="D139" s="68"/>
      <c r="E139" s="68"/>
      <c r="F139" s="68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90"/>
      <c r="AL139" s="90"/>
      <c r="AM139" s="90"/>
      <c r="AN139" s="90"/>
      <c r="AO139" s="90"/>
      <c r="AP139" s="90"/>
      <c r="AQ139" s="90"/>
      <c r="AR139" s="90"/>
      <c r="AS139" s="90"/>
      <c r="AT139" s="90"/>
      <c r="AU139" s="90"/>
      <c r="AV139" s="90"/>
      <c r="AW139" s="90"/>
      <c r="AX139" s="90"/>
      <c r="AY139" s="90"/>
      <c r="AZ139" s="90"/>
      <c r="BA139" s="90"/>
      <c r="BB139" s="90"/>
      <c r="BC139" s="90"/>
      <c r="BD139" s="90"/>
      <c r="BE139" s="90"/>
      <c r="BF139" s="90"/>
      <c r="BG139" s="90"/>
      <c r="BH139" s="90"/>
      <c r="BI139" s="90"/>
      <c r="BJ139" s="90"/>
      <c r="BK139" s="90"/>
      <c r="BL139" s="90"/>
      <c r="BM139" s="90"/>
      <c r="BN139" s="90"/>
      <c r="BO139" s="68"/>
      <c r="BP139" s="68"/>
      <c r="BQ139" s="68"/>
      <c r="BR139" s="68"/>
      <c r="BS139" s="68"/>
    </row>
    <row r="140" spans="1:71" x14ac:dyDescent="0.35">
      <c r="A140" s="68"/>
      <c r="B140" s="68"/>
      <c r="C140" s="68" t="s">
        <v>31</v>
      </c>
      <c r="D140" s="68"/>
      <c r="E140" s="68"/>
      <c r="F140" s="68"/>
      <c r="G140" s="130">
        <f>IF(G114&lt;='CALC| 2'!$G$10,'CALC| 2'!$G$50,0)</f>
        <v>0.115361316779374</v>
      </c>
      <c r="H140" s="130">
        <f>IF(H114&lt;='CALC| 2'!$G$10,'CALC| 2'!$G$50,0)</f>
        <v>0.115361316779374</v>
      </c>
      <c r="I140" s="130">
        <f>IF(I114&lt;='CALC| 2'!$G$10,'CALC| 2'!$G$50,0)</f>
        <v>0.115361316779374</v>
      </c>
      <c r="J140" s="130">
        <f>IF(J114&lt;='CALC| 2'!$G$10,'CALC| 2'!$G$50,0)</f>
        <v>0.115361316779374</v>
      </c>
      <c r="K140" s="130">
        <f>IF(K114&lt;='CALC| 2'!$G$10,'CALC| 2'!$G$50,0)</f>
        <v>0.115361316779374</v>
      </c>
      <c r="L140" s="130">
        <f>IF(L114&lt;='CALC| 2'!$G$10,'CALC| 2'!$G$50,0)</f>
        <v>0.115361316779374</v>
      </c>
      <c r="M140" s="130">
        <f>IF(M114&lt;='CALC| 2'!$G$10,'CALC| 2'!$G$50,0)</f>
        <v>0.115361316779374</v>
      </c>
      <c r="N140" s="130">
        <f>IF(N114&lt;='CALC| 2'!$G$10,'CALC| 2'!$G$50,0)</f>
        <v>0.115361316779374</v>
      </c>
      <c r="O140" s="90">
        <f>IF(O114&lt;='CALC| 2'!$G$10,'CALC| 2'!$G$50,0)</f>
        <v>0</v>
      </c>
      <c r="P140" s="90">
        <f>IF(P114&lt;='CALC| 2'!$G$10,'CALC| 2'!$G$50,0)</f>
        <v>0</v>
      </c>
      <c r="Q140" s="90">
        <f>IF(Q114&lt;='CALC| 2'!$G$10,'CALC| 2'!$G$50,0)</f>
        <v>0</v>
      </c>
      <c r="R140" s="90">
        <f>IF(R114&lt;='CALC| 2'!$G$10,'CALC| 2'!$G$50,0)</f>
        <v>0</v>
      </c>
      <c r="S140" s="90">
        <f>IF(S114&lt;='CALC| 2'!$G$10,'CALC| 2'!$G$50,0)</f>
        <v>0</v>
      </c>
      <c r="T140" s="90">
        <f>IF(T114&lt;='CALC| 2'!$G$10,'CALC| 2'!$G$50,0)</f>
        <v>0</v>
      </c>
      <c r="U140" s="90">
        <f>IF(U114&lt;='CALC| 2'!$G$10,'CALC| 2'!$G$50,0)</f>
        <v>0</v>
      </c>
      <c r="V140" s="90">
        <f>IF(V114&lt;='CALC| 2'!$G$10,'CALC| 2'!$G$50,0)</f>
        <v>0</v>
      </c>
      <c r="W140" s="90">
        <f>IF(W114&lt;='CALC| 2'!$G$10,'CALC| 2'!$G$50,0)</f>
        <v>0</v>
      </c>
      <c r="X140" s="90">
        <f>IF(X114&lt;='CALC| 2'!$G$10,'CALC| 2'!$G$50,0)</f>
        <v>0</v>
      </c>
      <c r="Y140" s="90">
        <f>IF(Y114&lt;='CALC| 2'!$G$10,'CALC| 2'!$G$50,0)</f>
        <v>0</v>
      </c>
      <c r="Z140" s="90">
        <f>IF(Z114&lt;='CALC| 2'!$G$10,'CALC| 2'!$G$50,0)</f>
        <v>0</v>
      </c>
      <c r="AA140" s="90">
        <f>IF(AA114&lt;='CALC| 2'!$G$10,'CALC| 2'!$G$50,0)</f>
        <v>0</v>
      </c>
      <c r="AB140" s="90">
        <f>IF(AB114&lt;='CALC| 2'!$G$10,'CALC| 2'!$G$50,0)</f>
        <v>0</v>
      </c>
      <c r="AC140" s="90">
        <f>IF(AC114&lt;='CALC| 2'!$G$10,'CALC| 2'!$G$50,0)</f>
        <v>0</v>
      </c>
      <c r="AD140" s="90">
        <f>IF(AD114&lt;='CALC| 2'!$G$10,'CALC| 2'!$G$50,0)</f>
        <v>0</v>
      </c>
      <c r="AE140" s="90">
        <f>IF(AE114&lt;='CALC| 2'!$G$10,'CALC| 2'!$G$50,0)</f>
        <v>0</v>
      </c>
      <c r="AF140" s="90">
        <f>IF(AF114&lt;='CALC| 2'!$G$10,'CALC| 2'!$G$50,0)</f>
        <v>0</v>
      </c>
      <c r="AG140" s="90">
        <f>IF(AG114&lt;='CALC| 2'!$G$10,'CALC| 2'!$G$50,0)</f>
        <v>0</v>
      </c>
      <c r="AH140" s="90">
        <f>IF(AH114&lt;='CALC| 2'!$G$10,'CALC| 2'!$G$50,0)</f>
        <v>0</v>
      </c>
      <c r="AI140" s="90">
        <f>IF(AI114&lt;='CALC| 2'!$G$10,'CALC| 2'!$G$50,0)</f>
        <v>0</v>
      </c>
      <c r="AJ140" s="90">
        <f>IF(AJ114&lt;='CALC| 2'!$G$10,'CALC| 2'!$G$50,0)</f>
        <v>0</v>
      </c>
      <c r="AK140" s="90">
        <f>IF(AK114&lt;='CALC| 2'!$G$10,'CALC| 2'!$G$50,0)</f>
        <v>0</v>
      </c>
      <c r="AL140" s="90">
        <f>IF(AL114&lt;='CALC| 2'!$G$10,'CALC| 2'!$G$50,0)</f>
        <v>0</v>
      </c>
      <c r="AM140" s="90">
        <f>IF(AM114&lt;='CALC| 2'!$G$10,'CALC| 2'!$G$50,0)</f>
        <v>0</v>
      </c>
      <c r="AN140" s="90">
        <f>IF(AN114&lt;='CALC| 2'!$G$10,'CALC| 2'!$G$50,0)</f>
        <v>0</v>
      </c>
      <c r="AO140" s="90">
        <f>IF(AO114&lt;='CALC| 2'!$G$10,'CALC| 2'!$G$50,0)</f>
        <v>0</v>
      </c>
      <c r="AP140" s="90">
        <f>IF(AP114&lt;='CALC| 2'!$G$10,'CALC| 2'!$G$50,0)</f>
        <v>0</v>
      </c>
      <c r="AQ140" s="90">
        <f>IF(AQ114&lt;='CALC| 2'!$G$10,'CALC| 2'!$G$50,0)</f>
        <v>0</v>
      </c>
      <c r="AR140" s="90">
        <f>IF(AR114&lt;='CALC| 2'!$G$10,'CALC| 2'!$G$50,0)</f>
        <v>0</v>
      </c>
      <c r="AS140" s="90">
        <f>IF(AS114&lt;='CALC| 2'!$G$10,'CALC| 2'!$G$50,0)</f>
        <v>0</v>
      </c>
      <c r="AT140" s="90">
        <f>IF(AT114&lt;='CALC| 2'!$G$10,'CALC| 2'!$G$50,0)</f>
        <v>0</v>
      </c>
      <c r="AU140" s="90">
        <f>IF(AU114&lt;='CALC| 2'!$G$10,'CALC| 2'!$G$50,0)</f>
        <v>0</v>
      </c>
      <c r="AV140" s="90">
        <f>IF(AV114&lt;='CALC| 2'!$G$10,'CALC| 2'!$G$50,0)</f>
        <v>0</v>
      </c>
      <c r="AW140" s="90">
        <f>IF(AW114&lt;='CALC| 2'!$G$10,'CALC| 2'!$G$50,0)</f>
        <v>0</v>
      </c>
      <c r="AX140" s="90">
        <f>IF(AX114&lt;='CALC| 2'!$G$10,'CALC| 2'!$G$50,0)</f>
        <v>0</v>
      </c>
      <c r="AY140" s="90">
        <f>IF(AY114&lt;='CALC| 2'!$G$10,'CALC| 2'!$G$50,0)</f>
        <v>0</v>
      </c>
      <c r="AZ140" s="90">
        <f>IF(AZ114&lt;='CALC| 2'!$G$10,'CALC| 2'!$G$50,0)</f>
        <v>0</v>
      </c>
      <c r="BA140" s="90">
        <f>IF(BA114&lt;='CALC| 2'!$G$10,'CALC| 2'!$G$50,0)</f>
        <v>0</v>
      </c>
      <c r="BB140" s="90">
        <f>IF(BB114&lt;='CALC| 2'!$G$10,'CALC| 2'!$G$50,0)</f>
        <v>0</v>
      </c>
      <c r="BC140" s="90">
        <f>IF(BC114&lt;='CALC| 2'!$G$10,'CALC| 2'!$G$50,0)</f>
        <v>0</v>
      </c>
      <c r="BD140" s="90">
        <f>IF(BD114&lt;='CALC| 2'!$G$10,'CALC| 2'!$G$50,0)</f>
        <v>0</v>
      </c>
      <c r="BE140" s="90">
        <f>IF(BE114&lt;='CALC| 2'!$G$10,'CALC| 2'!$G$50,0)</f>
        <v>0</v>
      </c>
      <c r="BF140" s="90">
        <f>IF(BF114&lt;='CALC| 2'!$G$10,'CALC| 2'!$G$50,0)</f>
        <v>0</v>
      </c>
      <c r="BG140" s="90">
        <f>IF(BG114&lt;='CALC| 2'!$G$10,'CALC| 2'!$G$50,0)</f>
        <v>0</v>
      </c>
      <c r="BH140" s="90">
        <f>IF(BH114&lt;='CALC| 2'!$G$10,'CALC| 2'!$G$50,0)</f>
        <v>0</v>
      </c>
      <c r="BI140" s="90">
        <f>IF(BI114&lt;='CALC| 2'!$G$10,'CALC| 2'!$G$50,0)</f>
        <v>0</v>
      </c>
      <c r="BJ140" s="90">
        <f>IF(BJ114&lt;='CALC| 2'!$G$10,'CALC| 2'!$G$50,0)</f>
        <v>0</v>
      </c>
      <c r="BK140" s="90">
        <f>IF(BK114&lt;='CALC| 2'!$G$10,'CALC| 2'!$G$50,0)</f>
        <v>0</v>
      </c>
      <c r="BL140" s="90">
        <f>IF(BL114&lt;='CALC| 2'!$G$10,'CALC| 2'!$G$50,0)</f>
        <v>0</v>
      </c>
      <c r="BM140" s="90">
        <f>IF(BM114&lt;='CALC| 2'!$G$10,'CALC| 2'!$G$50,0)</f>
        <v>0</v>
      </c>
      <c r="BN140" s="90">
        <f>IF(BN114&lt;='CALC| 2'!$G$10,'CALC| 2'!$G$50,0)</f>
        <v>0</v>
      </c>
      <c r="BO140" s="68"/>
      <c r="BP140" s="68"/>
      <c r="BQ140" s="68"/>
      <c r="BR140" s="68"/>
      <c r="BS140" s="68"/>
    </row>
    <row r="141" spans="1:71" x14ac:dyDescent="0.35">
      <c r="A141" s="68"/>
      <c r="B141" s="68"/>
      <c r="C141" s="68" t="s">
        <v>16</v>
      </c>
      <c r="D141" s="68"/>
      <c r="E141" s="68"/>
      <c r="F141" s="68"/>
      <c r="G141" s="130">
        <f>IF(G114&lt;='CALC| 2'!$G$10,'CALC| 2'!$G$51,0)</f>
        <v>2.8484785448121964E-3</v>
      </c>
      <c r="H141" s="130">
        <f>IF(H114&lt;='CALC| 2'!$G$10,'CALC| 2'!$G$51,0)</f>
        <v>2.8484785448121964E-3</v>
      </c>
      <c r="I141" s="130">
        <f>IF(I114&lt;='CALC| 2'!$G$10,'CALC| 2'!$G$51,0)</f>
        <v>2.8484785448121964E-3</v>
      </c>
      <c r="J141" s="130">
        <f>IF(J114&lt;='CALC| 2'!$G$10,'CALC| 2'!$G$51,0)</f>
        <v>2.8484785448121964E-3</v>
      </c>
      <c r="K141" s="130">
        <f>IF(K114&lt;='CALC| 2'!$G$10,'CALC| 2'!$G$51,0)</f>
        <v>2.8484785448121964E-3</v>
      </c>
      <c r="L141" s="130">
        <f>IF(L114&lt;='CALC| 2'!$G$10,'CALC| 2'!$G$51,0)</f>
        <v>2.8484785448121964E-3</v>
      </c>
      <c r="M141" s="130">
        <f>IF(M114&lt;='CALC| 2'!$G$10,'CALC| 2'!$G$51,0)</f>
        <v>2.8484785448121964E-3</v>
      </c>
      <c r="N141" s="130">
        <f>IF(N114&lt;='CALC| 2'!$G$10,'CALC| 2'!$G$51,0)</f>
        <v>2.8484785448121964E-3</v>
      </c>
      <c r="O141" s="90">
        <f>IF(O114&lt;='CALC| 2'!$G$10,'CALC| 2'!$G$51,0)</f>
        <v>0</v>
      </c>
      <c r="P141" s="90">
        <f>IF(P114&lt;='CALC| 2'!$G$10,'CALC| 2'!$G$51,0)</f>
        <v>0</v>
      </c>
      <c r="Q141" s="90">
        <f>IF(Q114&lt;='CALC| 2'!$G$10,'CALC| 2'!$G$51,0)</f>
        <v>0</v>
      </c>
      <c r="R141" s="90">
        <f>IF(R114&lt;='CALC| 2'!$G$10,'CALC| 2'!$G$51,0)</f>
        <v>0</v>
      </c>
      <c r="S141" s="90">
        <f>IF(S114&lt;='CALC| 2'!$G$10,'CALC| 2'!$G$51,0)</f>
        <v>0</v>
      </c>
      <c r="T141" s="90">
        <f>IF(T114&lt;='CALC| 2'!$G$10,'CALC| 2'!$G$51,0)</f>
        <v>0</v>
      </c>
      <c r="U141" s="90">
        <f>IF(U114&lt;='CALC| 2'!$G$10,'CALC| 2'!$G$51,0)</f>
        <v>0</v>
      </c>
      <c r="V141" s="90">
        <f>IF(V114&lt;='CALC| 2'!$G$10,'CALC| 2'!$G$51,0)</f>
        <v>0</v>
      </c>
      <c r="W141" s="90">
        <f>IF(W114&lt;='CALC| 2'!$G$10,'CALC| 2'!$G$51,0)</f>
        <v>0</v>
      </c>
      <c r="X141" s="90">
        <f>IF(X114&lt;='CALC| 2'!$G$10,'CALC| 2'!$G$51,0)</f>
        <v>0</v>
      </c>
      <c r="Y141" s="90">
        <f>IF(Y114&lt;='CALC| 2'!$G$10,'CALC| 2'!$G$51,0)</f>
        <v>0</v>
      </c>
      <c r="Z141" s="90">
        <f>IF(Z114&lt;='CALC| 2'!$G$10,'CALC| 2'!$G$51,0)</f>
        <v>0</v>
      </c>
      <c r="AA141" s="90">
        <f>IF(AA114&lt;='CALC| 2'!$G$10,'CALC| 2'!$G$51,0)</f>
        <v>0</v>
      </c>
      <c r="AB141" s="90">
        <f>IF(AB114&lt;='CALC| 2'!$G$10,'CALC| 2'!$G$51,0)</f>
        <v>0</v>
      </c>
      <c r="AC141" s="90">
        <f>IF(AC114&lt;='CALC| 2'!$G$10,'CALC| 2'!$G$51,0)</f>
        <v>0</v>
      </c>
      <c r="AD141" s="90">
        <f>IF(AD114&lt;='CALC| 2'!$G$10,'CALC| 2'!$G$51,0)</f>
        <v>0</v>
      </c>
      <c r="AE141" s="90">
        <f>IF(AE114&lt;='CALC| 2'!$G$10,'CALC| 2'!$G$51,0)</f>
        <v>0</v>
      </c>
      <c r="AF141" s="90">
        <f>IF(AF114&lt;='CALC| 2'!$G$10,'CALC| 2'!$G$51,0)</f>
        <v>0</v>
      </c>
      <c r="AG141" s="90">
        <f>IF(AG114&lt;='CALC| 2'!$G$10,'CALC| 2'!$G$51,0)</f>
        <v>0</v>
      </c>
      <c r="AH141" s="90">
        <f>IF(AH114&lt;='CALC| 2'!$G$10,'CALC| 2'!$G$51,0)</f>
        <v>0</v>
      </c>
      <c r="AI141" s="90">
        <f>IF(AI114&lt;='CALC| 2'!$G$10,'CALC| 2'!$G$51,0)</f>
        <v>0</v>
      </c>
      <c r="AJ141" s="90">
        <f>IF(AJ114&lt;='CALC| 2'!$G$10,'CALC| 2'!$G$51,0)</f>
        <v>0</v>
      </c>
      <c r="AK141" s="90">
        <f>IF(AK114&lt;='CALC| 2'!$G$10,'CALC| 2'!$G$51,0)</f>
        <v>0</v>
      </c>
      <c r="AL141" s="90">
        <f>IF(AL114&lt;='CALC| 2'!$G$10,'CALC| 2'!$G$51,0)</f>
        <v>0</v>
      </c>
      <c r="AM141" s="90">
        <f>IF(AM114&lt;='CALC| 2'!$G$10,'CALC| 2'!$G$51,0)</f>
        <v>0</v>
      </c>
      <c r="AN141" s="90">
        <f>IF(AN114&lt;='CALC| 2'!$G$10,'CALC| 2'!$G$51,0)</f>
        <v>0</v>
      </c>
      <c r="AO141" s="90">
        <f>IF(AO114&lt;='CALC| 2'!$G$10,'CALC| 2'!$G$51,0)</f>
        <v>0</v>
      </c>
      <c r="AP141" s="90">
        <f>IF(AP114&lt;='CALC| 2'!$G$10,'CALC| 2'!$G$51,0)</f>
        <v>0</v>
      </c>
      <c r="AQ141" s="90">
        <f>IF(AQ114&lt;='CALC| 2'!$G$10,'CALC| 2'!$G$51,0)</f>
        <v>0</v>
      </c>
      <c r="AR141" s="90">
        <f>IF(AR114&lt;='CALC| 2'!$G$10,'CALC| 2'!$G$51,0)</f>
        <v>0</v>
      </c>
      <c r="AS141" s="90">
        <f>IF(AS114&lt;='CALC| 2'!$G$10,'CALC| 2'!$G$51,0)</f>
        <v>0</v>
      </c>
      <c r="AT141" s="90">
        <f>IF(AT114&lt;='CALC| 2'!$G$10,'CALC| 2'!$G$51,0)</f>
        <v>0</v>
      </c>
      <c r="AU141" s="90">
        <f>IF(AU114&lt;='CALC| 2'!$G$10,'CALC| 2'!$G$51,0)</f>
        <v>0</v>
      </c>
      <c r="AV141" s="90">
        <f>IF(AV114&lt;='CALC| 2'!$G$10,'CALC| 2'!$G$51,0)</f>
        <v>0</v>
      </c>
      <c r="AW141" s="90">
        <f>IF(AW114&lt;='CALC| 2'!$G$10,'CALC| 2'!$G$51,0)</f>
        <v>0</v>
      </c>
      <c r="AX141" s="90">
        <f>IF(AX114&lt;='CALC| 2'!$G$10,'CALC| 2'!$G$51,0)</f>
        <v>0</v>
      </c>
      <c r="AY141" s="90">
        <f>IF(AY114&lt;='CALC| 2'!$G$10,'CALC| 2'!$G$51,0)</f>
        <v>0</v>
      </c>
      <c r="AZ141" s="90">
        <f>IF(AZ114&lt;='CALC| 2'!$G$10,'CALC| 2'!$G$51,0)</f>
        <v>0</v>
      </c>
      <c r="BA141" s="90">
        <f>IF(BA114&lt;='CALC| 2'!$G$10,'CALC| 2'!$G$51,0)</f>
        <v>0</v>
      </c>
      <c r="BB141" s="90">
        <f>IF(BB114&lt;='CALC| 2'!$G$10,'CALC| 2'!$G$51,0)</f>
        <v>0</v>
      </c>
      <c r="BC141" s="90">
        <f>IF(BC114&lt;='CALC| 2'!$G$10,'CALC| 2'!$G$51,0)</f>
        <v>0</v>
      </c>
      <c r="BD141" s="90">
        <f>IF(BD114&lt;='CALC| 2'!$G$10,'CALC| 2'!$G$51,0)</f>
        <v>0</v>
      </c>
      <c r="BE141" s="90">
        <f>IF(BE114&lt;='CALC| 2'!$G$10,'CALC| 2'!$G$51,0)</f>
        <v>0</v>
      </c>
      <c r="BF141" s="90">
        <f>IF(BF114&lt;='CALC| 2'!$G$10,'CALC| 2'!$G$51,0)</f>
        <v>0</v>
      </c>
      <c r="BG141" s="90">
        <f>IF(BG114&lt;='CALC| 2'!$G$10,'CALC| 2'!$G$51,0)</f>
        <v>0</v>
      </c>
      <c r="BH141" s="90">
        <f>IF(BH114&lt;='CALC| 2'!$G$10,'CALC| 2'!$G$51,0)</f>
        <v>0</v>
      </c>
      <c r="BI141" s="90">
        <f>IF(BI114&lt;='CALC| 2'!$G$10,'CALC| 2'!$G$51,0)</f>
        <v>0</v>
      </c>
      <c r="BJ141" s="90">
        <f>IF(BJ114&lt;='CALC| 2'!$G$10,'CALC| 2'!$G$51,0)</f>
        <v>0</v>
      </c>
      <c r="BK141" s="90">
        <f>IF(BK114&lt;='CALC| 2'!$G$10,'CALC| 2'!$G$51,0)</f>
        <v>0</v>
      </c>
      <c r="BL141" s="90">
        <f>IF(BL114&lt;='CALC| 2'!$G$10,'CALC| 2'!$G$51,0)</f>
        <v>0</v>
      </c>
      <c r="BM141" s="90">
        <f>IF(BM114&lt;='CALC| 2'!$G$10,'CALC| 2'!$G$51,0)</f>
        <v>0</v>
      </c>
      <c r="BN141" s="90">
        <f>IF(BN114&lt;='CALC| 2'!$G$10,'CALC| 2'!$G$51,0)</f>
        <v>0</v>
      </c>
      <c r="BO141" s="68"/>
      <c r="BP141" s="68"/>
      <c r="BQ141" s="68"/>
      <c r="BR141" s="68"/>
      <c r="BS141" s="68"/>
    </row>
    <row r="142" spans="1:71" ht="15.4" x14ac:dyDescent="0.6">
      <c r="A142" s="68"/>
      <c r="B142" s="68"/>
      <c r="C142" s="68" t="s">
        <v>230</v>
      </c>
      <c r="D142" s="34" t="s">
        <v>0</v>
      </c>
      <c r="E142" s="20" t="s">
        <v>110</v>
      </c>
      <c r="F142" s="20"/>
      <c r="G142" s="130">
        <f>IF(G114&lt;='CALC| 2'!$G$10,'CALC| 2'!$G$52,0)</f>
        <v>4.9274816597719784E-3</v>
      </c>
      <c r="H142" s="130">
        <f>IF(H114&lt;='CALC| 2'!$G$10,'CALC| 2'!$G$52,0)</f>
        <v>4.9274816597719784E-3</v>
      </c>
      <c r="I142" s="130">
        <f>IF(I114&lt;='CALC| 2'!$G$10,'CALC| 2'!$G$52,0)</f>
        <v>4.9274816597719784E-3</v>
      </c>
      <c r="J142" s="130">
        <f>IF(J114&lt;='CALC| 2'!$G$10,'CALC| 2'!$G$52,0)</f>
        <v>4.9274816597719784E-3</v>
      </c>
      <c r="K142" s="130">
        <f>IF(K114&lt;='CALC| 2'!$G$10,'CALC| 2'!$G$52,0)</f>
        <v>4.9274816597719784E-3</v>
      </c>
      <c r="L142" s="130">
        <f>IF(L114&lt;='CALC| 2'!$G$10,'CALC| 2'!$G$52,0)</f>
        <v>4.9274816597719784E-3</v>
      </c>
      <c r="M142" s="130">
        <f>IF(M114&lt;='CALC| 2'!$G$10,'CALC| 2'!$G$52,0)</f>
        <v>4.9274816597719784E-3</v>
      </c>
      <c r="N142" s="130">
        <f>IF(N114&lt;='CALC| 2'!$G$10,'CALC| 2'!$G$52,0)</f>
        <v>4.9274816597719784E-3</v>
      </c>
      <c r="O142" s="90">
        <f>IF(O114&lt;='CALC| 2'!$G$10,'CALC| 2'!$G$52,0)</f>
        <v>0</v>
      </c>
      <c r="P142" s="90">
        <f>IF(P114&lt;='CALC| 2'!$G$10,'CALC| 2'!$G$52,0)</f>
        <v>0</v>
      </c>
      <c r="Q142" s="90">
        <f>IF(Q114&lt;='CALC| 2'!$G$10,'CALC| 2'!$G$52,0)</f>
        <v>0</v>
      </c>
      <c r="R142" s="90">
        <f>IF(R114&lt;='CALC| 2'!$G$10,'CALC| 2'!$G$52,0)</f>
        <v>0</v>
      </c>
      <c r="S142" s="90">
        <f>IF(S114&lt;='CALC| 2'!$G$10,'CALC| 2'!$G$52,0)</f>
        <v>0</v>
      </c>
      <c r="T142" s="90">
        <f>IF(T114&lt;='CALC| 2'!$G$10,'CALC| 2'!$G$52,0)</f>
        <v>0</v>
      </c>
      <c r="U142" s="90">
        <f>IF(U114&lt;='CALC| 2'!$G$10,'CALC| 2'!$G$52,0)</f>
        <v>0</v>
      </c>
      <c r="V142" s="90">
        <f>IF(V114&lt;='CALC| 2'!$G$10,'CALC| 2'!$G$52,0)</f>
        <v>0</v>
      </c>
      <c r="W142" s="90">
        <f>IF(W114&lt;='CALC| 2'!$G$10,'CALC| 2'!$G$52,0)</f>
        <v>0</v>
      </c>
      <c r="X142" s="90">
        <f>IF(X114&lt;='CALC| 2'!$G$10,'CALC| 2'!$G$52,0)</f>
        <v>0</v>
      </c>
      <c r="Y142" s="90">
        <f>IF(Y114&lt;='CALC| 2'!$G$10,'CALC| 2'!$G$52,0)</f>
        <v>0</v>
      </c>
      <c r="Z142" s="90">
        <f>IF(Z114&lt;='CALC| 2'!$G$10,'CALC| 2'!$G$52,0)</f>
        <v>0</v>
      </c>
      <c r="AA142" s="90">
        <f>IF(AA114&lt;='CALC| 2'!$G$10,'CALC| 2'!$G$52,0)</f>
        <v>0</v>
      </c>
      <c r="AB142" s="90">
        <f>IF(AB114&lt;='CALC| 2'!$G$10,'CALC| 2'!$G$52,0)</f>
        <v>0</v>
      </c>
      <c r="AC142" s="90">
        <f>IF(AC114&lt;='CALC| 2'!$G$10,'CALC| 2'!$G$52,0)</f>
        <v>0</v>
      </c>
      <c r="AD142" s="90">
        <f>IF(AD114&lt;='CALC| 2'!$G$10,'CALC| 2'!$G$52,0)</f>
        <v>0</v>
      </c>
      <c r="AE142" s="90">
        <f>IF(AE114&lt;='CALC| 2'!$G$10,'CALC| 2'!$G$52,0)</f>
        <v>0</v>
      </c>
      <c r="AF142" s="90">
        <f>IF(AF114&lt;='CALC| 2'!$G$10,'CALC| 2'!$G$52,0)</f>
        <v>0</v>
      </c>
      <c r="AG142" s="90">
        <f>IF(AG114&lt;='CALC| 2'!$G$10,'CALC| 2'!$G$52,0)</f>
        <v>0</v>
      </c>
      <c r="AH142" s="90">
        <f>IF(AH114&lt;='CALC| 2'!$G$10,'CALC| 2'!$G$52,0)</f>
        <v>0</v>
      </c>
      <c r="AI142" s="90">
        <f>IF(AI114&lt;='CALC| 2'!$G$10,'CALC| 2'!$G$52,0)</f>
        <v>0</v>
      </c>
      <c r="AJ142" s="90">
        <f>IF(AJ114&lt;='CALC| 2'!$G$10,'CALC| 2'!$G$52,0)</f>
        <v>0</v>
      </c>
      <c r="AK142" s="90">
        <f>IF(AK114&lt;='CALC| 2'!$G$10,'CALC| 2'!$G$52,0)</f>
        <v>0</v>
      </c>
      <c r="AL142" s="90">
        <f>IF(AL114&lt;='CALC| 2'!$G$10,'CALC| 2'!$G$52,0)</f>
        <v>0</v>
      </c>
      <c r="AM142" s="90">
        <f>IF(AM114&lt;='CALC| 2'!$G$10,'CALC| 2'!$G$52,0)</f>
        <v>0</v>
      </c>
      <c r="AN142" s="90">
        <f>IF(AN114&lt;='CALC| 2'!$G$10,'CALC| 2'!$G$52,0)</f>
        <v>0</v>
      </c>
      <c r="AO142" s="90">
        <f>IF(AO114&lt;='CALC| 2'!$G$10,'CALC| 2'!$G$52,0)</f>
        <v>0</v>
      </c>
      <c r="AP142" s="90">
        <f>IF(AP114&lt;='CALC| 2'!$G$10,'CALC| 2'!$G$52,0)</f>
        <v>0</v>
      </c>
      <c r="AQ142" s="90">
        <f>IF(AQ114&lt;='CALC| 2'!$G$10,'CALC| 2'!$G$52,0)</f>
        <v>0</v>
      </c>
      <c r="AR142" s="90">
        <f>IF(AR114&lt;='CALC| 2'!$G$10,'CALC| 2'!$G$52,0)</f>
        <v>0</v>
      </c>
      <c r="AS142" s="90">
        <f>IF(AS114&lt;='CALC| 2'!$G$10,'CALC| 2'!$G$52,0)</f>
        <v>0</v>
      </c>
      <c r="AT142" s="90">
        <f>IF(AT114&lt;='CALC| 2'!$G$10,'CALC| 2'!$G$52,0)</f>
        <v>0</v>
      </c>
      <c r="AU142" s="90">
        <f>IF(AU114&lt;='CALC| 2'!$G$10,'CALC| 2'!$G$52,0)</f>
        <v>0</v>
      </c>
      <c r="AV142" s="90">
        <f>IF(AV114&lt;='CALC| 2'!$G$10,'CALC| 2'!$G$52,0)</f>
        <v>0</v>
      </c>
      <c r="AW142" s="90">
        <f>IF(AW114&lt;='CALC| 2'!$G$10,'CALC| 2'!$G$52,0)</f>
        <v>0</v>
      </c>
      <c r="AX142" s="90">
        <f>IF(AX114&lt;='CALC| 2'!$G$10,'CALC| 2'!$G$52,0)</f>
        <v>0</v>
      </c>
      <c r="AY142" s="90">
        <f>IF(AY114&lt;='CALC| 2'!$G$10,'CALC| 2'!$G$52,0)</f>
        <v>0</v>
      </c>
      <c r="AZ142" s="90">
        <f>IF(AZ114&lt;='CALC| 2'!$G$10,'CALC| 2'!$G$52,0)</f>
        <v>0</v>
      </c>
      <c r="BA142" s="90">
        <f>IF(BA114&lt;='CALC| 2'!$G$10,'CALC| 2'!$G$52,0)</f>
        <v>0</v>
      </c>
      <c r="BB142" s="90">
        <f>IF(BB114&lt;='CALC| 2'!$G$10,'CALC| 2'!$G$52,0)</f>
        <v>0</v>
      </c>
      <c r="BC142" s="90">
        <f>IF(BC114&lt;='CALC| 2'!$G$10,'CALC| 2'!$G$52,0)</f>
        <v>0</v>
      </c>
      <c r="BD142" s="90">
        <f>IF(BD114&lt;='CALC| 2'!$G$10,'CALC| 2'!$G$52,0)</f>
        <v>0</v>
      </c>
      <c r="BE142" s="90">
        <f>IF(BE114&lt;='CALC| 2'!$G$10,'CALC| 2'!$G$52,0)</f>
        <v>0</v>
      </c>
      <c r="BF142" s="90">
        <f>IF(BF114&lt;='CALC| 2'!$G$10,'CALC| 2'!$G$52,0)</f>
        <v>0</v>
      </c>
      <c r="BG142" s="90">
        <f>IF(BG114&lt;='CALC| 2'!$G$10,'CALC| 2'!$G$52,0)</f>
        <v>0</v>
      </c>
      <c r="BH142" s="90">
        <f>IF(BH114&lt;='CALC| 2'!$G$10,'CALC| 2'!$G$52,0)</f>
        <v>0</v>
      </c>
      <c r="BI142" s="90">
        <f>IF(BI114&lt;='CALC| 2'!$G$10,'CALC| 2'!$G$52,0)</f>
        <v>0</v>
      </c>
      <c r="BJ142" s="90">
        <f>IF(BJ114&lt;='CALC| 2'!$G$10,'CALC| 2'!$G$52,0)</f>
        <v>0</v>
      </c>
      <c r="BK142" s="90">
        <f>IF(BK114&lt;='CALC| 2'!$G$10,'CALC| 2'!$G$52,0)</f>
        <v>0</v>
      </c>
      <c r="BL142" s="90">
        <f>IF(BL114&lt;='CALC| 2'!$G$10,'CALC| 2'!$G$52,0)</f>
        <v>0</v>
      </c>
      <c r="BM142" s="90">
        <f>IF(BM114&lt;='CALC| 2'!$G$10,'CALC| 2'!$G$52,0)</f>
        <v>0</v>
      </c>
      <c r="BN142" s="90">
        <f>IF(BN114&lt;='CALC| 2'!$G$10,'CALC| 2'!$G$52,0)</f>
        <v>0</v>
      </c>
      <c r="BO142" s="68"/>
      <c r="BP142" s="68"/>
      <c r="BQ142" s="68"/>
      <c r="BR142" s="68"/>
      <c r="BS142" s="68"/>
    </row>
    <row r="143" spans="1:71" ht="15.4" x14ac:dyDescent="0.6">
      <c r="A143" s="68"/>
      <c r="B143" s="68"/>
      <c r="C143" s="68" t="s">
        <v>231</v>
      </c>
      <c r="D143" s="34" t="s">
        <v>0</v>
      </c>
      <c r="E143" s="20" t="s">
        <v>110</v>
      </c>
      <c r="F143" s="20"/>
      <c r="G143" s="130">
        <f>IF(G114&lt;='CALC| 2'!$G$10,'CALC| 2'!$G$53,0)</f>
        <v>3.0036920587067917E-2</v>
      </c>
      <c r="H143" s="130">
        <f>IF(H114&lt;='CALC| 2'!$G$10,'CALC| 2'!$G$53,0)</f>
        <v>3.0036920587067917E-2</v>
      </c>
      <c r="I143" s="130">
        <f>IF(I114&lt;='CALC| 2'!$G$10,'CALC| 2'!$G$53,0)</f>
        <v>3.0036920587067917E-2</v>
      </c>
      <c r="J143" s="130">
        <f>IF(J114&lt;='CALC| 2'!$G$10,'CALC| 2'!$G$53,0)</f>
        <v>3.0036920587067917E-2</v>
      </c>
      <c r="K143" s="130">
        <f>IF(K114&lt;='CALC| 2'!$G$10,'CALC| 2'!$G$53,0)</f>
        <v>3.0036920587067917E-2</v>
      </c>
      <c r="L143" s="130">
        <f>IF(L114&lt;='CALC| 2'!$G$10,'CALC| 2'!$G$53,0)</f>
        <v>3.0036920587067917E-2</v>
      </c>
      <c r="M143" s="130">
        <f>IF(M114&lt;='CALC| 2'!$G$10,'CALC| 2'!$G$53,0)</f>
        <v>3.0036920587067917E-2</v>
      </c>
      <c r="N143" s="130">
        <f>IF(N114&lt;='CALC| 2'!$G$10,'CALC| 2'!$G$53,0)</f>
        <v>3.0036920587067917E-2</v>
      </c>
      <c r="O143" s="90">
        <f>IF(O114&lt;='CALC| 2'!$G$10,'CALC| 2'!$G$53,0)</f>
        <v>0</v>
      </c>
      <c r="P143" s="90">
        <f>IF(P114&lt;='CALC| 2'!$G$10,'CALC| 2'!$G$53,0)</f>
        <v>0</v>
      </c>
      <c r="Q143" s="90">
        <f>IF(Q114&lt;='CALC| 2'!$G$10,'CALC| 2'!$G$53,0)</f>
        <v>0</v>
      </c>
      <c r="R143" s="90">
        <f>IF(R114&lt;='CALC| 2'!$G$10,'CALC| 2'!$G$53,0)</f>
        <v>0</v>
      </c>
      <c r="S143" s="90">
        <f>IF(S114&lt;='CALC| 2'!$G$10,'CALC| 2'!$G$53,0)</f>
        <v>0</v>
      </c>
      <c r="T143" s="90">
        <f>IF(T114&lt;='CALC| 2'!$G$10,'CALC| 2'!$G$53,0)</f>
        <v>0</v>
      </c>
      <c r="U143" s="90">
        <f>IF(U114&lt;='CALC| 2'!$G$10,'CALC| 2'!$G$53,0)</f>
        <v>0</v>
      </c>
      <c r="V143" s="90">
        <f>IF(V114&lt;='CALC| 2'!$G$10,'CALC| 2'!$G$53,0)</f>
        <v>0</v>
      </c>
      <c r="W143" s="90">
        <f>IF(W114&lt;='CALC| 2'!$G$10,'CALC| 2'!$G$53,0)</f>
        <v>0</v>
      </c>
      <c r="X143" s="90">
        <f>IF(X114&lt;='CALC| 2'!$G$10,'CALC| 2'!$G$53,0)</f>
        <v>0</v>
      </c>
      <c r="Y143" s="90">
        <f>IF(Y114&lt;='CALC| 2'!$G$10,'CALC| 2'!$G$53,0)</f>
        <v>0</v>
      </c>
      <c r="Z143" s="90">
        <f>IF(Z114&lt;='CALC| 2'!$G$10,'CALC| 2'!$G$53,0)</f>
        <v>0</v>
      </c>
      <c r="AA143" s="90">
        <f>IF(AA114&lt;='CALC| 2'!$G$10,'CALC| 2'!$G$53,0)</f>
        <v>0</v>
      </c>
      <c r="AB143" s="90">
        <f>IF(AB114&lt;='CALC| 2'!$G$10,'CALC| 2'!$G$53,0)</f>
        <v>0</v>
      </c>
      <c r="AC143" s="90">
        <f>IF(AC114&lt;='CALC| 2'!$G$10,'CALC| 2'!$G$53,0)</f>
        <v>0</v>
      </c>
      <c r="AD143" s="90">
        <f>IF(AD114&lt;='CALC| 2'!$G$10,'CALC| 2'!$G$53,0)</f>
        <v>0</v>
      </c>
      <c r="AE143" s="90">
        <f>IF(AE114&lt;='CALC| 2'!$G$10,'CALC| 2'!$G$53,0)</f>
        <v>0</v>
      </c>
      <c r="AF143" s="90">
        <f>IF(AF114&lt;='CALC| 2'!$G$10,'CALC| 2'!$G$53,0)</f>
        <v>0</v>
      </c>
      <c r="AG143" s="90">
        <f>IF(AG114&lt;='CALC| 2'!$G$10,'CALC| 2'!$G$53,0)</f>
        <v>0</v>
      </c>
      <c r="AH143" s="90">
        <f>IF(AH114&lt;='CALC| 2'!$G$10,'CALC| 2'!$G$53,0)</f>
        <v>0</v>
      </c>
      <c r="AI143" s="90">
        <f>IF(AI114&lt;='CALC| 2'!$G$10,'CALC| 2'!$G$53,0)</f>
        <v>0</v>
      </c>
      <c r="AJ143" s="90">
        <f>IF(AJ114&lt;='CALC| 2'!$G$10,'CALC| 2'!$G$53,0)</f>
        <v>0</v>
      </c>
      <c r="AK143" s="90">
        <f>IF(AK114&lt;='CALC| 2'!$G$10,'CALC| 2'!$G$53,0)</f>
        <v>0</v>
      </c>
      <c r="AL143" s="90">
        <f>IF(AL114&lt;='CALC| 2'!$G$10,'CALC| 2'!$G$53,0)</f>
        <v>0</v>
      </c>
      <c r="AM143" s="90">
        <f>IF(AM114&lt;='CALC| 2'!$G$10,'CALC| 2'!$G$53,0)</f>
        <v>0</v>
      </c>
      <c r="AN143" s="90">
        <f>IF(AN114&lt;='CALC| 2'!$G$10,'CALC| 2'!$G$53,0)</f>
        <v>0</v>
      </c>
      <c r="AO143" s="90">
        <f>IF(AO114&lt;='CALC| 2'!$G$10,'CALC| 2'!$G$53,0)</f>
        <v>0</v>
      </c>
      <c r="AP143" s="90">
        <f>IF(AP114&lt;='CALC| 2'!$G$10,'CALC| 2'!$G$53,0)</f>
        <v>0</v>
      </c>
      <c r="AQ143" s="90">
        <f>IF(AQ114&lt;='CALC| 2'!$G$10,'CALC| 2'!$G$53,0)</f>
        <v>0</v>
      </c>
      <c r="AR143" s="90">
        <f>IF(AR114&lt;='CALC| 2'!$G$10,'CALC| 2'!$G$53,0)</f>
        <v>0</v>
      </c>
      <c r="AS143" s="90">
        <f>IF(AS114&lt;='CALC| 2'!$G$10,'CALC| 2'!$G$53,0)</f>
        <v>0</v>
      </c>
      <c r="AT143" s="90">
        <f>IF(AT114&lt;='CALC| 2'!$G$10,'CALC| 2'!$G$53,0)</f>
        <v>0</v>
      </c>
      <c r="AU143" s="90">
        <f>IF(AU114&lt;='CALC| 2'!$G$10,'CALC| 2'!$G$53,0)</f>
        <v>0</v>
      </c>
      <c r="AV143" s="90">
        <f>IF(AV114&lt;='CALC| 2'!$G$10,'CALC| 2'!$G$53,0)</f>
        <v>0</v>
      </c>
      <c r="AW143" s="90">
        <f>IF(AW114&lt;='CALC| 2'!$G$10,'CALC| 2'!$G$53,0)</f>
        <v>0</v>
      </c>
      <c r="AX143" s="90">
        <f>IF(AX114&lt;='CALC| 2'!$G$10,'CALC| 2'!$G$53,0)</f>
        <v>0</v>
      </c>
      <c r="AY143" s="90">
        <f>IF(AY114&lt;='CALC| 2'!$G$10,'CALC| 2'!$G$53,0)</f>
        <v>0</v>
      </c>
      <c r="AZ143" s="90">
        <f>IF(AZ114&lt;='CALC| 2'!$G$10,'CALC| 2'!$G$53,0)</f>
        <v>0</v>
      </c>
      <c r="BA143" s="90">
        <f>IF(BA114&lt;='CALC| 2'!$G$10,'CALC| 2'!$G$53,0)</f>
        <v>0</v>
      </c>
      <c r="BB143" s="90">
        <f>IF(BB114&lt;='CALC| 2'!$G$10,'CALC| 2'!$G$53,0)</f>
        <v>0</v>
      </c>
      <c r="BC143" s="90">
        <f>IF(BC114&lt;='CALC| 2'!$G$10,'CALC| 2'!$G$53,0)</f>
        <v>0</v>
      </c>
      <c r="BD143" s="90">
        <f>IF(BD114&lt;='CALC| 2'!$G$10,'CALC| 2'!$G$53,0)</f>
        <v>0</v>
      </c>
      <c r="BE143" s="90">
        <f>IF(BE114&lt;='CALC| 2'!$G$10,'CALC| 2'!$G$53,0)</f>
        <v>0</v>
      </c>
      <c r="BF143" s="90">
        <f>IF(BF114&lt;='CALC| 2'!$G$10,'CALC| 2'!$G$53,0)</f>
        <v>0</v>
      </c>
      <c r="BG143" s="90">
        <f>IF(BG114&lt;='CALC| 2'!$G$10,'CALC| 2'!$G$53,0)</f>
        <v>0</v>
      </c>
      <c r="BH143" s="90">
        <f>IF(BH114&lt;='CALC| 2'!$G$10,'CALC| 2'!$G$53,0)</f>
        <v>0</v>
      </c>
      <c r="BI143" s="90">
        <f>IF(BI114&lt;='CALC| 2'!$G$10,'CALC| 2'!$G$53,0)</f>
        <v>0</v>
      </c>
      <c r="BJ143" s="90">
        <f>IF(BJ114&lt;='CALC| 2'!$G$10,'CALC| 2'!$G$53,0)</f>
        <v>0</v>
      </c>
      <c r="BK143" s="90">
        <f>IF(BK114&lt;='CALC| 2'!$G$10,'CALC| 2'!$G$53,0)</f>
        <v>0</v>
      </c>
      <c r="BL143" s="90">
        <f>IF(BL114&lt;='CALC| 2'!$G$10,'CALC| 2'!$G$53,0)</f>
        <v>0</v>
      </c>
      <c r="BM143" s="90">
        <f>IF(BM114&lt;='CALC| 2'!$G$10,'CALC| 2'!$G$53,0)</f>
        <v>0</v>
      </c>
      <c r="BN143" s="90">
        <f>IF(BN114&lt;='CALC| 2'!$G$10,'CALC| 2'!$G$53,0)</f>
        <v>0</v>
      </c>
      <c r="BO143" s="68"/>
      <c r="BP143" s="68"/>
      <c r="BQ143" s="68"/>
      <c r="BR143" s="68"/>
      <c r="BS143" s="68"/>
    </row>
    <row r="144" spans="1:71" ht="15.4" x14ac:dyDescent="0.6">
      <c r="A144" s="68"/>
      <c r="B144" s="68"/>
      <c r="C144" s="68" t="s">
        <v>228</v>
      </c>
      <c r="D144" s="34" t="s">
        <v>0</v>
      </c>
      <c r="E144" s="20" t="s">
        <v>110</v>
      </c>
      <c r="F144" s="20"/>
      <c r="G144" s="130">
        <f>IF(G114&lt;='CALC| 2'!$G$10,'CALC| 2'!$G$54,0)</f>
        <v>7.9795086454010775E-2</v>
      </c>
      <c r="H144" s="130">
        <f>IF(H114&lt;='CALC| 2'!$G$10,'CALC| 2'!$G$54,0)</f>
        <v>7.9795086454010775E-2</v>
      </c>
      <c r="I144" s="130">
        <f>IF(I114&lt;='CALC| 2'!$G$10,'CALC| 2'!$G$54,0)</f>
        <v>7.9795086454010775E-2</v>
      </c>
      <c r="J144" s="130">
        <f>IF(J114&lt;='CALC| 2'!$G$10,'CALC| 2'!$G$54,0)</f>
        <v>7.9795086454010775E-2</v>
      </c>
      <c r="K144" s="130">
        <f>IF(K114&lt;='CALC| 2'!$G$10,'CALC| 2'!$G$54,0)</f>
        <v>7.9795086454010775E-2</v>
      </c>
      <c r="L144" s="130">
        <f>IF(L114&lt;='CALC| 2'!$G$10,'CALC| 2'!$G$54,0)</f>
        <v>7.9795086454010775E-2</v>
      </c>
      <c r="M144" s="130">
        <f>IF(M114&lt;='CALC| 2'!$G$10,'CALC| 2'!$G$54,0)</f>
        <v>7.9795086454010775E-2</v>
      </c>
      <c r="N144" s="130">
        <f>IF(N114&lt;='CALC| 2'!$G$10,'CALC| 2'!$G$54,0)</f>
        <v>7.9795086454010775E-2</v>
      </c>
      <c r="O144" s="90">
        <f>IF(O114&lt;='CALC| 2'!$G$10,'CALC| 2'!$G$54,0)</f>
        <v>0</v>
      </c>
      <c r="P144" s="90">
        <f>IF(P114&lt;='CALC| 2'!$G$10,'CALC| 2'!$G$54,0)</f>
        <v>0</v>
      </c>
      <c r="Q144" s="90">
        <f>IF(Q114&lt;='CALC| 2'!$G$10,'CALC| 2'!$G$54,0)</f>
        <v>0</v>
      </c>
      <c r="R144" s="90">
        <f>IF(R114&lt;='CALC| 2'!$G$10,'CALC| 2'!$G$54,0)</f>
        <v>0</v>
      </c>
      <c r="S144" s="90">
        <f>IF(S114&lt;='CALC| 2'!$G$10,'CALC| 2'!$G$54,0)</f>
        <v>0</v>
      </c>
      <c r="T144" s="90">
        <f>IF(T114&lt;='CALC| 2'!$G$10,'CALC| 2'!$G$54,0)</f>
        <v>0</v>
      </c>
      <c r="U144" s="90">
        <f>IF(U114&lt;='CALC| 2'!$G$10,'CALC| 2'!$G$54,0)</f>
        <v>0</v>
      </c>
      <c r="V144" s="90">
        <f>IF(V114&lt;='CALC| 2'!$G$10,'CALC| 2'!$G$54,0)</f>
        <v>0</v>
      </c>
      <c r="W144" s="90">
        <f>IF(W114&lt;='CALC| 2'!$G$10,'CALC| 2'!$G$54,0)</f>
        <v>0</v>
      </c>
      <c r="X144" s="90">
        <f>IF(X114&lt;='CALC| 2'!$G$10,'CALC| 2'!$G$54,0)</f>
        <v>0</v>
      </c>
      <c r="Y144" s="90">
        <f>IF(Y114&lt;='CALC| 2'!$G$10,'CALC| 2'!$G$54,0)</f>
        <v>0</v>
      </c>
      <c r="Z144" s="90">
        <f>IF(Z114&lt;='CALC| 2'!$G$10,'CALC| 2'!$G$54,0)</f>
        <v>0</v>
      </c>
      <c r="AA144" s="90">
        <f>IF(AA114&lt;='CALC| 2'!$G$10,'CALC| 2'!$G$54,0)</f>
        <v>0</v>
      </c>
      <c r="AB144" s="90">
        <f>IF(AB114&lt;='CALC| 2'!$G$10,'CALC| 2'!$G$54,0)</f>
        <v>0</v>
      </c>
      <c r="AC144" s="90">
        <f>IF(AC114&lt;='CALC| 2'!$G$10,'CALC| 2'!$G$54,0)</f>
        <v>0</v>
      </c>
      <c r="AD144" s="90">
        <f>IF(AD114&lt;='CALC| 2'!$G$10,'CALC| 2'!$G$54,0)</f>
        <v>0</v>
      </c>
      <c r="AE144" s="90">
        <f>IF(AE114&lt;='CALC| 2'!$G$10,'CALC| 2'!$G$54,0)</f>
        <v>0</v>
      </c>
      <c r="AF144" s="90">
        <f>IF(AF114&lt;='CALC| 2'!$G$10,'CALC| 2'!$G$54,0)</f>
        <v>0</v>
      </c>
      <c r="AG144" s="90">
        <f>IF(AG114&lt;='CALC| 2'!$G$10,'CALC| 2'!$G$54,0)</f>
        <v>0</v>
      </c>
      <c r="AH144" s="90">
        <f>IF(AH114&lt;='CALC| 2'!$G$10,'CALC| 2'!$G$54,0)</f>
        <v>0</v>
      </c>
      <c r="AI144" s="90">
        <f>IF(AI114&lt;='CALC| 2'!$G$10,'CALC| 2'!$G$54,0)</f>
        <v>0</v>
      </c>
      <c r="AJ144" s="90">
        <f>IF(AJ114&lt;='CALC| 2'!$G$10,'CALC| 2'!$G$54,0)</f>
        <v>0</v>
      </c>
      <c r="AK144" s="90">
        <f>IF(AK114&lt;='CALC| 2'!$G$10,'CALC| 2'!$G$54,0)</f>
        <v>0</v>
      </c>
      <c r="AL144" s="90">
        <f>IF(AL114&lt;='CALC| 2'!$G$10,'CALC| 2'!$G$54,0)</f>
        <v>0</v>
      </c>
      <c r="AM144" s="90">
        <f>IF(AM114&lt;='CALC| 2'!$G$10,'CALC| 2'!$G$54,0)</f>
        <v>0</v>
      </c>
      <c r="AN144" s="90">
        <f>IF(AN114&lt;='CALC| 2'!$G$10,'CALC| 2'!$G$54,0)</f>
        <v>0</v>
      </c>
      <c r="AO144" s="90">
        <f>IF(AO114&lt;='CALC| 2'!$G$10,'CALC| 2'!$G$54,0)</f>
        <v>0</v>
      </c>
      <c r="AP144" s="90">
        <f>IF(AP114&lt;='CALC| 2'!$G$10,'CALC| 2'!$G$54,0)</f>
        <v>0</v>
      </c>
      <c r="AQ144" s="90">
        <f>IF(AQ114&lt;='CALC| 2'!$G$10,'CALC| 2'!$G$54,0)</f>
        <v>0</v>
      </c>
      <c r="AR144" s="90">
        <f>IF(AR114&lt;='CALC| 2'!$G$10,'CALC| 2'!$G$54,0)</f>
        <v>0</v>
      </c>
      <c r="AS144" s="90">
        <f>IF(AS114&lt;='CALC| 2'!$G$10,'CALC| 2'!$G$54,0)</f>
        <v>0</v>
      </c>
      <c r="AT144" s="90">
        <f>IF(AT114&lt;='CALC| 2'!$G$10,'CALC| 2'!$G$54,0)</f>
        <v>0</v>
      </c>
      <c r="AU144" s="90">
        <f>IF(AU114&lt;='CALC| 2'!$G$10,'CALC| 2'!$G$54,0)</f>
        <v>0</v>
      </c>
      <c r="AV144" s="90">
        <f>IF(AV114&lt;='CALC| 2'!$G$10,'CALC| 2'!$G$54,0)</f>
        <v>0</v>
      </c>
      <c r="AW144" s="90">
        <f>IF(AW114&lt;='CALC| 2'!$G$10,'CALC| 2'!$G$54,0)</f>
        <v>0</v>
      </c>
      <c r="AX144" s="90">
        <f>IF(AX114&lt;='CALC| 2'!$G$10,'CALC| 2'!$G$54,0)</f>
        <v>0</v>
      </c>
      <c r="AY144" s="90">
        <f>IF(AY114&lt;='CALC| 2'!$G$10,'CALC| 2'!$G$54,0)</f>
        <v>0</v>
      </c>
      <c r="AZ144" s="90">
        <f>IF(AZ114&lt;='CALC| 2'!$G$10,'CALC| 2'!$G$54,0)</f>
        <v>0</v>
      </c>
      <c r="BA144" s="90">
        <f>IF(BA114&lt;='CALC| 2'!$G$10,'CALC| 2'!$G$54,0)</f>
        <v>0</v>
      </c>
      <c r="BB144" s="90">
        <f>IF(BB114&lt;='CALC| 2'!$G$10,'CALC| 2'!$G$54,0)</f>
        <v>0</v>
      </c>
      <c r="BC144" s="90">
        <f>IF(BC114&lt;='CALC| 2'!$G$10,'CALC| 2'!$G$54,0)</f>
        <v>0</v>
      </c>
      <c r="BD144" s="90">
        <f>IF(BD114&lt;='CALC| 2'!$G$10,'CALC| 2'!$G$54,0)</f>
        <v>0</v>
      </c>
      <c r="BE144" s="90">
        <f>IF(BE114&lt;='CALC| 2'!$G$10,'CALC| 2'!$G$54,0)</f>
        <v>0</v>
      </c>
      <c r="BF144" s="90">
        <f>IF(BF114&lt;='CALC| 2'!$G$10,'CALC| 2'!$G$54,0)</f>
        <v>0</v>
      </c>
      <c r="BG144" s="90">
        <f>IF(BG114&lt;='CALC| 2'!$G$10,'CALC| 2'!$G$54,0)</f>
        <v>0</v>
      </c>
      <c r="BH144" s="90">
        <f>IF(BH114&lt;='CALC| 2'!$G$10,'CALC| 2'!$G$54,0)</f>
        <v>0</v>
      </c>
      <c r="BI144" s="90">
        <f>IF(BI114&lt;='CALC| 2'!$G$10,'CALC| 2'!$G$54,0)</f>
        <v>0</v>
      </c>
      <c r="BJ144" s="90">
        <f>IF(BJ114&lt;='CALC| 2'!$G$10,'CALC| 2'!$G$54,0)</f>
        <v>0</v>
      </c>
      <c r="BK144" s="90">
        <f>IF(BK114&lt;='CALC| 2'!$G$10,'CALC| 2'!$G$54,0)</f>
        <v>0</v>
      </c>
      <c r="BL144" s="90">
        <f>IF(BL114&lt;='CALC| 2'!$G$10,'CALC| 2'!$G$54,0)</f>
        <v>0</v>
      </c>
      <c r="BM144" s="90">
        <f>IF(BM114&lt;='CALC| 2'!$G$10,'CALC| 2'!$G$54,0)</f>
        <v>0</v>
      </c>
      <c r="BN144" s="90">
        <f>IF(BN114&lt;='CALC| 2'!$G$10,'CALC| 2'!$G$54,0)</f>
        <v>0</v>
      </c>
      <c r="BO144" s="68"/>
      <c r="BP144" s="68"/>
      <c r="BQ144" s="68"/>
      <c r="BR144" s="68"/>
      <c r="BS144" s="68"/>
    </row>
    <row r="145" spans="1:71" ht="15.4" x14ac:dyDescent="0.6">
      <c r="A145" s="68"/>
      <c r="B145" s="68"/>
      <c r="C145" s="68" t="s">
        <v>229</v>
      </c>
      <c r="D145" s="34" t="s">
        <v>0</v>
      </c>
      <c r="E145" s="20" t="s">
        <v>110</v>
      </c>
      <c r="F145" s="20"/>
      <c r="G145" s="130"/>
      <c r="H145" s="130"/>
      <c r="I145" s="130"/>
      <c r="J145" s="130"/>
      <c r="K145" s="130"/>
      <c r="L145" s="130"/>
      <c r="M145" s="130"/>
      <c r="N145" s="13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  <c r="AX145" s="90"/>
      <c r="AY145" s="90"/>
      <c r="AZ145" s="90"/>
      <c r="BA145" s="90"/>
      <c r="BB145" s="90"/>
      <c r="BC145" s="90"/>
      <c r="BD145" s="90"/>
      <c r="BE145" s="90"/>
      <c r="BF145" s="90"/>
      <c r="BG145" s="90"/>
      <c r="BH145" s="90"/>
      <c r="BI145" s="90"/>
      <c r="BJ145" s="90"/>
      <c r="BK145" s="90"/>
      <c r="BL145" s="90"/>
      <c r="BM145" s="90"/>
      <c r="BN145" s="90"/>
      <c r="BO145" s="68"/>
      <c r="BP145" s="68"/>
      <c r="BQ145" s="68"/>
      <c r="BR145" s="68"/>
      <c r="BS145" s="68"/>
    </row>
    <row r="146" spans="1:71" ht="15.4" x14ac:dyDescent="0.6">
      <c r="A146" s="68"/>
      <c r="B146" s="68"/>
      <c r="C146" s="98" t="s">
        <v>245</v>
      </c>
      <c r="D146" s="34" t="s">
        <v>0</v>
      </c>
      <c r="E146" s="20" t="s">
        <v>110</v>
      </c>
      <c r="F146" s="20"/>
      <c r="G146" s="130">
        <f>IF(G114&lt;='CALC| 2'!$G$10,'CALC| 2'!$G$56,0)</f>
        <v>2.1628211299775002E-3</v>
      </c>
      <c r="H146" s="130">
        <f>IF(H114&lt;='CALC| 2'!$G$10,'CALC| 2'!$G$56,0)</f>
        <v>2.1628211299775002E-3</v>
      </c>
      <c r="I146" s="130">
        <f>IF(I114&lt;='CALC| 2'!$G$10,'CALC| 2'!$G$56,0)</f>
        <v>2.1628211299775002E-3</v>
      </c>
      <c r="J146" s="130">
        <f>IF(J114&lt;='CALC| 2'!$G$10,'CALC| 2'!$G$56,0)</f>
        <v>2.1628211299775002E-3</v>
      </c>
      <c r="K146" s="130">
        <f>IF(K114&lt;='CALC| 2'!$G$10,'CALC| 2'!$G$56,0)</f>
        <v>2.1628211299775002E-3</v>
      </c>
      <c r="L146" s="130">
        <f>IF(L114&lt;='CALC| 2'!$G$10,'CALC| 2'!$G$56,0)</f>
        <v>2.1628211299775002E-3</v>
      </c>
      <c r="M146" s="130">
        <f>IF(M114&lt;='CALC| 2'!$G$10,'CALC| 2'!$G$56,0)</f>
        <v>2.1628211299775002E-3</v>
      </c>
      <c r="N146" s="130">
        <f>IF(N114&lt;='CALC| 2'!$G$10,'CALC| 2'!$G$56,0)</f>
        <v>2.1628211299775002E-3</v>
      </c>
      <c r="O146" s="90">
        <f>IF(O114&lt;='CALC| 2'!$G$10,'CALC| 2'!$G$56,0)</f>
        <v>0</v>
      </c>
      <c r="P146" s="90">
        <f>IF(P114&lt;='CALC| 2'!$G$10,'CALC| 2'!$G$56,0)</f>
        <v>0</v>
      </c>
      <c r="Q146" s="90">
        <f>IF(Q114&lt;='CALC| 2'!$G$10,'CALC| 2'!$G$56,0)</f>
        <v>0</v>
      </c>
      <c r="R146" s="90">
        <f>IF(R114&lt;='CALC| 2'!$G$10,'CALC| 2'!$G$56,0)</f>
        <v>0</v>
      </c>
      <c r="S146" s="90">
        <f>IF(S114&lt;='CALC| 2'!$G$10,'CALC| 2'!$G$56,0)</f>
        <v>0</v>
      </c>
      <c r="T146" s="90">
        <f>IF(T114&lt;='CALC| 2'!$G$10,'CALC| 2'!$G$56,0)</f>
        <v>0</v>
      </c>
      <c r="U146" s="90">
        <f>IF(U114&lt;='CALC| 2'!$G$10,'CALC| 2'!$G$56,0)</f>
        <v>0</v>
      </c>
      <c r="V146" s="90">
        <f>IF(V114&lt;='CALC| 2'!$G$10,'CALC| 2'!$G$56,0)</f>
        <v>0</v>
      </c>
      <c r="W146" s="90">
        <f>IF(W114&lt;='CALC| 2'!$G$10,'CALC| 2'!$G$56,0)</f>
        <v>0</v>
      </c>
      <c r="X146" s="90">
        <f>IF(X114&lt;='CALC| 2'!$G$10,'CALC| 2'!$G$56,0)</f>
        <v>0</v>
      </c>
      <c r="Y146" s="90">
        <f>IF(Y114&lt;='CALC| 2'!$G$10,'CALC| 2'!$G$56,0)</f>
        <v>0</v>
      </c>
      <c r="Z146" s="90">
        <f>IF(Z114&lt;='CALC| 2'!$G$10,'CALC| 2'!$G$56,0)</f>
        <v>0</v>
      </c>
      <c r="AA146" s="90">
        <f>IF(AA114&lt;='CALC| 2'!$G$10,'CALC| 2'!$G$56,0)</f>
        <v>0</v>
      </c>
      <c r="AB146" s="90">
        <f>IF(AB114&lt;='CALC| 2'!$G$10,'CALC| 2'!$G$56,0)</f>
        <v>0</v>
      </c>
      <c r="AC146" s="90">
        <f>IF(AC114&lt;='CALC| 2'!$G$10,'CALC| 2'!$G$56,0)</f>
        <v>0</v>
      </c>
      <c r="AD146" s="90">
        <f>IF(AD114&lt;='CALC| 2'!$G$10,'CALC| 2'!$G$56,0)</f>
        <v>0</v>
      </c>
      <c r="AE146" s="90">
        <f>IF(AE114&lt;='CALC| 2'!$G$10,'CALC| 2'!$G$56,0)</f>
        <v>0</v>
      </c>
      <c r="AF146" s="90">
        <f>IF(AF114&lt;='CALC| 2'!$G$10,'CALC| 2'!$G$56,0)</f>
        <v>0</v>
      </c>
      <c r="AG146" s="90">
        <f>IF(AG114&lt;='CALC| 2'!$G$10,'CALC| 2'!$G$56,0)</f>
        <v>0</v>
      </c>
      <c r="AH146" s="90">
        <f>IF(AH114&lt;='CALC| 2'!$G$10,'CALC| 2'!$G$56,0)</f>
        <v>0</v>
      </c>
      <c r="AI146" s="90">
        <f>IF(AI114&lt;='CALC| 2'!$G$10,'CALC| 2'!$G$56,0)</f>
        <v>0</v>
      </c>
      <c r="AJ146" s="90">
        <f>IF(AJ114&lt;='CALC| 2'!$G$10,'CALC| 2'!$G$56,0)</f>
        <v>0</v>
      </c>
      <c r="AK146" s="90">
        <f>IF(AK114&lt;='CALC| 2'!$G$10,'CALC| 2'!$G$56,0)</f>
        <v>0</v>
      </c>
      <c r="AL146" s="90">
        <f>IF(AL114&lt;='CALC| 2'!$G$10,'CALC| 2'!$G$56,0)</f>
        <v>0</v>
      </c>
      <c r="AM146" s="90">
        <f>IF(AM114&lt;='CALC| 2'!$G$10,'CALC| 2'!$G$56,0)</f>
        <v>0</v>
      </c>
      <c r="AN146" s="90">
        <f>IF(AN114&lt;='CALC| 2'!$G$10,'CALC| 2'!$G$56,0)</f>
        <v>0</v>
      </c>
      <c r="AO146" s="90">
        <f>IF(AO114&lt;='CALC| 2'!$G$10,'CALC| 2'!$G$56,0)</f>
        <v>0</v>
      </c>
      <c r="AP146" s="90">
        <f>IF(AP114&lt;='CALC| 2'!$G$10,'CALC| 2'!$G$56,0)</f>
        <v>0</v>
      </c>
      <c r="AQ146" s="90">
        <f>IF(AQ114&lt;='CALC| 2'!$G$10,'CALC| 2'!$G$56,0)</f>
        <v>0</v>
      </c>
      <c r="AR146" s="90">
        <f>IF(AR114&lt;='CALC| 2'!$G$10,'CALC| 2'!$G$56,0)</f>
        <v>0</v>
      </c>
      <c r="AS146" s="90">
        <f>IF(AS114&lt;='CALC| 2'!$G$10,'CALC| 2'!$G$56,0)</f>
        <v>0</v>
      </c>
      <c r="AT146" s="90">
        <f>IF(AT114&lt;='CALC| 2'!$G$10,'CALC| 2'!$G$56,0)</f>
        <v>0</v>
      </c>
      <c r="AU146" s="90">
        <f>IF(AU114&lt;='CALC| 2'!$G$10,'CALC| 2'!$G$56,0)</f>
        <v>0</v>
      </c>
      <c r="AV146" s="90">
        <f>IF(AV114&lt;='CALC| 2'!$G$10,'CALC| 2'!$G$56,0)</f>
        <v>0</v>
      </c>
      <c r="AW146" s="90">
        <f>IF(AW114&lt;='CALC| 2'!$G$10,'CALC| 2'!$G$56,0)</f>
        <v>0</v>
      </c>
      <c r="AX146" s="90">
        <f>IF(AX114&lt;='CALC| 2'!$G$10,'CALC| 2'!$G$56,0)</f>
        <v>0</v>
      </c>
      <c r="AY146" s="90">
        <f>IF(AY114&lt;='CALC| 2'!$G$10,'CALC| 2'!$G$56,0)</f>
        <v>0</v>
      </c>
      <c r="AZ146" s="90">
        <f>IF(AZ114&lt;='CALC| 2'!$G$10,'CALC| 2'!$G$56,0)</f>
        <v>0</v>
      </c>
      <c r="BA146" s="90">
        <f>IF(BA114&lt;='CALC| 2'!$G$10,'CALC| 2'!$G$56,0)</f>
        <v>0</v>
      </c>
      <c r="BB146" s="90">
        <f>IF(BB114&lt;='CALC| 2'!$G$10,'CALC| 2'!$G$56,0)</f>
        <v>0</v>
      </c>
      <c r="BC146" s="90">
        <f>IF(BC114&lt;='CALC| 2'!$G$10,'CALC| 2'!$G$56,0)</f>
        <v>0</v>
      </c>
      <c r="BD146" s="90">
        <f>IF(BD114&lt;='CALC| 2'!$G$10,'CALC| 2'!$G$56,0)</f>
        <v>0</v>
      </c>
      <c r="BE146" s="90">
        <f>IF(BE114&lt;='CALC| 2'!$G$10,'CALC| 2'!$G$56,0)</f>
        <v>0</v>
      </c>
      <c r="BF146" s="90">
        <f>IF(BF114&lt;='CALC| 2'!$G$10,'CALC| 2'!$G$56,0)</f>
        <v>0</v>
      </c>
      <c r="BG146" s="90">
        <f>IF(BG114&lt;='CALC| 2'!$G$10,'CALC| 2'!$G$56,0)</f>
        <v>0</v>
      </c>
      <c r="BH146" s="90">
        <f>IF(BH114&lt;='CALC| 2'!$G$10,'CALC| 2'!$G$56,0)</f>
        <v>0</v>
      </c>
      <c r="BI146" s="90">
        <f>IF(BI114&lt;='CALC| 2'!$G$10,'CALC| 2'!$G$56,0)</f>
        <v>0</v>
      </c>
      <c r="BJ146" s="90">
        <f>IF(BJ114&lt;='CALC| 2'!$G$10,'CALC| 2'!$G$56,0)</f>
        <v>0</v>
      </c>
      <c r="BK146" s="90">
        <f>IF(BK114&lt;='CALC| 2'!$G$10,'CALC| 2'!$G$56,0)</f>
        <v>0</v>
      </c>
      <c r="BL146" s="90">
        <f>IF(BL114&lt;='CALC| 2'!$G$10,'CALC| 2'!$G$56,0)</f>
        <v>0</v>
      </c>
      <c r="BM146" s="90">
        <f>IF(BM114&lt;='CALC| 2'!$G$10,'CALC| 2'!$G$56,0)</f>
        <v>0</v>
      </c>
      <c r="BN146" s="90">
        <f>IF(BN114&lt;='CALC| 2'!$G$10,'CALC| 2'!$G$56,0)</f>
        <v>0</v>
      </c>
      <c r="BO146" s="68"/>
      <c r="BP146" s="68"/>
      <c r="BQ146" s="68"/>
      <c r="BR146" s="68"/>
      <c r="BS146" s="68"/>
    </row>
    <row r="147" spans="1:71" ht="15.4" x14ac:dyDescent="0.6">
      <c r="A147" s="68"/>
      <c r="B147" s="68"/>
      <c r="C147" s="98" t="s">
        <v>244</v>
      </c>
      <c r="D147" s="34" t="s">
        <v>0</v>
      </c>
      <c r="E147" s="20" t="s">
        <v>110</v>
      </c>
      <c r="F147" s="20"/>
      <c r="G147" s="130">
        <f>IF(G114&lt;='CALC| 2'!$G$10,'CALC| 2'!$G$57,0)</f>
        <v>6.1322340273479707E-2</v>
      </c>
      <c r="H147" s="130">
        <f>IF(H114&lt;='CALC| 2'!$G$10,'CALC| 2'!$G$57,0)</f>
        <v>6.1322340273479707E-2</v>
      </c>
      <c r="I147" s="130">
        <f>IF(I114&lt;='CALC| 2'!$G$10,'CALC| 2'!$G$57,0)</f>
        <v>6.1322340273479707E-2</v>
      </c>
      <c r="J147" s="130">
        <f>IF(J114&lt;='CALC| 2'!$G$10,'CALC| 2'!$G$57,0)</f>
        <v>6.1322340273479707E-2</v>
      </c>
      <c r="K147" s="130">
        <f>IF(K114&lt;='CALC| 2'!$G$10,'CALC| 2'!$G$57,0)</f>
        <v>6.1322340273479707E-2</v>
      </c>
      <c r="L147" s="130">
        <f>IF(L114&lt;='CALC| 2'!$G$10,'CALC| 2'!$G$57,0)</f>
        <v>6.1322340273479707E-2</v>
      </c>
      <c r="M147" s="130">
        <f>IF(M114&lt;='CALC| 2'!$G$10,'CALC| 2'!$G$57,0)</f>
        <v>6.1322340273479707E-2</v>
      </c>
      <c r="N147" s="130">
        <f>IF(N114&lt;='CALC| 2'!$G$10,'CALC| 2'!$G$57,0)</f>
        <v>6.1322340273479707E-2</v>
      </c>
      <c r="O147" s="90">
        <f>IF(O114&lt;='CALC| 2'!$G$10,'CALC| 2'!$G$57,0)</f>
        <v>0</v>
      </c>
      <c r="P147" s="90">
        <f>IF(P114&lt;='CALC| 2'!$G$10,'CALC| 2'!$G$57,0)</f>
        <v>0</v>
      </c>
      <c r="Q147" s="90">
        <f>IF(Q114&lt;='CALC| 2'!$G$10,'CALC| 2'!$G$57,0)</f>
        <v>0</v>
      </c>
      <c r="R147" s="90">
        <f>IF(R114&lt;='CALC| 2'!$G$10,'CALC| 2'!$G$57,0)</f>
        <v>0</v>
      </c>
      <c r="S147" s="90">
        <f>IF(S114&lt;='CALC| 2'!$G$10,'CALC| 2'!$G$57,0)</f>
        <v>0</v>
      </c>
      <c r="T147" s="90">
        <f>IF(T114&lt;='CALC| 2'!$G$10,'CALC| 2'!$G$57,0)</f>
        <v>0</v>
      </c>
      <c r="U147" s="90">
        <f>IF(U114&lt;='CALC| 2'!$G$10,'CALC| 2'!$G$57,0)</f>
        <v>0</v>
      </c>
      <c r="V147" s="90">
        <f>IF(V114&lt;='CALC| 2'!$G$10,'CALC| 2'!$G$57,0)</f>
        <v>0</v>
      </c>
      <c r="W147" s="90">
        <f>IF(W114&lt;='CALC| 2'!$G$10,'CALC| 2'!$G$57,0)</f>
        <v>0</v>
      </c>
      <c r="X147" s="90">
        <f>IF(X114&lt;='CALC| 2'!$G$10,'CALC| 2'!$G$57,0)</f>
        <v>0</v>
      </c>
      <c r="Y147" s="90">
        <f>IF(Y114&lt;='CALC| 2'!$G$10,'CALC| 2'!$G$57,0)</f>
        <v>0</v>
      </c>
      <c r="Z147" s="90">
        <f>IF(Z114&lt;='CALC| 2'!$G$10,'CALC| 2'!$G$57,0)</f>
        <v>0</v>
      </c>
      <c r="AA147" s="90">
        <f>IF(AA114&lt;='CALC| 2'!$G$10,'CALC| 2'!$G$57,0)</f>
        <v>0</v>
      </c>
      <c r="AB147" s="90">
        <f>IF(AB114&lt;='CALC| 2'!$G$10,'CALC| 2'!$G$57,0)</f>
        <v>0</v>
      </c>
      <c r="AC147" s="90">
        <f>IF(AC114&lt;='CALC| 2'!$G$10,'CALC| 2'!$G$57,0)</f>
        <v>0</v>
      </c>
      <c r="AD147" s="90">
        <f>IF(AD114&lt;='CALC| 2'!$G$10,'CALC| 2'!$G$57,0)</f>
        <v>0</v>
      </c>
      <c r="AE147" s="90">
        <f>IF(AE114&lt;='CALC| 2'!$G$10,'CALC| 2'!$G$57,0)</f>
        <v>0</v>
      </c>
      <c r="AF147" s="90">
        <f>IF(AF114&lt;='CALC| 2'!$G$10,'CALC| 2'!$G$57,0)</f>
        <v>0</v>
      </c>
      <c r="AG147" s="90">
        <f>IF(AG114&lt;='CALC| 2'!$G$10,'CALC| 2'!$G$57,0)</f>
        <v>0</v>
      </c>
      <c r="AH147" s="90">
        <f>IF(AH114&lt;='CALC| 2'!$G$10,'CALC| 2'!$G$57,0)</f>
        <v>0</v>
      </c>
      <c r="AI147" s="90">
        <f>IF(AI114&lt;='CALC| 2'!$G$10,'CALC| 2'!$G$57,0)</f>
        <v>0</v>
      </c>
      <c r="AJ147" s="90">
        <f>IF(AJ114&lt;='CALC| 2'!$G$10,'CALC| 2'!$G$57,0)</f>
        <v>0</v>
      </c>
      <c r="AK147" s="90">
        <f>IF(AK114&lt;='CALC| 2'!$G$10,'CALC| 2'!$G$57,0)</f>
        <v>0</v>
      </c>
      <c r="AL147" s="90">
        <f>IF(AL114&lt;='CALC| 2'!$G$10,'CALC| 2'!$G$57,0)</f>
        <v>0</v>
      </c>
      <c r="AM147" s="90">
        <f>IF(AM114&lt;='CALC| 2'!$G$10,'CALC| 2'!$G$57,0)</f>
        <v>0</v>
      </c>
      <c r="AN147" s="90">
        <f>IF(AN114&lt;='CALC| 2'!$G$10,'CALC| 2'!$G$57,0)</f>
        <v>0</v>
      </c>
      <c r="AO147" s="90">
        <f>IF(AO114&lt;='CALC| 2'!$G$10,'CALC| 2'!$G$57,0)</f>
        <v>0</v>
      </c>
      <c r="AP147" s="90">
        <f>IF(AP114&lt;='CALC| 2'!$G$10,'CALC| 2'!$G$57,0)</f>
        <v>0</v>
      </c>
      <c r="AQ147" s="90">
        <f>IF(AQ114&lt;='CALC| 2'!$G$10,'CALC| 2'!$G$57,0)</f>
        <v>0</v>
      </c>
      <c r="AR147" s="90">
        <f>IF(AR114&lt;='CALC| 2'!$G$10,'CALC| 2'!$G$57,0)</f>
        <v>0</v>
      </c>
      <c r="AS147" s="90">
        <f>IF(AS114&lt;='CALC| 2'!$G$10,'CALC| 2'!$G$57,0)</f>
        <v>0</v>
      </c>
      <c r="AT147" s="90">
        <f>IF(AT114&lt;='CALC| 2'!$G$10,'CALC| 2'!$G$57,0)</f>
        <v>0</v>
      </c>
      <c r="AU147" s="90">
        <f>IF(AU114&lt;='CALC| 2'!$G$10,'CALC| 2'!$G$57,0)</f>
        <v>0</v>
      </c>
      <c r="AV147" s="90">
        <f>IF(AV114&lt;='CALC| 2'!$G$10,'CALC| 2'!$G$57,0)</f>
        <v>0</v>
      </c>
      <c r="AW147" s="90">
        <f>IF(AW114&lt;='CALC| 2'!$G$10,'CALC| 2'!$G$57,0)</f>
        <v>0</v>
      </c>
      <c r="AX147" s="90">
        <f>IF(AX114&lt;='CALC| 2'!$G$10,'CALC| 2'!$G$57,0)</f>
        <v>0</v>
      </c>
      <c r="AY147" s="90">
        <f>IF(AY114&lt;='CALC| 2'!$G$10,'CALC| 2'!$G$57,0)</f>
        <v>0</v>
      </c>
      <c r="AZ147" s="90">
        <f>IF(AZ114&lt;='CALC| 2'!$G$10,'CALC| 2'!$G$57,0)</f>
        <v>0</v>
      </c>
      <c r="BA147" s="90">
        <f>IF(BA114&lt;='CALC| 2'!$G$10,'CALC| 2'!$G$57,0)</f>
        <v>0</v>
      </c>
      <c r="BB147" s="90">
        <f>IF(BB114&lt;='CALC| 2'!$G$10,'CALC| 2'!$G$57,0)</f>
        <v>0</v>
      </c>
      <c r="BC147" s="90">
        <f>IF(BC114&lt;='CALC| 2'!$G$10,'CALC| 2'!$G$57,0)</f>
        <v>0</v>
      </c>
      <c r="BD147" s="90">
        <f>IF(BD114&lt;='CALC| 2'!$G$10,'CALC| 2'!$G$57,0)</f>
        <v>0</v>
      </c>
      <c r="BE147" s="90">
        <f>IF(BE114&lt;='CALC| 2'!$G$10,'CALC| 2'!$G$57,0)</f>
        <v>0</v>
      </c>
      <c r="BF147" s="90">
        <f>IF(BF114&lt;='CALC| 2'!$G$10,'CALC| 2'!$G$57,0)</f>
        <v>0</v>
      </c>
      <c r="BG147" s="90">
        <f>IF(BG114&lt;='CALC| 2'!$G$10,'CALC| 2'!$G$57,0)</f>
        <v>0</v>
      </c>
      <c r="BH147" s="90">
        <f>IF(BH114&lt;='CALC| 2'!$G$10,'CALC| 2'!$G$57,0)</f>
        <v>0</v>
      </c>
      <c r="BI147" s="90">
        <f>IF(BI114&lt;='CALC| 2'!$G$10,'CALC| 2'!$G$57,0)</f>
        <v>0</v>
      </c>
      <c r="BJ147" s="90">
        <f>IF(BJ114&lt;='CALC| 2'!$G$10,'CALC| 2'!$G$57,0)</f>
        <v>0</v>
      </c>
      <c r="BK147" s="90">
        <f>IF(BK114&lt;='CALC| 2'!$G$10,'CALC| 2'!$G$57,0)</f>
        <v>0</v>
      </c>
      <c r="BL147" s="90">
        <f>IF(BL114&lt;='CALC| 2'!$G$10,'CALC| 2'!$G$57,0)</f>
        <v>0</v>
      </c>
      <c r="BM147" s="90">
        <f>IF(BM114&lt;='CALC| 2'!$G$10,'CALC| 2'!$G$57,0)</f>
        <v>0</v>
      </c>
      <c r="BN147" s="90">
        <f>IF(BN114&lt;='CALC| 2'!$G$10,'CALC| 2'!$G$57,0)</f>
        <v>0</v>
      </c>
      <c r="BO147" s="68"/>
      <c r="BP147" s="68"/>
      <c r="BQ147" s="68"/>
      <c r="BR147" s="68"/>
      <c r="BS147" s="68"/>
    </row>
    <row r="148" spans="1:71" x14ac:dyDescent="0.35">
      <c r="A148" s="68"/>
      <c r="B148" s="68"/>
      <c r="C148" s="68"/>
      <c r="D148" s="68"/>
      <c r="E148" s="68"/>
      <c r="F148" s="68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  <c r="AN148" s="69"/>
      <c r="AO148" s="69"/>
      <c r="AP148" s="69"/>
      <c r="AQ148" s="69"/>
      <c r="AR148" s="69"/>
      <c r="AS148" s="69"/>
      <c r="AT148" s="69"/>
      <c r="AU148" s="69"/>
      <c r="AV148" s="69"/>
      <c r="AW148" s="69"/>
      <c r="AX148" s="69"/>
      <c r="AY148" s="69"/>
      <c r="AZ148" s="69"/>
      <c r="BA148" s="69"/>
      <c r="BB148" s="69"/>
      <c r="BC148" s="69"/>
      <c r="BD148" s="69"/>
      <c r="BE148" s="69"/>
      <c r="BF148" s="69"/>
      <c r="BG148" s="69"/>
      <c r="BH148" s="69"/>
      <c r="BI148" s="69"/>
      <c r="BJ148" s="69"/>
      <c r="BK148" s="69"/>
      <c r="BL148" s="69"/>
      <c r="BM148" s="69"/>
      <c r="BN148" s="69"/>
      <c r="BO148" s="68"/>
      <c r="BP148" s="68"/>
      <c r="BQ148" s="68"/>
      <c r="BR148" s="68"/>
      <c r="BS148" s="68"/>
    </row>
    <row r="149" spans="1:71" ht="15.4" x14ac:dyDescent="0.6">
      <c r="A149" s="68"/>
      <c r="B149" s="68"/>
      <c r="C149" s="105" t="s">
        <v>246</v>
      </c>
      <c r="D149" s="106" t="s">
        <v>0</v>
      </c>
      <c r="E149" s="107" t="s">
        <v>110</v>
      </c>
      <c r="F149" s="107"/>
      <c r="G149" s="110">
        <f t="shared" ref="G149:AL149" si="3">G118+G119</f>
        <v>0.30428299347507787</v>
      </c>
      <c r="H149" s="110">
        <f t="shared" si="3"/>
        <v>0.5596400090753475</v>
      </c>
      <c r="I149" s="110">
        <f t="shared" si="3"/>
        <v>0.58612193687174763</v>
      </c>
      <c r="J149" s="110">
        <f t="shared" si="3"/>
        <v>2.1822832100559815</v>
      </c>
      <c r="K149" s="110">
        <f t="shared" si="3"/>
        <v>4.1719347972889889</v>
      </c>
      <c r="L149" s="110">
        <f t="shared" si="3"/>
        <v>5.9225088994321506</v>
      </c>
      <c r="M149" s="110">
        <f t="shared" si="3"/>
        <v>4.5345878502729464</v>
      </c>
      <c r="N149" s="110">
        <f t="shared" si="3"/>
        <v>4.3157067694804034</v>
      </c>
      <c r="O149" s="110">
        <f t="shared" si="3"/>
        <v>2.2451646345869656</v>
      </c>
      <c r="P149" s="110">
        <f t="shared" si="3"/>
        <v>2.327274475286119</v>
      </c>
      <c r="Q149" s="110">
        <f t="shared" si="3"/>
        <v>2.3982537807728073</v>
      </c>
      <c r="R149" s="110">
        <f t="shared" si="3"/>
        <v>2.4593111326568975</v>
      </c>
      <c r="S149" s="110">
        <f t="shared" si="3"/>
        <v>2.5115238817062693</v>
      </c>
      <c r="T149" s="110">
        <f t="shared" si="3"/>
        <v>2.5558523972228957</v>
      </c>
      <c r="U149" s="110">
        <f t="shared" si="3"/>
        <v>2.5931527691857128</v>
      </c>
      <c r="V149" s="110">
        <f t="shared" si="3"/>
        <v>2.6241881311627377</v>
      </c>
      <c r="W149" s="110">
        <f t="shared" si="3"/>
        <v>2.6496387537528157</v>
      </c>
      <c r="X149" s="110">
        <f t="shared" si="3"/>
        <v>2.6701110420559817</v>
      </c>
      <c r="Y149" s="110">
        <f t="shared" si="3"/>
        <v>2.6861455561757785</v>
      </c>
      <c r="Z149" s="110">
        <f t="shared" si="3"/>
        <v>2.698224160835184</v>
      </c>
      <c r="AA149" s="110">
        <f t="shared" si="3"/>
        <v>2.7067763986691986</v>
      </c>
      <c r="AB149" s="110">
        <f t="shared" si="3"/>
        <v>2.7121851714892315</v>
      </c>
      <c r="AC149" s="110">
        <f t="shared" si="3"/>
        <v>2.7147918046614623</v>
      </c>
      <c r="AD149" s="110">
        <f t="shared" si="3"/>
        <v>2.7149005615822097</v>
      </c>
      <c r="AE149" s="110">
        <f t="shared" si="3"/>
        <v>2.7127826679601794</v>
      </c>
      <c r="AF149" s="110">
        <f t="shared" si="3"/>
        <v>2.7086798991319774</v>
      </c>
      <c r="AG149" s="110">
        <f t="shared" si="3"/>
        <v>2.7028077778578545</v>
      </c>
      <c r="AH149" s="110">
        <f t="shared" si="3"/>
        <v>2.6953584248927158</v>
      </c>
      <c r="AI149" s="110">
        <f t="shared" si="3"/>
        <v>2.6865031000349329</v>
      </c>
      <c r="AJ149" s="110">
        <f t="shared" si="3"/>
        <v>2.6763944672616637</v>
      </c>
      <c r="AK149" s="110">
        <f t="shared" si="3"/>
        <v>2.6651686139100623</v>
      </c>
      <c r="AL149" s="110">
        <f t="shared" si="3"/>
        <v>2.6529468506106926</v>
      </c>
      <c r="AM149" s="110">
        <f t="shared" ref="AM149:BN149" si="4">AM118+AM119</f>
        <v>2.6398373157796309</v>
      </c>
      <c r="AN149" s="110">
        <f t="shared" si="4"/>
        <v>2.6259364058907639</v>
      </c>
      <c r="AO149" s="110">
        <f t="shared" si="4"/>
        <v>2.611330050445515</v>
      </c>
      <c r="AP149" s="110">
        <f t="shared" si="4"/>
        <v>2.5960948485031317</v>
      </c>
      <c r="AQ149" s="110">
        <f t="shared" si="4"/>
        <v>2.5802990818036529</v>
      </c>
      <c r="AR149" s="110">
        <f t="shared" si="4"/>
        <v>2.5640036178834213</v>
      </c>
      <c r="AS149" s="110">
        <f t="shared" si="4"/>
        <v>2.5472627151280389</v>
      </c>
      <c r="AT149" s="110">
        <f t="shared" si="4"/>
        <v>2.530124740410634</v>
      </c>
      <c r="AU149" s="110">
        <f t="shared" si="4"/>
        <v>2.5126328088071617</v>
      </c>
      <c r="AV149" s="110">
        <f t="shared" si="4"/>
        <v>2.4948253538497935</v>
      </c>
      <c r="AW149" s="110">
        <f t="shared" si="4"/>
        <v>2.4767366358607621</v>
      </c>
      <c r="AX149" s="110">
        <f t="shared" si="4"/>
        <v>2.4583971950900314</v>
      </c>
      <c r="AY149" s="110">
        <f t="shared" si="4"/>
        <v>2.4398342556501285</v>
      </c>
      <c r="AZ149" s="110">
        <f t="shared" si="4"/>
        <v>2.4210720855907253</v>
      </c>
      <c r="BA149" s="110">
        <f t="shared" si="4"/>
        <v>2.400959283306753</v>
      </c>
      <c r="BB149" s="110">
        <f t="shared" si="4"/>
        <v>2.3196763934581948</v>
      </c>
      <c r="BC149" s="110">
        <f t="shared" si="4"/>
        <v>2.2616030159494467</v>
      </c>
      <c r="BD149" s="110">
        <f t="shared" si="4"/>
        <v>1.8375552666580299</v>
      </c>
      <c r="BE149" s="110">
        <f t="shared" si="4"/>
        <v>1.1270618639055785</v>
      </c>
      <c r="BF149" s="110">
        <f t="shared" si="4"/>
        <v>0.29496514762517589</v>
      </c>
      <c r="BG149" s="110">
        <f t="shared" si="4"/>
        <v>3.5968165977672877E-2</v>
      </c>
      <c r="BH149" s="110">
        <f t="shared" si="4"/>
        <v>5.974475309631988E-2</v>
      </c>
      <c r="BI149" s="110">
        <f t="shared" si="4"/>
        <v>5.974475309631988E-2</v>
      </c>
      <c r="BJ149" s="110">
        <f t="shared" si="4"/>
        <v>5.974475309631988E-2</v>
      </c>
      <c r="BK149" s="110">
        <f t="shared" si="4"/>
        <v>5.974475309631988E-2</v>
      </c>
      <c r="BL149" s="110">
        <f t="shared" si="4"/>
        <v>5.974475309631988E-2</v>
      </c>
      <c r="BM149" s="110">
        <f t="shared" si="4"/>
        <v>5.974475309631988E-2</v>
      </c>
      <c r="BN149" s="110">
        <f t="shared" si="4"/>
        <v>5.974475309631988E-2</v>
      </c>
      <c r="BO149" s="68"/>
      <c r="BP149" s="68"/>
      <c r="BQ149" s="68"/>
      <c r="BR149" s="68"/>
      <c r="BS149" s="68"/>
    </row>
    <row r="150" spans="1:71" ht="15.4" x14ac:dyDescent="0.6">
      <c r="A150" s="68"/>
      <c r="B150" s="68"/>
      <c r="C150" s="105" t="s">
        <v>247</v>
      </c>
      <c r="D150" s="106" t="s">
        <v>0</v>
      </c>
      <c r="E150" s="107" t="s">
        <v>110</v>
      </c>
      <c r="F150" s="107"/>
      <c r="G150" s="110">
        <f t="shared" ref="G150:AL150" si="5">SUM(G118:G147)-G140</f>
        <v>1.7198195712296287</v>
      </c>
      <c r="H150" s="110">
        <f t="shared" si="5"/>
        <v>1.9751765868298983</v>
      </c>
      <c r="I150" s="110">
        <f t="shared" si="5"/>
        <v>2.0016585146262984</v>
      </c>
      <c r="J150" s="110">
        <f t="shared" si="5"/>
        <v>3.5978197878105331</v>
      </c>
      <c r="K150" s="110">
        <f t="shared" si="5"/>
        <v>5.5874713750435392</v>
      </c>
      <c r="L150" s="110">
        <f t="shared" si="5"/>
        <v>7.338045477186701</v>
      </c>
      <c r="M150" s="110">
        <f t="shared" si="5"/>
        <v>5.9501244280274967</v>
      </c>
      <c r="N150" s="110">
        <f t="shared" si="5"/>
        <v>5.7312433472349538</v>
      </c>
      <c r="O150" s="110">
        <f t="shared" si="5"/>
        <v>2.2451646345869656</v>
      </c>
      <c r="P150" s="110">
        <f t="shared" si="5"/>
        <v>2.327274475286119</v>
      </c>
      <c r="Q150" s="110">
        <f t="shared" si="5"/>
        <v>2.3982537807728073</v>
      </c>
      <c r="R150" s="110">
        <f t="shared" si="5"/>
        <v>2.4593111326568975</v>
      </c>
      <c r="S150" s="110">
        <f t="shared" si="5"/>
        <v>2.5115238817062693</v>
      </c>
      <c r="T150" s="110">
        <f t="shared" si="5"/>
        <v>2.5558523972228957</v>
      </c>
      <c r="U150" s="110">
        <f t="shared" si="5"/>
        <v>2.5931527691857128</v>
      </c>
      <c r="V150" s="110">
        <f t="shared" si="5"/>
        <v>2.6241881311627377</v>
      </c>
      <c r="W150" s="110">
        <f t="shared" si="5"/>
        <v>2.6496387537528157</v>
      </c>
      <c r="X150" s="110">
        <f t="shared" si="5"/>
        <v>2.6701110420559817</v>
      </c>
      <c r="Y150" s="110">
        <f t="shared" si="5"/>
        <v>2.6861455561757785</v>
      </c>
      <c r="Z150" s="110">
        <f t="shared" si="5"/>
        <v>2.698224160835184</v>
      </c>
      <c r="AA150" s="110">
        <f t="shared" si="5"/>
        <v>2.7067763986691986</v>
      </c>
      <c r="AB150" s="110">
        <f t="shared" si="5"/>
        <v>2.7121851714892315</v>
      </c>
      <c r="AC150" s="110">
        <f t="shared" si="5"/>
        <v>2.7147918046614623</v>
      </c>
      <c r="AD150" s="110">
        <f t="shared" si="5"/>
        <v>2.7149005615822097</v>
      </c>
      <c r="AE150" s="110">
        <f t="shared" si="5"/>
        <v>2.7127826679601794</v>
      </c>
      <c r="AF150" s="110">
        <f t="shared" si="5"/>
        <v>2.7086798991319774</v>
      </c>
      <c r="AG150" s="110">
        <f t="shared" si="5"/>
        <v>2.7028077778578545</v>
      </c>
      <c r="AH150" s="110">
        <f t="shared" si="5"/>
        <v>2.6953584248927158</v>
      </c>
      <c r="AI150" s="110">
        <f t="shared" si="5"/>
        <v>2.6865031000349329</v>
      </c>
      <c r="AJ150" s="110">
        <f t="shared" si="5"/>
        <v>2.6763944672616637</v>
      </c>
      <c r="AK150" s="110">
        <f t="shared" si="5"/>
        <v>2.6651686139100623</v>
      </c>
      <c r="AL150" s="110">
        <f t="shared" si="5"/>
        <v>2.6529468506106926</v>
      </c>
      <c r="AM150" s="110">
        <f t="shared" ref="AM150:BN150" si="6">SUM(AM118:AM147)-AM140</f>
        <v>2.6398373157796309</v>
      </c>
      <c r="AN150" s="110">
        <f t="shared" si="6"/>
        <v>2.6259364058907639</v>
      </c>
      <c r="AO150" s="110">
        <f t="shared" si="6"/>
        <v>2.611330050445515</v>
      </c>
      <c r="AP150" s="110">
        <f t="shared" si="6"/>
        <v>2.5960948485031317</v>
      </c>
      <c r="AQ150" s="110">
        <f t="shared" si="6"/>
        <v>2.5802990818036529</v>
      </c>
      <c r="AR150" s="110">
        <f t="shared" si="6"/>
        <v>2.5640036178834213</v>
      </c>
      <c r="AS150" s="110">
        <f t="shared" si="6"/>
        <v>2.5472627151280389</v>
      </c>
      <c r="AT150" s="110">
        <f t="shared" si="6"/>
        <v>2.530124740410634</v>
      </c>
      <c r="AU150" s="110">
        <f t="shared" si="6"/>
        <v>2.5126328088071617</v>
      </c>
      <c r="AV150" s="110">
        <f t="shared" si="6"/>
        <v>2.4948253538497935</v>
      </c>
      <c r="AW150" s="110">
        <f t="shared" si="6"/>
        <v>2.4767366358607621</v>
      </c>
      <c r="AX150" s="110">
        <f t="shared" si="6"/>
        <v>2.4583971950900314</v>
      </c>
      <c r="AY150" s="110">
        <f t="shared" si="6"/>
        <v>2.4398342556501285</v>
      </c>
      <c r="AZ150" s="110">
        <f t="shared" si="6"/>
        <v>2.4210720855907253</v>
      </c>
      <c r="BA150" s="110">
        <f t="shared" si="6"/>
        <v>2.400959283306753</v>
      </c>
      <c r="BB150" s="110">
        <f t="shared" si="6"/>
        <v>2.3196763934581948</v>
      </c>
      <c r="BC150" s="110">
        <f t="shared" si="6"/>
        <v>2.2616030159494467</v>
      </c>
      <c r="BD150" s="110">
        <f t="shared" si="6"/>
        <v>1.8375552666580299</v>
      </c>
      <c r="BE150" s="110">
        <f t="shared" si="6"/>
        <v>1.1270618639055785</v>
      </c>
      <c r="BF150" s="110">
        <f t="shared" si="6"/>
        <v>0.29496514762517589</v>
      </c>
      <c r="BG150" s="110">
        <f t="shared" si="6"/>
        <v>3.5968165977672877E-2</v>
      </c>
      <c r="BH150" s="110">
        <f t="shared" si="6"/>
        <v>5.974475309631988E-2</v>
      </c>
      <c r="BI150" s="110">
        <f t="shared" si="6"/>
        <v>5.974475309631988E-2</v>
      </c>
      <c r="BJ150" s="110">
        <f t="shared" si="6"/>
        <v>5.974475309631988E-2</v>
      </c>
      <c r="BK150" s="110">
        <f t="shared" si="6"/>
        <v>5.974475309631988E-2</v>
      </c>
      <c r="BL150" s="110">
        <f t="shared" si="6"/>
        <v>5.974475309631988E-2</v>
      </c>
      <c r="BM150" s="110">
        <f t="shared" si="6"/>
        <v>5.974475309631988E-2</v>
      </c>
      <c r="BN150" s="110">
        <f t="shared" si="6"/>
        <v>5.974475309631988E-2</v>
      </c>
      <c r="BO150" s="68"/>
      <c r="BP150" s="68"/>
      <c r="BQ150" s="68"/>
      <c r="BR150" s="68"/>
      <c r="BS150" s="68"/>
    </row>
    <row r="151" spans="1:71" ht="15.4" x14ac:dyDescent="0.6">
      <c r="A151" s="68"/>
      <c r="B151" s="68"/>
      <c r="C151" s="105" t="s">
        <v>248</v>
      </c>
      <c r="D151" s="106" t="s">
        <v>0</v>
      </c>
      <c r="E151" s="107" t="s">
        <v>110</v>
      </c>
      <c r="F151" s="107"/>
      <c r="G151" s="110">
        <f t="shared" ref="G151:AL151" si="7">G140</f>
        <v>0.115361316779374</v>
      </c>
      <c r="H151" s="110">
        <f t="shared" si="7"/>
        <v>0.115361316779374</v>
      </c>
      <c r="I151" s="110">
        <f t="shared" si="7"/>
        <v>0.115361316779374</v>
      </c>
      <c r="J151" s="110">
        <f t="shared" si="7"/>
        <v>0.115361316779374</v>
      </c>
      <c r="K151" s="110">
        <f t="shared" si="7"/>
        <v>0.115361316779374</v>
      </c>
      <c r="L151" s="110">
        <f t="shared" si="7"/>
        <v>0.115361316779374</v>
      </c>
      <c r="M151" s="110">
        <f t="shared" si="7"/>
        <v>0.115361316779374</v>
      </c>
      <c r="N151" s="110">
        <f t="shared" si="7"/>
        <v>0.115361316779374</v>
      </c>
      <c r="O151" s="110">
        <f t="shared" si="7"/>
        <v>0</v>
      </c>
      <c r="P151" s="110">
        <f t="shared" si="7"/>
        <v>0</v>
      </c>
      <c r="Q151" s="110">
        <f t="shared" si="7"/>
        <v>0</v>
      </c>
      <c r="R151" s="110">
        <f t="shared" si="7"/>
        <v>0</v>
      </c>
      <c r="S151" s="110">
        <f t="shared" si="7"/>
        <v>0</v>
      </c>
      <c r="T151" s="110">
        <f t="shared" si="7"/>
        <v>0</v>
      </c>
      <c r="U151" s="110">
        <f t="shared" si="7"/>
        <v>0</v>
      </c>
      <c r="V151" s="110">
        <f t="shared" si="7"/>
        <v>0</v>
      </c>
      <c r="W151" s="110">
        <f t="shared" si="7"/>
        <v>0</v>
      </c>
      <c r="X151" s="110">
        <f t="shared" si="7"/>
        <v>0</v>
      </c>
      <c r="Y151" s="110">
        <f t="shared" si="7"/>
        <v>0</v>
      </c>
      <c r="Z151" s="110">
        <f t="shared" si="7"/>
        <v>0</v>
      </c>
      <c r="AA151" s="110">
        <f t="shared" si="7"/>
        <v>0</v>
      </c>
      <c r="AB151" s="110">
        <f t="shared" si="7"/>
        <v>0</v>
      </c>
      <c r="AC151" s="110">
        <f t="shared" si="7"/>
        <v>0</v>
      </c>
      <c r="AD151" s="110">
        <f t="shared" si="7"/>
        <v>0</v>
      </c>
      <c r="AE151" s="110">
        <f t="shared" si="7"/>
        <v>0</v>
      </c>
      <c r="AF151" s="110">
        <f t="shared" si="7"/>
        <v>0</v>
      </c>
      <c r="AG151" s="110">
        <f t="shared" si="7"/>
        <v>0</v>
      </c>
      <c r="AH151" s="110">
        <f t="shared" si="7"/>
        <v>0</v>
      </c>
      <c r="AI151" s="110">
        <f t="shared" si="7"/>
        <v>0</v>
      </c>
      <c r="AJ151" s="110">
        <f t="shared" si="7"/>
        <v>0</v>
      </c>
      <c r="AK151" s="110">
        <f t="shared" si="7"/>
        <v>0</v>
      </c>
      <c r="AL151" s="110">
        <f t="shared" si="7"/>
        <v>0</v>
      </c>
      <c r="AM151" s="110">
        <f t="shared" ref="AM151:BN151" si="8">AM140</f>
        <v>0</v>
      </c>
      <c r="AN151" s="110">
        <f t="shared" si="8"/>
        <v>0</v>
      </c>
      <c r="AO151" s="110">
        <f t="shared" si="8"/>
        <v>0</v>
      </c>
      <c r="AP151" s="110">
        <f t="shared" si="8"/>
        <v>0</v>
      </c>
      <c r="AQ151" s="110">
        <f t="shared" si="8"/>
        <v>0</v>
      </c>
      <c r="AR151" s="110">
        <f t="shared" si="8"/>
        <v>0</v>
      </c>
      <c r="AS151" s="110">
        <f t="shared" si="8"/>
        <v>0</v>
      </c>
      <c r="AT151" s="110">
        <f t="shared" si="8"/>
        <v>0</v>
      </c>
      <c r="AU151" s="110">
        <f t="shared" si="8"/>
        <v>0</v>
      </c>
      <c r="AV151" s="110">
        <f t="shared" si="8"/>
        <v>0</v>
      </c>
      <c r="AW151" s="110">
        <f t="shared" si="8"/>
        <v>0</v>
      </c>
      <c r="AX151" s="110">
        <f t="shared" si="8"/>
        <v>0</v>
      </c>
      <c r="AY151" s="110">
        <f t="shared" si="8"/>
        <v>0</v>
      </c>
      <c r="AZ151" s="110">
        <f t="shared" si="8"/>
        <v>0</v>
      </c>
      <c r="BA151" s="110">
        <f t="shared" si="8"/>
        <v>0</v>
      </c>
      <c r="BB151" s="110">
        <f t="shared" si="8"/>
        <v>0</v>
      </c>
      <c r="BC151" s="110">
        <f t="shared" si="8"/>
        <v>0</v>
      </c>
      <c r="BD151" s="110">
        <f t="shared" si="8"/>
        <v>0</v>
      </c>
      <c r="BE151" s="110">
        <f t="shared" si="8"/>
        <v>0</v>
      </c>
      <c r="BF151" s="110">
        <f t="shared" si="8"/>
        <v>0</v>
      </c>
      <c r="BG151" s="110">
        <f t="shared" si="8"/>
        <v>0</v>
      </c>
      <c r="BH151" s="110">
        <f t="shared" si="8"/>
        <v>0</v>
      </c>
      <c r="BI151" s="110">
        <f t="shared" si="8"/>
        <v>0</v>
      </c>
      <c r="BJ151" s="110">
        <f t="shared" si="8"/>
        <v>0</v>
      </c>
      <c r="BK151" s="110">
        <f t="shared" si="8"/>
        <v>0</v>
      </c>
      <c r="BL151" s="110">
        <f t="shared" si="8"/>
        <v>0</v>
      </c>
      <c r="BM151" s="110">
        <f t="shared" si="8"/>
        <v>0</v>
      </c>
      <c r="BN151" s="110">
        <f t="shared" si="8"/>
        <v>0</v>
      </c>
      <c r="BO151" s="68"/>
      <c r="BP151" s="68"/>
      <c r="BQ151" s="68"/>
      <c r="BR151" s="68"/>
      <c r="BS151" s="68"/>
    </row>
    <row r="152" spans="1:71" x14ac:dyDescent="0.35">
      <c r="A152" s="68"/>
      <c r="B152" s="68"/>
      <c r="C152" s="108" t="s">
        <v>74</v>
      </c>
      <c r="D152" s="108"/>
      <c r="E152" s="108"/>
      <c r="F152" s="108"/>
      <c r="G152" s="110">
        <f>IF(G$114&lt;31,(1/(1+INPUT2!$H$16)^G$114),(1/(1+INPUT2!$H$17)^G$114))</f>
        <v>0.96618357487922713</v>
      </c>
      <c r="H152" s="110">
        <f>IF(H$114&lt;31,(1/(1+INPUT2!$H$16)^H$114),(1/(1+INPUT2!$H$17)^H$114))</f>
        <v>0.93351070036640305</v>
      </c>
      <c r="I152" s="110">
        <f>IF(I$114&lt;31,(1/(1+INPUT2!$H$16)^I$114),(1/(1+INPUT2!$H$17)^I$114))</f>
        <v>0.90194270566802237</v>
      </c>
      <c r="J152" s="110">
        <f>IF(J$114&lt;31,(1/(1+INPUT2!$H$16)^J$114),(1/(1+INPUT2!$H$17)^J$114))</f>
        <v>0.87144222769857238</v>
      </c>
      <c r="K152" s="110">
        <f>IF(K$114&lt;31,(1/(1+INPUT2!$H$16)^K$114),(1/(1+INPUT2!$H$17)^K$114))</f>
        <v>0.84197316685852419</v>
      </c>
      <c r="L152" s="110">
        <f>IF(L$114&lt;31,(1/(1+INPUT2!$H$16)^L$114),(1/(1+INPUT2!$H$17)^L$114))</f>
        <v>0.81350064430775282</v>
      </c>
      <c r="M152" s="110">
        <f>IF(M$114&lt;31,(1/(1+INPUT2!$H$16)^M$114),(1/(1+INPUT2!$H$17)^M$114))</f>
        <v>0.78599096068381913</v>
      </c>
      <c r="N152" s="110">
        <f>IF(N$114&lt;31,(1/(1+INPUT2!$H$16)^N$114),(1/(1+INPUT2!$H$17)^N$114))</f>
        <v>0.75941155621625056</v>
      </c>
      <c r="O152" s="110">
        <f>IF(O$114&lt;31,(1/(1+INPUT2!$H$16)^O$114),(1/(1+INPUT2!$H$17)^O$114))</f>
        <v>0.73373097218961414</v>
      </c>
      <c r="P152" s="110">
        <f>IF(P$114&lt;31,(1/(1+INPUT2!$H$16)^P$114),(1/(1+INPUT2!$H$17)^P$114))</f>
        <v>0.70891881370977217</v>
      </c>
      <c r="Q152" s="110">
        <f>IF(Q$114&lt;31,(1/(1+INPUT2!$H$16)^Q$114),(1/(1+INPUT2!$H$17)^Q$114))</f>
        <v>0.68494571372924851</v>
      </c>
      <c r="R152" s="110">
        <f>IF(R$114&lt;31,(1/(1+INPUT2!$H$16)^R$114),(1/(1+INPUT2!$H$17)^R$114))</f>
        <v>0.66178329828912896</v>
      </c>
      <c r="S152" s="110">
        <f>IF(S$114&lt;31,(1/(1+INPUT2!$H$16)^S$114),(1/(1+INPUT2!$H$17)^S$114))</f>
        <v>0.63940415293635666</v>
      </c>
      <c r="T152" s="110">
        <f>IF(T$114&lt;31,(1/(1+INPUT2!$H$16)^T$114),(1/(1+INPUT2!$H$17)^T$114))</f>
        <v>0.61778179027667302</v>
      </c>
      <c r="U152" s="110">
        <f>IF(U$114&lt;31,(1/(1+INPUT2!$H$16)^U$114),(1/(1+INPUT2!$H$17)^U$114))</f>
        <v>0.59689061862480497</v>
      </c>
      <c r="V152" s="110">
        <f>IF(V$114&lt;31,(1/(1+INPUT2!$H$16)^V$114),(1/(1+INPUT2!$H$17)^V$114))</f>
        <v>0.57670591171478747</v>
      </c>
      <c r="W152" s="110">
        <f>IF(W$114&lt;31,(1/(1+INPUT2!$H$16)^W$114),(1/(1+INPUT2!$H$17)^W$114))</f>
        <v>0.55720377943457733</v>
      </c>
      <c r="X152" s="110">
        <f>IF(X$114&lt;31,(1/(1+INPUT2!$H$16)^X$114),(1/(1+INPUT2!$H$17)^X$114))</f>
        <v>0.53836113955031628</v>
      </c>
      <c r="Y152" s="110">
        <f>IF(Y$114&lt;31,(1/(1+INPUT2!$H$16)^Y$114),(1/(1+INPUT2!$H$17)^Y$114))</f>
        <v>0.52015569038677911</v>
      </c>
      <c r="Z152" s="110">
        <f>IF(Z$114&lt;31,(1/(1+INPUT2!$H$16)^Z$114),(1/(1+INPUT2!$H$17)^Z$114))</f>
        <v>0.50256588443167061</v>
      </c>
      <c r="AA152" s="110">
        <f>IF(AA$114&lt;31,(1/(1+INPUT2!$H$16)^AA$114),(1/(1+INPUT2!$H$17)^AA$114))</f>
        <v>0.48557090283253213</v>
      </c>
      <c r="AB152" s="110">
        <f>IF(AB$114&lt;31,(1/(1+INPUT2!$H$16)^AB$114),(1/(1+INPUT2!$H$17)^AB$114))</f>
        <v>0.46915063075606966</v>
      </c>
      <c r="AC152" s="110">
        <f>IF(AC$114&lt;31,(1/(1+INPUT2!$H$16)^AC$114),(1/(1+INPUT2!$H$17)^AC$114))</f>
        <v>0.45328563358074364</v>
      </c>
      <c r="AD152" s="110">
        <f>IF(AD$114&lt;31,(1/(1+INPUT2!$H$16)^AD$114),(1/(1+INPUT2!$H$17)^AD$114))</f>
        <v>0.43795713389443841</v>
      </c>
      <c r="AE152" s="110">
        <f>IF(AE$114&lt;31,(1/(1+INPUT2!$H$16)^AE$114),(1/(1+INPUT2!$H$17)^AE$114))</f>
        <v>0.42314698926998884</v>
      </c>
      <c r="AF152" s="110">
        <f>IF(AF$114&lt;31,(1/(1+INPUT2!$H$16)^AF$114),(1/(1+INPUT2!$H$17)^AF$114))</f>
        <v>0.40883767079225974</v>
      </c>
      <c r="AG152" s="110">
        <f>IF(AG$114&lt;31,(1/(1+INPUT2!$H$16)^AG$114),(1/(1+INPUT2!$H$17)^AG$114))</f>
        <v>0.39501224231136206</v>
      </c>
      <c r="AH152" s="110">
        <f>IF(AH$114&lt;31,(1/(1+INPUT2!$H$16)^AH$114),(1/(1+INPUT2!$H$17)^AH$114))</f>
        <v>0.38165434039745127</v>
      </c>
      <c r="AI152" s="110">
        <f>IF(AI$114&lt;31,(1/(1+INPUT2!$H$16)^AI$114),(1/(1+INPUT2!$H$17)^AI$114))</f>
        <v>0.36874815497338298</v>
      </c>
      <c r="AJ152" s="110">
        <f>IF(AJ$114&lt;31,(1/(1+INPUT2!$H$16)^AJ$114),(1/(1+INPUT2!$H$17)^AJ$114))</f>
        <v>0.35627841060230236</v>
      </c>
      <c r="AK152" s="110">
        <f>IF(AK$114&lt;31,(1/(1+INPUT2!$H$16)^AK$114),(1/(1+INPUT2!$H$17)^AK$114))</f>
        <v>0.39998714516107459</v>
      </c>
      <c r="AL152" s="110">
        <f>IF(AL$114&lt;31,(1/(1+INPUT2!$H$16)^AL$114),(1/(1+INPUT2!$H$17)^AL$114))</f>
        <v>0.38833703413696569</v>
      </c>
      <c r="AM152" s="110">
        <f>IF(AM$114&lt;31,(1/(1+INPUT2!$H$16)^AM$114),(1/(1+INPUT2!$H$17)^AM$114))</f>
        <v>0.37702624673491814</v>
      </c>
      <c r="AN152" s="110">
        <f>IF(AN$114&lt;31,(1/(1+INPUT2!$H$16)^AN$114),(1/(1+INPUT2!$H$17)^AN$114))</f>
        <v>0.36604489974263904</v>
      </c>
      <c r="AO152" s="110">
        <f>IF(AO$114&lt;31,(1/(1+INPUT2!$H$16)^AO$114),(1/(1+INPUT2!$H$17)^AO$114))</f>
        <v>0.35538339780838735</v>
      </c>
      <c r="AP152" s="110">
        <f>IF(AP$114&lt;31,(1/(1+INPUT2!$H$16)^AP$114),(1/(1+INPUT2!$H$17)^AP$114))</f>
        <v>0.34503242505668674</v>
      </c>
      <c r="AQ152" s="110">
        <f>IF(AQ$114&lt;31,(1/(1+INPUT2!$H$16)^AQ$114),(1/(1+INPUT2!$H$17)^AQ$114))</f>
        <v>0.33498293694823961</v>
      </c>
      <c r="AR152" s="110">
        <f>IF(AR$114&lt;31,(1/(1+INPUT2!$H$16)^AR$114),(1/(1+INPUT2!$H$17)^AR$114))</f>
        <v>0.3252261523769317</v>
      </c>
      <c r="AS152" s="110">
        <f>IF(AS$114&lt;31,(1/(1+INPUT2!$H$16)^AS$114),(1/(1+INPUT2!$H$17)^AS$114))</f>
        <v>0.31575354599702099</v>
      </c>
      <c r="AT152" s="110">
        <f>IF(AT$114&lt;31,(1/(1+INPUT2!$H$16)^AT$114),(1/(1+INPUT2!$H$17)^AT$114))</f>
        <v>0.30655684077380685</v>
      </c>
      <c r="AU152" s="110">
        <f>IF(AU$114&lt;31,(1/(1+INPUT2!$H$16)^AU$114),(1/(1+INPUT2!$H$17)^AU$114))</f>
        <v>0.29762800075126877</v>
      </c>
      <c r="AV152" s="110">
        <f>IF(AV$114&lt;31,(1/(1+INPUT2!$H$16)^AV$114),(1/(1+INPUT2!$H$17)^AV$114))</f>
        <v>0.28895922403035801</v>
      </c>
      <c r="AW152" s="110">
        <f>IF(AW$114&lt;31,(1/(1+INPUT2!$H$16)^AW$114),(1/(1+INPUT2!$H$17)^AW$114))</f>
        <v>0.28054293595180391</v>
      </c>
      <c r="AX152" s="110">
        <f>IF(AX$114&lt;31,(1/(1+INPUT2!$H$16)^AX$114),(1/(1+INPUT2!$H$17)^AX$114))</f>
        <v>0.27237178247747956</v>
      </c>
      <c r="AY152" s="110">
        <f>IF(AY$114&lt;31,(1/(1+INPUT2!$H$16)^AY$114),(1/(1+INPUT2!$H$17)^AY$114))</f>
        <v>0.26443862376454325</v>
      </c>
      <c r="AZ152" s="110">
        <f>IF(AZ$114&lt;31,(1/(1+INPUT2!$H$16)^AZ$114),(1/(1+INPUT2!$H$17)^AZ$114))</f>
        <v>0.25673652792674101</v>
      </c>
      <c r="BA152" s="110">
        <f>IF(BA$114&lt;31,(1/(1+INPUT2!$H$16)^BA$114),(1/(1+INPUT2!$H$17)^BA$114))</f>
        <v>0.24925876497741845</v>
      </c>
      <c r="BB152" s="110">
        <f>IF(BB$114&lt;31,(1/(1+INPUT2!$H$16)^BB$114),(1/(1+INPUT2!$H$17)^BB$114))</f>
        <v>0.24199880094894996</v>
      </c>
      <c r="BC152" s="110">
        <f>IF(BC$114&lt;31,(1/(1+INPUT2!$H$16)^BC$114),(1/(1+INPUT2!$H$17)^BC$114))</f>
        <v>0.2349502921834466</v>
      </c>
      <c r="BD152" s="110">
        <f>IF(BD$114&lt;31,(1/(1+INPUT2!$H$16)^BD$114),(1/(1+INPUT2!$H$17)^BD$114))</f>
        <v>0.22810707978975397</v>
      </c>
      <c r="BE152" s="110">
        <f>IF(BE$114&lt;31,(1/(1+INPUT2!$H$16)^BE$114),(1/(1+INPUT2!$H$17)^BE$114))</f>
        <v>0.22146318426189707</v>
      </c>
      <c r="BF152" s="110">
        <f>IF(BF$114&lt;31,(1/(1+INPUT2!$H$16)^BF$114),(1/(1+INPUT2!$H$17)^BF$114))</f>
        <v>0.215012800254269</v>
      </c>
      <c r="BG152" s="110">
        <f>IF(BG$114&lt;31,(1/(1+INPUT2!$H$16)^BG$114),(1/(1+INPUT2!$H$17)^BG$114))</f>
        <v>0.20875029150899907</v>
      </c>
      <c r="BH152" s="110">
        <f>IF(BH$114&lt;31,(1/(1+INPUT2!$H$16)^BH$114),(1/(1+INPUT2!$H$17)^BH$114))</f>
        <v>0.20267018593106703</v>
      </c>
      <c r="BI152" s="110">
        <f>IF(BI$114&lt;31,(1/(1+INPUT2!$H$16)^BI$114),(1/(1+INPUT2!$H$17)^BI$114))</f>
        <v>0.19676717080686118</v>
      </c>
      <c r="BJ152" s="110">
        <f>IF(BJ$114&lt;31,(1/(1+INPUT2!$H$16)^BJ$114),(1/(1+INPUT2!$H$17)^BJ$114))</f>
        <v>0.19103608816200118</v>
      </c>
      <c r="BK152" s="110">
        <f>IF(BK$114&lt;31,(1/(1+INPUT2!$H$16)^BK$114),(1/(1+INPUT2!$H$17)^BK$114))</f>
        <v>0.18547193025437006</v>
      </c>
      <c r="BL152" s="110">
        <f>IF(BL$114&lt;31,(1/(1+INPUT2!$H$16)^BL$114),(1/(1+INPUT2!$H$17)^BL$114))</f>
        <v>0.18006983519841754</v>
      </c>
      <c r="BM152" s="110">
        <f>IF(BM$114&lt;31,(1/(1+INPUT2!$H$16)^BM$114),(1/(1+INPUT2!$H$17)^BM$114))</f>
        <v>0.17482508271691022</v>
      </c>
      <c r="BN152" s="110">
        <f>IF(BN$114&lt;31,(1/(1+INPUT2!$H$16)^BN$114),(1/(1+INPUT2!$H$17)^BN$114))</f>
        <v>0.1697330900164177</v>
      </c>
      <c r="BO152" s="68"/>
      <c r="BP152" s="68"/>
      <c r="BQ152" s="68"/>
      <c r="BR152" s="68"/>
      <c r="BS152" s="68"/>
    </row>
    <row r="153" spans="1:71" x14ac:dyDescent="0.35">
      <c r="A153" s="68"/>
      <c r="B153" s="68"/>
      <c r="C153" s="108" t="s">
        <v>79</v>
      </c>
      <c r="D153" s="108"/>
      <c r="E153" s="108"/>
      <c r="F153" s="108"/>
      <c r="G153" s="110">
        <f>IF(G$114&lt;31,(1/(1+INPUT2!$H$18)^G$114),(1/(1+INPUT2!$H$19)^G$114))</f>
        <v>0.98522167487684742</v>
      </c>
      <c r="H153" s="110">
        <f>IF(H$114&lt;31,(1/(1+INPUT2!$H$18)^H$114),(1/(1+INPUT2!$H$19)^H$114))</f>
        <v>0.9706617486471405</v>
      </c>
      <c r="I153" s="110">
        <f>IF(I$114&lt;31,(1/(1+INPUT2!$H$18)^I$114),(1/(1+INPUT2!$H$19)^I$114))</f>
        <v>0.95631699374102519</v>
      </c>
      <c r="J153" s="110">
        <f>IF(J$114&lt;31,(1/(1+INPUT2!$H$18)^J$114),(1/(1+INPUT2!$H$19)^J$114))</f>
        <v>0.94218423028672449</v>
      </c>
      <c r="K153" s="110">
        <f>IF(K$114&lt;31,(1/(1+INPUT2!$H$18)^K$114),(1/(1+INPUT2!$H$19)^K$114))</f>
        <v>0.92826032540563996</v>
      </c>
      <c r="L153" s="110">
        <f>IF(L$114&lt;31,(1/(1+INPUT2!$H$18)^L$114),(1/(1+INPUT2!$H$19)^L$114))</f>
        <v>0.91454219251787205</v>
      </c>
      <c r="M153" s="110">
        <f>IF(M$114&lt;31,(1/(1+INPUT2!$H$18)^M$114),(1/(1+INPUT2!$H$19)^M$114))</f>
        <v>0.90102679065800217</v>
      </c>
      <c r="N153" s="110">
        <f>IF(N$114&lt;31,(1/(1+INPUT2!$H$18)^N$114),(1/(1+INPUT2!$H$19)^N$114))</f>
        <v>0.88771112380098749</v>
      </c>
      <c r="O153" s="110">
        <f>IF(O$114&lt;31,(1/(1+INPUT2!$H$18)^O$114),(1/(1+INPUT2!$H$19)^O$114))</f>
        <v>0.87459224019801729</v>
      </c>
      <c r="P153" s="110">
        <f>IF(P$114&lt;31,(1/(1+INPUT2!$H$18)^P$114),(1/(1+INPUT2!$H$19)^P$114))</f>
        <v>0.86166723172218462</v>
      </c>
      <c r="Q153" s="110">
        <f>IF(Q$114&lt;31,(1/(1+INPUT2!$H$18)^Q$114),(1/(1+INPUT2!$H$19)^Q$114))</f>
        <v>0.8489332332238273</v>
      </c>
      <c r="R153" s="110">
        <f>IF(R$114&lt;31,(1/(1+INPUT2!$H$18)^R$114),(1/(1+INPUT2!$H$19)^R$114))</f>
        <v>0.83638742189539661</v>
      </c>
      <c r="S153" s="110">
        <f>IF(S$114&lt;31,(1/(1+INPUT2!$H$18)^S$114),(1/(1+INPUT2!$H$19)^S$114))</f>
        <v>0.82402701664571099</v>
      </c>
      <c r="T153" s="110">
        <f>IF(T$114&lt;31,(1/(1+INPUT2!$H$18)^T$114),(1/(1+INPUT2!$H$19)^T$114))</f>
        <v>0.81184927748345925</v>
      </c>
      <c r="U153" s="110">
        <f>IF(U$114&lt;31,(1/(1+INPUT2!$H$18)^U$114),(1/(1+INPUT2!$H$19)^U$114))</f>
        <v>0.79985150490981216</v>
      </c>
      <c r="V153" s="110">
        <f>IF(V$114&lt;31,(1/(1+INPUT2!$H$18)^V$114),(1/(1+INPUT2!$H$19)^V$114))</f>
        <v>0.78803103932001206</v>
      </c>
      <c r="W153" s="110">
        <f>IF(W$114&lt;31,(1/(1+INPUT2!$H$18)^W$114),(1/(1+INPUT2!$H$19)^W$114))</f>
        <v>0.77638526041380518</v>
      </c>
      <c r="X153" s="110">
        <f>IF(X$114&lt;31,(1/(1+INPUT2!$H$18)^X$114),(1/(1+INPUT2!$H$19)^X$114))</f>
        <v>0.76491158661458636</v>
      </c>
      <c r="Y153" s="110">
        <f>IF(Y$114&lt;31,(1/(1+INPUT2!$H$18)^Y$114),(1/(1+INPUT2!$H$19)^Y$114))</f>
        <v>0.7536074744971295</v>
      </c>
      <c r="Z153" s="110">
        <f>IF(Z$114&lt;31,(1/(1+INPUT2!$H$18)^Z$114),(1/(1+INPUT2!$H$19)^Z$114))</f>
        <v>0.74247041822377313</v>
      </c>
      <c r="AA153" s="110">
        <f>IF(AA$114&lt;31,(1/(1+INPUT2!$H$18)^AA$114),(1/(1+INPUT2!$H$19)^AA$114))</f>
        <v>0.73149794898893916</v>
      </c>
      <c r="AB153" s="110">
        <f>IF(AB$114&lt;31,(1/(1+INPUT2!$H$18)^AB$114),(1/(1+INPUT2!$H$19)^AB$114))</f>
        <v>0.72068763447186135</v>
      </c>
      <c r="AC153" s="110">
        <f>IF(AC$114&lt;31,(1/(1+INPUT2!$H$18)^AC$114),(1/(1+INPUT2!$H$19)^AC$114))</f>
        <v>0.71003707829740037</v>
      </c>
      <c r="AD153" s="110">
        <f>IF(AD$114&lt;31,(1/(1+INPUT2!$H$18)^AD$114),(1/(1+INPUT2!$H$19)^AD$114))</f>
        <v>0.69954391950482808</v>
      </c>
      <c r="AE153" s="110">
        <f>IF(AE$114&lt;31,(1/(1+INPUT2!$H$18)^AE$114),(1/(1+INPUT2!$H$19)^AE$114))</f>
        <v>0.68920583202446117</v>
      </c>
      <c r="AF153" s="110">
        <f>IF(AF$114&lt;31,(1/(1+INPUT2!$H$18)^AF$114),(1/(1+INPUT2!$H$19)^AF$114))</f>
        <v>0.67902052416203085</v>
      </c>
      <c r="AG153" s="110">
        <f>IF(AG$114&lt;31,(1/(1+INPUT2!$H$18)^AG$114),(1/(1+INPUT2!$H$19)^AG$114))</f>
        <v>0.66898573809067086</v>
      </c>
      <c r="AH153" s="110">
        <f>IF(AH$114&lt;31,(1/(1+INPUT2!$H$18)^AH$114),(1/(1+INPUT2!$H$19)^AH$114))</f>
        <v>0.65909924935041486</v>
      </c>
      <c r="AI153" s="110">
        <f>IF(AI$114&lt;31,(1/(1+INPUT2!$H$18)^AI$114),(1/(1+INPUT2!$H$19)^AI$114))</f>
        <v>0.64935886635508844</v>
      </c>
      <c r="AJ153" s="110">
        <f>IF(AJ$114&lt;31,(1/(1+INPUT2!$H$18)^AJ$114),(1/(1+INPUT2!$H$19)^AJ$114))</f>
        <v>0.63976242990649135</v>
      </c>
      <c r="AK153" s="110">
        <f>IF(AK$114&lt;31,(1/(1+INPUT2!$H$18)^AK$114),(1/(1+INPUT2!$H$19)^AK$114))</f>
        <v>0.67210371334741503</v>
      </c>
      <c r="AL153" s="110">
        <f>IF(AL$114&lt;31,(1/(1+INPUT2!$H$18)^AL$114),(1/(1+INPUT2!$H$19)^AL$114))</f>
        <v>0.66354399580157475</v>
      </c>
      <c r="AM153" s="110">
        <f>IF(AM$114&lt;31,(1/(1+INPUT2!$H$18)^AM$114),(1/(1+INPUT2!$H$19)^AM$114))</f>
        <v>0.65509329233051128</v>
      </c>
      <c r="AN153" s="110">
        <f>IF(AN$114&lt;31,(1/(1+INPUT2!$H$18)^AN$114),(1/(1+INPUT2!$H$19)^AN$114))</f>
        <v>0.64675021456265303</v>
      </c>
      <c r="AO153" s="110">
        <f>IF(AO$114&lt;31,(1/(1+INPUT2!$H$18)^AO$114),(1/(1+INPUT2!$H$19)^AO$114))</f>
        <v>0.63851339180832567</v>
      </c>
      <c r="AP153" s="110">
        <f>IF(AP$114&lt;31,(1/(1+INPUT2!$H$18)^AP$114),(1/(1+INPUT2!$H$19)^AP$114))</f>
        <v>0.63038147083455986</v>
      </c>
      <c r="AQ153" s="110">
        <f>IF(AQ$114&lt;31,(1/(1+INPUT2!$H$18)^AQ$114),(1/(1+INPUT2!$H$19)^AQ$114))</f>
        <v>0.62235311564276841</v>
      </c>
      <c r="AR153" s="110">
        <f>IF(AR$114&lt;31,(1/(1+INPUT2!$H$18)^AR$114),(1/(1+INPUT2!$H$19)^AR$114))</f>
        <v>0.61442700724925292</v>
      </c>
      <c r="AS153" s="110">
        <f>IF(AS$114&lt;31,(1/(1+INPUT2!$H$18)^AS$114),(1/(1+INPUT2!$H$19)^AS$114))</f>
        <v>0.60660184346850921</v>
      </c>
      <c r="AT153" s="110">
        <f>IF(AT$114&lt;31,(1/(1+INPUT2!$H$18)^AT$114),(1/(1+INPUT2!$H$19)^AT$114))</f>
        <v>0.59887633869928847</v>
      </c>
      <c r="AU153" s="110">
        <f>IF(AU$114&lt;31,(1/(1+INPUT2!$H$18)^AU$114),(1/(1+INPUT2!$H$19)^AU$114))</f>
        <v>0.59124922371338573</v>
      </c>
      <c r="AV153" s="110">
        <f>IF(AV$114&lt;31,(1/(1+INPUT2!$H$18)^AV$114),(1/(1+INPUT2!$H$19)^AV$114))</f>
        <v>0.58371924544711795</v>
      </c>
      <c r="AW153" s="110">
        <f>IF(AW$114&lt;31,(1/(1+INPUT2!$H$18)^AW$114),(1/(1+INPUT2!$H$19)^AW$114))</f>
        <v>0.5762851667954566</v>
      </c>
      <c r="AX153" s="110">
        <f>IF(AX$114&lt;31,(1/(1+INPUT2!$H$18)^AX$114),(1/(1+INPUT2!$H$19)^AX$114))</f>
        <v>0.56894576640878336</v>
      </c>
      <c r="AY153" s="110">
        <f>IF(AY$114&lt;31,(1/(1+INPUT2!$H$18)^AY$114),(1/(1+INPUT2!$H$19)^AY$114))</f>
        <v>0.56169983849223359</v>
      </c>
      <c r="AZ153" s="110">
        <f>IF(AZ$114&lt;31,(1/(1+INPUT2!$H$18)^AZ$114),(1/(1+INPUT2!$H$19)^AZ$114))</f>
        <v>0.55454619260759574</v>
      </c>
      <c r="BA153" s="110">
        <f>IF(BA$114&lt;31,(1/(1+INPUT2!$H$18)^BA$114),(1/(1+INPUT2!$H$19)^BA$114))</f>
        <v>0.54748365347773287</v>
      </c>
      <c r="BB153" s="110">
        <f>IF(BB$114&lt;31,(1/(1+INPUT2!$H$18)^BB$114),(1/(1+INPUT2!$H$19)^BB$114))</f>
        <v>0.54051106079349687</v>
      </c>
      <c r="BC153" s="110">
        <f>IF(BC$114&lt;31,(1/(1+INPUT2!$H$18)^BC$114),(1/(1+INPUT2!$H$19)^BC$114))</f>
        <v>0.53362726902309887</v>
      </c>
      <c r="BD153" s="110">
        <f>IF(BD$114&lt;31,(1/(1+INPUT2!$H$18)^BD$114),(1/(1+INPUT2!$H$19)^BD$114))</f>
        <v>0.52683114722391056</v>
      </c>
      <c r="BE153" s="110">
        <f>IF(BE$114&lt;31,(1/(1+INPUT2!$H$18)^BE$114),(1/(1+INPUT2!$H$19)^BE$114))</f>
        <v>0.52012157885665966</v>
      </c>
      <c r="BF153" s="110">
        <f>IF(BF$114&lt;31,(1/(1+INPUT2!$H$18)^BF$114),(1/(1+INPUT2!$H$19)^BF$114))</f>
        <v>0.51349746160199394</v>
      </c>
      <c r="BG153" s="110">
        <f>IF(BG$114&lt;31,(1/(1+INPUT2!$H$18)^BG$114),(1/(1+INPUT2!$H$19)^BG$114))</f>
        <v>0.50695770717938005</v>
      </c>
      <c r="BH153" s="110">
        <f>IF(BH$114&lt;31,(1/(1+INPUT2!$H$18)^BH$114),(1/(1+INPUT2!$H$19)^BH$114))</f>
        <v>0.50050124116830885</v>
      </c>
      <c r="BI153" s="110">
        <f>IF(BI$114&lt;31,(1/(1+INPUT2!$H$18)^BI$114),(1/(1+INPUT2!$H$19)^BI$114))</f>
        <v>0.49412700283177891</v>
      </c>
      <c r="BJ153" s="110">
        <f>IF(BJ$114&lt;31,(1/(1+INPUT2!$H$18)^BJ$114),(1/(1+INPUT2!$H$19)^BJ$114))</f>
        <v>0.48783394494202686</v>
      </c>
      <c r="BK153" s="110">
        <f>IF(BK$114&lt;31,(1/(1+INPUT2!$H$18)^BK$114),(1/(1+INPUT2!$H$19)^BK$114))</f>
        <v>0.48162103360847752</v>
      </c>
      <c r="BL153" s="110">
        <f>IF(BL$114&lt;31,(1/(1+INPUT2!$H$18)^BL$114),(1/(1+INPUT2!$H$19)^BL$114))</f>
        <v>0.47548724810788578</v>
      </c>
      <c r="BM153" s="110">
        <f>IF(BM$114&lt;31,(1/(1+INPUT2!$H$18)^BM$114),(1/(1+INPUT2!$H$19)^BM$114))</f>
        <v>0.46943158071664109</v>
      </c>
      <c r="BN153" s="110">
        <f>IF(BN$114&lt;31,(1/(1+INPUT2!$H$18)^BN$114),(1/(1+INPUT2!$H$19)^BN$114))</f>
        <v>0.46345303654520797</v>
      </c>
      <c r="BO153" s="68"/>
      <c r="BP153" s="68"/>
      <c r="BQ153" s="68"/>
      <c r="BR153" s="68"/>
      <c r="BS153" s="68"/>
    </row>
    <row r="154" spans="1:71" ht="15.4" x14ac:dyDescent="0.6">
      <c r="A154" s="68"/>
      <c r="B154" s="68"/>
      <c r="C154" s="108" t="s">
        <v>232</v>
      </c>
      <c r="D154" s="106" t="s">
        <v>0</v>
      </c>
      <c r="E154" s="107" t="s">
        <v>110</v>
      </c>
      <c r="F154" s="107"/>
      <c r="G154" s="110">
        <f t="shared" ref="G154:AL154" si="9">G149*G152</f>
        <v>0.2939932304107033</v>
      </c>
      <c r="H154" s="110">
        <f t="shared" si="9"/>
        <v>0.52242993682498784</v>
      </c>
      <c r="I154" s="110">
        <f t="shared" si="9"/>
        <v>0.52864840559348591</v>
      </c>
      <c r="J154" s="110">
        <f t="shared" si="9"/>
        <v>1.9017337420403762</v>
      </c>
      <c r="K154" s="110">
        <f t="shared" si="9"/>
        <v>3.5126571532006849</v>
      </c>
      <c r="L154" s="110">
        <f t="shared" si="9"/>
        <v>4.8179648056064543</v>
      </c>
      <c r="M154" s="110">
        <f t="shared" si="9"/>
        <v>3.5641450607412075</v>
      </c>
      <c r="N154" s="110">
        <f t="shared" si="9"/>
        <v>3.2773975939841207</v>
      </c>
      <c r="O154" s="110">
        <f t="shared" si="9"/>
        <v>1.6473468300612339</v>
      </c>
      <c r="P154" s="110">
        <f t="shared" si="9"/>
        <v>1.649848660196868</v>
      </c>
      <c r="Q154" s="110">
        <f t="shared" si="9"/>
        <v>1.6426736475752992</v>
      </c>
      <c r="R154" s="110">
        <f t="shared" si="9"/>
        <v>1.6275310328888553</v>
      </c>
      <c r="S154" s="110">
        <f t="shared" si="9"/>
        <v>1.6058788001618276</v>
      </c>
      <c r="T154" s="110">
        <f t="shared" si="9"/>
        <v>1.578959069639287</v>
      </c>
      <c r="U154" s="110">
        <f t="shared" si="9"/>
        <v>1.5478285605878863</v>
      </c>
      <c r="V154" s="110">
        <f t="shared" si="9"/>
        <v>1.513384808693331</v>
      </c>
      <c r="W154" s="110">
        <f t="shared" si="9"/>
        <v>1.4763887277273922</v>
      </c>
      <c r="X154" s="110">
        <f t="shared" si="9"/>
        <v>1.4374840233271409</v>
      </c>
      <c r="Y154" s="110">
        <f t="shared" si="9"/>
        <v>1.3972138962519909</v>
      </c>
      <c r="Z154" s="110">
        <f t="shared" si="9"/>
        <v>1.3560354117850364</v>
      </c>
      <c r="AA154" s="110">
        <f t="shared" si="9"/>
        <v>1.3143318596675926</v>
      </c>
      <c r="AB154" s="110">
        <f t="shared" si="9"/>
        <v>1.2724233839314321</v>
      </c>
      <c r="AC154" s="110">
        <f t="shared" si="9"/>
        <v>1.2305761232157815</v>
      </c>
      <c r="AD154" s="110">
        <f t="shared" si="9"/>
        <v>1.1890100687589458</v>
      </c>
      <c r="AE154" s="110">
        <f t="shared" si="9"/>
        <v>1.1479058184911577</v>
      </c>
      <c r="AF154" s="110">
        <f t="shared" si="9"/>
        <v>1.1074103808829308</v>
      </c>
      <c r="AG154" s="110">
        <f t="shared" si="9"/>
        <v>1.0676421608682209</v>
      </c>
      <c r="AH154" s="110">
        <f t="shared" si="9"/>
        <v>1.0286952417871427</v>
      </c>
      <c r="AI154" s="110">
        <f t="shared" si="9"/>
        <v>0.99064306146815517</v>
      </c>
      <c r="AJ154" s="110">
        <f t="shared" si="9"/>
        <v>0.95354156694078129</v>
      </c>
      <c r="AK154" s="110">
        <f t="shared" si="9"/>
        <v>1.0660331852507841</v>
      </c>
      <c r="AL154" s="110">
        <f t="shared" si="9"/>
        <v>1.0302375116891602</v>
      </c>
      <c r="AM154" s="110">
        <f t="shared" ref="AM154:BN154" si="10">AM149*AM152</f>
        <v>0.99528795515917512</v>
      </c>
      <c r="AN154" s="110">
        <f t="shared" si="10"/>
        <v>0.96121062842483063</v>
      </c>
      <c r="AO154" s="110">
        <f t="shared" si="10"/>
        <v>0.92802334612647464</v>
      </c>
      <c r="AP154" s="110">
        <f t="shared" si="10"/>
        <v>0.89573690125620731</v>
      </c>
      <c r="AQ154" s="110">
        <f t="shared" si="10"/>
        <v>0.86435616462743359</v>
      </c>
      <c r="AR154" s="110">
        <f t="shared" si="10"/>
        <v>0.83388103132475777</v>
      </c>
      <c r="AS154" s="110">
        <f t="shared" si="10"/>
        <v>0.80430723488767786</v>
      </c>
      <c r="AT154" s="110">
        <f t="shared" si="10"/>
        <v>0.77562704718393205</v>
      </c>
      <c r="AU154" s="110">
        <f t="shared" si="10"/>
        <v>0.74782987950732049</v>
      </c>
      <c r="AV154" s="110">
        <f t="shared" si="10"/>
        <v>0.72090279833969972</v>
      </c>
      <c r="AW154" s="110">
        <f t="shared" si="10"/>
        <v>0.69483096740377204</v>
      </c>
      <c r="AX154" s="110">
        <f t="shared" si="10"/>
        <v>0.66959802606430796</v>
      </c>
      <c r="AY154" s="110">
        <f t="shared" si="10"/>
        <v>0.64518641277770872</v>
      </c>
      <c r="AZ154" s="110">
        <f t="shared" si="10"/>
        <v>0.62157764111491631</v>
      </c>
      <c r="BA154" s="110">
        <f t="shared" si="10"/>
        <v>0.59846014571810902</v>
      </c>
      <c r="BB154" s="110">
        <f t="shared" si="10"/>
        <v>0.56135890580646786</v>
      </c>
      <c r="BC154" s="110">
        <f t="shared" si="10"/>
        <v>0.53136428940028657</v>
      </c>
      <c r="BD154" s="110">
        <f t="shared" si="10"/>
        <v>0.41915936582964586</v>
      </c>
      <c r="BE154" s="110">
        <f t="shared" si="10"/>
        <v>0.24960270924067829</v>
      </c>
      <c r="BF154" s="110">
        <f t="shared" si="10"/>
        <v>6.3421282368302911E-2</v>
      </c>
      <c r="BG154" s="110">
        <f t="shared" si="10"/>
        <v>7.5083651328832759E-3</v>
      </c>
      <c r="BH154" s="110">
        <f t="shared" si="10"/>
        <v>1.2108480218436843E-2</v>
      </c>
      <c r="BI154" s="110">
        <f t="shared" si="10"/>
        <v>1.1755806037317322E-2</v>
      </c>
      <c r="BJ154" s="110">
        <f t="shared" si="10"/>
        <v>1.1413403919725559E-2</v>
      </c>
      <c r="BK154" s="110">
        <f t="shared" si="10"/>
        <v>1.10809746793452E-2</v>
      </c>
      <c r="BL154" s="110">
        <f t="shared" si="10"/>
        <v>1.0758227844024467E-2</v>
      </c>
      <c r="BM154" s="110">
        <f t="shared" si="10"/>
        <v>1.04448814019655E-2</v>
      </c>
      <c r="BN154" s="110">
        <f t="shared" si="10"/>
        <v>1.0140661555306312E-2</v>
      </c>
      <c r="BO154" s="68"/>
      <c r="BP154" s="68"/>
      <c r="BQ154" s="68"/>
      <c r="BR154" s="68"/>
      <c r="BS154" s="68"/>
    </row>
    <row r="155" spans="1:71" ht="15.4" x14ac:dyDescent="0.6">
      <c r="A155" s="68"/>
      <c r="B155" s="68"/>
      <c r="C155" s="105" t="s">
        <v>249</v>
      </c>
      <c r="D155" s="106" t="s">
        <v>0</v>
      </c>
      <c r="E155" s="107" t="s">
        <v>110</v>
      </c>
      <c r="F155" s="107"/>
      <c r="G155" s="110">
        <f t="shared" ref="G155:AL155" si="11">G150*G152</f>
        <v>1.6616614214779022</v>
      </c>
      <c r="H155" s="110">
        <f t="shared" si="11"/>
        <v>1.8438484789188998</v>
      </c>
      <c r="I155" s="110">
        <f t="shared" si="11"/>
        <v>1.8053812965054783</v>
      </c>
      <c r="J155" s="110">
        <f t="shared" si="11"/>
        <v>3.1352920907476158</v>
      </c>
      <c r="K155" s="110">
        <f t="shared" si="11"/>
        <v>4.7045009683767613</v>
      </c>
      <c r="L155" s="110">
        <f t="shared" si="11"/>
        <v>5.9695047236509726</v>
      </c>
      <c r="M155" s="110">
        <f t="shared" si="11"/>
        <v>4.6767440153735924</v>
      </c>
      <c r="N155" s="110">
        <f t="shared" si="11"/>
        <v>4.3523724293777288</v>
      </c>
      <c r="O155" s="110">
        <f t="shared" si="11"/>
        <v>1.6473468300612339</v>
      </c>
      <c r="P155" s="110">
        <f t="shared" si="11"/>
        <v>1.649848660196868</v>
      </c>
      <c r="Q155" s="110">
        <f t="shared" si="11"/>
        <v>1.6426736475752992</v>
      </c>
      <c r="R155" s="110">
        <f t="shared" si="11"/>
        <v>1.6275310328888553</v>
      </c>
      <c r="S155" s="110">
        <f t="shared" si="11"/>
        <v>1.6058788001618276</v>
      </c>
      <c r="T155" s="110">
        <f t="shared" si="11"/>
        <v>1.578959069639287</v>
      </c>
      <c r="U155" s="110">
        <f t="shared" si="11"/>
        <v>1.5478285605878863</v>
      </c>
      <c r="V155" s="110">
        <f t="shared" si="11"/>
        <v>1.513384808693331</v>
      </c>
      <c r="W155" s="110">
        <f t="shared" si="11"/>
        <v>1.4763887277273922</v>
      </c>
      <c r="X155" s="110">
        <f t="shared" si="11"/>
        <v>1.4374840233271409</v>
      </c>
      <c r="Y155" s="110">
        <f t="shared" si="11"/>
        <v>1.3972138962519909</v>
      </c>
      <c r="Z155" s="110">
        <f t="shared" si="11"/>
        <v>1.3560354117850364</v>
      </c>
      <c r="AA155" s="110">
        <f t="shared" si="11"/>
        <v>1.3143318596675926</v>
      </c>
      <c r="AB155" s="110">
        <f t="shared" si="11"/>
        <v>1.2724233839314321</v>
      </c>
      <c r="AC155" s="110">
        <f t="shared" si="11"/>
        <v>1.2305761232157815</v>
      </c>
      <c r="AD155" s="110">
        <f t="shared" si="11"/>
        <v>1.1890100687589458</v>
      </c>
      <c r="AE155" s="110">
        <f t="shared" si="11"/>
        <v>1.1479058184911577</v>
      </c>
      <c r="AF155" s="110">
        <f t="shared" si="11"/>
        <v>1.1074103808829308</v>
      </c>
      <c r="AG155" s="110">
        <f t="shared" si="11"/>
        <v>1.0676421608682209</v>
      </c>
      <c r="AH155" s="110">
        <f t="shared" si="11"/>
        <v>1.0286952417871427</v>
      </c>
      <c r="AI155" s="110">
        <f t="shared" si="11"/>
        <v>0.99064306146815517</v>
      </c>
      <c r="AJ155" s="110">
        <f t="shared" si="11"/>
        <v>0.95354156694078129</v>
      </c>
      <c r="AK155" s="110">
        <f t="shared" si="11"/>
        <v>1.0660331852507841</v>
      </c>
      <c r="AL155" s="110">
        <f t="shared" si="11"/>
        <v>1.0302375116891602</v>
      </c>
      <c r="AM155" s="110">
        <f t="shared" ref="AM155:BN155" si="12">AM150*AM152</f>
        <v>0.99528795515917512</v>
      </c>
      <c r="AN155" s="110">
        <f t="shared" si="12"/>
        <v>0.96121062842483063</v>
      </c>
      <c r="AO155" s="110">
        <f t="shared" si="12"/>
        <v>0.92802334612647464</v>
      </c>
      <c r="AP155" s="110">
        <f t="shared" si="12"/>
        <v>0.89573690125620731</v>
      </c>
      <c r="AQ155" s="110">
        <f t="shared" si="12"/>
        <v>0.86435616462743359</v>
      </c>
      <c r="AR155" s="110">
        <f t="shared" si="12"/>
        <v>0.83388103132475777</v>
      </c>
      <c r="AS155" s="110">
        <f t="shared" si="12"/>
        <v>0.80430723488767786</v>
      </c>
      <c r="AT155" s="110">
        <f t="shared" si="12"/>
        <v>0.77562704718393205</v>
      </c>
      <c r="AU155" s="110">
        <f t="shared" si="12"/>
        <v>0.74782987950732049</v>
      </c>
      <c r="AV155" s="110">
        <f t="shared" si="12"/>
        <v>0.72090279833969972</v>
      </c>
      <c r="AW155" s="110">
        <f t="shared" si="12"/>
        <v>0.69483096740377204</v>
      </c>
      <c r="AX155" s="110">
        <f t="shared" si="12"/>
        <v>0.66959802606430796</v>
      </c>
      <c r="AY155" s="110">
        <f t="shared" si="12"/>
        <v>0.64518641277770872</v>
      </c>
      <c r="AZ155" s="110">
        <f t="shared" si="12"/>
        <v>0.62157764111491631</v>
      </c>
      <c r="BA155" s="110">
        <f t="shared" si="12"/>
        <v>0.59846014571810902</v>
      </c>
      <c r="BB155" s="110">
        <f t="shared" si="12"/>
        <v>0.56135890580646786</v>
      </c>
      <c r="BC155" s="110">
        <f t="shared" si="12"/>
        <v>0.53136428940028657</v>
      </c>
      <c r="BD155" s="110">
        <f t="shared" si="12"/>
        <v>0.41915936582964586</v>
      </c>
      <c r="BE155" s="110">
        <f t="shared" si="12"/>
        <v>0.24960270924067829</v>
      </c>
      <c r="BF155" s="110">
        <f t="shared" si="12"/>
        <v>6.3421282368302911E-2</v>
      </c>
      <c r="BG155" s="110">
        <f t="shared" si="12"/>
        <v>7.5083651328832759E-3</v>
      </c>
      <c r="BH155" s="110">
        <f t="shared" si="12"/>
        <v>1.2108480218436843E-2</v>
      </c>
      <c r="BI155" s="110">
        <f t="shared" si="12"/>
        <v>1.1755806037317322E-2</v>
      </c>
      <c r="BJ155" s="110">
        <f t="shared" si="12"/>
        <v>1.1413403919725559E-2</v>
      </c>
      <c r="BK155" s="110">
        <f t="shared" si="12"/>
        <v>1.10809746793452E-2</v>
      </c>
      <c r="BL155" s="110">
        <f t="shared" si="12"/>
        <v>1.0758227844024467E-2</v>
      </c>
      <c r="BM155" s="110">
        <f t="shared" si="12"/>
        <v>1.04448814019655E-2</v>
      </c>
      <c r="BN155" s="110">
        <f t="shared" si="12"/>
        <v>1.0140661555306312E-2</v>
      </c>
      <c r="BO155" s="68"/>
      <c r="BP155" s="68"/>
      <c r="BQ155" s="68"/>
      <c r="BR155" s="68"/>
      <c r="BS155" s="68"/>
    </row>
    <row r="156" spans="1:71" ht="15.4" x14ac:dyDescent="0.6">
      <c r="A156" s="68"/>
      <c r="B156" s="68"/>
      <c r="C156" s="105" t="s">
        <v>250</v>
      </c>
      <c r="D156" s="106" t="s">
        <v>0</v>
      </c>
      <c r="E156" s="107" t="s">
        <v>110</v>
      </c>
      <c r="F156" s="107"/>
      <c r="G156" s="110">
        <f t="shared" ref="G156:AL156" si="13">G151*G153</f>
        <v>0.11365646973337341</v>
      </c>
      <c r="H156" s="110">
        <f t="shared" si="13"/>
        <v>0.11197681747130388</v>
      </c>
      <c r="I156" s="110">
        <f t="shared" si="13"/>
        <v>0.11032198765645704</v>
      </c>
      <c r="J156" s="110">
        <f t="shared" si="13"/>
        <v>0.10869161345463749</v>
      </c>
      <c r="K156" s="110">
        <f t="shared" si="13"/>
        <v>0.10708533345284482</v>
      </c>
      <c r="L156" s="110">
        <f t="shared" si="13"/>
        <v>0.10550279157915748</v>
      </c>
      <c r="M156" s="110">
        <f t="shared" si="13"/>
        <v>0.10394363702380049</v>
      </c>
      <c r="N156" s="110">
        <f t="shared" si="13"/>
        <v>0.10240752416137981</v>
      </c>
      <c r="O156" s="110">
        <f t="shared" si="13"/>
        <v>0</v>
      </c>
      <c r="P156" s="110">
        <f t="shared" si="13"/>
        <v>0</v>
      </c>
      <c r="Q156" s="110">
        <f t="shared" si="13"/>
        <v>0</v>
      </c>
      <c r="R156" s="110">
        <f t="shared" si="13"/>
        <v>0</v>
      </c>
      <c r="S156" s="110">
        <f t="shared" si="13"/>
        <v>0</v>
      </c>
      <c r="T156" s="110">
        <f t="shared" si="13"/>
        <v>0</v>
      </c>
      <c r="U156" s="110">
        <f t="shared" si="13"/>
        <v>0</v>
      </c>
      <c r="V156" s="110">
        <f t="shared" si="13"/>
        <v>0</v>
      </c>
      <c r="W156" s="110">
        <f t="shared" si="13"/>
        <v>0</v>
      </c>
      <c r="X156" s="110">
        <f t="shared" si="13"/>
        <v>0</v>
      </c>
      <c r="Y156" s="110">
        <f t="shared" si="13"/>
        <v>0</v>
      </c>
      <c r="Z156" s="110">
        <f t="shared" si="13"/>
        <v>0</v>
      </c>
      <c r="AA156" s="110">
        <f t="shared" si="13"/>
        <v>0</v>
      </c>
      <c r="AB156" s="110">
        <f t="shared" si="13"/>
        <v>0</v>
      </c>
      <c r="AC156" s="110">
        <f t="shared" si="13"/>
        <v>0</v>
      </c>
      <c r="AD156" s="110">
        <f t="shared" si="13"/>
        <v>0</v>
      </c>
      <c r="AE156" s="110">
        <f t="shared" si="13"/>
        <v>0</v>
      </c>
      <c r="AF156" s="110">
        <f t="shared" si="13"/>
        <v>0</v>
      </c>
      <c r="AG156" s="110">
        <f t="shared" si="13"/>
        <v>0</v>
      </c>
      <c r="AH156" s="110">
        <f t="shared" si="13"/>
        <v>0</v>
      </c>
      <c r="AI156" s="110">
        <f t="shared" si="13"/>
        <v>0</v>
      </c>
      <c r="AJ156" s="110">
        <f t="shared" si="13"/>
        <v>0</v>
      </c>
      <c r="AK156" s="110">
        <f t="shared" si="13"/>
        <v>0</v>
      </c>
      <c r="AL156" s="110">
        <f t="shared" si="13"/>
        <v>0</v>
      </c>
      <c r="AM156" s="110">
        <f t="shared" ref="AM156:BN156" si="14">AM151*AM153</f>
        <v>0</v>
      </c>
      <c r="AN156" s="110">
        <f t="shared" si="14"/>
        <v>0</v>
      </c>
      <c r="AO156" s="110">
        <f t="shared" si="14"/>
        <v>0</v>
      </c>
      <c r="AP156" s="110">
        <f t="shared" si="14"/>
        <v>0</v>
      </c>
      <c r="AQ156" s="110">
        <f t="shared" si="14"/>
        <v>0</v>
      </c>
      <c r="AR156" s="110">
        <f t="shared" si="14"/>
        <v>0</v>
      </c>
      <c r="AS156" s="110">
        <f t="shared" si="14"/>
        <v>0</v>
      </c>
      <c r="AT156" s="110">
        <f t="shared" si="14"/>
        <v>0</v>
      </c>
      <c r="AU156" s="110">
        <f t="shared" si="14"/>
        <v>0</v>
      </c>
      <c r="AV156" s="110">
        <f t="shared" si="14"/>
        <v>0</v>
      </c>
      <c r="AW156" s="110">
        <f t="shared" si="14"/>
        <v>0</v>
      </c>
      <c r="AX156" s="110">
        <f t="shared" si="14"/>
        <v>0</v>
      </c>
      <c r="AY156" s="110">
        <f t="shared" si="14"/>
        <v>0</v>
      </c>
      <c r="AZ156" s="110">
        <f t="shared" si="14"/>
        <v>0</v>
      </c>
      <c r="BA156" s="110">
        <f t="shared" si="14"/>
        <v>0</v>
      </c>
      <c r="BB156" s="110">
        <f t="shared" si="14"/>
        <v>0</v>
      </c>
      <c r="BC156" s="110">
        <f t="shared" si="14"/>
        <v>0</v>
      </c>
      <c r="BD156" s="110">
        <f t="shared" si="14"/>
        <v>0</v>
      </c>
      <c r="BE156" s="110">
        <f t="shared" si="14"/>
        <v>0</v>
      </c>
      <c r="BF156" s="110">
        <f t="shared" si="14"/>
        <v>0</v>
      </c>
      <c r="BG156" s="110">
        <f t="shared" si="14"/>
        <v>0</v>
      </c>
      <c r="BH156" s="110">
        <f t="shared" si="14"/>
        <v>0</v>
      </c>
      <c r="BI156" s="110">
        <f t="shared" si="14"/>
        <v>0</v>
      </c>
      <c r="BJ156" s="110">
        <f t="shared" si="14"/>
        <v>0</v>
      </c>
      <c r="BK156" s="110">
        <f t="shared" si="14"/>
        <v>0</v>
      </c>
      <c r="BL156" s="110">
        <f t="shared" si="14"/>
        <v>0</v>
      </c>
      <c r="BM156" s="110">
        <f t="shared" si="14"/>
        <v>0</v>
      </c>
      <c r="BN156" s="110">
        <f t="shared" si="14"/>
        <v>0</v>
      </c>
      <c r="BO156" s="68"/>
      <c r="BP156" s="68"/>
      <c r="BQ156" s="68"/>
      <c r="BR156" s="68"/>
      <c r="BS156" s="68"/>
    </row>
    <row r="157" spans="1:71" ht="15.4" x14ac:dyDescent="0.6">
      <c r="A157" s="68"/>
      <c r="B157" s="68"/>
      <c r="C157" s="105" t="s">
        <v>251</v>
      </c>
      <c r="D157" s="106" t="s">
        <v>0</v>
      </c>
      <c r="E157" s="107" t="s">
        <v>110</v>
      </c>
      <c r="F157" s="107"/>
      <c r="G157" s="110">
        <f t="shared" ref="G157:AL157" si="15">G155+G156</f>
        <v>1.7753178912112757</v>
      </c>
      <c r="H157" s="110">
        <f t="shared" si="15"/>
        <v>1.9558252963902036</v>
      </c>
      <c r="I157" s="110">
        <f t="shared" si="15"/>
        <v>1.9157032841619352</v>
      </c>
      <c r="J157" s="110">
        <f t="shared" si="15"/>
        <v>3.2439837042022535</v>
      </c>
      <c r="K157" s="110">
        <f t="shared" si="15"/>
        <v>4.8115863018296059</v>
      </c>
      <c r="L157" s="110">
        <f t="shared" si="15"/>
        <v>6.0750075152301299</v>
      </c>
      <c r="M157" s="110">
        <f t="shared" si="15"/>
        <v>4.7806876523973934</v>
      </c>
      <c r="N157" s="110">
        <f t="shared" si="15"/>
        <v>4.4547799535391084</v>
      </c>
      <c r="O157" s="110">
        <f t="shared" si="15"/>
        <v>1.6473468300612339</v>
      </c>
      <c r="P157" s="110">
        <f t="shared" si="15"/>
        <v>1.649848660196868</v>
      </c>
      <c r="Q157" s="110">
        <f t="shared" si="15"/>
        <v>1.6426736475752992</v>
      </c>
      <c r="R157" s="110">
        <f t="shared" si="15"/>
        <v>1.6275310328888553</v>
      </c>
      <c r="S157" s="110">
        <f t="shared" si="15"/>
        <v>1.6058788001618276</v>
      </c>
      <c r="T157" s="110">
        <f t="shared" si="15"/>
        <v>1.578959069639287</v>
      </c>
      <c r="U157" s="110">
        <f t="shared" si="15"/>
        <v>1.5478285605878863</v>
      </c>
      <c r="V157" s="110">
        <f t="shared" si="15"/>
        <v>1.513384808693331</v>
      </c>
      <c r="W157" s="110">
        <f t="shared" si="15"/>
        <v>1.4763887277273922</v>
      </c>
      <c r="X157" s="110">
        <f t="shared" si="15"/>
        <v>1.4374840233271409</v>
      </c>
      <c r="Y157" s="110">
        <f t="shared" si="15"/>
        <v>1.3972138962519909</v>
      </c>
      <c r="Z157" s="110">
        <f t="shared" si="15"/>
        <v>1.3560354117850364</v>
      </c>
      <c r="AA157" s="110">
        <f t="shared" si="15"/>
        <v>1.3143318596675926</v>
      </c>
      <c r="AB157" s="110">
        <f t="shared" si="15"/>
        <v>1.2724233839314321</v>
      </c>
      <c r="AC157" s="110">
        <f t="shared" si="15"/>
        <v>1.2305761232157815</v>
      </c>
      <c r="AD157" s="110">
        <f t="shared" si="15"/>
        <v>1.1890100687589458</v>
      </c>
      <c r="AE157" s="110">
        <f t="shared" si="15"/>
        <v>1.1479058184911577</v>
      </c>
      <c r="AF157" s="110">
        <f t="shared" si="15"/>
        <v>1.1074103808829308</v>
      </c>
      <c r="AG157" s="110">
        <f t="shared" si="15"/>
        <v>1.0676421608682209</v>
      </c>
      <c r="AH157" s="110">
        <f t="shared" si="15"/>
        <v>1.0286952417871427</v>
      </c>
      <c r="AI157" s="110">
        <f t="shared" si="15"/>
        <v>0.99064306146815517</v>
      </c>
      <c r="AJ157" s="110">
        <f t="shared" si="15"/>
        <v>0.95354156694078129</v>
      </c>
      <c r="AK157" s="110">
        <f t="shared" si="15"/>
        <v>1.0660331852507841</v>
      </c>
      <c r="AL157" s="110">
        <f t="shared" si="15"/>
        <v>1.0302375116891602</v>
      </c>
      <c r="AM157" s="110">
        <f t="shared" ref="AM157:BN157" si="16">AM155+AM156</f>
        <v>0.99528795515917512</v>
      </c>
      <c r="AN157" s="110">
        <f t="shared" si="16"/>
        <v>0.96121062842483063</v>
      </c>
      <c r="AO157" s="110">
        <f t="shared" si="16"/>
        <v>0.92802334612647464</v>
      </c>
      <c r="AP157" s="110">
        <f t="shared" si="16"/>
        <v>0.89573690125620731</v>
      </c>
      <c r="AQ157" s="110">
        <f t="shared" si="16"/>
        <v>0.86435616462743359</v>
      </c>
      <c r="AR157" s="110">
        <f t="shared" si="16"/>
        <v>0.83388103132475777</v>
      </c>
      <c r="AS157" s="110">
        <f t="shared" si="16"/>
        <v>0.80430723488767786</v>
      </c>
      <c r="AT157" s="110">
        <f t="shared" si="16"/>
        <v>0.77562704718393205</v>
      </c>
      <c r="AU157" s="110">
        <f t="shared" si="16"/>
        <v>0.74782987950732049</v>
      </c>
      <c r="AV157" s="110">
        <f t="shared" si="16"/>
        <v>0.72090279833969972</v>
      </c>
      <c r="AW157" s="110">
        <f t="shared" si="16"/>
        <v>0.69483096740377204</v>
      </c>
      <c r="AX157" s="110">
        <f t="shared" si="16"/>
        <v>0.66959802606430796</v>
      </c>
      <c r="AY157" s="110">
        <f t="shared" si="16"/>
        <v>0.64518641277770872</v>
      </c>
      <c r="AZ157" s="110">
        <f t="shared" si="16"/>
        <v>0.62157764111491631</v>
      </c>
      <c r="BA157" s="110">
        <f t="shared" si="16"/>
        <v>0.59846014571810902</v>
      </c>
      <c r="BB157" s="110">
        <f t="shared" si="16"/>
        <v>0.56135890580646786</v>
      </c>
      <c r="BC157" s="110">
        <f t="shared" si="16"/>
        <v>0.53136428940028657</v>
      </c>
      <c r="BD157" s="110">
        <f t="shared" si="16"/>
        <v>0.41915936582964586</v>
      </c>
      <c r="BE157" s="110">
        <f t="shared" si="16"/>
        <v>0.24960270924067829</v>
      </c>
      <c r="BF157" s="110">
        <f t="shared" si="16"/>
        <v>6.3421282368302911E-2</v>
      </c>
      <c r="BG157" s="110">
        <f t="shared" si="16"/>
        <v>7.5083651328832759E-3</v>
      </c>
      <c r="BH157" s="110">
        <f t="shared" si="16"/>
        <v>1.2108480218436843E-2</v>
      </c>
      <c r="BI157" s="110">
        <f t="shared" si="16"/>
        <v>1.1755806037317322E-2</v>
      </c>
      <c r="BJ157" s="110">
        <f t="shared" si="16"/>
        <v>1.1413403919725559E-2</v>
      </c>
      <c r="BK157" s="110">
        <f t="shared" si="16"/>
        <v>1.10809746793452E-2</v>
      </c>
      <c r="BL157" s="110">
        <f t="shared" si="16"/>
        <v>1.0758227844024467E-2</v>
      </c>
      <c r="BM157" s="110">
        <f t="shared" si="16"/>
        <v>1.04448814019655E-2</v>
      </c>
      <c r="BN157" s="110">
        <f t="shared" si="16"/>
        <v>1.0140661555306312E-2</v>
      </c>
      <c r="BO157" s="68"/>
      <c r="BP157" s="68"/>
      <c r="BQ157" s="68"/>
      <c r="BR157" s="68"/>
      <c r="BS157" s="68"/>
    </row>
    <row r="158" spans="1:71" ht="15.4" x14ac:dyDescent="0.6">
      <c r="A158" s="68"/>
      <c r="B158" s="68"/>
      <c r="C158" s="109" t="s">
        <v>236</v>
      </c>
      <c r="D158" s="106" t="s">
        <v>0</v>
      </c>
      <c r="E158" s="107" t="s">
        <v>110</v>
      </c>
      <c r="F158" s="107"/>
      <c r="G158" s="110">
        <f>SUM($G154:G154)</f>
        <v>0.2939932304107033</v>
      </c>
      <c r="H158" s="110">
        <f>SUM($G154:H154)</f>
        <v>0.81642316723569119</v>
      </c>
      <c r="I158" s="110">
        <f>SUM($G154:I154)</f>
        <v>1.3450715728291771</v>
      </c>
      <c r="J158" s="110">
        <f>SUM($G154:J154)</f>
        <v>3.2468053148695533</v>
      </c>
      <c r="K158" s="110">
        <f>SUM($G154:K154)</f>
        <v>6.7594624680702378</v>
      </c>
      <c r="L158" s="110">
        <f>SUM($G154:L154)</f>
        <v>11.577427273676692</v>
      </c>
      <c r="M158" s="110">
        <f>SUM($G154:M154)</f>
        <v>15.1415723344179</v>
      </c>
      <c r="N158" s="110">
        <f>SUM($G154:N154)</f>
        <v>18.418969928402021</v>
      </c>
      <c r="O158" s="110">
        <f>SUM($G154:O154)</f>
        <v>20.066316758463255</v>
      </c>
      <c r="P158" s="110">
        <f>SUM($G154:P154)</f>
        <v>21.716165418660122</v>
      </c>
      <c r="Q158" s="110">
        <f>SUM($G154:Q154)</f>
        <v>23.358839066235422</v>
      </c>
      <c r="R158" s="110">
        <f>SUM($G154:R154)</f>
        <v>24.986370099124276</v>
      </c>
      <c r="S158" s="110">
        <f>SUM($G154:S154)</f>
        <v>26.592248899286105</v>
      </c>
      <c r="T158" s="110">
        <f>SUM($G154:T154)</f>
        <v>28.17120796892539</v>
      </c>
      <c r="U158" s="110">
        <f>SUM($G154:U154)</f>
        <v>29.719036529513275</v>
      </c>
      <c r="V158" s="110">
        <f>SUM($G154:V154)</f>
        <v>31.232421338206606</v>
      </c>
      <c r="W158" s="110">
        <f>SUM($G154:W154)</f>
        <v>32.708810065933996</v>
      </c>
      <c r="X158" s="110">
        <f>SUM($G154:X154)</f>
        <v>34.14629408926114</v>
      </c>
      <c r="Y158" s="110">
        <f>SUM($G154:Y154)</f>
        <v>35.543507985513131</v>
      </c>
      <c r="Z158" s="110">
        <f>SUM($G154:Z154)</f>
        <v>36.899543397298167</v>
      </c>
      <c r="AA158" s="110">
        <f>SUM($G154:AA154)</f>
        <v>38.213875256965757</v>
      </c>
      <c r="AB158" s="110">
        <f>SUM($G154:AB154)</f>
        <v>39.486298640897189</v>
      </c>
      <c r="AC158" s="110">
        <f>SUM($G154:AC154)</f>
        <v>40.716874764112973</v>
      </c>
      <c r="AD158" s="110">
        <f>SUM($G154:AD154)</f>
        <v>41.905884832871919</v>
      </c>
      <c r="AE158" s="110">
        <f>SUM($G154:AE154)</f>
        <v>43.05379065136308</v>
      </c>
      <c r="AF158" s="110">
        <f>SUM($G154:AF154)</f>
        <v>44.161201032246012</v>
      </c>
      <c r="AG158" s="110">
        <f>SUM($G154:AG154)</f>
        <v>45.22884319311423</v>
      </c>
      <c r="AH158" s="110">
        <f>SUM($G154:AH154)</f>
        <v>46.25753843490137</v>
      </c>
      <c r="AI158" s="110">
        <f>SUM($G154:AI154)</f>
        <v>47.248181496369526</v>
      </c>
      <c r="AJ158" s="110">
        <f>SUM($G154:AJ154)</f>
        <v>48.201723063310304</v>
      </c>
      <c r="AK158" s="110">
        <f>SUM($G154:AK154)</f>
        <v>49.267756248561085</v>
      </c>
      <c r="AL158" s="110">
        <f>SUM($G154:AL154)</f>
        <v>50.297993760250243</v>
      </c>
      <c r="AM158" s="110">
        <f>SUM($G154:AM154)</f>
        <v>51.293281715409421</v>
      </c>
      <c r="AN158" s="110">
        <f>SUM($G154:AN154)</f>
        <v>52.254492343834251</v>
      </c>
      <c r="AO158" s="110">
        <f>SUM($G154:AO154)</f>
        <v>53.182515689960724</v>
      </c>
      <c r="AP158" s="110">
        <f>SUM($G154:AP154)</f>
        <v>54.078252591216931</v>
      </c>
      <c r="AQ158" s="110">
        <f>SUM($G154:AQ154)</f>
        <v>54.942608755844361</v>
      </c>
      <c r="AR158" s="110">
        <f>SUM($G154:AR154)</f>
        <v>55.776489787169119</v>
      </c>
      <c r="AS158" s="110">
        <f>SUM($G154:AS154)</f>
        <v>56.5807970220568</v>
      </c>
      <c r="AT158" s="110">
        <f>SUM($G154:AT154)</f>
        <v>57.356424069240731</v>
      </c>
      <c r="AU158" s="110">
        <f>SUM($G154:AU154)</f>
        <v>58.104253948748052</v>
      </c>
      <c r="AV158" s="110">
        <f>SUM($G154:AV154)</f>
        <v>58.825156747087753</v>
      </c>
      <c r="AW158" s="110">
        <f>SUM($G154:AW154)</f>
        <v>59.519987714491528</v>
      </c>
      <c r="AX158" s="110">
        <f>SUM($G154:AX154)</f>
        <v>60.189585740555835</v>
      </c>
      <c r="AY158" s="110">
        <f>SUM($G154:AY154)</f>
        <v>60.834772153333546</v>
      </c>
      <c r="AZ158" s="110">
        <f>SUM($G154:AZ154)</f>
        <v>61.456349794448464</v>
      </c>
      <c r="BA158" s="110">
        <f>SUM($G154:BA154)</f>
        <v>62.054809940166571</v>
      </c>
      <c r="BB158" s="110">
        <f>SUM($G154:BB154)</f>
        <v>62.616168845973036</v>
      </c>
      <c r="BC158" s="110">
        <f>SUM($G154:BC154)</f>
        <v>63.147533135373322</v>
      </c>
      <c r="BD158" s="110">
        <f>SUM($G154:BD154)</f>
        <v>63.566692501202965</v>
      </c>
      <c r="BE158" s="110">
        <f>SUM($G154:BE154)</f>
        <v>63.816295210443641</v>
      </c>
      <c r="BF158" s="110">
        <f>SUM($G154:BF154)</f>
        <v>63.879716492811944</v>
      </c>
      <c r="BG158" s="110">
        <f>SUM($G154:BG154)</f>
        <v>63.88722485794483</v>
      </c>
      <c r="BH158" s="110">
        <f>SUM($G154:BH154)</f>
        <v>63.899333338163267</v>
      </c>
      <c r="BI158" s="110">
        <f>SUM($G154:BI154)</f>
        <v>63.911089144200581</v>
      </c>
      <c r="BJ158" s="110">
        <f>SUM($G154:BJ154)</f>
        <v>63.922502548120306</v>
      </c>
      <c r="BK158" s="110">
        <f>SUM($G154:BK154)</f>
        <v>63.933583522799651</v>
      </c>
      <c r="BL158" s="110">
        <f>SUM($G154:BL154)</f>
        <v>63.944341750643673</v>
      </c>
      <c r="BM158" s="110">
        <f>SUM($G154:BM154)</f>
        <v>63.954786632045639</v>
      </c>
      <c r="BN158" s="110">
        <f>SUM($G154:BN154)</f>
        <v>63.964927293600944</v>
      </c>
      <c r="BO158" s="68"/>
      <c r="BP158" s="68"/>
      <c r="BQ158" s="68"/>
      <c r="BR158" s="68"/>
      <c r="BS158" s="68"/>
    </row>
    <row r="159" spans="1:71" ht="15.4" x14ac:dyDescent="0.6">
      <c r="A159" s="68"/>
      <c r="B159" s="68"/>
      <c r="C159" s="109" t="s">
        <v>235</v>
      </c>
      <c r="D159" s="106" t="s">
        <v>0</v>
      </c>
      <c r="E159" s="107" t="s">
        <v>110</v>
      </c>
      <c r="F159" s="107"/>
      <c r="G159" s="110">
        <f>SUM($G155:G155)</f>
        <v>1.6616614214779022</v>
      </c>
      <c r="H159" s="110">
        <f>SUM($G155:H155)</f>
        <v>3.505509900396802</v>
      </c>
      <c r="I159" s="110">
        <f>SUM($G155:I155)</f>
        <v>5.3108911969022801</v>
      </c>
      <c r="J159" s="110">
        <f>SUM($G155:J155)</f>
        <v>8.4461832876498963</v>
      </c>
      <c r="K159" s="110">
        <f>SUM($G155:K155)</f>
        <v>13.150684256026658</v>
      </c>
      <c r="L159" s="110">
        <f>SUM($G155:L155)</f>
        <v>19.120188979677629</v>
      </c>
      <c r="M159" s="110">
        <f>SUM($G155:M155)</f>
        <v>23.796932995051222</v>
      </c>
      <c r="N159" s="110">
        <f>SUM($G155:N155)</f>
        <v>28.149305424428952</v>
      </c>
      <c r="O159" s="110">
        <f>SUM($G155:O155)</f>
        <v>29.796652254490187</v>
      </c>
      <c r="P159" s="110">
        <f>SUM($G155:P155)</f>
        <v>31.446500914687054</v>
      </c>
      <c r="Q159" s="110">
        <f>SUM($G155:Q155)</f>
        <v>33.08917456226235</v>
      </c>
      <c r="R159" s="110">
        <f>SUM($G155:R155)</f>
        <v>34.716705595151204</v>
      </c>
      <c r="S159" s="110">
        <f>SUM($G155:S155)</f>
        <v>36.322584395313029</v>
      </c>
      <c r="T159" s="110">
        <f>SUM($G155:T155)</f>
        <v>37.901543464952319</v>
      </c>
      <c r="U159" s="110">
        <f>SUM($G155:U155)</f>
        <v>39.449372025540207</v>
      </c>
      <c r="V159" s="110">
        <f>SUM($G155:V155)</f>
        <v>40.962756834233538</v>
      </c>
      <c r="W159" s="110">
        <f>SUM($G155:W155)</f>
        <v>42.439145561960927</v>
      </c>
      <c r="X159" s="110">
        <f>SUM($G155:X155)</f>
        <v>43.876629585288072</v>
      </c>
      <c r="Y159" s="110">
        <f>SUM($G155:Y155)</f>
        <v>45.273843481540062</v>
      </c>
      <c r="Z159" s="110">
        <f>SUM($G155:Z155)</f>
        <v>46.629878893325099</v>
      </c>
      <c r="AA159" s="110">
        <f>SUM($G155:AA155)</f>
        <v>47.944210752992689</v>
      </c>
      <c r="AB159" s="110">
        <f>SUM($G155:AB155)</f>
        <v>49.216634136924121</v>
      </c>
      <c r="AC159" s="110">
        <f>SUM($G155:AC155)</f>
        <v>50.447210260139904</v>
      </c>
      <c r="AD159" s="110">
        <f>SUM($G155:AD155)</f>
        <v>51.636220328898851</v>
      </c>
      <c r="AE159" s="110">
        <f>SUM($G155:AE155)</f>
        <v>52.784126147390012</v>
      </c>
      <c r="AF159" s="110">
        <f>SUM($G155:AF155)</f>
        <v>53.891536528272944</v>
      </c>
      <c r="AG159" s="110">
        <f>SUM($G155:AG155)</f>
        <v>54.959178689141162</v>
      </c>
      <c r="AH159" s="110">
        <f>SUM($G155:AH155)</f>
        <v>55.987873930928302</v>
      </c>
      <c r="AI159" s="110">
        <f>SUM($G155:AI155)</f>
        <v>56.978516992396457</v>
      </c>
      <c r="AJ159" s="110">
        <f>SUM($G155:AJ155)</f>
        <v>57.932058559337236</v>
      </c>
      <c r="AK159" s="110">
        <f>SUM($G155:AK155)</f>
        <v>58.998091744588017</v>
      </c>
      <c r="AL159" s="110">
        <f>SUM($G155:AL155)</f>
        <v>60.028329256277175</v>
      </c>
      <c r="AM159" s="110">
        <f>SUM($G155:AM155)</f>
        <v>61.023617211436353</v>
      </c>
      <c r="AN159" s="110">
        <f>SUM($G155:AN155)</f>
        <v>61.984827839861182</v>
      </c>
      <c r="AO159" s="110">
        <f>SUM($G155:AO155)</f>
        <v>62.912851185987655</v>
      </c>
      <c r="AP159" s="110">
        <f>SUM($G155:AP155)</f>
        <v>63.808588087243862</v>
      </c>
      <c r="AQ159" s="110">
        <f>SUM($G155:AQ155)</f>
        <v>64.6729442518713</v>
      </c>
      <c r="AR159" s="110">
        <f>SUM($G155:AR155)</f>
        <v>65.506825283196065</v>
      </c>
      <c r="AS159" s="110">
        <f>SUM($G155:AS155)</f>
        <v>66.311132518083738</v>
      </c>
      <c r="AT159" s="110">
        <f>SUM($G155:AT155)</f>
        <v>67.08675956526767</v>
      </c>
      <c r="AU159" s="110">
        <f>SUM($G155:AU155)</f>
        <v>67.834589444774991</v>
      </c>
      <c r="AV159" s="110">
        <f>SUM($G155:AV155)</f>
        <v>68.555492243114685</v>
      </c>
      <c r="AW159" s="110">
        <f>SUM($G155:AW155)</f>
        <v>69.250323210518459</v>
      </c>
      <c r="AX159" s="110">
        <f>SUM($G155:AX155)</f>
        <v>69.919921236582766</v>
      </c>
      <c r="AY159" s="110">
        <f>SUM($G155:AY155)</f>
        <v>70.565107649360471</v>
      </c>
      <c r="AZ159" s="110">
        <f>SUM($G155:AZ155)</f>
        <v>71.186685290475381</v>
      </c>
      <c r="BA159" s="110">
        <f>SUM($G155:BA155)</f>
        <v>71.785145436193488</v>
      </c>
      <c r="BB159" s="110">
        <f>SUM($G155:BB155)</f>
        <v>72.34650434199996</v>
      </c>
      <c r="BC159" s="110">
        <f>SUM($G155:BC155)</f>
        <v>72.877868631400247</v>
      </c>
      <c r="BD159" s="110">
        <f>SUM($G155:BD155)</f>
        <v>73.29702799722989</v>
      </c>
      <c r="BE159" s="110">
        <f>SUM($G155:BE155)</f>
        <v>73.546630706470566</v>
      </c>
      <c r="BF159" s="110">
        <f>SUM($G155:BF155)</f>
        <v>73.610051988838876</v>
      </c>
      <c r="BG159" s="110">
        <f>SUM($G155:BG155)</f>
        <v>73.617560353971754</v>
      </c>
      <c r="BH159" s="110">
        <f>SUM($G155:BH155)</f>
        <v>73.629668834190184</v>
      </c>
      <c r="BI159" s="110">
        <f>SUM($G155:BI155)</f>
        <v>73.641424640227498</v>
      </c>
      <c r="BJ159" s="110">
        <f>SUM($G155:BJ155)</f>
        <v>73.652838044147231</v>
      </c>
      <c r="BK159" s="110">
        <f>SUM($G155:BK155)</f>
        <v>73.663919018826576</v>
      </c>
      <c r="BL159" s="110">
        <f>SUM($G155:BL155)</f>
        <v>73.674677246670598</v>
      </c>
      <c r="BM159" s="110">
        <f>SUM($G155:BM155)</f>
        <v>73.685122128072564</v>
      </c>
      <c r="BN159" s="110">
        <f>SUM($G155:BN155)</f>
        <v>73.695262789627876</v>
      </c>
      <c r="BO159" s="68"/>
      <c r="BP159" s="68"/>
      <c r="BQ159" s="68"/>
      <c r="BR159" s="68"/>
      <c r="BS159" s="68"/>
    </row>
    <row r="160" spans="1:71" ht="15.4" x14ac:dyDescent="0.6">
      <c r="A160" s="68"/>
      <c r="B160" s="68"/>
      <c r="C160" s="109" t="s">
        <v>234</v>
      </c>
      <c r="D160" s="106" t="s">
        <v>0</v>
      </c>
      <c r="E160" s="107" t="s">
        <v>110</v>
      </c>
      <c r="F160" s="107"/>
      <c r="G160" s="110">
        <f>SUM($G156:G156)</f>
        <v>0.11365646973337341</v>
      </c>
      <c r="H160" s="110">
        <f>SUM($G156:H156)</f>
        <v>0.22563328720467729</v>
      </c>
      <c r="I160" s="110">
        <f>SUM($G156:I156)</f>
        <v>0.3359552748611343</v>
      </c>
      <c r="J160" s="110">
        <f>SUM($G156:J156)</f>
        <v>0.44464688831577182</v>
      </c>
      <c r="K160" s="110">
        <f>SUM($G156:K156)</f>
        <v>0.55173222176861669</v>
      </c>
      <c r="L160" s="110">
        <f>SUM($G156:L156)</f>
        <v>0.65723501334777423</v>
      </c>
      <c r="M160" s="110">
        <f>SUM($G156:M156)</f>
        <v>0.76117865037157473</v>
      </c>
      <c r="N160" s="110">
        <f>SUM($G156:N156)</f>
        <v>0.8635861745329545</v>
      </c>
      <c r="O160" s="110">
        <f>SUM($G156:O156)</f>
        <v>0.8635861745329545</v>
      </c>
      <c r="P160" s="110">
        <f>SUM($G156:P156)</f>
        <v>0.8635861745329545</v>
      </c>
      <c r="Q160" s="110">
        <f>SUM($G156:Q156)</f>
        <v>0.8635861745329545</v>
      </c>
      <c r="R160" s="110">
        <f>SUM($G156:R156)</f>
        <v>0.8635861745329545</v>
      </c>
      <c r="S160" s="110">
        <f>SUM($G156:S156)</f>
        <v>0.8635861745329545</v>
      </c>
      <c r="T160" s="110">
        <f>SUM($G156:T156)</f>
        <v>0.8635861745329545</v>
      </c>
      <c r="U160" s="110">
        <f>SUM($G156:U156)</f>
        <v>0.8635861745329545</v>
      </c>
      <c r="V160" s="110">
        <f>SUM($G156:V156)</f>
        <v>0.8635861745329545</v>
      </c>
      <c r="W160" s="110">
        <f>SUM($G156:W156)</f>
        <v>0.8635861745329545</v>
      </c>
      <c r="X160" s="110">
        <f>SUM($G156:X156)</f>
        <v>0.8635861745329545</v>
      </c>
      <c r="Y160" s="110">
        <f>SUM($G156:Y156)</f>
        <v>0.8635861745329545</v>
      </c>
      <c r="Z160" s="110">
        <f>SUM($G156:Z156)</f>
        <v>0.8635861745329545</v>
      </c>
      <c r="AA160" s="110">
        <f>SUM($G156:AA156)</f>
        <v>0.8635861745329545</v>
      </c>
      <c r="AB160" s="110">
        <f>SUM($G156:AB156)</f>
        <v>0.8635861745329545</v>
      </c>
      <c r="AC160" s="110">
        <f>SUM($G156:AC156)</f>
        <v>0.8635861745329545</v>
      </c>
      <c r="AD160" s="110">
        <f>SUM($G156:AD156)</f>
        <v>0.8635861745329545</v>
      </c>
      <c r="AE160" s="110">
        <f>SUM($G156:AE156)</f>
        <v>0.8635861745329545</v>
      </c>
      <c r="AF160" s="110">
        <f>SUM($G156:AF156)</f>
        <v>0.8635861745329545</v>
      </c>
      <c r="AG160" s="110">
        <f>SUM($G156:AG156)</f>
        <v>0.8635861745329545</v>
      </c>
      <c r="AH160" s="110">
        <f>SUM($G156:AH156)</f>
        <v>0.8635861745329545</v>
      </c>
      <c r="AI160" s="110">
        <f>SUM($G156:AI156)</f>
        <v>0.8635861745329545</v>
      </c>
      <c r="AJ160" s="110">
        <f>SUM($G156:AJ156)</f>
        <v>0.8635861745329545</v>
      </c>
      <c r="AK160" s="110">
        <f>SUM($G156:AK156)</f>
        <v>0.8635861745329545</v>
      </c>
      <c r="AL160" s="110">
        <f>SUM($G156:AL156)</f>
        <v>0.8635861745329545</v>
      </c>
      <c r="AM160" s="110">
        <f>SUM($G156:AM156)</f>
        <v>0.8635861745329545</v>
      </c>
      <c r="AN160" s="110">
        <f>SUM($G156:AN156)</f>
        <v>0.8635861745329545</v>
      </c>
      <c r="AO160" s="110">
        <f>SUM($G156:AO156)</f>
        <v>0.8635861745329545</v>
      </c>
      <c r="AP160" s="110">
        <f>SUM($G156:AP156)</f>
        <v>0.8635861745329545</v>
      </c>
      <c r="AQ160" s="110">
        <f>SUM($G156:AQ156)</f>
        <v>0.8635861745329545</v>
      </c>
      <c r="AR160" s="110">
        <f>SUM($G156:AR156)</f>
        <v>0.8635861745329545</v>
      </c>
      <c r="AS160" s="110">
        <f>SUM($G156:AS156)</f>
        <v>0.8635861745329545</v>
      </c>
      <c r="AT160" s="110">
        <f>SUM($G156:AT156)</f>
        <v>0.8635861745329545</v>
      </c>
      <c r="AU160" s="110">
        <f>SUM($G156:AU156)</f>
        <v>0.8635861745329545</v>
      </c>
      <c r="AV160" s="110">
        <f>SUM($G156:AV156)</f>
        <v>0.8635861745329545</v>
      </c>
      <c r="AW160" s="110">
        <f>SUM($G156:AW156)</f>
        <v>0.8635861745329545</v>
      </c>
      <c r="AX160" s="110">
        <f>SUM($G156:AX156)</f>
        <v>0.8635861745329545</v>
      </c>
      <c r="AY160" s="110">
        <f>SUM($G156:AY156)</f>
        <v>0.8635861745329545</v>
      </c>
      <c r="AZ160" s="110">
        <f>SUM($G156:AZ156)</f>
        <v>0.8635861745329545</v>
      </c>
      <c r="BA160" s="110">
        <f>SUM($G156:BA156)</f>
        <v>0.8635861745329545</v>
      </c>
      <c r="BB160" s="110">
        <f>SUM($G156:BB156)</f>
        <v>0.8635861745329545</v>
      </c>
      <c r="BC160" s="110">
        <f>SUM($G156:BC156)</f>
        <v>0.8635861745329545</v>
      </c>
      <c r="BD160" s="110">
        <f>SUM($G156:BD156)</f>
        <v>0.8635861745329545</v>
      </c>
      <c r="BE160" s="110">
        <f>SUM($G156:BE156)</f>
        <v>0.8635861745329545</v>
      </c>
      <c r="BF160" s="110">
        <f>SUM($G156:BF156)</f>
        <v>0.8635861745329545</v>
      </c>
      <c r="BG160" s="110">
        <f>SUM($G156:BG156)</f>
        <v>0.8635861745329545</v>
      </c>
      <c r="BH160" s="110">
        <f>SUM($G156:BH156)</f>
        <v>0.8635861745329545</v>
      </c>
      <c r="BI160" s="110">
        <f>SUM($G156:BI156)</f>
        <v>0.8635861745329545</v>
      </c>
      <c r="BJ160" s="110">
        <f>SUM($G156:BJ156)</f>
        <v>0.8635861745329545</v>
      </c>
      <c r="BK160" s="110">
        <f>SUM($G156:BK156)</f>
        <v>0.8635861745329545</v>
      </c>
      <c r="BL160" s="110">
        <f>SUM($G156:BL156)</f>
        <v>0.8635861745329545</v>
      </c>
      <c r="BM160" s="110">
        <f>SUM($G156:BM156)</f>
        <v>0.8635861745329545</v>
      </c>
      <c r="BN160" s="110">
        <f>SUM($G156:BN156)</f>
        <v>0.8635861745329545</v>
      </c>
      <c r="BO160" s="68"/>
      <c r="BP160" s="68"/>
      <c r="BQ160" s="68"/>
      <c r="BR160" s="68"/>
      <c r="BS160" s="68"/>
    </row>
    <row r="161" spans="1:71" ht="15.4" x14ac:dyDescent="0.6">
      <c r="A161" s="70"/>
      <c r="B161" s="70"/>
      <c r="C161" s="109" t="s">
        <v>233</v>
      </c>
      <c r="D161" s="106" t="s">
        <v>0</v>
      </c>
      <c r="E161" s="107" t="s">
        <v>110</v>
      </c>
      <c r="F161" s="107"/>
      <c r="G161" s="110">
        <f>SUM($G157:G157)</f>
        <v>1.7753178912112757</v>
      </c>
      <c r="H161" s="110">
        <f>SUM($G157:H157)</f>
        <v>3.7311431876014796</v>
      </c>
      <c r="I161" s="110">
        <f>SUM($G157:I157)</f>
        <v>5.646846471763415</v>
      </c>
      <c r="J161" s="110">
        <f>SUM($G157:J157)</f>
        <v>8.890830175965668</v>
      </c>
      <c r="K161" s="110">
        <f>SUM($G157:K157)</f>
        <v>13.702416477795275</v>
      </c>
      <c r="L161" s="110">
        <f>SUM($G157:L157)</f>
        <v>19.777423993025405</v>
      </c>
      <c r="M161" s="110">
        <f>SUM($G157:M157)</f>
        <v>24.558111645422798</v>
      </c>
      <c r="N161" s="110">
        <f>SUM($G157:N157)</f>
        <v>29.012891598961907</v>
      </c>
      <c r="O161" s="110">
        <f>SUM($G157:O157)</f>
        <v>30.660238429023142</v>
      </c>
      <c r="P161" s="110">
        <f>SUM($G157:P157)</f>
        <v>32.310087089220012</v>
      </c>
      <c r="Q161" s="110">
        <f>SUM($G157:Q157)</f>
        <v>33.952760736795312</v>
      </c>
      <c r="R161" s="110">
        <f>SUM($G157:R157)</f>
        <v>35.580291769684166</v>
      </c>
      <c r="S161" s="110">
        <f>SUM($G157:S157)</f>
        <v>37.186170569845991</v>
      </c>
      <c r="T161" s="110">
        <f>SUM($G157:T157)</f>
        <v>38.765129639485281</v>
      </c>
      <c r="U161" s="110">
        <f>SUM($G157:U157)</f>
        <v>40.312958200073169</v>
      </c>
      <c r="V161" s="110">
        <f>SUM($G157:V157)</f>
        <v>41.8263430087665</v>
      </c>
      <c r="W161" s="110">
        <f>SUM($G157:W157)</f>
        <v>43.30273173649389</v>
      </c>
      <c r="X161" s="110">
        <f>SUM($G157:X157)</f>
        <v>44.740215759821034</v>
      </c>
      <c r="Y161" s="110">
        <f>SUM($G157:Y157)</f>
        <v>46.137429656073024</v>
      </c>
      <c r="Z161" s="110">
        <f>SUM($G157:Z157)</f>
        <v>47.493465067858061</v>
      </c>
      <c r="AA161" s="110">
        <f>SUM($G157:AA157)</f>
        <v>48.807796927525651</v>
      </c>
      <c r="AB161" s="110">
        <f>SUM($G157:AB157)</f>
        <v>50.080220311457083</v>
      </c>
      <c r="AC161" s="110">
        <f>SUM($G157:AC157)</f>
        <v>51.310796434672866</v>
      </c>
      <c r="AD161" s="110">
        <f>SUM($G157:AD157)</f>
        <v>52.499806503431813</v>
      </c>
      <c r="AE161" s="110">
        <f>SUM($G157:AE157)</f>
        <v>53.647712321922974</v>
      </c>
      <c r="AF161" s="110">
        <f>SUM($G157:AF157)</f>
        <v>54.755122702805906</v>
      </c>
      <c r="AG161" s="110">
        <f>SUM($G157:AG157)</f>
        <v>55.822764863674124</v>
      </c>
      <c r="AH161" s="110">
        <f>SUM($G157:AH157)</f>
        <v>56.851460105461264</v>
      </c>
      <c r="AI161" s="110">
        <f>SUM($G157:AI157)</f>
        <v>57.842103166929419</v>
      </c>
      <c r="AJ161" s="110">
        <f>SUM($G157:AJ157)</f>
        <v>58.795644733870198</v>
      </c>
      <c r="AK161" s="110">
        <f>SUM($G157:AK157)</f>
        <v>59.861677919120979</v>
      </c>
      <c r="AL161" s="110">
        <f>SUM($G157:AL157)</f>
        <v>60.891915430810137</v>
      </c>
      <c r="AM161" s="110">
        <f>SUM($G157:AM157)</f>
        <v>61.887203385969315</v>
      </c>
      <c r="AN161" s="110">
        <f>SUM($G157:AN157)</f>
        <v>62.848414014394145</v>
      </c>
      <c r="AO161" s="110">
        <f>SUM($G157:AO157)</f>
        <v>63.776437360520617</v>
      </c>
      <c r="AP161" s="110">
        <f>SUM($G157:AP157)</f>
        <v>64.672174261776831</v>
      </c>
      <c r="AQ161" s="110">
        <f>SUM($G157:AQ157)</f>
        <v>65.536530426404269</v>
      </c>
      <c r="AR161" s="110">
        <f>SUM($G157:AR157)</f>
        <v>66.370411457729034</v>
      </c>
      <c r="AS161" s="110">
        <f>SUM($G157:AS157)</f>
        <v>67.174718692616707</v>
      </c>
      <c r="AT161" s="110">
        <f>SUM($G157:AT157)</f>
        <v>67.950345739800639</v>
      </c>
      <c r="AU161" s="110">
        <f>SUM($G157:AU157)</f>
        <v>68.69817561930796</v>
      </c>
      <c r="AV161" s="110">
        <f>SUM($G157:AV157)</f>
        <v>69.419078417647654</v>
      </c>
      <c r="AW161" s="110">
        <f>SUM($G157:AW157)</f>
        <v>70.113909385051429</v>
      </c>
      <c r="AX161" s="110">
        <f>SUM($G157:AX157)</f>
        <v>70.783507411115735</v>
      </c>
      <c r="AY161" s="110">
        <f>SUM($G157:AY157)</f>
        <v>71.42869382389344</v>
      </c>
      <c r="AZ161" s="110">
        <f>SUM($G157:AZ157)</f>
        <v>72.05027146500835</v>
      </c>
      <c r="BA161" s="110">
        <f>SUM($G157:BA157)</f>
        <v>72.648731610726458</v>
      </c>
      <c r="BB161" s="110">
        <f>SUM($G157:BB157)</f>
        <v>73.210090516532929</v>
      </c>
      <c r="BC161" s="110">
        <f>SUM($G157:BC157)</f>
        <v>73.741454805933216</v>
      </c>
      <c r="BD161" s="110">
        <f>SUM($G157:BD157)</f>
        <v>74.160614171762859</v>
      </c>
      <c r="BE161" s="110">
        <f>SUM($G157:BE157)</f>
        <v>74.410216881003535</v>
      </c>
      <c r="BF161" s="110">
        <f>SUM($G157:BF157)</f>
        <v>74.473638163371845</v>
      </c>
      <c r="BG161" s="110">
        <f>SUM($G157:BG157)</f>
        <v>74.481146528504723</v>
      </c>
      <c r="BH161" s="110">
        <f>SUM($G157:BH157)</f>
        <v>74.493255008723153</v>
      </c>
      <c r="BI161" s="110">
        <f>SUM($G157:BI157)</f>
        <v>74.505010814760467</v>
      </c>
      <c r="BJ161" s="110">
        <f>SUM($G157:BJ157)</f>
        <v>74.5164242186802</v>
      </c>
      <c r="BK161" s="110">
        <f>SUM($G157:BK157)</f>
        <v>74.527505193359545</v>
      </c>
      <c r="BL161" s="110">
        <f>SUM($G157:BL157)</f>
        <v>74.538263421203567</v>
      </c>
      <c r="BM161" s="110">
        <f>SUM($G157:BM157)</f>
        <v>74.548708302605533</v>
      </c>
      <c r="BN161" s="110">
        <f>SUM($G157:BN157)</f>
        <v>74.558848964160845</v>
      </c>
      <c r="BO161" s="70"/>
      <c r="BP161" s="70"/>
      <c r="BQ161" s="70"/>
      <c r="BR161" s="70"/>
      <c r="BS161" s="70"/>
    </row>
    <row r="162" spans="1:71" x14ac:dyDescent="0.35">
      <c r="A162" s="68"/>
      <c r="B162" s="68"/>
      <c r="C162" s="68"/>
      <c r="D162" s="68"/>
      <c r="E162" s="68"/>
      <c r="F162" s="68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69"/>
      <c r="AW162" s="69"/>
      <c r="AX162" s="69"/>
      <c r="AY162" s="69"/>
      <c r="AZ162" s="69"/>
      <c r="BA162" s="69"/>
      <c r="BB162" s="69"/>
      <c r="BC162" s="69"/>
      <c r="BD162" s="69"/>
      <c r="BE162" s="69"/>
      <c r="BF162" s="69"/>
      <c r="BG162" s="69"/>
      <c r="BH162" s="69"/>
      <c r="BI162" s="69"/>
      <c r="BJ162" s="69"/>
      <c r="BK162" s="69"/>
      <c r="BL162" s="69"/>
      <c r="BM162" s="69"/>
      <c r="BN162" s="69"/>
      <c r="BO162" s="68"/>
      <c r="BP162" s="68"/>
      <c r="BQ162" s="68"/>
      <c r="BR162" s="68"/>
      <c r="BS162" s="68"/>
    </row>
    <row r="163" spans="1:71" x14ac:dyDescent="0.35">
      <c r="A163" s="49"/>
      <c r="B163" s="56">
        <v>2</v>
      </c>
      <c r="C163" s="56" t="s">
        <v>137</v>
      </c>
      <c r="D163" s="66"/>
      <c r="E163" s="66"/>
      <c r="F163" s="66"/>
      <c r="G163" s="75"/>
      <c r="H163" s="75"/>
      <c r="I163" s="75"/>
      <c r="J163" s="66"/>
      <c r="K163" s="67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  <c r="AA163" s="66"/>
      <c r="AB163" s="66"/>
      <c r="AC163" s="66"/>
      <c r="AD163" s="66"/>
      <c r="AE163" s="66"/>
      <c r="AF163" s="66"/>
      <c r="AG163" s="66"/>
      <c r="AH163" s="66"/>
      <c r="AI163" s="66"/>
      <c r="AJ163" s="66"/>
      <c r="AK163" s="66"/>
      <c r="AL163" s="66"/>
      <c r="AM163" s="66"/>
      <c r="AN163" s="66"/>
      <c r="AO163" s="66"/>
      <c r="AP163" s="66"/>
      <c r="AQ163" s="66"/>
      <c r="AR163" s="66"/>
      <c r="AS163" s="66"/>
      <c r="AT163" s="66"/>
      <c r="AU163" s="66"/>
      <c r="AV163" s="66"/>
      <c r="AW163" s="66"/>
      <c r="AX163" s="66"/>
      <c r="AY163" s="66"/>
      <c r="AZ163" s="66"/>
      <c r="BA163" s="66"/>
      <c r="BB163" s="66"/>
      <c r="BC163" s="66"/>
      <c r="BD163" s="66"/>
      <c r="BE163" s="66"/>
      <c r="BF163" s="66"/>
      <c r="BG163" s="66"/>
      <c r="BH163" s="66"/>
      <c r="BI163" s="66"/>
      <c r="BJ163" s="66"/>
      <c r="BK163" s="66"/>
      <c r="BL163" s="66"/>
      <c r="BM163" s="66"/>
      <c r="BN163" s="66"/>
      <c r="BO163" s="66"/>
      <c r="BP163" s="66"/>
      <c r="BQ163" s="66"/>
      <c r="BR163" s="66"/>
      <c r="BS163" s="66"/>
    </row>
    <row r="164" spans="1:71" x14ac:dyDescent="0.35">
      <c r="A164" s="68"/>
      <c r="B164" s="68"/>
      <c r="C164" s="68"/>
      <c r="D164" s="68"/>
      <c r="E164" s="68"/>
      <c r="F164" s="68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69"/>
      <c r="AW164" s="69"/>
      <c r="AX164" s="69"/>
      <c r="AY164" s="69"/>
      <c r="AZ164" s="69"/>
      <c r="BA164" s="69"/>
      <c r="BB164" s="69"/>
      <c r="BC164" s="69"/>
      <c r="BD164" s="69"/>
      <c r="BE164" s="69"/>
      <c r="BF164" s="69"/>
      <c r="BG164" s="69"/>
      <c r="BH164" s="69"/>
      <c r="BI164" s="69"/>
      <c r="BJ164" s="69"/>
      <c r="BK164" s="69"/>
      <c r="BL164" s="69"/>
      <c r="BM164" s="69"/>
      <c r="BN164" s="69"/>
      <c r="BO164" s="68"/>
      <c r="BP164" s="68"/>
      <c r="BQ164" s="68"/>
      <c r="BR164" s="68"/>
      <c r="BS164" s="68"/>
    </row>
    <row r="165" spans="1:71" ht="15.4" x14ac:dyDescent="0.6">
      <c r="A165" s="69"/>
      <c r="B165" s="68"/>
      <c r="C165" s="68" t="s">
        <v>24</v>
      </c>
      <c r="D165" s="34" t="s">
        <v>0</v>
      </c>
      <c r="E165" s="20" t="s">
        <v>110</v>
      </c>
      <c r="F165" s="20"/>
      <c r="G165" s="90">
        <f>'CALC| 2'!$G$16*'CALC| 2'!H21+'CALC| 2'!$G$11*(1-'CALC| 2'!H21)</f>
        <v>0.299509505675643</v>
      </c>
      <c r="H165" s="90">
        <f>'CALC| 2'!$G$16*'CALC| 2'!I21+'CALC| 2'!$G$11*(1-'CALC| 2'!I21)</f>
        <v>0.299509505675643</v>
      </c>
      <c r="I165" s="90">
        <f>'CALC| 2'!$G$16*'CALC| 2'!J21+'CALC| 2'!$G$11*(1-'CALC| 2'!J21)</f>
        <v>0.299509505675643</v>
      </c>
      <c r="J165" s="90">
        <f>'CALC| 2'!$G$16*'CALC| 2'!K21+'CALC| 2'!$G$11*(1-'CALC| 2'!K21)</f>
        <v>0.299509505675643</v>
      </c>
      <c r="K165" s="90">
        <f>'CALC| 2'!$G$16*'CALC| 2'!L21+'CALC| 2'!$G$11*(1-'CALC| 2'!L21)</f>
        <v>0.299509505675643</v>
      </c>
      <c r="L165" s="90">
        <f>'CALC| 2'!$G$16*'CALC| 2'!M21+'CALC| 2'!$G$11*(1-'CALC| 2'!M21)</f>
        <v>0.299509505675643</v>
      </c>
      <c r="M165" s="90">
        <f>'CALC| 2'!$G$16*'CALC| 2'!N21+'CALC| 2'!$G$11*(1-'CALC| 2'!N21)</f>
        <v>0.299509505675643</v>
      </c>
      <c r="N165" s="90">
        <f>'CALC| 2'!$G$16*'CALC| 2'!O21+'CALC| 2'!$G$11*(1-'CALC| 2'!O21)</f>
        <v>0.299509505675643</v>
      </c>
      <c r="O165" s="90">
        <f>'CALC| 2'!$G$16*'CALC| 2'!P21+'CALC| 2'!$G$11*(1-'CALC| 2'!P21)</f>
        <v>0.29700396401118906</v>
      </c>
      <c r="P165" s="90">
        <f>'CALC| 2'!$G$16*'CALC| 2'!Q21+'CALC| 2'!$G$11*(1-'CALC| 2'!Q21)</f>
        <v>0.29452460525712865</v>
      </c>
      <c r="Q165" s="90">
        <f>'CALC| 2'!$G$16*'CALC| 2'!R21+'CALC| 2'!$G$11*(1-'CALC| 2'!R21)</f>
        <v>0.29207115580204823</v>
      </c>
      <c r="R165" s="90">
        <f>'CALC| 2'!$G$16*'CALC| 2'!S21+'CALC| 2'!$G$11*(1-'CALC| 2'!S21)</f>
        <v>0.2896433448937733</v>
      </c>
      <c r="S165" s="90">
        <f>'CALC| 2'!$G$16*'CALC| 2'!T21+'CALC| 2'!$G$11*(1-'CALC| 2'!T21)</f>
        <v>0.28724090460948992</v>
      </c>
      <c r="T165" s="90">
        <f>'CALC| 2'!$G$16*'CALC| 2'!U21+'CALC| 2'!$G$11*(1-'CALC| 2'!U21)</f>
        <v>0.28486356982617722</v>
      </c>
      <c r="U165" s="90">
        <f>'CALC| 2'!$G$16*'CALC| 2'!V21+'CALC| 2'!$G$11*(1-'CALC| 2'!V21)</f>
        <v>0.28251107819135024</v>
      </c>
      <c r="V165" s="90">
        <f>'CALC| 2'!$G$16*'CALC| 2'!W21+'CALC| 2'!$G$11*(1-'CALC| 2'!W21)</f>
        <v>0.28018317009410715</v>
      </c>
      <c r="W165" s="90">
        <f>'CALC| 2'!$G$16*'CALC| 2'!X21+'CALC| 2'!$G$11*(1-'CALC| 2'!X21)</f>
        <v>0.27787958863648027</v>
      </c>
      <c r="X165" s="90">
        <f>'CALC| 2'!$G$16*'CALC| 2'!Y21+'CALC| 2'!$G$11*(1-'CALC| 2'!Y21)</f>
        <v>0.27560007960508554</v>
      </c>
      <c r="Y165" s="90">
        <f>'CALC| 2'!$G$16*'CALC| 2'!Z21+'CALC| 2'!$G$11*(1-'CALC| 2'!Z21)</f>
        <v>0.27334439144306893</v>
      </c>
      <c r="Z165" s="90">
        <f>'CALC| 2'!$G$16*'CALC| 2'!AA21+'CALC| 2'!$G$11*(1-'CALC| 2'!AA21)</f>
        <v>0.27111227522234538</v>
      </c>
      <c r="AA165" s="90">
        <f>'CALC| 2'!$G$16*'CALC| 2'!AB21+'CALC| 2'!$G$11*(1-'CALC| 2'!AB21)</f>
        <v>0.26890348461612845</v>
      </c>
      <c r="AB165" s="90">
        <f>'CALC| 2'!$G$16*'CALC| 2'!AC21+'CALC| 2'!$G$11*(1-'CALC| 2'!AC21)</f>
        <v>0.26671777587174639</v>
      </c>
      <c r="AC165" s="90">
        <f>'CALC| 2'!$G$16*'CALC| 2'!AD21+'CALC| 2'!$G$11*(1-'CALC| 2'!AD21)</f>
        <v>0.26455490778374319</v>
      </c>
      <c r="AD165" s="90">
        <f>'CALC| 2'!$G$16*'CALC| 2'!AE21+'CALC| 2'!$G$11*(1-'CALC| 2'!AE21)</f>
        <v>0.26241464166725958</v>
      </c>
      <c r="AE165" s="90">
        <f>'CALC| 2'!$G$16*'CALC| 2'!AF21+'CALC| 2'!$G$11*(1-'CALC| 2'!AF21)</f>
        <v>0.26029674133169323</v>
      </c>
      <c r="AF165" s="90">
        <f>'CALC| 2'!$G$16*'CALC| 2'!AG21+'CALC| 2'!$G$11*(1-'CALC| 2'!AG21)</f>
        <v>0.25820097305463358</v>
      </c>
      <c r="AG165" s="90">
        <f>'CALC| 2'!$G$16*'CALC| 2'!AH21+'CALC| 2'!$G$11*(1-'CALC| 2'!AH21)</f>
        <v>0.25612710555606916</v>
      </c>
      <c r="AH165" s="90">
        <f>'CALC| 2'!$G$16*'CALC| 2'!AI21+'CALC| 2'!$G$11*(1-'CALC| 2'!AI21)</f>
        <v>0.2540749099728648</v>
      </c>
      <c r="AI165" s="90">
        <f>'CALC| 2'!$G$16*'CALC| 2'!AJ21+'CALC| 2'!$G$11*(1-'CALC| 2'!AJ21)</f>
        <v>0.25204415983350487</v>
      </c>
      <c r="AJ165" s="90">
        <f>'CALC| 2'!$G$16*'CALC| 2'!AK21+'CALC| 2'!$G$11*(1-'CALC| 2'!AK21)</f>
        <v>0.25003463103310131</v>
      </c>
      <c r="AK165" s="90">
        <f>'CALC| 2'!$G$16*'CALC| 2'!AL21+'CALC| 2'!$G$11*(1-'CALC| 2'!AL21)</f>
        <v>0.24804610180866191</v>
      </c>
      <c r="AL165" s="90">
        <f>'CALC| 2'!$G$16*'CALC| 2'!AM21+'CALC| 2'!$G$11*(1-'CALC| 2'!AM21)</f>
        <v>0.24607835271461789</v>
      </c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 s="68"/>
      <c r="BP165" s="68"/>
      <c r="BQ165" s="68"/>
      <c r="BR165" s="68"/>
      <c r="BS165" s="68"/>
    </row>
    <row r="166" spans="1:71" ht="15.4" x14ac:dyDescent="0.6">
      <c r="A166" s="69"/>
      <c r="B166" s="68"/>
      <c r="C166" s="68" t="s">
        <v>2</v>
      </c>
      <c r="D166" s="34" t="s">
        <v>0</v>
      </c>
      <c r="E166" s="20" t="s">
        <v>110</v>
      </c>
      <c r="F166" s="20"/>
      <c r="G166" s="90">
        <f>'CALC| 2'!H20</f>
        <v>0.61726154838324909</v>
      </c>
      <c r="H166" s="90">
        <f>'CALC| 2'!I20</f>
        <v>0.61130497444135079</v>
      </c>
      <c r="I166" s="90">
        <f>'CALC| 2'!J20</f>
        <v>0.60540588143799168</v>
      </c>
      <c r="J166" s="90">
        <f>'CALC| 2'!K20</f>
        <v>0.59956371468211511</v>
      </c>
      <c r="K166" s="90">
        <f>'CALC| 2'!L20</f>
        <v>0.59377792483543268</v>
      </c>
      <c r="L166" s="90">
        <f>'CALC| 2'!M20</f>
        <v>0.58804796786077074</v>
      </c>
      <c r="M166" s="90">
        <f>'CALC| 2'!N20</f>
        <v>0.58237330497091422</v>
      </c>
      <c r="N166" s="90">
        <f>'CALC| 2'!O20</f>
        <v>0.57675340257794494</v>
      </c>
      <c r="O166" s="90">
        <f>'CALC| 2'!P20</f>
        <v>0.57118773224306774</v>
      </c>
      <c r="P166" s="90">
        <f>'CALC| 2'!Q20</f>
        <v>0.5656757706269222</v>
      </c>
      <c r="Q166" s="90">
        <f>'CALC| 2'!R20</f>
        <v>0.5602169994403724</v>
      </c>
      <c r="R166" s="90">
        <f>'CALC| 2'!S20</f>
        <v>0.5548109053957726</v>
      </c>
      <c r="S166" s="90">
        <f>'CALC| 2'!T20</f>
        <v>0.54945698015870359</v>
      </c>
      <c r="T166" s="90">
        <f>'CALC| 2'!U20</f>
        <v>0.54415472030017209</v>
      </c>
      <c r="U166" s="90">
        <f>'CALC| 2'!V20</f>
        <v>0.53890362724927532</v>
      </c>
      <c r="V166" s="90">
        <f>'CALC| 2'!W20</f>
        <v>0.53370320724631992</v>
      </c>
      <c r="W166" s="90">
        <f>'CALC| 2'!X20</f>
        <v>0.52855297129639278</v>
      </c>
      <c r="X166" s="90">
        <f>'CALC| 2'!Y20</f>
        <v>0.52345243512338258</v>
      </c>
      <c r="Y166" s="90">
        <f>'CALC| 2'!Z20</f>
        <v>0.51840111912444198</v>
      </c>
      <c r="Z166" s="90">
        <f>'CALC| 2'!AA20</f>
        <v>0.51339854832489107</v>
      </c>
      <c r="AA166" s="90">
        <f>'CALC| 2'!AB20</f>
        <v>0.50844425233355584</v>
      </c>
      <c r="AB166" s="90">
        <f>'CALC| 2'!AC20</f>
        <v>0.503537765298537</v>
      </c>
      <c r="AC166" s="90">
        <f>'CALC| 2'!AD20</f>
        <v>0.49867862586340617</v>
      </c>
      <c r="AD166" s="90">
        <f>'CALC| 2'!AE20</f>
        <v>0.49386637712382425</v>
      </c>
      <c r="AE166" s="90">
        <f>'CALC| 2'!AF20</f>
        <v>0.48910056658457934</v>
      </c>
      <c r="AF166" s="90">
        <f>'CALC| 2'!AG20</f>
        <v>0.48438074611703813</v>
      </c>
      <c r="AG166" s="90">
        <f>'CALC| 2'!AH20</f>
        <v>0.47970647191700877</v>
      </c>
      <c r="AH166" s="90">
        <f>'CALC| 2'!AI20</f>
        <v>0.47507730446300955</v>
      </c>
      <c r="AI166" s="90">
        <f>'CALC| 2'!AJ20</f>
        <v>0.47049280847494157</v>
      </c>
      <c r="AJ166" s="90">
        <f>'CALC| 2'!AK20</f>
        <v>0.46595255287315834</v>
      </c>
      <c r="AK166" s="90">
        <f>'CALC| 2'!AL20</f>
        <v>0.46145611073793241</v>
      </c>
      <c r="AL166" s="90">
        <f>'CALC| 2'!AM20</f>
        <v>0.45700305926931128</v>
      </c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 s="68"/>
      <c r="BP166" s="68"/>
      <c r="BQ166" s="68"/>
      <c r="BR166" s="68"/>
      <c r="BS166" s="68"/>
    </row>
    <row r="167" spans="1:71" ht="15.4" x14ac:dyDescent="0.6">
      <c r="A167" s="69"/>
      <c r="B167" s="68"/>
      <c r="C167" s="68" t="s">
        <v>25</v>
      </c>
      <c r="D167" s="34" t="s">
        <v>0</v>
      </c>
      <c r="E167" s="20" t="s">
        <v>110</v>
      </c>
      <c r="F167" s="20"/>
      <c r="G167" s="90">
        <f>'CALC| 2'!$G$24*'CALC| 2'!H21</f>
        <v>0.42436000000000007</v>
      </c>
      <c r="H167" s="90">
        <f>'CALC| 2'!$G$24*'CALC| 2'!I21</f>
        <v>0.42436000000000007</v>
      </c>
      <c r="I167" s="90">
        <f>'CALC| 2'!$G$24*'CALC| 2'!J21</f>
        <v>0.42436000000000007</v>
      </c>
      <c r="J167" s="90">
        <f>'CALC| 2'!$G$24*'CALC| 2'!K21</f>
        <v>0.42436000000000007</v>
      </c>
      <c r="K167" s="90">
        <f>'CALC| 2'!$G$24*'CALC| 2'!L21</f>
        <v>0.42436000000000007</v>
      </c>
      <c r="L167" s="90">
        <f>'CALC| 2'!$G$24*'CALC| 2'!M21</f>
        <v>0.42436000000000007</v>
      </c>
      <c r="M167" s="90">
        <f>'CALC| 2'!$G$24*'CALC| 2'!N21</f>
        <v>0.42436000000000007</v>
      </c>
      <c r="N167" s="90">
        <f>'CALC| 2'!$G$24*'CALC| 2'!O21</f>
        <v>0.42436000000000007</v>
      </c>
      <c r="O167" s="90">
        <f>'CALC| 2'!$G$24*'CALC| 2'!P21</f>
        <v>0.41992543800000004</v>
      </c>
      <c r="P167" s="90">
        <f>'CALC| 2'!$G$24*'CALC| 2'!Q21</f>
        <v>0.41553721717290004</v>
      </c>
      <c r="Q167" s="90">
        <f>'CALC| 2'!$G$24*'CALC| 2'!R21</f>
        <v>0.41119485325344318</v>
      </c>
      <c r="R167" s="90">
        <f>'CALC| 2'!$G$24*'CALC| 2'!S21</f>
        <v>0.40689786703694464</v>
      </c>
      <c r="S167" s="90">
        <f>'CALC| 2'!$G$24*'CALC| 2'!T21</f>
        <v>0.40264578432640857</v>
      </c>
      <c r="T167" s="90">
        <f>'CALC| 2'!$G$24*'CALC| 2'!U21</f>
        <v>0.39843813588019755</v>
      </c>
      <c r="U167" s="90">
        <f>'CALC| 2'!$G$24*'CALC| 2'!V21</f>
        <v>0.39427445736024946</v>
      </c>
      <c r="V167" s="90">
        <f>'CALC| 2'!$G$24*'CALC| 2'!W21</f>
        <v>0.39015428928083484</v>
      </c>
      <c r="W167" s="90">
        <f>'CALC| 2'!$G$24*'CALC| 2'!X21</f>
        <v>0.3860771769578501</v>
      </c>
      <c r="X167" s="90">
        <f>'CALC| 2'!$G$24*'CALC| 2'!Y21</f>
        <v>0.38204267045864054</v>
      </c>
      <c r="Y167" s="90">
        <f>'CALC| 2'!$G$24*'CALC| 2'!Z21</f>
        <v>0.37805032455234772</v>
      </c>
      <c r="Z167" s="90">
        <f>'CALC| 2'!$G$24*'CALC| 2'!AA21</f>
        <v>0.37409969866077564</v>
      </c>
      <c r="AA167" s="90">
        <f>'CALC| 2'!$G$24*'CALC| 2'!AB21</f>
        <v>0.37019035680977053</v>
      </c>
      <c r="AB167" s="90">
        <f>'CALC| 2'!$G$24*'CALC| 2'!AC21</f>
        <v>0.36632186758110835</v>
      </c>
      <c r="AC167" s="90">
        <f>'CALC| 2'!$G$24*'CALC| 2'!AD21</f>
        <v>0.36249380406488574</v>
      </c>
      <c r="AD167" s="90">
        <f>'CALC| 2'!$G$24*'CALC| 2'!AE21</f>
        <v>0.35870574381240766</v>
      </c>
      <c r="AE167" s="90">
        <f>'CALC| 2'!$G$24*'CALC| 2'!AF21</f>
        <v>0.35495726878956796</v>
      </c>
      <c r="AF167" s="90">
        <f>'CALC| 2'!$G$24*'CALC| 2'!AG21</f>
        <v>0.35124796533071695</v>
      </c>
      <c r="AG167" s="90">
        <f>'CALC| 2'!$G$24*'CALC| 2'!AH21</f>
        <v>0.3475774240930109</v>
      </c>
      <c r="AH167" s="90">
        <f>'CALC| 2'!$G$24*'CALC| 2'!AI21</f>
        <v>0.34394524001123894</v>
      </c>
      <c r="AI167" s="90">
        <f>'CALC| 2'!$G$24*'CALC| 2'!AJ21</f>
        <v>0.34035101225312148</v>
      </c>
      <c r="AJ167" s="90">
        <f>'CALC| 2'!$G$24*'CALC| 2'!AK21</f>
        <v>0.33679434417507631</v>
      </c>
      <c r="AK167" s="90">
        <f>'CALC| 2'!$G$24*'CALC| 2'!AL21</f>
        <v>0.33327484327844675</v>
      </c>
      <c r="AL167" s="90">
        <f>'CALC| 2'!$G$24*'CALC| 2'!AM21</f>
        <v>0.32979212116618695</v>
      </c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 s="68"/>
      <c r="BP167" s="68"/>
      <c r="BQ167" s="68"/>
      <c r="BR167" s="68"/>
      <c r="BS167" s="68"/>
    </row>
    <row r="168" spans="1:71" ht="15.4" x14ac:dyDescent="0.6">
      <c r="A168" s="69"/>
      <c r="B168" s="68"/>
      <c r="C168" s="68"/>
      <c r="D168" s="34"/>
      <c r="E168" s="20"/>
      <c r="F168" s="2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0"/>
      <c r="AL168" s="90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 s="68"/>
      <c r="BP168" s="68"/>
      <c r="BQ168" s="68"/>
      <c r="BR168" s="68"/>
      <c r="BS168" s="68"/>
    </row>
    <row r="169" spans="1:71" ht="14.25" x14ac:dyDescent="0.45">
      <c r="A169" s="69"/>
      <c r="B169" s="68"/>
      <c r="C169" s="70" t="s">
        <v>26</v>
      </c>
      <c r="D169" s="68"/>
      <c r="E169" s="68"/>
      <c r="F169" s="68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  <c r="AI169" s="90"/>
      <c r="AJ169" s="90"/>
      <c r="AK169" s="90"/>
      <c r="AL169" s="90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 s="68"/>
      <c r="BP169" s="68"/>
      <c r="BQ169" s="68"/>
      <c r="BR169" s="68"/>
      <c r="BS169" s="68"/>
    </row>
    <row r="170" spans="1:71" ht="15.4" x14ac:dyDescent="0.6">
      <c r="A170" s="69"/>
      <c r="B170" s="68"/>
      <c r="C170" s="68" t="s">
        <v>27</v>
      </c>
      <c r="D170" s="34" t="s">
        <v>0</v>
      </c>
      <c r="E170" s="20" t="s">
        <v>110</v>
      </c>
      <c r="F170" s="20"/>
      <c r="G170" s="90">
        <f>'CALC| 2'!$G$28*'CALC| 2'!H21</f>
        <v>4.2436000000000008E-2</v>
      </c>
      <c r="H170" s="90">
        <f>'CALC| 2'!$G$28*'CALC| 2'!I21</f>
        <v>4.2436000000000008E-2</v>
      </c>
      <c r="I170" s="90">
        <f>'CALC| 2'!$G$28*'CALC| 2'!J21</f>
        <v>4.2436000000000008E-2</v>
      </c>
      <c r="J170" s="90">
        <f>'CALC| 2'!$G$28*'CALC| 2'!K21</f>
        <v>4.2436000000000008E-2</v>
      </c>
      <c r="K170" s="90">
        <f>'CALC| 2'!$G$28*'CALC| 2'!L21</f>
        <v>4.2436000000000008E-2</v>
      </c>
      <c r="L170" s="90">
        <f>'CALC| 2'!$G$28*'CALC| 2'!M21</f>
        <v>4.2436000000000008E-2</v>
      </c>
      <c r="M170" s="90">
        <f>'CALC| 2'!$G$28*'CALC| 2'!N21</f>
        <v>4.2436000000000008E-2</v>
      </c>
      <c r="N170" s="90">
        <f>'CALC| 2'!$G$28*'CALC| 2'!O21</f>
        <v>4.2436000000000008E-2</v>
      </c>
      <c r="O170" s="90">
        <f>'CALC| 2'!$G$28*'CALC| 2'!P21</f>
        <v>4.1992543800000004E-2</v>
      </c>
      <c r="P170" s="90">
        <f>'CALC| 2'!$G$28*'CALC| 2'!Q21</f>
        <v>4.155372171729E-2</v>
      </c>
      <c r="Q170" s="90">
        <f>'CALC| 2'!$G$28*'CALC| 2'!R21</f>
        <v>4.1119485325344318E-2</v>
      </c>
      <c r="R170" s="90">
        <f>'CALC| 2'!$G$28*'CALC| 2'!S21</f>
        <v>4.0689786703694469E-2</v>
      </c>
      <c r="S170" s="90">
        <f>'CALC| 2'!$G$28*'CALC| 2'!T21</f>
        <v>4.0264578432640856E-2</v>
      </c>
      <c r="T170" s="90">
        <f>'CALC| 2'!$G$28*'CALC| 2'!U21</f>
        <v>3.9843813588019757E-2</v>
      </c>
      <c r="U170" s="90">
        <f>'CALC| 2'!$G$28*'CALC| 2'!V21</f>
        <v>3.9427445736024948E-2</v>
      </c>
      <c r="V170" s="90">
        <f>'CALC| 2'!$G$28*'CALC| 2'!W21</f>
        <v>3.9015428928083483E-2</v>
      </c>
      <c r="W170" s="90">
        <f>'CALC| 2'!$G$28*'CALC| 2'!X21</f>
        <v>3.8607717695785013E-2</v>
      </c>
      <c r="X170" s="90">
        <f>'CALC| 2'!$G$28*'CALC| 2'!Y21</f>
        <v>3.8204267045864056E-2</v>
      </c>
      <c r="Y170" s="90">
        <f>'CALC| 2'!$G$28*'CALC| 2'!Z21</f>
        <v>3.7805032455234769E-2</v>
      </c>
      <c r="Z170" s="90">
        <f>'CALC| 2'!$G$28*'CALC| 2'!AA21</f>
        <v>3.7409969866077565E-2</v>
      </c>
      <c r="AA170" s="90">
        <f>'CALC| 2'!$G$28*'CALC| 2'!AB21</f>
        <v>3.7019035680977051E-2</v>
      </c>
      <c r="AB170" s="90">
        <f>'CALC| 2'!$G$28*'CALC| 2'!AC21</f>
        <v>3.6632186758110835E-2</v>
      </c>
      <c r="AC170" s="90">
        <f>'CALC| 2'!$G$28*'CALC| 2'!AD21</f>
        <v>3.6249380406488577E-2</v>
      </c>
      <c r="AD170" s="90">
        <f>'CALC| 2'!$G$28*'CALC| 2'!AE21</f>
        <v>3.5870574381240763E-2</v>
      </c>
      <c r="AE170" s="90">
        <f>'CALC| 2'!$G$28*'CALC| 2'!AF21</f>
        <v>3.5495726878956795E-2</v>
      </c>
      <c r="AF170" s="90">
        <f>'CALC| 2'!$G$28*'CALC| 2'!AG21</f>
        <v>3.5124796533071698E-2</v>
      </c>
      <c r="AG170" s="90">
        <f>'CALC| 2'!$G$28*'CALC| 2'!AH21</f>
        <v>3.4757742409301094E-2</v>
      </c>
      <c r="AH170" s="90">
        <f>'CALC| 2'!$G$28*'CALC| 2'!AI21</f>
        <v>3.4394524001123895E-2</v>
      </c>
      <c r="AI170" s="90">
        <f>'CALC| 2'!$G$28*'CALC| 2'!AJ21</f>
        <v>3.4035101225312149E-2</v>
      </c>
      <c r="AJ170" s="90">
        <f>'CALC| 2'!$G$28*'CALC| 2'!AK21</f>
        <v>3.3679434417507634E-2</v>
      </c>
      <c r="AK170" s="90">
        <f>'CALC| 2'!$G$28*'CALC| 2'!AL21</f>
        <v>3.3327484327844679E-2</v>
      </c>
      <c r="AL170" s="90">
        <f>'CALC| 2'!$G$28*'CALC| 2'!AM21</f>
        <v>3.2979212116618695E-2</v>
      </c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 s="68"/>
      <c r="BP170" s="68"/>
      <c r="BQ170" s="68"/>
      <c r="BR170" s="68"/>
      <c r="BS170" s="68"/>
    </row>
    <row r="171" spans="1:71" ht="15.4" x14ac:dyDescent="0.6">
      <c r="A171" s="69"/>
      <c r="B171" s="68"/>
      <c r="C171" s="68"/>
      <c r="D171" s="34"/>
      <c r="E171" s="20"/>
      <c r="F171" s="2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  <c r="AI171" s="90"/>
      <c r="AJ171" s="90"/>
      <c r="AK171" s="90"/>
      <c r="AL171" s="90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 s="68"/>
      <c r="BP171" s="68"/>
      <c r="BQ171" s="68"/>
      <c r="BR171" s="68"/>
      <c r="BS171" s="68"/>
    </row>
    <row r="172" spans="1:71" ht="14.25" x14ac:dyDescent="0.45">
      <c r="A172" s="69"/>
      <c r="B172" s="68"/>
      <c r="C172" s="70" t="s">
        <v>28</v>
      </c>
      <c r="D172" s="68"/>
      <c r="E172" s="68"/>
      <c r="F172" s="68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90"/>
      <c r="AL172" s="90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 s="68"/>
      <c r="BP172" s="68"/>
      <c r="BQ172" s="68"/>
      <c r="BR172" s="68"/>
      <c r="BS172" s="68"/>
    </row>
    <row r="173" spans="1:71" ht="15.4" x14ac:dyDescent="0.6">
      <c r="A173" s="69"/>
      <c r="B173" s="68"/>
      <c r="C173" s="98" t="s">
        <v>223</v>
      </c>
      <c r="D173" s="34" t="s">
        <v>0</v>
      </c>
      <c r="E173" s="20" t="s">
        <v>110</v>
      </c>
      <c r="F173" s="20"/>
      <c r="G173" s="90">
        <f>'CALC| 2'!$G$32*'CALC| 2'!H21</f>
        <v>2.8324000000000002E-2</v>
      </c>
      <c r="H173" s="90">
        <f>'CALC| 2'!$G$32*'CALC| 2'!I21</f>
        <v>2.8324000000000002E-2</v>
      </c>
      <c r="I173" s="90">
        <f>'CALC| 2'!$G$32*'CALC| 2'!J21</f>
        <v>2.8324000000000002E-2</v>
      </c>
      <c r="J173" s="90">
        <f>'CALC| 2'!$G$32*'CALC| 2'!K21</f>
        <v>2.8324000000000002E-2</v>
      </c>
      <c r="K173" s="90">
        <f>'CALC| 2'!$G$32*'CALC| 2'!L21</f>
        <v>2.8324000000000002E-2</v>
      </c>
      <c r="L173" s="90">
        <f>'CALC| 2'!$G$32*'CALC| 2'!M21</f>
        <v>2.8324000000000002E-2</v>
      </c>
      <c r="M173" s="90">
        <f>'CALC| 2'!$G$32*'CALC| 2'!N21</f>
        <v>2.8324000000000002E-2</v>
      </c>
      <c r="N173" s="90">
        <f>'CALC| 2'!$G$32*'CALC| 2'!O21</f>
        <v>2.8324000000000002E-2</v>
      </c>
      <c r="O173" s="90">
        <f>'CALC| 2'!$G$32*'CALC| 2'!P21</f>
        <v>2.80280142E-2</v>
      </c>
      <c r="P173" s="90">
        <f>'CALC| 2'!$G$32*'CALC| 2'!Q21</f>
        <v>2.7735121451609997E-2</v>
      </c>
      <c r="Q173" s="90">
        <f>'CALC| 2'!$G$32*'CALC| 2'!R21</f>
        <v>2.7445289432440671E-2</v>
      </c>
      <c r="R173" s="90">
        <f>'CALC| 2'!$G$32*'CALC| 2'!S21</f>
        <v>2.7158486157871663E-2</v>
      </c>
      <c r="S173" s="90">
        <f>'CALC| 2'!$G$32*'CALC| 2'!T21</f>
        <v>2.6874679977521902E-2</v>
      </c>
      <c r="T173" s="90">
        <f>'CALC| 2'!$G$32*'CALC| 2'!U21</f>
        <v>2.6593839571756796E-2</v>
      </c>
      <c r="U173" s="90">
        <f>'CALC| 2'!$G$32*'CALC| 2'!V21</f>
        <v>2.6315933948231937E-2</v>
      </c>
      <c r="V173" s="90">
        <f>'CALC| 2'!$G$32*'CALC| 2'!W21</f>
        <v>2.604093243847291E-2</v>
      </c>
      <c r="W173" s="90">
        <f>'CALC| 2'!$G$32*'CALC| 2'!X21</f>
        <v>2.5768804694490867E-2</v>
      </c>
      <c r="X173" s="90">
        <f>'CALC| 2'!$G$32*'CALC| 2'!Y21</f>
        <v>2.5499520685433437E-2</v>
      </c>
      <c r="Y173" s="90">
        <f>'CALC| 2'!$G$32*'CALC| 2'!Z21</f>
        <v>2.5233050694270655E-2</v>
      </c>
      <c r="Z173" s="90">
        <f>'CALC| 2'!$G$32*'CALC| 2'!AA21</f>
        <v>2.4969365314515522E-2</v>
      </c>
      <c r="AA173" s="90">
        <f>'CALC| 2'!$G$32*'CALC| 2'!AB21</f>
        <v>2.4708435446978837E-2</v>
      </c>
      <c r="AB173" s="90">
        <f>'CALC| 2'!$G$32*'CALC| 2'!AC21</f>
        <v>2.4450232296557906E-2</v>
      </c>
      <c r="AC173" s="90">
        <f>'CALC| 2'!$G$32*'CALC| 2'!AD21</f>
        <v>2.4194727369058873E-2</v>
      </c>
      <c r="AD173" s="90">
        <f>'CALC| 2'!$G$32*'CALC| 2'!AE21</f>
        <v>2.3941892468052204E-2</v>
      </c>
      <c r="AE173" s="90">
        <f>'CALC| 2'!$G$32*'CALC| 2'!AF21</f>
        <v>2.3691699691761058E-2</v>
      </c>
      <c r="AF173" s="90">
        <f>'CALC| 2'!$G$32*'CALC| 2'!AG21</f>
        <v>2.3444121429982152E-2</v>
      </c>
      <c r="AG173" s="90">
        <f>'CALC| 2'!$G$32*'CALC| 2'!AH21</f>
        <v>2.3199130361038836E-2</v>
      </c>
      <c r="AH173" s="90">
        <f>'CALC| 2'!$G$32*'CALC| 2'!AI21</f>
        <v>2.295669944876598E-2</v>
      </c>
      <c r="AI173" s="90">
        <f>'CALC| 2'!$G$32*'CALC| 2'!AJ21</f>
        <v>2.2716801939526375E-2</v>
      </c>
      <c r="AJ173" s="90">
        <f>'CALC| 2'!$G$32*'CALC| 2'!AK21</f>
        <v>2.2479411359258322E-2</v>
      </c>
      <c r="AK173" s="90">
        <f>'CALC| 2'!$G$32*'CALC| 2'!AL21</f>
        <v>2.2244501510554071E-2</v>
      </c>
      <c r="AL173" s="90">
        <f>'CALC| 2'!$G$32*'CALC| 2'!AM21</f>
        <v>2.2012046469768776E-2</v>
      </c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 s="68"/>
      <c r="BP173" s="68"/>
      <c r="BQ173" s="68"/>
      <c r="BR173" s="68"/>
      <c r="BS173" s="68"/>
    </row>
    <row r="174" spans="1:71" ht="15.4" x14ac:dyDescent="0.6">
      <c r="A174" s="69"/>
      <c r="B174" s="68"/>
      <c r="C174" s="98" t="s">
        <v>154</v>
      </c>
      <c r="D174" s="34" t="s">
        <v>0</v>
      </c>
      <c r="E174" s="20" t="s">
        <v>110</v>
      </c>
      <c r="F174" s="20"/>
      <c r="G174" s="90">
        <f>'CALC| 2'!$G$33*'CALC| 2'!H21</f>
        <v>6.3071765245081318E-2</v>
      </c>
      <c r="H174" s="90">
        <f>'CALC| 2'!$G$33*'CALC| 2'!I21</f>
        <v>6.3071765245081318E-2</v>
      </c>
      <c r="I174" s="90">
        <f>'CALC| 2'!$G$33*'CALC| 2'!J21</f>
        <v>6.3071765245081318E-2</v>
      </c>
      <c r="J174" s="90">
        <f>'CALC| 2'!$G$33*'CALC| 2'!K21</f>
        <v>6.3071765245081318E-2</v>
      </c>
      <c r="K174" s="90">
        <f>'CALC| 2'!$G$33*'CALC| 2'!L21</f>
        <v>6.3071765245081318E-2</v>
      </c>
      <c r="L174" s="90">
        <f>'CALC| 2'!$G$33*'CALC| 2'!M21</f>
        <v>6.3071765245081318E-2</v>
      </c>
      <c r="M174" s="90">
        <f>'CALC| 2'!$G$33*'CALC| 2'!N21</f>
        <v>6.3071765245081318E-2</v>
      </c>
      <c r="N174" s="90">
        <f>'CALC| 2'!$G$33*'CALC| 2'!O21</f>
        <v>6.3071765245081318E-2</v>
      </c>
      <c r="O174" s="90">
        <f>'CALC| 2'!$G$33*'CALC| 2'!P21</f>
        <v>6.2412665298270213E-2</v>
      </c>
      <c r="P174" s="90">
        <f>'CALC| 2'!$G$33*'CALC| 2'!Q21</f>
        <v>6.1760452945903287E-2</v>
      </c>
      <c r="Q174" s="90">
        <f>'CALC| 2'!$G$33*'CALC| 2'!R21</f>
        <v>6.111505621261859E-2</v>
      </c>
      <c r="R174" s="90">
        <f>'CALC| 2'!$G$33*'CALC| 2'!S21</f>
        <v>6.0476403875196726E-2</v>
      </c>
      <c r="S174" s="90">
        <f>'CALC| 2'!$G$33*'CALC| 2'!T21</f>
        <v>5.9844425454700916E-2</v>
      </c>
      <c r="T174" s="90">
        <f>'CALC| 2'!$G$33*'CALC| 2'!U21</f>
        <v>5.9219051208699282E-2</v>
      </c>
      <c r="U174" s="90">
        <f>'CALC| 2'!$G$33*'CALC| 2'!V21</f>
        <v>5.860021212356837E-2</v>
      </c>
      <c r="V174" s="90">
        <f>'CALC| 2'!$G$33*'CALC| 2'!W21</f>
        <v>5.798783990687708E-2</v>
      </c>
      <c r="W174" s="90">
        <f>'CALC| 2'!$G$33*'CALC| 2'!X21</f>
        <v>5.7381866979850212E-2</v>
      </c>
      <c r="X174" s="90">
        <f>'CALC| 2'!$G$33*'CALC| 2'!Y21</f>
        <v>5.6782226469910768E-2</v>
      </c>
      <c r="Y174" s="90">
        <f>'CALC| 2'!$G$33*'CALC| 2'!Z21</f>
        <v>5.6188852203300201E-2</v>
      </c>
      <c r="Z174" s="90">
        <f>'CALC| 2'!$G$33*'CALC| 2'!AA21</f>
        <v>5.5601678697775707E-2</v>
      </c>
      <c r="AA174" s="90">
        <f>'CALC| 2'!$G$33*'CALC| 2'!AB21</f>
        <v>5.5020641155383951E-2</v>
      </c>
      <c r="AB174" s="90">
        <f>'CALC| 2'!$G$33*'CALC| 2'!AC21</f>
        <v>5.4445675455310177E-2</v>
      </c>
      <c r="AC174" s="90">
        <f>'CALC| 2'!$G$33*'CALC| 2'!AD21</f>
        <v>5.3876718146802179E-2</v>
      </c>
      <c r="AD174" s="90">
        <f>'CALC| 2'!$G$33*'CALC| 2'!AE21</f>
        <v>5.3313706442168096E-2</v>
      </c>
      <c r="AE174" s="90">
        <f>'CALC| 2'!$G$33*'CALC| 2'!AF21</f>
        <v>5.2756578209847436E-2</v>
      </c>
      <c r="AF174" s="90">
        <f>'CALC| 2'!$G$33*'CALC| 2'!AG21</f>
        <v>5.2205271967554527E-2</v>
      </c>
      <c r="AG174" s="90">
        <f>'CALC| 2'!$G$33*'CALC| 2'!AH21</f>
        <v>5.1659726875493577E-2</v>
      </c>
      <c r="AH174" s="90">
        <f>'CALC| 2'!$G$33*'CALC| 2'!AI21</f>
        <v>5.1119882729644663E-2</v>
      </c>
      <c r="AI174" s="90">
        <f>'CALC| 2'!$G$33*'CALC| 2'!AJ21</f>
        <v>5.0585679955119874E-2</v>
      </c>
      <c r="AJ174" s="90">
        <f>'CALC| 2'!$G$33*'CALC| 2'!AK21</f>
        <v>5.0057059599588866E-2</v>
      </c>
      <c r="AK174" s="90">
        <f>'CALC| 2'!$G$33*'CALC| 2'!AL21</f>
        <v>4.9533963326773157E-2</v>
      </c>
      <c r="AL174" s="90">
        <f>'CALC| 2'!$G$33*'CALC| 2'!AM21</f>
        <v>4.901633341000837E-2</v>
      </c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 s="68"/>
      <c r="BP174" s="68"/>
      <c r="BQ174" s="68"/>
      <c r="BR174" s="68"/>
      <c r="BS174" s="68"/>
    </row>
    <row r="175" spans="1:71" ht="15.4" x14ac:dyDescent="0.6">
      <c r="A175" s="69"/>
      <c r="B175" s="68"/>
      <c r="C175" s="98" t="s">
        <v>241</v>
      </c>
      <c r="D175" s="34" t="s">
        <v>0</v>
      </c>
      <c r="E175" s="20" t="s">
        <v>110</v>
      </c>
      <c r="F175" s="20"/>
      <c r="G175" s="90">
        <f>'CALC| 2'!$G$34*'CALC| 2'!H21</f>
        <v>7.2088609408963014E-2</v>
      </c>
      <c r="H175" s="90">
        <f>'CALC| 2'!$G$34*'CALC| 2'!I21</f>
        <v>7.2088609408963014E-2</v>
      </c>
      <c r="I175" s="90">
        <f>'CALC| 2'!$G$34*'CALC| 2'!J21</f>
        <v>7.2088609408963014E-2</v>
      </c>
      <c r="J175" s="90">
        <f>'CALC| 2'!$G$34*'CALC| 2'!K21</f>
        <v>7.2088609408963014E-2</v>
      </c>
      <c r="K175" s="90">
        <f>'CALC| 2'!$G$34*'CALC| 2'!L21</f>
        <v>7.2088609408963014E-2</v>
      </c>
      <c r="L175" s="90">
        <f>'CALC| 2'!$G$34*'CALC| 2'!M21</f>
        <v>7.2088609408963014E-2</v>
      </c>
      <c r="M175" s="90">
        <f>'CALC| 2'!$G$34*'CALC| 2'!N21</f>
        <v>7.2088609408963014E-2</v>
      </c>
      <c r="N175" s="90">
        <f>'CALC| 2'!$G$34*'CALC| 2'!O21</f>
        <v>7.2088609408963014E-2</v>
      </c>
      <c r="O175" s="90">
        <f>'CALC| 2'!$G$34*'CALC| 2'!P21</f>
        <v>7.1335283440639344E-2</v>
      </c>
      <c r="P175" s="90">
        <f>'CALC| 2'!$G$34*'CALC| 2'!Q21</f>
        <v>7.0589829728684661E-2</v>
      </c>
      <c r="Q175" s="90">
        <f>'CALC| 2'!$G$34*'CALC| 2'!R21</f>
        <v>6.9852166008019898E-2</v>
      </c>
      <c r="R175" s="90">
        <f>'CALC| 2'!$G$34*'CALC| 2'!S21</f>
        <v>6.9122210873236084E-2</v>
      </c>
      <c r="S175" s="90">
        <f>'CALC| 2'!$G$34*'CALC| 2'!T21</f>
        <v>6.8399883769610759E-2</v>
      </c>
      <c r="T175" s="90">
        <f>'CALC| 2'!$G$34*'CALC| 2'!U21</f>
        <v>6.7685104984218328E-2</v>
      </c>
      <c r="U175" s="90">
        <f>'CALC| 2'!$G$34*'CALC| 2'!V21</f>
        <v>6.6977795637133242E-2</v>
      </c>
      <c r="V175" s="90">
        <f>'CALC| 2'!$G$34*'CALC| 2'!W21</f>
        <v>6.6277877672725194E-2</v>
      </c>
      <c r="W175" s="90">
        <f>'CALC| 2'!$G$34*'CALC| 2'!X21</f>
        <v>6.5585273851045206E-2</v>
      </c>
      <c r="X175" s="90">
        <f>'CALC| 2'!$G$34*'CALC| 2'!Y21</f>
        <v>6.4899907739301779E-2</v>
      </c>
      <c r="Y175" s="90">
        <f>'CALC| 2'!$G$34*'CALC| 2'!Z21</f>
        <v>6.4221703703426072E-2</v>
      </c>
      <c r="Z175" s="90">
        <f>'CALC| 2'!$G$34*'CALC| 2'!AA21</f>
        <v>6.3550586899725259E-2</v>
      </c>
      <c r="AA175" s="90">
        <f>'CALC| 2'!$G$34*'CALC| 2'!AB21</f>
        <v>6.2886483266623133E-2</v>
      </c>
      <c r="AB175" s="90">
        <f>'CALC| 2'!$G$34*'CALC| 2'!AC21</f>
        <v>6.2229319516486914E-2</v>
      </c>
      <c r="AC175" s="90">
        <f>'CALC| 2'!$G$34*'CALC| 2'!AD21</f>
        <v>6.1579023127539621E-2</v>
      </c>
      <c r="AD175" s="90">
        <f>'CALC| 2'!$G$34*'CALC| 2'!AE21</f>
        <v>6.0935522335856827E-2</v>
      </c>
      <c r="AE175" s="90">
        <f>'CALC| 2'!$G$34*'CALC| 2'!AF21</f>
        <v>6.0298746127447116E-2</v>
      </c>
      <c r="AF175" s="90">
        <f>'CALC| 2'!$G$34*'CALC| 2'!AG21</f>
        <v>5.9668624230415294E-2</v>
      </c>
      <c r="AG175" s="90">
        <f>'CALC| 2'!$G$34*'CALC| 2'!AH21</f>
        <v>5.9045087107207447E-2</v>
      </c>
      <c r="AH175" s="90">
        <f>'CALC| 2'!$G$34*'CALC| 2'!AI21</f>
        <v>5.842806594693712E-2</v>
      </c>
      <c r="AI175" s="90">
        <f>'CALC| 2'!$G$34*'CALC| 2'!AJ21</f>
        <v>5.7817492657791625E-2</v>
      </c>
      <c r="AJ175" s="90">
        <f>'CALC| 2'!$G$34*'CALC| 2'!AK21</f>
        <v>5.7213299859517702E-2</v>
      </c>
      <c r="AK175" s="90">
        <f>'CALC| 2'!$G$34*'CALC| 2'!AL21</f>
        <v>5.6615420875985735E-2</v>
      </c>
      <c r="AL175" s="90">
        <f>'CALC| 2'!$G$34*'CALC| 2'!AM21</f>
        <v>5.6023789727831674E-2</v>
      </c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 s="68"/>
      <c r="BP175" s="68"/>
      <c r="BQ175" s="68"/>
      <c r="BR175" s="68"/>
      <c r="BS175" s="68"/>
    </row>
    <row r="176" spans="1:71" ht="15.4" x14ac:dyDescent="0.6">
      <c r="A176" s="69"/>
      <c r="B176" s="68"/>
      <c r="C176" s="122" t="s">
        <v>273</v>
      </c>
      <c r="D176" s="34" t="s">
        <v>0</v>
      </c>
      <c r="E176" s="20" t="s">
        <v>110</v>
      </c>
      <c r="F176" s="20"/>
      <c r="G176" s="90">
        <f>'CALC| 2'!$G$35*'CALC| 2'!H21</f>
        <v>0.30471398337720879</v>
      </c>
      <c r="H176" s="90">
        <f>'CALC| 2'!$G$35*'CALC| 2'!I21</f>
        <v>0.30471398337720879</v>
      </c>
      <c r="I176" s="90">
        <f>'CALC| 2'!$G$35*'CALC| 2'!J21</f>
        <v>0.30471398337720879</v>
      </c>
      <c r="J176" s="90">
        <f>'CALC| 2'!$G$35*'CALC| 2'!K21</f>
        <v>0.30471398337720879</v>
      </c>
      <c r="K176" s="90">
        <f>'CALC| 2'!$G$35*'CALC| 2'!L21</f>
        <v>0.30471398337720879</v>
      </c>
      <c r="L176" s="90">
        <f>'CALC| 2'!$G$35*'CALC| 2'!M21</f>
        <v>0.30471398337720879</v>
      </c>
      <c r="M176" s="90">
        <f>'CALC| 2'!$G$35*'CALC| 2'!N21</f>
        <v>0.30471398337720879</v>
      </c>
      <c r="N176" s="90">
        <f>'CALC| 2'!$G$35*'CALC| 2'!O21</f>
        <v>0.30471398337720879</v>
      </c>
      <c r="O176" s="90">
        <f>'CALC| 2'!$G$35*'CALC| 2'!P21</f>
        <v>0.30152972225091695</v>
      </c>
      <c r="P176" s="90">
        <f>'CALC| 2'!$G$35*'CALC| 2'!Q21</f>
        <v>0.29837873665339482</v>
      </c>
      <c r="Q176" s="90">
        <f>'CALC| 2'!$G$35*'CALC| 2'!R21</f>
        <v>0.29526067885536683</v>
      </c>
      <c r="R176" s="90">
        <f>'CALC| 2'!$G$35*'CALC| 2'!S21</f>
        <v>0.29217520476132824</v>
      </c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90"/>
      <c r="AL176" s="90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 s="68"/>
      <c r="BP176" s="68"/>
      <c r="BQ176" s="68"/>
      <c r="BR176" s="68"/>
      <c r="BS176" s="68"/>
    </row>
    <row r="177" spans="1:71" ht="15.4" x14ac:dyDescent="0.6">
      <c r="A177" s="68"/>
      <c r="B177" s="68"/>
      <c r="C177" s="98" t="s">
        <v>243</v>
      </c>
      <c r="D177" s="34" t="s">
        <v>0</v>
      </c>
      <c r="E177" s="20" t="s">
        <v>110</v>
      </c>
      <c r="F177" s="2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>
        <f>'CALC| 2'!$G$36*'CALC| 2'!T21</f>
        <v>0.21684148040367926</v>
      </c>
      <c r="T177" s="90">
        <f>'CALC| 2'!$G$36*'CALC| 2'!U21</f>
        <v>0.21457548693346079</v>
      </c>
      <c r="U177" s="90">
        <f>'CALC| 2'!$G$36*'CALC| 2'!V21</f>
        <v>0.21233317309500613</v>
      </c>
      <c r="V177" s="90">
        <f>'CALC| 2'!$G$36*'CALC| 2'!W21</f>
        <v>0.21011429143616328</v>
      </c>
      <c r="W177" s="90">
        <f>'CALC| 2'!$G$36*'CALC| 2'!X21</f>
        <v>0.20791859709065538</v>
      </c>
      <c r="X177" s="90">
        <f>'CALC| 2'!$G$36*'CALC| 2'!Y21</f>
        <v>0.205745847751058</v>
      </c>
      <c r="Y177" s="90">
        <f>'CALC| 2'!$G$36*'CALC| 2'!Z21</f>
        <v>0.20359580364205943</v>
      </c>
      <c r="Z177" s="90">
        <f>'CALC| 2'!$G$36*'CALC| 2'!AA21</f>
        <v>0.2014682274939999</v>
      </c>
      <c r="AA177" s="90">
        <f>'CALC| 2'!$G$36*'CALC| 2'!AB21</f>
        <v>0.1993628845166876</v>
      </c>
      <c r="AB177" s="90">
        <f>'CALC| 2'!$G$36*'CALC| 2'!AC21</f>
        <v>0.19727954237348819</v>
      </c>
      <c r="AC177" s="90">
        <f>'CALC| 2'!$G$36*'CALC| 2'!AD21</f>
        <v>0.1952179711556852</v>
      </c>
      <c r="AD177" s="90">
        <f>'CALC| 2'!$G$36*'CALC| 2'!AE21</f>
        <v>0.19317794335710828</v>
      </c>
      <c r="AE177" s="90">
        <f>'CALC| 2'!$G$36*'CALC| 2'!AF21</f>
        <v>0.19115923384902647</v>
      </c>
      <c r="AF177" s="90">
        <f>'CALC| 2'!$G$36*'CALC| 2'!AG21</f>
        <v>0.18916161985530416</v>
      </c>
      <c r="AG177" s="90">
        <f>'CALC| 2'!$G$36*'CALC| 2'!AH21</f>
        <v>0.18718488092781618</v>
      </c>
      <c r="AH177" s="90">
        <f>'CALC| 2'!$G$36*'CALC| 2'!AI21</f>
        <v>0.18522879892212052</v>
      </c>
      <c r="AI177" s="90">
        <f>'CALC| 2'!$G$36*'CALC| 2'!AJ21</f>
        <v>0.18329315797338433</v>
      </c>
      <c r="AJ177" s="90">
        <f>'CALC| 2'!$G$36*'CALC| 2'!AK21</f>
        <v>0.18137774447256247</v>
      </c>
      <c r="AK177" s="90">
        <f>'CALC| 2'!$G$36*'CALC| 2'!AL21</f>
        <v>0.17948234704282418</v>
      </c>
      <c r="AL177" s="90">
        <f>'CALC| 2'!$G$36*'CALC| 2'!AM21</f>
        <v>0.17760675651622662</v>
      </c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 s="68"/>
      <c r="BP177" s="68"/>
      <c r="BQ177" s="68"/>
      <c r="BR177" s="68"/>
      <c r="BS177" s="68"/>
    </row>
    <row r="178" spans="1:71" ht="14.25" x14ac:dyDescent="0.45">
      <c r="A178" s="68"/>
      <c r="B178" s="68"/>
      <c r="C178" s="68"/>
      <c r="D178" s="68"/>
      <c r="E178" s="68"/>
      <c r="F178" s="68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90"/>
      <c r="Z178" s="90"/>
      <c r="AA178" s="90"/>
      <c r="AB178" s="90"/>
      <c r="AC178" s="90"/>
      <c r="AD178" s="90"/>
      <c r="AE178" s="90"/>
      <c r="AF178" s="90"/>
      <c r="AG178" s="90"/>
      <c r="AH178" s="90"/>
      <c r="AI178" s="90"/>
      <c r="AJ178" s="90"/>
      <c r="AK178" s="90"/>
      <c r="AL178" s="90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 s="68"/>
      <c r="BP178" s="68"/>
      <c r="BQ178" s="68"/>
      <c r="BR178" s="68"/>
      <c r="BS178" s="68"/>
    </row>
    <row r="179" spans="1:71" ht="14.25" x14ac:dyDescent="0.45">
      <c r="A179" s="68"/>
      <c r="B179" s="68"/>
      <c r="C179" s="70" t="s">
        <v>29</v>
      </c>
      <c r="D179" s="68"/>
      <c r="E179" s="68"/>
      <c r="F179" s="68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90"/>
      <c r="Z179" s="90"/>
      <c r="AA179" s="90"/>
      <c r="AB179" s="90"/>
      <c r="AC179" s="90"/>
      <c r="AD179" s="90"/>
      <c r="AE179" s="90"/>
      <c r="AF179" s="90"/>
      <c r="AG179" s="90"/>
      <c r="AH179" s="90"/>
      <c r="AI179" s="90"/>
      <c r="AJ179" s="90"/>
      <c r="AK179" s="90"/>
      <c r="AL179" s="90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 s="68"/>
      <c r="BP179" s="68"/>
      <c r="BQ179" s="68"/>
      <c r="BR179" s="68"/>
      <c r="BS179" s="68"/>
    </row>
    <row r="180" spans="1:71" ht="15.4" x14ac:dyDescent="0.6">
      <c r="A180" s="68"/>
      <c r="B180" s="69"/>
      <c r="C180" s="68" t="s">
        <v>97</v>
      </c>
      <c r="D180" s="34" t="s">
        <v>0</v>
      </c>
      <c r="E180" s="20" t="s">
        <v>110</v>
      </c>
      <c r="F180" s="20"/>
      <c r="G180" s="90">
        <f>'CALC| 2'!H40</f>
        <v>5.117194183488076E-2</v>
      </c>
      <c r="H180" s="90">
        <f>'CALC| 2'!I40</f>
        <v>5.1131004281412852E-2</v>
      </c>
      <c r="I180" s="90">
        <f>'CALC| 2'!J40</f>
        <v>5.1090099477987719E-2</v>
      </c>
      <c r="J180" s="90">
        <f>'CALC| 2'!K40</f>
        <v>5.1049227398405332E-2</v>
      </c>
      <c r="K180" s="90">
        <f>'CALC| 2'!L40</f>
        <v>5.1008388016486599E-2</v>
      </c>
      <c r="L180" s="90">
        <f>'CALC| 2'!M40</f>
        <v>5.0967581306073408E-2</v>
      </c>
      <c r="M180" s="90">
        <f>'CALC| 2'!N40</f>
        <v>5.0926807241028549E-2</v>
      </c>
      <c r="N180" s="90">
        <f>'CALC| 2'!O40</f>
        <v>5.0886065795235726E-2</v>
      </c>
      <c r="O180" s="90">
        <f>'CALC| 2'!P40</f>
        <v>5.0845356942599534E-2</v>
      </c>
      <c r="P180" s="90">
        <f>'CALC| 2'!Q40</f>
        <v>5.0804680657045451E-2</v>
      </c>
      <c r="Q180" s="90">
        <f>'CALC| 2'!R40</f>
        <v>5.0764036912519815E-2</v>
      </c>
      <c r="R180" s="90">
        <f>'CALC| 2'!S40</f>
        <v>5.0723425682989792E-2</v>
      </c>
      <c r="S180" s="90">
        <f>'CALC| 2'!T40</f>
        <v>5.0682846942443405E-2</v>
      </c>
      <c r="T180" s="90">
        <f>'CALC| 2'!U40</f>
        <v>5.0642300664889443E-2</v>
      </c>
      <c r="U180" s="90">
        <f>'CALC| 2'!V40</f>
        <v>5.0601786824357536E-2</v>
      </c>
      <c r="V180" s="90">
        <f>'CALC| 2'!W40</f>
        <v>5.0561305394898046E-2</v>
      </c>
      <c r="W180" s="90">
        <f>'CALC| 2'!X40</f>
        <v>5.0520856350582122E-2</v>
      </c>
      <c r="X180" s="90">
        <f>'CALC| 2'!Y40</f>
        <v>5.0480439665501649E-2</v>
      </c>
      <c r="Y180" s="90">
        <f>'CALC| 2'!Z40</f>
        <v>5.0440055313769251E-2</v>
      </c>
      <c r="Z180" s="90">
        <f>'CALC| 2'!AA40</f>
        <v>5.0399703269518238E-2</v>
      </c>
      <c r="AA180" s="90">
        <f>'CALC| 2'!AB40</f>
        <v>5.0359383506902611E-2</v>
      </c>
      <c r="AB180" s="90">
        <f>'CALC| 2'!AC40</f>
        <v>5.031909600009709E-2</v>
      </c>
      <c r="AC180" s="90">
        <f>'CALC| 2'!AD40</f>
        <v>5.0278840723297018E-2</v>
      </c>
      <c r="AD180" s="90">
        <f>'CALC| 2'!AE40</f>
        <v>5.0238617650718381E-2</v>
      </c>
      <c r="AE180" s="90">
        <f>'CALC| 2'!AF40</f>
        <v>5.0198426756597803E-2</v>
      </c>
      <c r="AF180" s="90">
        <f>'CALC| 2'!AG40</f>
        <v>5.0158268015192513E-2</v>
      </c>
      <c r="AG180" s="90">
        <f>'CALC| 2'!AH40</f>
        <v>5.0118141400780358E-2</v>
      </c>
      <c r="AH180" s="90">
        <f>'CALC| 2'!AI40</f>
        <v>5.0078046887659732E-2</v>
      </c>
      <c r="AI180" s="90">
        <f>'CALC| 2'!AJ40</f>
        <v>5.0037984450149606E-2</v>
      </c>
      <c r="AJ180" s="90">
        <f>'CALC| 2'!AK40</f>
        <v>4.9997954062589479E-2</v>
      </c>
      <c r="AK180" s="90">
        <f>'CALC| 2'!AL40</f>
        <v>4.9957955699339411E-2</v>
      </c>
      <c r="AL180" s="90">
        <f>'CALC| 2'!AM40</f>
        <v>4.9917989334779936E-2</v>
      </c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 s="68"/>
      <c r="BP180" s="68"/>
      <c r="BQ180" s="68"/>
      <c r="BR180" s="68"/>
      <c r="BS180" s="68"/>
    </row>
    <row r="181" spans="1:71" ht="15.4" x14ac:dyDescent="0.6">
      <c r="A181" s="68"/>
      <c r="B181" s="69"/>
      <c r="C181" s="98" t="s">
        <v>223</v>
      </c>
      <c r="D181" s="34" t="s">
        <v>0</v>
      </c>
      <c r="E181" s="20" t="s">
        <v>110</v>
      </c>
      <c r="F181" s="20"/>
      <c r="G181" s="90">
        <f>'CALC| 2'!$G$41*'CALC| 2'!H21</f>
        <v>5.6648000000000002E-3</v>
      </c>
      <c r="H181" s="90">
        <f>'CALC| 2'!$G$41*'CALC| 2'!I21</f>
        <v>5.6648000000000002E-3</v>
      </c>
      <c r="I181" s="90">
        <f>'CALC| 2'!$G$41*'CALC| 2'!J21</f>
        <v>5.6648000000000002E-3</v>
      </c>
      <c r="J181" s="90">
        <f>'CALC| 2'!$G$41*'CALC| 2'!K21</f>
        <v>5.6648000000000002E-3</v>
      </c>
      <c r="K181" s="90">
        <f>'CALC| 2'!$G$41*'CALC| 2'!L21</f>
        <v>5.6648000000000002E-3</v>
      </c>
      <c r="L181" s="90">
        <f>'CALC| 2'!$G$41*'CALC| 2'!M21</f>
        <v>5.6648000000000002E-3</v>
      </c>
      <c r="M181" s="90">
        <f>'CALC| 2'!$G$41*'CALC| 2'!N21</f>
        <v>5.6648000000000002E-3</v>
      </c>
      <c r="N181" s="90">
        <f>'CALC| 2'!$G$41*'CALC| 2'!O21</f>
        <v>5.6648000000000002E-3</v>
      </c>
      <c r="O181" s="90">
        <f>'CALC| 2'!$G$41*'CALC| 2'!P21</f>
        <v>5.6056028399999996E-3</v>
      </c>
      <c r="P181" s="90">
        <f>'CALC| 2'!$G$41*'CALC| 2'!Q21</f>
        <v>5.5470242903219993E-3</v>
      </c>
      <c r="Q181" s="90">
        <f>'CALC| 2'!$G$41*'CALC| 2'!R21</f>
        <v>5.4890578864881341E-3</v>
      </c>
      <c r="R181" s="90">
        <f>'CALC| 2'!$G$41*'CALC| 2'!S21</f>
        <v>5.4316972315743327E-3</v>
      </c>
      <c r="S181" s="90">
        <f>'CALC| 2'!$G$41*'CALC| 2'!T21</f>
        <v>5.3749359955043803E-3</v>
      </c>
      <c r="T181" s="90">
        <f>'CALC| 2'!$G$41*'CALC| 2'!U21</f>
        <v>5.3187679143513597E-3</v>
      </c>
      <c r="U181" s="90">
        <f>'CALC| 2'!$G$41*'CALC| 2'!V21</f>
        <v>5.2631867896463869E-3</v>
      </c>
      <c r="V181" s="90">
        <f>'CALC| 2'!$G$41*'CALC| 2'!W21</f>
        <v>5.2081864876945818E-3</v>
      </c>
      <c r="W181" s="90">
        <f>'CALC| 2'!$G$41*'CALC| 2'!X21</f>
        <v>5.153760938898173E-3</v>
      </c>
      <c r="X181" s="90">
        <f>'CALC| 2'!$G$41*'CALC| 2'!Y21</f>
        <v>5.0999041370866872E-3</v>
      </c>
      <c r="Y181" s="90">
        <f>'CALC| 2'!$G$41*'CALC| 2'!Z21</f>
        <v>5.0466101388541304E-3</v>
      </c>
      <c r="Z181" s="90">
        <f>'CALC| 2'!$G$41*'CALC| 2'!AA21</f>
        <v>4.9938730629031048E-3</v>
      </c>
      <c r="AA181" s="90">
        <f>'CALC| 2'!$G$41*'CALC| 2'!AB21</f>
        <v>4.941687089395767E-3</v>
      </c>
      <c r="AB181" s="90">
        <f>'CALC| 2'!$G$41*'CALC| 2'!AC21</f>
        <v>4.8900464593115804E-3</v>
      </c>
      <c r="AC181" s="90">
        <f>'CALC| 2'!$G$41*'CALC| 2'!AD21</f>
        <v>4.8389454738117744E-3</v>
      </c>
      <c r="AD181" s="90">
        <f>'CALC| 2'!$G$41*'CALC| 2'!AE21</f>
        <v>4.788378493610441E-3</v>
      </c>
      <c r="AE181" s="90">
        <f>'CALC| 2'!$G$41*'CALC| 2'!AF21</f>
        <v>4.7383399383522113E-3</v>
      </c>
      <c r="AF181" s="90">
        <f>'CALC| 2'!$G$41*'CALC| 2'!AG21</f>
        <v>4.6888242859964308E-3</v>
      </c>
      <c r="AG181" s="90">
        <f>'CALC| 2'!$G$41*'CALC| 2'!AH21</f>
        <v>4.6398260722077672E-3</v>
      </c>
      <c r="AH181" s="90">
        <f>'CALC| 2'!$G$41*'CALC| 2'!AI21</f>
        <v>4.5913398897531954E-3</v>
      </c>
      <c r="AI181" s="90">
        <f>'CALC| 2'!$G$41*'CALC| 2'!AJ21</f>
        <v>4.5433603879052745E-3</v>
      </c>
      <c r="AJ181" s="90">
        <f>'CALC| 2'!$G$41*'CALC| 2'!AK21</f>
        <v>4.4958822718516641E-3</v>
      </c>
      <c r="AK181" s="90">
        <f>'CALC| 2'!$G$41*'CALC| 2'!AL21</f>
        <v>4.4489003021108142E-3</v>
      </c>
      <c r="AL181" s="90">
        <f>'CALC| 2'!$G$41*'CALC| 2'!AM21</f>
        <v>4.4024092939537549E-3</v>
      </c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 s="68"/>
      <c r="BP181" s="68"/>
      <c r="BQ181" s="68"/>
      <c r="BR181" s="68"/>
      <c r="BS181" s="68"/>
    </row>
    <row r="182" spans="1:71" ht="15.4" x14ac:dyDescent="0.6">
      <c r="A182" s="68"/>
      <c r="B182" s="69"/>
      <c r="C182" s="98" t="s">
        <v>263</v>
      </c>
      <c r="D182" s="34" t="s">
        <v>0</v>
      </c>
      <c r="E182" s="20" t="s">
        <v>110</v>
      </c>
      <c r="F182" s="20"/>
      <c r="G182" s="90">
        <f>'CALC| 2'!$G$42*'CALC| 2'!H21</f>
        <v>1.2614353049016263E-2</v>
      </c>
      <c r="H182" s="90">
        <f>'CALC| 2'!$G$42*'CALC| 2'!I21</f>
        <v>1.2614353049016263E-2</v>
      </c>
      <c r="I182" s="90">
        <f>'CALC| 2'!$G$42*'CALC| 2'!J21</f>
        <v>1.2614353049016263E-2</v>
      </c>
      <c r="J182" s="90">
        <f>'CALC| 2'!$G$42*'CALC| 2'!K21</f>
        <v>1.2614353049016263E-2</v>
      </c>
      <c r="K182" s="90">
        <f>'CALC| 2'!$G$42*'CALC| 2'!L21</f>
        <v>1.2614353049016263E-2</v>
      </c>
      <c r="L182" s="90">
        <f>'CALC| 2'!$G$42*'CALC| 2'!M21</f>
        <v>1.2614353049016263E-2</v>
      </c>
      <c r="M182" s="90">
        <f>'CALC| 2'!$G$42*'CALC| 2'!N21</f>
        <v>1.2614353049016263E-2</v>
      </c>
      <c r="N182" s="90">
        <f>'CALC| 2'!$G$42*'CALC| 2'!O21</f>
        <v>1.2614353049016263E-2</v>
      </c>
      <c r="O182" s="90">
        <f>'CALC| 2'!$G$42*'CALC| 2'!P21</f>
        <v>1.2482533059654043E-2</v>
      </c>
      <c r="P182" s="90">
        <f>'CALC| 2'!$G$42*'CALC| 2'!Q21</f>
        <v>1.2352090589180657E-2</v>
      </c>
      <c r="Q182" s="90">
        <f>'CALC| 2'!$G$42*'CALC| 2'!R21</f>
        <v>1.2223011242523719E-2</v>
      </c>
      <c r="R182" s="90">
        <f>'CALC| 2'!$G$42*'CALC| 2'!S21</f>
        <v>1.2095280775039343E-2</v>
      </c>
      <c r="S182" s="90">
        <f>'CALC| 2'!$G$42*'CALC| 2'!T21</f>
        <v>1.1968885090940183E-2</v>
      </c>
      <c r="T182" s="90">
        <f>'CALC| 2'!$G$42*'CALC| 2'!U21</f>
        <v>1.1843810241739857E-2</v>
      </c>
      <c r="U182" s="90">
        <f>'CALC| 2'!$G$42*'CALC| 2'!V21</f>
        <v>1.1720042424713674E-2</v>
      </c>
      <c r="V182" s="90">
        <f>'CALC| 2'!$G$42*'CALC| 2'!W21</f>
        <v>1.1597567981375415E-2</v>
      </c>
      <c r="W182" s="90">
        <f>'CALC| 2'!$G$42*'CALC| 2'!X21</f>
        <v>1.1476373395970041E-2</v>
      </c>
      <c r="X182" s="90">
        <f>'CALC| 2'!$G$42*'CALC| 2'!Y21</f>
        <v>1.1356445293982154E-2</v>
      </c>
      <c r="Y182" s="90">
        <f>'CALC| 2'!$G$42*'CALC| 2'!Z21</f>
        <v>1.1237770440660039E-2</v>
      </c>
      <c r="Z182" s="90">
        <f>'CALC| 2'!$G$42*'CALC| 2'!AA21</f>
        <v>1.112033573955514E-2</v>
      </c>
      <c r="AA182" s="90">
        <f>'CALC| 2'!$G$42*'CALC| 2'!AB21</f>
        <v>1.100412823107679E-2</v>
      </c>
      <c r="AB182" s="90">
        <f>'CALC| 2'!$G$42*'CALC| 2'!AC21</f>
        <v>1.0889135091062036E-2</v>
      </c>
      <c r="AC182" s="90">
        <f>'CALC| 2'!$G$42*'CALC| 2'!AD21</f>
        <v>1.0775343629360437E-2</v>
      </c>
      <c r="AD182" s="90">
        <f>'CALC| 2'!$G$42*'CALC| 2'!AE21</f>
        <v>1.0662741288433619E-2</v>
      </c>
      <c r="AE182" s="90">
        <f>'CALC| 2'!$G$42*'CALC| 2'!AF21</f>
        <v>1.0551315641969487E-2</v>
      </c>
      <c r="AF182" s="90">
        <f>'CALC| 2'!$G$42*'CALC| 2'!AG21</f>
        <v>1.0441054393510904E-2</v>
      </c>
      <c r="AG182" s="90">
        <f>'CALC| 2'!$G$42*'CALC| 2'!AH21</f>
        <v>1.0331945375098715E-2</v>
      </c>
      <c r="AH182" s="90">
        <f>'CALC| 2'!$G$42*'CALC| 2'!AI21</f>
        <v>1.0223976545928931E-2</v>
      </c>
      <c r="AI182" s="90">
        <f>'CALC| 2'!$G$42*'CALC| 2'!AJ21</f>
        <v>1.0117135991023974E-2</v>
      </c>
      <c r="AJ182" s="90">
        <f>'CALC| 2'!$G$42*'CALC| 2'!AK21</f>
        <v>1.0011411919917773E-2</v>
      </c>
      <c r="AK182" s="90">
        <f>'CALC| 2'!$G$42*'CALC| 2'!AL21</f>
        <v>9.9067926653546318E-3</v>
      </c>
      <c r="AL182" s="90">
        <f>'CALC| 2'!$G$42*'CALC| 2'!AM21</f>
        <v>9.8032666820016736E-3</v>
      </c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 s="68"/>
      <c r="BP182" s="68"/>
      <c r="BQ182" s="68"/>
      <c r="BR182" s="68"/>
      <c r="BS182" s="68"/>
    </row>
    <row r="183" spans="1:71" ht="15.4" x14ac:dyDescent="0.6">
      <c r="A183" s="68"/>
      <c r="B183" s="69"/>
      <c r="C183" s="98" t="s">
        <v>155</v>
      </c>
      <c r="D183" s="34" t="s">
        <v>0</v>
      </c>
      <c r="E183" s="20" t="s">
        <v>110</v>
      </c>
      <c r="F183" s="20"/>
      <c r="G183" s="90">
        <f>'CALC| 2'!$G$43*'CALC| 2'!H21</f>
        <v>7.6894516702893864E-2</v>
      </c>
      <c r="H183" s="90">
        <f>'CALC| 2'!$G$43*'CALC| 2'!I21</f>
        <v>7.6894516702893864E-2</v>
      </c>
      <c r="I183" s="90">
        <f>'CALC| 2'!$G$43*'CALC| 2'!J21</f>
        <v>7.6894516702893864E-2</v>
      </c>
      <c r="J183" s="90">
        <f>'CALC| 2'!$G$43*'CALC| 2'!K21</f>
        <v>7.6894516702893864E-2</v>
      </c>
      <c r="K183" s="90">
        <f>'CALC| 2'!$G$43*'CALC| 2'!L21</f>
        <v>7.6894516702893864E-2</v>
      </c>
      <c r="L183" s="90">
        <f>'CALC| 2'!$G$43*'CALC| 2'!M21</f>
        <v>7.6894516702893864E-2</v>
      </c>
      <c r="M183" s="90">
        <f>'CALC| 2'!$G$43*'CALC| 2'!N21</f>
        <v>7.6894516702893864E-2</v>
      </c>
      <c r="N183" s="90">
        <f>'CALC| 2'!$G$43*'CALC| 2'!O21</f>
        <v>7.6894516702893864E-2</v>
      </c>
      <c r="O183" s="90">
        <f>'CALC| 2'!$G$43*'CALC| 2'!P21</f>
        <v>7.6090969003348621E-2</v>
      </c>
      <c r="P183" s="90">
        <f>'CALC| 2'!$G$43*'CALC| 2'!Q21</f>
        <v>7.5295818377263624E-2</v>
      </c>
      <c r="Q183" s="90">
        <f>'CALC| 2'!$G$43*'CALC| 2'!R21</f>
        <v>7.4508977075221208E-2</v>
      </c>
      <c r="R183" s="90">
        <f>'CALC| 2'!$G$43*'CALC| 2'!S21</f>
        <v>7.3730358264785148E-2</v>
      </c>
      <c r="S183" s="90">
        <f>'CALC| 2'!$G$43*'CALC| 2'!T21</f>
        <v>7.2959876020918135E-2</v>
      </c>
      <c r="T183" s="90">
        <f>'CALC| 2'!$G$43*'CALC| 2'!U21</f>
        <v>7.2197445316499534E-2</v>
      </c>
      <c r="U183" s="90">
        <f>'CALC| 2'!$G$43*'CALC| 2'!V21</f>
        <v>7.1442982012942108E-2</v>
      </c>
      <c r="V183" s="90">
        <f>'CALC| 2'!$G$43*'CALC| 2'!W21</f>
        <v>7.069640285090685E-2</v>
      </c>
      <c r="W183" s="90">
        <f>'CALC| 2'!$G$43*'CALC| 2'!X21</f>
        <v>6.9957625441114876E-2</v>
      </c>
      <c r="X183" s="90">
        <f>'CALC| 2'!$G$43*'CALC| 2'!Y21</f>
        <v>6.9226568255255222E-2</v>
      </c>
      <c r="Y183" s="90">
        <f>'CALC| 2'!$G$43*'CALC| 2'!Z21</f>
        <v>6.8503150616987793E-2</v>
      </c>
      <c r="Z183" s="90">
        <f>'CALC| 2'!$G$43*'CALC| 2'!AA21</f>
        <v>6.7787292693040263E-2</v>
      </c>
      <c r="AA183" s="90">
        <f>'CALC| 2'!$G$43*'CALC| 2'!AB21</f>
        <v>6.7078915484397997E-2</v>
      </c>
      <c r="AB183" s="90">
        <f>'CALC| 2'!$G$43*'CALC| 2'!AC21</f>
        <v>6.6377940817586023E-2</v>
      </c>
      <c r="AC183" s="90">
        <f>'CALC| 2'!$G$43*'CALC| 2'!AD21</f>
        <v>6.5684291336042241E-2</v>
      </c>
      <c r="AD183" s="90">
        <f>'CALC| 2'!$G$43*'CALC| 2'!AE21</f>
        <v>6.4997890491580598E-2</v>
      </c>
      <c r="AE183" s="90">
        <f>'CALC| 2'!$G$43*'CALC| 2'!AF21</f>
        <v>6.431866253594358E-2</v>
      </c>
      <c r="AF183" s="90">
        <f>'CALC| 2'!$G$43*'CALC| 2'!AG21</f>
        <v>6.3646532512442969E-2</v>
      </c>
      <c r="AG183" s="90">
        <f>'CALC| 2'!$G$43*'CALC| 2'!AH21</f>
        <v>6.2981426247687933E-2</v>
      </c>
      <c r="AH183" s="90">
        <f>'CALC| 2'!$G$43*'CALC| 2'!AI21</f>
        <v>6.2323270343399587E-2</v>
      </c>
      <c r="AI183" s="90">
        <f>'CALC| 2'!$G$43*'CALC| 2'!AJ21</f>
        <v>6.1671992168311054E-2</v>
      </c>
      <c r="AJ183" s="90">
        <f>'CALC| 2'!$G$43*'CALC| 2'!AK21</f>
        <v>6.1027519850152201E-2</v>
      </c>
      <c r="AK183" s="90">
        <f>'CALC| 2'!$G$43*'CALC| 2'!AL21</f>
        <v>6.0389782267718108E-2</v>
      </c>
      <c r="AL183" s="90">
        <f>'CALC| 2'!$G$43*'CALC| 2'!AM21</f>
        <v>5.9758709043020442E-2</v>
      </c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 s="68"/>
      <c r="BP183" s="68"/>
      <c r="BQ183" s="68"/>
      <c r="BR183" s="68"/>
      <c r="BS183" s="68"/>
    </row>
    <row r="184" spans="1:71" ht="14.25" x14ac:dyDescent="0.45">
      <c r="A184" s="68"/>
      <c r="B184" s="69"/>
      <c r="C184" s="98" t="s">
        <v>253</v>
      </c>
      <c r="D184" s="68"/>
      <c r="E184" s="68"/>
      <c r="F184" s="68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  <c r="AC184" s="90"/>
      <c r="AD184" s="90"/>
      <c r="AE184" s="90"/>
      <c r="AF184" s="90"/>
      <c r="AG184" s="90"/>
      <c r="AH184" s="90"/>
      <c r="AI184" s="90"/>
      <c r="AJ184" s="90"/>
      <c r="AK184" s="90"/>
      <c r="AL184" s="90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 s="68"/>
      <c r="BP184" s="68"/>
      <c r="BQ184" s="68"/>
      <c r="BR184" s="68"/>
      <c r="BS184" s="68"/>
    </row>
    <row r="185" spans="1:71" ht="15.4" x14ac:dyDescent="0.6">
      <c r="A185" s="68"/>
      <c r="B185" s="69"/>
      <c r="C185" s="98" t="s">
        <v>242</v>
      </c>
      <c r="D185" s="34" t="s">
        <v>0</v>
      </c>
      <c r="E185" s="20" t="s">
        <v>110</v>
      </c>
      <c r="F185" s="20"/>
      <c r="G185" s="90">
        <f>'CALC| 2'!$G$44*'CALC| 2'!H21</f>
        <v>0.20427542132226761</v>
      </c>
      <c r="H185" s="90">
        <f>'CALC| 2'!$G$44*'CALC| 2'!I21</f>
        <v>0.20427542132226761</v>
      </c>
      <c r="I185" s="90">
        <f>'CALC| 2'!$G$44*'CALC| 2'!J21</f>
        <v>0.20427542132226761</v>
      </c>
      <c r="J185" s="90">
        <f>'CALC| 2'!$G$44*'CALC| 2'!K21</f>
        <v>0.20427542132226761</v>
      </c>
      <c r="K185" s="90">
        <f>'CALC| 2'!$G$44*'CALC| 2'!L21</f>
        <v>0.20427542132226761</v>
      </c>
      <c r="L185" s="90">
        <f>'CALC| 2'!$G$44*'CALC| 2'!M21</f>
        <v>0.20427542132226761</v>
      </c>
      <c r="M185" s="90">
        <f>'CALC| 2'!$G$44*'CALC| 2'!N21</f>
        <v>0.20427542132226761</v>
      </c>
      <c r="N185" s="90">
        <f>'CALC| 2'!$G$44*'CALC| 2'!O21</f>
        <v>0.20427542132226761</v>
      </c>
      <c r="O185" s="90">
        <f>'CALC| 2'!$G$44*'CALC| 2'!P21</f>
        <v>0.20214074316944991</v>
      </c>
      <c r="P185" s="90">
        <f>'CALC| 2'!$G$44*'CALC| 2'!Q21</f>
        <v>0.20002837240332913</v>
      </c>
      <c r="Q185" s="90">
        <f>'CALC| 2'!$G$44*'CALC| 2'!R21</f>
        <v>0.19793807591171433</v>
      </c>
      <c r="R185" s="90">
        <f>'CALC| 2'!$G$44*'CALC| 2'!S21</f>
        <v>0.19586962301843691</v>
      </c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  <c r="AD185" s="90"/>
      <c r="AE185" s="90"/>
      <c r="AF185" s="90"/>
      <c r="AG185" s="90"/>
      <c r="AH185" s="90"/>
      <c r="AI185" s="90"/>
      <c r="AJ185" s="90"/>
      <c r="AK185" s="90"/>
      <c r="AL185" s="90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 s="68"/>
      <c r="BP185" s="68"/>
      <c r="BQ185" s="68"/>
      <c r="BR185" s="68"/>
      <c r="BS185" s="68"/>
    </row>
    <row r="186" spans="1:71" ht="15.4" x14ac:dyDescent="0.6">
      <c r="A186" s="68"/>
      <c r="B186" s="69"/>
      <c r="C186" s="98" t="s">
        <v>243</v>
      </c>
      <c r="D186" s="34" t="s">
        <v>0</v>
      </c>
      <c r="E186" s="20" t="s">
        <v>110</v>
      </c>
      <c r="F186" s="2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>
        <f>'CALC| 2'!$G$45*'CALC| 2'!T21</f>
        <v>0.14536708909342064</v>
      </c>
      <c r="T186" s="90">
        <f>'CALC| 2'!$G$45*'CALC| 2'!U21</f>
        <v>0.14384800301239439</v>
      </c>
      <c r="U186" s="90">
        <f>'CALC| 2'!$G$45*'CALC| 2'!V21</f>
        <v>0.14234479138091485</v>
      </c>
      <c r="V186" s="90">
        <f>'CALC| 2'!$G$45*'CALC| 2'!W21</f>
        <v>0.14085728831098429</v>
      </c>
      <c r="W186" s="90">
        <f>'CALC| 2'!$G$45*'CALC| 2'!X21</f>
        <v>0.13938532964813449</v>
      </c>
      <c r="X186" s="90">
        <f>'CALC| 2'!$G$45*'CALC| 2'!Y21</f>
        <v>0.13792875295331147</v>
      </c>
      <c r="Y186" s="90">
        <f>'CALC| 2'!$G$45*'CALC| 2'!Z21</f>
        <v>0.13648739748494934</v>
      </c>
      <c r="Z186" s="90">
        <f>'CALC| 2'!$G$45*'CALC| 2'!AA21</f>
        <v>0.13506110418123163</v>
      </c>
      <c r="AA186" s="90">
        <f>'CALC| 2'!$G$45*'CALC| 2'!AB21</f>
        <v>0.13364971564253775</v>
      </c>
      <c r="AB186" s="90">
        <f>'CALC| 2'!$G$45*'CALC| 2'!AC21</f>
        <v>0.13225307611407322</v>
      </c>
      <c r="AC186" s="90">
        <f>'CALC| 2'!$G$45*'CALC| 2'!AD21</f>
        <v>0.13087103146868112</v>
      </c>
      <c r="AD186" s="90">
        <f>'CALC| 2'!$G$45*'CALC| 2'!AE21</f>
        <v>0.1295034291898334</v>
      </c>
      <c r="AE186" s="90">
        <f>'CALC| 2'!$G$45*'CALC| 2'!AF21</f>
        <v>0.12815011835479964</v>
      </c>
      <c r="AF186" s="90">
        <f>'CALC| 2'!$G$45*'CALC| 2'!AG21</f>
        <v>0.12681094961799197</v>
      </c>
      <c r="AG186" s="90">
        <f>'CALC| 2'!$G$45*'CALC| 2'!AH21</f>
        <v>0.12548577519448395</v>
      </c>
      <c r="AH186" s="90">
        <f>'CALC| 2'!$G$45*'CALC| 2'!AI21</f>
        <v>0.12417444884370157</v>
      </c>
      <c r="AI186" s="90">
        <f>'CALC| 2'!$G$45*'CALC| 2'!AJ21</f>
        <v>0.12287682585328488</v>
      </c>
      <c r="AJ186" s="90">
        <f>'CALC| 2'!$G$45*'CALC| 2'!AK21</f>
        <v>0.12159276302311806</v>
      </c>
      <c r="AK186" s="90">
        <f>'CALC| 2'!$G$45*'CALC| 2'!AL21</f>
        <v>0.12032211864952645</v>
      </c>
      <c r="AL186" s="90">
        <f>'CALC| 2'!$G$45*'CALC| 2'!AM21</f>
        <v>0.11906475250963888</v>
      </c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 s="68"/>
      <c r="BP186" s="68"/>
      <c r="BQ186" s="68"/>
      <c r="BR186" s="68"/>
      <c r="BS186" s="68"/>
    </row>
    <row r="187" spans="1:71" ht="14.25" x14ac:dyDescent="0.45">
      <c r="A187" s="68"/>
      <c r="B187" s="69"/>
      <c r="C187" s="68"/>
      <c r="D187" s="68"/>
      <c r="E187" s="68"/>
      <c r="F187" s="68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  <c r="AA187" s="90"/>
      <c r="AB187" s="90"/>
      <c r="AC187" s="90"/>
      <c r="AD187" s="90"/>
      <c r="AE187" s="90"/>
      <c r="AF187" s="90"/>
      <c r="AG187" s="90"/>
      <c r="AH187" s="90"/>
      <c r="AI187" s="90"/>
      <c r="AJ187" s="90"/>
      <c r="AK187" s="90"/>
      <c r="AL187" s="90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 s="68"/>
      <c r="BP187" s="68"/>
      <c r="BQ187" s="68"/>
      <c r="BR187" s="68"/>
      <c r="BS187" s="68"/>
    </row>
    <row r="188" spans="1:71" ht="14.25" x14ac:dyDescent="0.45">
      <c r="A188" s="68"/>
      <c r="B188" s="69"/>
      <c r="C188" s="70" t="s">
        <v>30</v>
      </c>
      <c r="D188" s="68"/>
      <c r="E188" s="68"/>
      <c r="F188" s="68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  <c r="AA188" s="90"/>
      <c r="AB188" s="90"/>
      <c r="AC188" s="90"/>
      <c r="AD188" s="90"/>
      <c r="AE188" s="90"/>
      <c r="AF188" s="90"/>
      <c r="AG188" s="90"/>
      <c r="AH188" s="90"/>
      <c r="AI188" s="90"/>
      <c r="AJ188" s="90"/>
      <c r="AK188" s="90"/>
      <c r="AL188" s="90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 s="68"/>
      <c r="BP188" s="68"/>
      <c r="BQ188" s="68"/>
      <c r="BR188" s="68"/>
      <c r="BS188" s="68"/>
    </row>
    <row r="189" spans="1:71" ht="15.4" x14ac:dyDescent="0.6">
      <c r="A189" s="68"/>
      <c r="B189" s="69"/>
      <c r="C189" s="68" t="s">
        <v>31</v>
      </c>
      <c r="D189" s="34" t="s">
        <v>0</v>
      </c>
      <c r="E189" s="20" t="s">
        <v>110</v>
      </c>
      <c r="F189" s="20"/>
      <c r="G189" s="90">
        <f>'CALC| 2'!$G$50*'CALC| 2'!H21</f>
        <v>0.115361316779374</v>
      </c>
      <c r="H189" s="90">
        <f>'CALC| 2'!$G$50*'CALC| 2'!I21</f>
        <v>0.115361316779374</v>
      </c>
      <c r="I189" s="90">
        <f>'CALC| 2'!$G$50*'CALC| 2'!J21</f>
        <v>0.115361316779374</v>
      </c>
      <c r="J189" s="90">
        <f>'CALC| 2'!$G$50*'CALC| 2'!K21</f>
        <v>0.115361316779374</v>
      </c>
      <c r="K189" s="90">
        <f>'CALC| 2'!$G$50*'CALC| 2'!L21</f>
        <v>0.115361316779374</v>
      </c>
      <c r="L189" s="90">
        <f>'CALC| 2'!$G$50*'CALC| 2'!M21</f>
        <v>0.115361316779374</v>
      </c>
      <c r="M189" s="90">
        <f>'CALC| 2'!$G$50*'CALC| 2'!N21</f>
        <v>0.115361316779374</v>
      </c>
      <c r="N189" s="90">
        <f>'CALC| 2'!$G$50*'CALC| 2'!O21</f>
        <v>0.115361316779374</v>
      </c>
      <c r="O189" s="90">
        <f>'CALC| 2'!$G$50*'CALC| 2'!P21</f>
        <v>0.11415579101902953</v>
      </c>
      <c r="P189" s="90">
        <f>'CALC| 2'!$G$50*'CALC| 2'!Q21</f>
        <v>0.11296286300288066</v>
      </c>
      <c r="Q189" s="90">
        <f>'CALC| 2'!$G$50*'CALC| 2'!R21</f>
        <v>0.11178240108450056</v>
      </c>
      <c r="R189" s="90">
        <f>'CALC| 2'!$G$50*'CALC| 2'!S21</f>
        <v>0.11061427499316752</v>
      </c>
      <c r="S189" s="90">
        <f>'CALC| 2'!$G$50*'CALC| 2'!T21</f>
        <v>0.10945835581948891</v>
      </c>
      <c r="T189" s="90">
        <f>'CALC| 2'!$G$50*'CALC| 2'!U21</f>
        <v>0.10831451600117524</v>
      </c>
      <c r="U189" s="90">
        <f>'CALC| 2'!$G$50*'CALC| 2'!V21</f>
        <v>0.10718262930896295</v>
      </c>
      <c r="V189" s="90">
        <f>'CALC| 2'!$G$50*'CALC| 2'!W21</f>
        <v>0.10606257083268428</v>
      </c>
      <c r="W189" s="90">
        <f>'CALC| 2'!$G$50*'CALC| 2'!X21</f>
        <v>0.10495421696748272</v>
      </c>
      <c r="X189" s="90">
        <f>'CALC| 2'!$G$50*'CALC| 2'!Y21</f>
        <v>0.10385744540017253</v>
      </c>
      <c r="Y189" s="90">
        <f>'CALC| 2'!$G$50*'CALC| 2'!Z21</f>
        <v>0.10277213509574071</v>
      </c>
      <c r="Z189" s="90">
        <f>'CALC| 2'!$G$50*'CALC| 2'!AA21</f>
        <v>0.10169816628399021</v>
      </c>
      <c r="AA189" s="90">
        <f>'CALC| 2'!$G$50*'CALC| 2'!AB21</f>
        <v>0.10063542044632251</v>
      </c>
      <c r="AB189" s="90">
        <f>'CALC| 2'!$G$50*'CALC| 2'!AC21</f>
        <v>9.9583780302658423E-2</v>
      </c>
      <c r="AC189" s="90">
        <f>'CALC| 2'!$G$50*'CALC| 2'!AD21</f>
        <v>9.8543129798495638E-2</v>
      </c>
      <c r="AD189" s="90">
        <f>'CALC| 2'!$G$50*'CALC| 2'!AE21</f>
        <v>9.7513354092101351E-2</v>
      </c>
      <c r="AE189" s="90">
        <f>'CALC| 2'!$G$50*'CALC| 2'!AF21</f>
        <v>9.6494339541838878E-2</v>
      </c>
      <c r="AF189" s="90">
        <f>'CALC| 2'!$G$50*'CALC| 2'!AG21</f>
        <v>9.5485973693626658E-2</v>
      </c>
      <c r="AG189" s="90">
        <f>'CALC| 2'!$G$50*'CALC| 2'!AH21</f>
        <v>9.4488145268528251E-2</v>
      </c>
      <c r="AH189" s="90">
        <f>'CALC| 2'!$G$50*'CALC| 2'!AI21</f>
        <v>9.3500744150472118E-2</v>
      </c>
      <c r="AI189" s="90">
        <f>'CALC| 2'!$G$50*'CALC| 2'!AJ21</f>
        <v>9.2523661374099689E-2</v>
      </c>
      <c r="AJ189" s="90">
        <f>'CALC| 2'!$G$50*'CALC| 2'!AK21</f>
        <v>9.155678911274033E-2</v>
      </c>
      <c r="AK189" s="90">
        <f>'CALC| 2'!$G$50*'CALC| 2'!AL21</f>
        <v>9.0600020666512196E-2</v>
      </c>
      <c r="AL189" s="90">
        <f>'CALC| 2'!$G$50*'CALC| 2'!AM21</f>
        <v>8.9653250450547131E-2</v>
      </c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 s="68"/>
      <c r="BP189" s="68"/>
      <c r="BQ189" s="68"/>
      <c r="BR189" s="68"/>
      <c r="BS189" s="68"/>
    </row>
    <row r="190" spans="1:71" ht="15.4" x14ac:dyDescent="0.6">
      <c r="A190" s="68"/>
      <c r="B190" s="69"/>
      <c r="C190" s="68" t="s">
        <v>16</v>
      </c>
      <c r="D190" s="34" t="s">
        <v>0</v>
      </c>
      <c r="E190" s="20" t="s">
        <v>110</v>
      </c>
      <c r="F190" s="20"/>
      <c r="G190" s="90">
        <f>'CALC| 2'!$G$51*'CALC| 2'!H21</f>
        <v>2.8484785448121964E-3</v>
      </c>
      <c r="H190" s="90">
        <f>'CALC| 2'!$G$51*'CALC| 2'!I21</f>
        <v>2.8484785448121964E-3</v>
      </c>
      <c r="I190" s="90">
        <f>'CALC| 2'!$G$51*'CALC| 2'!J21</f>
        <v>2.8484785448121964E-3</v>
      </c>
      <c r="J190" s="90">
        <f>'CALC| 2'!$G$51*'CALC| 2'!K21</f>
        <v>2.8484785448121964E-3</v>
      </c>
      <c r="K190" s="90">
        <f>'CALC| 2'!$G$51*'CALC| 2'!L21</f>
        <v>2.8484785448121964E-3</v>
      </c>
      <c r="L190" s="90">
        <f>'CALC| 2'!$G$51*'CALC| 2'!M21</f>
        <v>2.8484785448121964E-3</v>
      </c>
      <c r="M190" s="90">
        <f>'CALC| 2'!$G$51*'CALC| 2'!N21</f>
        <v>2.8484785448121964E-3</v>
      </c>
      <c r="N190" s="90">
        <f>'CALC| 2'!$G$51*'CALC| 2'!O21</f>
        <v>2.8484785448121964E-3</v>
      </c>
      <c r="O190" s="90">
        <f>'CALC| 2'!$G$51*'CALC| 2'!P21</f>
        <v>2.8187119440189088E-3</v>
      </c>
      <c r="P190" s="90">
        <f>'CALC| 2'!$G$51*'CALC| 2'!Q21</f>
        <v>2.7892564042039112E-3</v>
      </c>
      <c r="Q190" s="90">
        <f>'CALC| 2'!$G$51*'CALC| 2'!R21</f>
        <v>2.76010867477998E-3</v>
      </c>
      <c r="R190" s="90">
        <f>'CALC| 2'!$G$51*'CALC| 2'!S21</f>
        <v>2.7312655391285288E-3</v>
      </c>
      <c r="S190" s="90">
        <f>'CALC| 2'!$G$51*'CALC| 2'!T21</f>
        <v>2.7027238142446354E-3</v>
      </c>
      <c r="T190" s="90">
        <f>'CALC| 2'!$G$51*'CALC| 2'!U21</f>
        <v>2.6744803503857789E-3</v>
      </c>
      <c r="U190" s="90">
        <f>'CALC| 2'!$G$51*'CALC| 2'!V21</f>
        <v>2.6465320307242474E-3</v>
      </c>
      <c r="V190" s="90">
        <f>'CALC| 2'!$G$51*'CALC| 2'!W21</f>
        <v>2.6188757710031785E-3</v>
      </c>
      <c r="W190" s="90">
        <f>'CALC| 2'!$G$51*'CALC| 2'!X21</f>
        <v>2.5915085191961953E-3</v>
      </c>
      <c r="X190" s="90">
        <f>'CALC| 2'!$G$51*'CALC| 2'!Y21</f>
        <v>2.5644272551705949E-3</v>
      </c>
      <c r="Y190" s="90">
        <f>'CALC| 2'!$G$51*'CALC| 2'!Z21</f>
        <v>2.5376289903540619E-3</v>
      </c>
      <c r="Z190" s="90">
        <f>'CALC| 2'!$G$51*'CALC| 2'!AA21</f>
        <v>2.5111107674048619E-3</v>
      </c>
      <c r="AA190" s="90">
        <f>'CALC| 2'!$G$51*'CALC| 2'!AB21</f>
        <v>2.4848696598854811E-3</v>
      </c>
      <c r="AB190" s="90">
        <f>'CALC| 2'!$G$51*'CALC| 2'!AC21</f>
        <v>2.4589027719396773E-3</v>
      </c>
      <c r="AC190" s="90">
        <f>'CALC| 2'!$G$51*'CALC| 2'!AD21</f>
        <v>2.4332072379729076E-3</v>
      </c>
      <c r="AD190" s="90">
        <f>'CALC| 2'!$G$51*'CALC| 2'!AE21</f>
        <v>2.4077802223360905E-3</v>
      </c>
      <c r="AE190" s="90">
        <f>'CALC| 2'!$G$51*'CALC| 2'!AF21</f>
        <v>2.382618919012678E-3</v>
      </c>
      <c r="AF190" s="90">
        <f>'CALC| 2'!$G$51*'CALC| 2'!AG21</f>
        <v>2.3577205513089956E-3</v>
      </c>
      <c r="AG190" s="90">
        <f>'CALC| 2'!$G$51*'CALC| 2'!AH21</f>
        <v>2.3330823715478162E-3</v>
      </c>
      <c r="AH190" s="90">
        <f>'CALC| 2'!$G$51*'CALC| 2'!AI21</f>
        <v>2.3087016607651412E-3</v>
      </c>
      <c r="AI190" s="90">
        <f>'CALC| 2'!$G$51*'CALC| 2'!AJ21</f>
        <v>2.2845757284101456E-3</v>
      </c>
      <c r="AJ190" s="90">
        <f>'CALC| 2'!$G$51*'CALC| 2'!AK21</f>
        <v>2.2607019120482593E-3</v>
      </c>
      <c r="AK190" s="90">
        <f>'CALC| 2'!$G$51*'CALC| 2'!AL21</f>
        <v>2.2370775770673549E-3</v>
      </c>
      <c r="AL190" s="90">
        <f>'CALC| 2'!$G$51*'CALC| 2'!AM21</f>
        <v>2.2137001163870006E-3</v>
      </c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 s="68"/>
      <c r="BP190" s="68"/>
      <c r="BQ190" s="68"/>
      <c r="BR190" s="68"/>
      <c r="BS190" s="68"/>
    </row>
    <row r="191" spans="1:71" ht="15.4" x14ac:dyDescent="0.6">
      <c r="A191" s="68"/>
      <c r="B191" s="69"/>
      <c r="C191" s="98" t="s">
        <v>230</v>
      </c>
      <c r="D191" s="34" t="s">
        <v>0</v>
      </c>
      <c r="E191" s="20" t="s">
        <v>110</v>
      </c>
      <c r="F191" s="20"/>
      <c r="G191" s="90">
        <f>'CALC| 2'!$G$52*'CALC| 2'!H21</f>
        <v>4.9274816597719784E-3</v>
      </c>
      <c r="H191" s="90">
        <f>'CALC| 2'!$G$52*'CALC| 2'!I21</f>
        <v>4.9274816597719784E-3</v>
      </c>
      <c r="I191" s="90">
        <f>'CALC| 2'!$G$52*'CALC| 2'!J21</f>
        <v>4.9274816597719784E-3</v>
      </c>
      <c r="J191" s="90">
        <f>'CALC| 2'!$G$52*'CALC| 2'!K21</f>
        <v>4.9274816597719784E-3</v>
      </c>
      <c r="K191" s="90">
        <f>'CALC| 2'!$G$52*'CALC| 2'!L21</f>
        <v>4.9274816597719784E-3</v>
      </c>
      <c r="L191" s="90">
        <f>'CALC| 2'!$G$52*'CALC| 2'!M21</f>
        <v>4.9274816597719784E-3</v>
      </c>
      <c r="M191" s="90">
        <f>'CALC| 2'!$G$52*'CALC| 2'!N21</f>
        <v>4.9274816597719784E-3</v>
      </c>
      <c r="N191" s="90">
        <f>'CALC| 2'!$G$52*'CALC| 2'!O21</f>
        <v>4.9274816597719784E-3</v>
      </c>
      <c r="O191" s="90">
        <f>'CALC| 2'!$G$52*'CALC| 2'!P21</f>
        <v>4.8759894764273609E-3</v>
      </c>
      <c r="P191" s="90">
        <f>'CALC| 2'!$G$52*'CALC| 2'!Q21</f>
        <v>4.8250353863986944E-3</v>
      </c>
      <c r="Q191" s="90">
        <f>'CALC| 2'!$G$52*'CALC| 2'!R21</f>
        <v>4.7746137666108282E-3</v>
      </c>
      <c r="R191" s="90">
        <f>'CALC| 2'!$G$52*'CALC| 2'!S21</f>
        <v>4.7247190527497443E-3</v>
      </c>
      <c r="S191" s="90">
        <f>'CALC| 2'!$G$52*'CALC| 2'!T21</f>
        <v>4.6753457386485096E-3</v>
      </c>
      <c r="T191" s="90">
        <f>'CALC| 2'!$G$52*'CALC| 2'!U21</f>
        <v>4.6264883756796321E-3</v>
      </c>
      <c r="U191" s="90">
        <f>'CALC| 2'!$G$52*'CALC| 2'!V21</f>
        <v>4.5781415721537792E-3</v>
      </c>
      <c r="V191" s="90">
        <f>'CALC| 2'!$G$52*'CALC| 2'!W21</f>
        <v>4.530299992724772E-3</v>
      </c>
      <c r="W191" s="90">
        <f>'CALC| 2'!$G$52*'CALC| 2'!X21</f>
        <v>4.4829583578007981E-3</v>
      </c>
      <c r="X191" s="90">
        <f>'CALC| 2'!$G$52*'CALC| 2'!Y21</f>
        <v>4.4361114429617796E-3</v>
      </c>
      <c r="Y191" s="90">
        <f>'CALC| 2'!$G$52*'CALC| 2'!Z21</f>
        <v>4.3897540783828281E-3</v>
      </c>
      <c r="Z191" s="90">
        <f>'CALC| 2'!$G$52*'CALC| 2'!AA21</f>
        <v>4.3438811482637276E-3</v>
      </c>
      <c r="AA191" s="90">
        <f>'CALC| 2'!$G$52*'CALC| 2'!AB21</f>
        <v>4.2984875902643714E-3</v>
      </c>
      <c r="AB191" s="90">
        <f>'CALC| 2'!$G$52*'CALC| 2'!AC21</f>
        <v>4.253568394946108E-3</v>
      </c>
      <c r="AC191" s="90">
        <f>'CALC| 2'!$G$52*'CALC| 2'!AD21</f>
        <v>4.2091186052189205E-3</v>
      </c>
      <c r="AD191" s="90">
        <f>'CALC| 2'!$G$52*'CALC| 2'!AE21</f>
        <v>4.1651333157943825E-3</v>
      </c>
      <c r="AE191" s="90">
        <f>'CALC| 2'!$G$52*'CALC| 2'!AF21</f>
        <v>4.1216076726443311E-3</v>
      </c>
      <c r="AF191" s="90">
        <f>'CALC| 2'!$G$52*'CALC| 2'!AG21</f>
        <v>4.078536872465198E-3</v>
      </c>
      <c r="AG191" s="90">
        <f>'CALC| 2'!$G$52*'CALC| 2'!AH21</f>
        <v>4.0359161621479353E-3</v>
      </c>
      <c r="AH191" s="90">
        <f>'CALC| 2'!$G$52*'CALC| 2'!AI21</f>
        <v>3.99374083825349E-3</v>
      </c>
      <c r="AI191" s="90">
        <f>'CALC| 2'!$G$52*'CALC| 2'!AJ21</f>
        <v>3.9520062464937404E-3</v>
      </c>
      <c r="AJ191" s="90">
        <f>'CALC| 2'!$G$52*'CALC| 2'!AK21</f>
        <v>3.9107077812178806E-3</v>
      </c>
      <c r="AK191" s="90">
        <f>'CALC| 2'!$G$52*'CALC| 2'!AL21</f>
        <v>3.8698408849041533E-3</v>
      </c>
      <c r="AL191" s="90">
        <f>'CALC| 2'!$G$52*'CALC| 2'!AM21</f>
        <v>3.8294010476569045E-3</v>
      </c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 s="68"/>
      <c r="BP191" s="68"/>
      <c r="BQ191" s="68"/>
      <c r="BR191" s="68"/>
      <c r="BS191" s="68"/>
    </row>
    <row r="192" spans="1:71" ht="15.4" x14ac:dyDescent="0.6">
      <c r="A192" s="68"/>
      <c r="B192" s="69"/>
      <c r="C192" s="98" t="s">
        <v>155</v>
      </c>
      <c r="D192" s="34" t="s">
        <v>0</v>
      </c>
      <c r="E192" s="20" t="s">
        <v>110</v>
      </c>
      <c r="F192" s="20"/>
      <c r="G192" s="90">
        <f>'CALC| 2'!$G$53*'CALC| 2'!H21</f>
        <v>3.0036920587067917E-2</v>
      </c>
      <c r="H192" s="90">
        <f>'CALC| 2'!$G$53*'CALC| 2'!I21</f>
        <v>3.0036920587067917E-2</v>
      </c>
      <c r="I192" s="90">
        <f>'CALC| 2'!$G$53*'CALC| 2'!J21</f>
        <v>3.0036920587067917E-2</v>
      </c>
      <c r="J192" s="90">
        <f>'CALC| 2'!$G$53*'CALC| 2'!K21</f>
        <v>3.0036920587067917E-2</v>
      </c>
      <c r="K192" s="90">
        <f>'CALC| 2'!$G$53*'CALC| 2'!L21</f>
        <v>3.0036920587067917E-2</v>
      </c>
      <c r="L192" s="90">
        <f>'CALC| 2'!$G$53*'CALC| 2'!M21</f>
        <v>3.0036920587067917E-2</v>
      </c>
      <c r="M192" s="90">
        <f>'CALC| 2'!$G$53*'CALC| 2'!N21</f>
        <v>3.0036920587067917E-2</v>
      </c>
      <c r="N192" s="90">
        <f>'CALC| 2'!$G$53*'CALC| 2'!O21</f>
        <v>3.0036920587067917E-2</v>
      </c>
      <c r="O192" s="90">
        <f>'CALC| 2'!$G$53*'CALC| 2'!P21</f>
        <v>2.9723034766933054E-2</v>
      </c>
      <c r="P192" s="90">
        <f>'CALC| 2'!$G$53*'CALC| 2'!Q21</f>
        <v>2.9412429053618603E-2</v>
      </c>
      <c r="Q192" s="90">
        <f>'CALC| 2'!$G$53*'CALC| 2'!R21</f>
        <v>2.9105069170008286E-2</v>
      </c>
      <c r="R192" s="90">
        <f>'CALC| 2'!$G$53*'CALC| 2'!S21</f>
        <v>2.8800921197181698E-2</v>
      </c>
      <c r="S192" s="90">
        <f>'CALC| 2'!$G$53*'CALC| 2'!T21</f>
        <v>2.8499951570671148E-2</v>
      </c>
      <c r="T192" s="90">
        <f>'CALC| 2'!$G$53*'CALC| 2'!U21</f>
        <v>2.8202127076757632E-2</v>
      </c>
      <c r="U192" s="90">
        <f>'CALC| 2'!$G$53*'CALC| 2'!V21</f>
        <v>2.790741484880551E-2</v>
      </c>
      <c r="V192" s="90">
        <f>'CALC| 2'!$G$53*'CALC| 2'!W21</f>
        <v>2.7615782363635492E-2</v>
      </c>
      <c r="W192" s="90">
        <f>'CALC| 2'!$G$53*'CALC| 2'!X21</f>
        <v>2.7327197437935498E-2</v>
      </c>
      <c r="X192" s="90">
        <f>'CALC| 2'!$G$53*'CALC| 2'!Y21</f>
        <v>2.7041628224709072E-2</v>
      </c>
      <c r="Y192" s="90">
        <f>'CALC| 2'!$G$53*'CALC| 2'!Z21</f>
        <v>2.6759043209760858E-2</v>
      </c>
      <c r="Z192" s="90">
        <f>'CALC| 2'!$G$53*'CALC| 2'!AA21</f>
        <v>2.6479411208218853E-2</v>
      </c>
      <c r="AA192" s="90">
        <f>'CALC| 2'!$G$53*'CALC| 2'!AB21</f>
        <v>2.620270136109297E-2</v>
      </c>
      <c r="AB192" s="90">
        <f>'CALC| 2'!$G$53*'CALC| 2'!AC21</f>
        <v>2.5928883131869543E-2</v>
      </c>
      <c r="AC192" s="90">
        <f>'CALC| 2'!$G$53*'CALC| 2'!AD21</f>
        <v>2.5657926303141503E-2</v>
      </c>
      <c r="AD192" s="90">
        <f>'CALC| 2'!$G$53*'CALC| 2'!AE21</f>
        <v>2.5389800973273671E-2</v>
      </c>
      <c r="AE192" s="90">
        <f>'CALC| 2'!$G$53*'CALC| 2'!AF21</f>
        <v>2.5124477553102962E-2</v>
      </c>
      <c r="AF192" s="90">
        <f>'CALC| 2'!$G$53*'CALC| 2'!AG21</f>
        <v>2.4861926762673035E-2</v>
      </c>
      <c r="AG192" s="90">
        <f>'CALC| 2'!$G$53*'CALC| 2'!AH21</f>
        <v>2.4602119628003096E-2</v>
      </c>
      <c r="AH192" s="90">
        <f>'CALC| 2'!$G$53*'CALC| 2'!AI21</f>
        <v>2.4345027477890462E-2</v>
      </c>
      <c r="AI192" s="90">
        <f>'CALC| 2'!$G$53*'CALC| 2'!AJ21</f>
        <v>2.4090621940746508E-2</v>
      </c>
      <c r="AJ192" s="90">
        <f>'CALC| 2'!$G$53*'CALC| 2'!AK21</f>
        <v>2.3838874941465703E-2</v>
      </c>
      <c r="AK192" s="90">
        <f>'CALC| 2'!$G$53*'CALC| 2'!AL21</f>
        <v>2.3589758698327384E-2</v>
      </c>
      <c r="AL192" s="90">
        <f>'CALC| 2'!$G$53*'CALC| 2'!AM21</f>
        <v>2.3343245719929861E-2</v>
      </c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 s="68"/>
      <c r="BP192" s="68"/>
      <c r="BQ192" s="68"/>
      <c r="BR192" s="68"/>
      <c r="BS192" s="68"/>
    </row>
    <row r="193" spans="1:71" ht="15.4" x14ac:dyDescent="0.6">
      <c r="A193" s="68"/>
      <c r="B193" s="69"/>
      <c r="C193" s="71" t="s">
        <v>252</v>
      </c>
      <c r="D193" s="34" t="s">
        <v>0</v>
      </c>
      <c r="E193" s="20" t="s">
        <v>110</v>
      </c>
      <c r="F193" s="2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90"/>
      <c r="Z193" s="90"/>
      <c r="AA193" s="90"/>
      <c r="AB193" s="90"/>
      <c r="AC193" s="90"/>
      <c r="AD193" s="90"/>
      <c r="AE193" s="90"/>
      <c r="AF193" s="90"/>
      <c r="AG193" s="90"/>
      <c r="AH193" s="90"/>
      <c r="AI193" s="90"/>
      <c r="AJ193" s="90"/>
      <c r="AK193" s="90"/>
      <c r="AL193" s="90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 s="68"/>
      <c r="BP193" s="68"/>
      <c r="BQ193" s="68"/>
      <c r="BR193" s="68"/>
      <c r="BS193" s="68"/>
    </row>
    <row r="194" spans="1:71" ht="15.4" x14ac:dyDescent="0.6">
      <c r="A194" s="68"/>
      <c r="B194" s="69"/>
      <c r="C194" s="68" t="s">
        <v>13</v>
      </c>
      <c r="D194" s="34" t="s">
        <v>0</v>
      </c>
      <c r="E194" s="20" t="s">
        <v>110</v>
      </c>
      <c r="F194" s="20"/>
      <c r="G194" s="90">
        <f>'CALC| 2'!$G$54*'CALC| 2'!H21</f>
        <v>7.9795086454010775E-2</v>
      </c>
      <c r="H194" s="90">
        <f>'CALC| 2'!$G$54*'CALC| 2'!I21</f>
        <v>7.9795086454010775E-2</v>
      </c>
      <c r="I194" s="90">
        <f>'CALC| 2'!$G$54*'CALC| 2'!J21</f>
        <v>7.9795086454010775E-2</v>
      </c>
      <c r="J194" s="90">
        <f>'CALC| 2'!$G$54*'CALC| 2'!K21</f>
        <v>7.9795086454010775E-2</v>
      </c>
      <c r="K194" s="90">
        <f>'CALC| 2'!$G$54*'CALC| 2'!L21</f>
        <v>7.9795086454010775E-2</v>
      </c>
      <c r="L194" s="90">
        <f>'CALC| 2'!$G$54*'CALC| 2'!M21</f>
        <v>7.9795086454010775E-2</v>
      </c>
      <c r="M194" s="90">
        <f>'CALC| 2'!$G$54*'CALC| 2'!N21</f>
        <v>7.9795086454010775E-2</v>
      </c>
      <c r="N194" s="90">
        <f>'CALC| 2'!$G$54*'CALC| 2'!O21</f>
        <v>7.9795086454010775E-2</v>
      </c>
      <c r="O194" s="90">
        <f>'CALC| 2'!$G$54*'CALC| 2'!P21</f>
        <v>7.8961227800566358E-2</v>
      </c>
      <c r="P194" s="90">
        <f>'CALC| 2'!$G$54*'CALC| 2'!Q21</f>
        <v>7.8136082970050438E-2</v>
      </c>
      <c r="Q194" s="90">
        <f>'CALC| 2'!$G$54*'CALC| 2'!R21</f>
        <v>7.7319560903013396E-2</v>
      </c>
      <c r="R194" s="90">
        <f>'CALC| 2'!$G$54*'CALC| 2'!S21</f>
        <v>7.6511571491576905E-2</v>
      </c>
      <c r="S194" s="90"/>
      <c r="T194" s="90"/>
      <c r="U194" s="90"/>
      <c r="V194" s="90"/>
      <c r="W194" s="90"/>
      <c r="X194" s="90"/>
      <c r="Y194" s="90"/>
      <c r="Z194" s="90"/>
      <c r="AA194" s="90"/>
      <c r="AB194" s="90"/>
      <c r="AC194" s="90"/>
      <c r="AD194" s="90"/>
      <c r="AE194" s="90"/>
      <c r="AF194" s="90"/>
      <c r="AG194" s="90"/>
      <c r="AH194" s="90"/>
      <c r="AI194" s="90"/>
      <c r="AJ194" s="90"/>
      <c r="AK194" s="90"/>
      <c r="AL194" s="90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 s="68"/>
      <c r="BP194" s="68"/>
      <c r="BQ194" s="68"/>
      <c r="BR194" s="68"/>
      <c r="BS194" s="68"/>
    </row>
    <row r="195" spans="1:71" ht="15.4" x14ac:dyDescent="0.6">
      <c r="A195" s="68"/>
      <c r="B195" s="69"/>
      <c r="C195" s="68" t="s">
        <v>14</v>
      </c>
      <c r="D195" s="34" t="s">
        <v>0</v>
      </c>
      <c r="E195" s="20" t="s">
        <v>110</v>
      </c>
      <c r="F195" s="2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>
        <f>'CALC| 2'!$G$55*'CALC| 2'!T21</f>
        <v>5.6784019177117444E-2</v>
      </c>
      <c r="T195" s="90">
        <f>'CALC| 2'!$G$55*'CALC| 2'!U21</f>
        <v>5.6190626176716559E-2</v>
      </c>
      <c r="U195" s="90">
        <f>'CALC| 2'!$G$55*'CALC| 2'!V21</f>
        <v>5.5603434133169871E-2</v>
      </c>
      <c r="V195" s="90">
        <f>'CALC| 2'!$G$55*'CALC| 2'!W21</f>
        <v>5.5022378246478237E-2</v>
      </c>
      <c r="W195" s="90">
        <f>'CALC| 2'!$G$55*'CALC| 2'!X21</f>
        <v>5.4447394393802542E-2</v>
      </c>
      <c r="X195" s="90">
        <f>'CALC| 2'!$G$55*'CALC| 2'!Y21</f>
        <v>5.3878419122387299E-2</v>
      </c>
      <c r="Y195" s="90">
        <f>'CALC| 2'!$G$55*'CALC| 2'!Z21</f>
        <v>5.3315389642558345E-2</v>
      </c>
      <c r="Z195" s="90">
        <f>'CALC| 2'!$G$55*'CALC| 2'!AA21</f>
        <v>5.2758243820793603E-2</v>
      </c>
      <c r="AA195" s="90">
        <f>'CALC| 2'!$G$55*'CALC| 2'!AB21</f>
        <v>5.2206920172866315E-2</v>
      </c>
      <c r="AB195" s="90">
        <f>'CALC| 2'!$G$55*'CALC| 2'!AC21</f>
        <v>5.1661357857059852E-2</v>
      </c>
      <c r="AC195" s="90">
        <f>'CALC| 2'!$G$55*'CALC| 2'!AD21</f>
        <v>5.1121496667453574E-2</v>
      </c>
      <c r="AD195" s="90">
        <f>'CALC| 2'!$G$55*'CALC| 2'!AE21</f>
        <v>5.0587277027278679E-2</v>
      </c>
      <c r="AE195" s="90">
        <f>'CALC| 2'!$G$55*'CALC| 2'!AF21</f>
        <v>5.0058639982343611E-2</v>
      </c>
      <c r="AF195" s="90">
        <f>'CALC| 2'!$G$55*'CALC| 2'!AG21</f>
        <v>4.9535527194528119E-2</v>
      </c>
      <c r="AG195" s="90">
        <f>'CALC| 2'!$G$55*'CALC| 2'!AH21</f>
        <v>4.9017880935345294E-2</v>
      </c>
      <c r="AH195" s="90">
        <f>'CALC| 2'!$G$55*'CALC| 2'!AI21</f>
        <v>4.8505644079570934E-2</v>
      </c>
      <c r="AI195" s="90">
        <f>'CALC| 2'!$G$55*'CALC| 2'!AJ21</f>
        <v>4.7998760098939414E-2</v>
      </c>
      <c r="AJ195" s="90">
        <f>'CALC| 2'!$G$55*'CALC| 2'!AK21</f>
        <v>4.7497173055905492E-2</v>
      </c>
      <c r="AK195" s="90">
        <f>'CALC| 2'!$G$55*'CALC| 2'!AL21</f>
        <v>4.7000827597471276E-2</v>
      </c>
      <c r="AL195" s="90">
        <f>'CALC| 2'!$G$55*'CALC| 2'!AM21</f>
        <v>4.6509668949077695E-2</v>
      </c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 s="68"/>
      <c r="BP195" s="68"/>
      <c r="BQ195" s="68"/>
      <c r="BR195" s="68"/>
      <c r="BS195" s="68"/>
    </row>
    <row r="196" spans="1:71" ht="15.4" x14ac:dyDescent="0.6">
      <c r="A196" s="68"/>
      <c r="B196" s="69"/>
      <c r="C196" s="98" t="s">
        <v>245</v>
      </c>
      <c r="D196" s="34" t="s">
        <v>0</v>
      </c>
      <c r="E196" s="20" t="s">
        <v>110</v>
      </c>
      <c r="F196" s="20"/>
      <c r="G196" s="90">
        <f>'CALC| 2'!$G$56*'CALC| 2'!H21</f>
        <v>2.1628211299775002E-3</v>
      </c>
      <c r="H196" s="90">
        <f>'CALC| 2'!$G$56*'CALC| 2'!I21</f>
        <v>2.1628211299775002E-3</v>
      </c>
      <c r="I196" s="90">
        <f>'CALC| 2'!$G$56*'CALC| 2'!J21</f>
        <v>2.1628211299775002E-3</v>
      </c>
      <c r="J196" s="90">
        <f>'CALC| 2'!$G$56*'CALC| 2'!K21</f>
        <v>2.1628211299775002E-3</v>
      </c>
      <c r="K196" s="90">
        <f>'CALC| 2'!$G$56*'CALC| 2'!L21</f>
        <v>2.1628211299775002E-3</v>
      </c>
      <c r="L196" s="90">
        <f>'CALC| 2'!$G$56*'CALC| 2'!M21</f>
        <v>2.1628211299775002E-3</v>
      </c>
      <c r="M196" s="90">
        <f>'CALC| 2'!$G$56*'CALC| 2'!N21</f>
        <v>2.1628211299775002E-3</v>
      </c>
      <c r="N196" s="90">
        <f>'CALC| 2'!$G$56*'CALC| 2'!O21</f>
        <v>2.1628211299775002E-3</v>
      </c>
      <c r="O196" s="90">
        <f>'CALC| 2'!$G$56*'CALC| 2'!P21</f>
        <v>2.1402196491692354E-3</v>
      </c>
      <c r="P196" s="90">
        <f>'CALC| 2'!$G$56*'CALC| 2'!Q21</f>
        <v>2.1178543538354164E-3</v>
      </c>
      <c r="Q196" s="90">
        <f>'CALC| 2'!$G$56*'CALC| 2'!R21</f>
        <v>2.0957227758378362E-3</v>
      </c>
      <c r="R196" s="90">
        <f>'CALC| 2'!$G$56*'CALC| 2'!S21</f>
        <v>2.0738224728303308E-3</v>
      </c>
      <c r="S196" s="90">
        <f>'CALC| 2'!$G$56*'CALC| 2'!T21</f>
        <v>2.0521510279892536E-3</v>
      </c>
      <c r="T196" s="90">
        <f>'CALC| 2'!$G$56*'CALC| 2'!U21</f>
        <v>2.0307060497467659E-3</v>
      </c>
      <c r="U196" s="90">
        <f>'CALC| 2'!$G$56*'CALC| 2'!V21</f>
        <v>2.0094851715269117E-3</v>
      </c>
      <c r="V196" s="90">
        <f>'CALC| 2'!$G$56*'CALC| 2'!W21</f>
        <v>1.9884860514844554E-3</v>
      </c>
      <c r="W196" s="90">
        <f>'CALC| 2'!$G$56*'CALC| 2'!X21</f>
        <v>1.9677063722464429E-3</v>
      </c>
      <c r="X196" s="90">
        <f>'CALC| 2'!$G$56*'CALC| 2'!Y21</f>
        <v>1.9471438406564673E-3</v>
      </c>
      <c r="Y196" s="90">
        <f>'CALC| 2'!$G$56*'CALC| 2'!Z21</f>
        <v>1.9267961875216071E-3</v>
      </c>
      <c r="Z196" s="90">
        <f>'CALC| 2'!$G$56*'CALC| 2'!AA21</f>
        <v>1.906661167362006E-3</v>
      </c>
      <c r="AA196" s="90">
        <f>'CALC| 2'!$G$56*'CALC| 2'!AB21</f>
        <v>1.8867365581630732E-3</v>
      </c>
      <c r="AB196" s="90">
        <f>'CALC| 2'!$G$56*'CALC| 2'!AC21</f>
        <v>1.8670201611302689E-3</v>
      </c>
      <c r="AC196" s="90">
        <f>'CALC| 2'!$G$56*'CALC| 2'!AD21</f>
        <v>1.8475098004464574E-3</v>
      </c>
      <c r="AD196" s="90">
        <f>'CALC| 2'!$G$56*'CALC| 2'!AE21</f>
        <v>1.8282033230317917E-3</v>
      </c>
      <c r="AE196" s="90">
        <f>'CALC| 2'!$G$56*'CALC| 2'!AF21</f>
        <v>1.8090985983061092E-3</v>
      </c>
      <c r="AF196" s="90">
        <f>'CALC| 2'!$G$56*'CALC| 2'!AG21</f>
        <v>1.7901935179538103E-3</v>
      </c>
      <c r="AG196" s="90">
        <f>'CALC| 2'!$G$56*'CALC| 2'!AH21</f>
        <v>1.7714859956911929E-3</v>
      </c>
      <c r="AH196" s="90">
        <f>'CALC| 2'!$G$56*'CALC| 2'!AI21</f>
        <v>1.7529739670362197E-3</v>
      </c>
      <c r="AI196" s="90">
        <f>'CALC| 2'!$G$56*'CALC| 2'!AJ21</f>
        <v>1.7346553890806912E-3</v>
      </c>
      <c r="AJ196" s="90">
        <f>'CALC| 2'!$G$56*'CALC| 2'!AK21</f>
        <v>1.7165282402647978E-3</v>
      </c>
      <c r="AK196" s="90">
        <f>'CALC| 2'!$G$56*'CALC| 2'!AL21</f>
        <v>1.6985905201540306E-3</v>
      </c>
      <c r="AL196" s="90">
        <f>'CALC| 2'!$G$56*'CALC| 2'!AM21</f>
        <v>1.6808402492184207E-3</v>
      </c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 s="68"/>
      <c r="BP196" s="68"/>
      <c r="BQ196" s="68"/>
      <c r="BR196" s="68"/>
      <c r="BS196" s="68"/>
    </row>
    <row r="197" spans="1:71" ht="15.4" x14ac:dyDescent="0.6">
      <c r="A197" s="68"/>
      <c r="B197" s="69"/>
      <c r="C197" s="98" t="s">
        <v>244</v>
      </c>
      <c r="D197" s="34" t="s">
        <v>0</v>
      </c>
      <c r="E197" s="20" t="s">
        <v>110</v>
      </c>
      <c r="F197" s="20"/>
      <c r="G197" s="90">
        <f>'CALC| 2'!$G$57*'CALC| 2'!H21</f>
        <v>6.1322340273479707E-2</v>
      </c>
      <c r="H197" s="90">
        <f>'CALC| 2'!$G$57*'CALC| 2'!I21</f>
        <v>6.1322340273479707E-2</v>
      </c>
      <c r="I197" s="90">
        <f>'CALC| 2'!$G$57*'CALC| 2'!J21</f>
        <v>6.1322340273479707E-2</v>
      </c>
      <c r="J197" s="90">
        <f>'CALC| 2'!$G$57*'CALC| 2'!K21</f>
        <v>6.1322340273479707E-2</v>
      </c>
      <c r="K197" s="90">
        <f>'CALC| 2'!$G$57*'CALC| 2'!L21</f>
        <v>6.1322340273479707E-2</v>
      </c>
      <c r="L197" s="90">
        <f>'CALC| 2'!$G$57*'CALC| 2'!M21</f>
        <v>6.1322340273479707E-2</v>
      </c>
      <c r="M197" s="90">
        <f>'CALC| 2'!$G$57*'CALC| 2'!N21</f>
        <v>6.1322340273479707E-2</v>
      </c>
      <c r="N197" s="90">
        <f>'CALC| 2'!$G$57*'CALC| 2'!O21</f>
        <v>6.1322340273479707E-2</v>
      </c>
      <c r="O197" s="90">
        <f>'CALC| 2'!$G$57*'CALC| 2'!P21</f>
        <v>6.068152181762184E-2</v>
      </c>
      <c r="P197" s="90">
        <f>'CALC| 2'!$G$57*'CALC| 2'!Q21</f>
        <v>6.0047399914627687E-2</v>
      </c>
      <c r="Q197" s="90">
        <f>'CALC| 2'!$G$57*'CALC| 2'!R21</f>
        <v>5.9419904585519823E-2</v>
      </c>
      <c r="R197" s="90">
        <f>'CALC| 2'!$G$57*'CALC| 2'!S21</f>
        <v>5.8798966582601135E-2</v>
      </c>
      <c r="S197" s="90">
        <f>'CALC| 2'!$G$57*'CALC| 2'!T21</f>
        <v>5.8184517381812954E-2</v>
      </c>
      <c r="T197" s="90">
        <f>'CALC| 2'!$G$57*'CALC| 2'!U21</f>
        <v>5.7576489175173003E-2</v>
      </c>
      <c r="U197" s="90">
        <f>'CALC| 2'!$G$57*'CALC| 2'!V21</f>
        <v>5.6974814863292436E-2</v>
      </c>
      <c r="V197" s="90">
        <f>'CALC| 2'!$G$57*'CALC| 2'!W21</f>
        <v>5.6379428047971025E-2</v>
      </c>
      <c r="W197" s="90">
        <f>'CALC| 2'!$G$57*'CALC| 2'!X21</f>
        <v>5.5790263024869731E-2</v>
      </c>
      <c r="X197" s="90">
        <f>'CALC| 2'!$G$57*'CALC| 2'!Y21</f>
        <v>5.5207254776259838E-2</v>
      </c>
      <c r="Y197" s="90">
        <f>'CALC| 2'!$G$57*'CALC| 2'!Z21</f>
        <v>5.4630338963847912E-2</v>
      </c>
      <c r="Z197" s="90">
        <f>'CALC| 2'!$G$57*'CALC| 2'!AA21</f>
        <v>5.4059451921675696E-2</v>
      </c>
      <c r="AA197" s="90">
        <f>'CALC| 2'!$G$57*'CALC| 2'!AB21</f>
        <v>5.3494530649094187E-2</v>
      </c>
      <c r="AB197" s="90">
        <f>'CALC| 2'!$G$57*'CALC| 2'!AC21</f>
        <v>5.2935512803811147E-2</v>
      </c>
      <c r="AC197" s="90">
        <f>'CALC| 2'!$G$57*'CALC| 2'!AD21</f>
        <v>5.2382336695011314E-2</v>
      </c>
      <c r="AD197" s="90">
        <f>'CALC| 2'!$G$57*'CALC| 2'!AE21</f>
        <v>5.1834941276548439E-2</v>
      </c>
      <c r="AE197" s="90">
        <f>'CALC| 2'!$G$57*'CALC| 2'!AF21</f>
        <v>5.1293266140208509E-2</v>
      </c>
      <c r="AF197" s="90">
        <f>'CALC| 2'!$G$57*'CALC| 2'!AG21</f>
        <v>5.0757251509043325E-2</v>
      </c>
      <c r="AG197" s="90">
        <f>'CALC| 2'!$G$57*'CALC| 2'!AH21</f>
        <v>5.0226838230773813E-2</v>
      </c>
      <c r="AH197" s="90">
        <f>'CALC| 2'!$G$57*'CALC| 2'!AI21</f>
        <v>4.9701967771262227E-2</v>
      </c>
      <c r="AI197" s="90">
        <f>'CALC| 2'!$G$57*'CALC| 2'!AJ21</f>
        <v>4.9182582208052536E-2</v>
      </c>
      <c r="AJ197" s="90">
        <f>'CALC| 2'!$G$57*'CALC| 2'!AK21</f>
        <v>4.8668624223978378E-2</v>
      </c>
      <c r="AK197" s="90">
        <f>'CALC| 2'!$G$57*'CALC| 2'!AL21</f>
        <v>4.8160037100837806E-2</v>
      </c>
      <c r="AL197" s="90">
        <f>'CALC| 2'!$G$57*'CALC| 2'!AM21</f>
        <v>4.7656764713134042E-2</v>
      </c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 s="68"/>
      <c r="BP197" s="68"/>
      <c r="BQ197" s="68"/>
      <c r="BR197" s="68"/>
      <c r="BS197" s="68"/>
    </row>
    <row r="198" spans="1:71" ht="14.25" x14ac:dyDescent="0.45">
      <c r="A198" s="68"/>
      <c r="B198" s="68"/>
      <c r="C198" s="68"/>
      <c r="D198" s="68"/>
      <c r="E198" s="68"/>
      <c r="F198" s="68"/>
      <c r="G198" s="69"/>
      <c r="H198" s="69"/>
      <c r="I198" s="69"/>
      <c r="J198" s="69"/>
      <c r="K198" s="69"/>
      <c r="L198" s="69"/>
      <c r="M198" s="69"/>
      <c r="N198" s="69"/>
      <c r="O198" s="104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  <c r="AK198" s="69"/>
      <c r="AL198" s="69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 s="68"/>
      <c r="BP198" s="68"/>
      <c r="BQ198" s="68"/>
      <c r="BR198" s="68"/>
      <c r="BS198" s="68"/>
    </row>
    <row r="199" spans="1:71" ht="15.4" x14ac:dyDescent="0.6">
      <c r="A199" s="68"/>
      <c r="B199" s="68"/>
      <c r="C199" s="99" t="s">
        <v>247</v>
      </c>
      <c r="D199" s="106" t="s">
        <v>0</v>
      </c>
      <c r="E199" s="106" t="s">
        <v>110</v>
      </c>
      <c r="F199" s="106"/>
      <c r="G199" s="110">
        <f t="shared" ref="G199:AL199" si="17">SUM(G165:G197)-G189</f>
        <v>2.3834795736483243</v>
      </c>
      <c r="H199" s="110">
        <f t="shared" si="17"/>
        <v>2.377482062152958</v>
      </c>
      <c r="I199" s="110">
        <f t="shared" si="17"/>
        <v>2.3715420643461735</v>
      </c>
      <c r="J199" s="110">
        <f t="shared" si="17"/>
        <v>2.3656590255107148</v>
      </c>
      <c r="K199" s="110">
        <f t="shared" si="17"/>
        <v>2.3598323962821137</v>
      </c>
      <c r="L199" s="110">
        <f t="shared" si="17"/>
        <v>2.3540616325970385</v>
      </c>
      <c r="M199" s="110">
        <f t="shared" si="17"/>
        <v>2.348346195642137</v>
      </c>
      <c r="N199" s="110">
        <f t="shared" si="17"/>
        <v>2.3426855518033749</v>
      </c>
      <c r="O199" s="110">
        <f t="shared" si="17"/>
        <v>2.3197812737138719</v>
      </c>
      <c r="P199" s="110">
        <f t="shared" si="17"/>
        <v>2.2971114999537092</v>
      </c>
      <c r="Q199" s="110">
        <f t="shared" si="17"/>
        <v>2.2746738232338917</v>
      </c>
      <c r="R199" s="110">
        <f t="shared" si="17"/>
        <v>2.2524658610067116</v>
      </c>
      <c r="S199" s="110">
        <f t="shared" si="17"/>
        <v>2.090821058986466</v>
      </c>
      <c r="T199" s="110">
        <f t="shared" si="17"/>
        <v>2.070524966647036</v>
      </c>
      <c r="U199" s="110">
        <f t="shared" si="17"/>
        <v>2.050436335393087</v>
      </c>
      <c r="V199" s="110">
        <f t="shared" si="17"/>
        <v>2.0305530385027399</v>
      </c>
      <c r="W199" s="110">
        <f t="shared" si="17"/>
        <v>2.0108729710831006</v>
      </c>
      <c r="X199" s="110">
        <f t="shared" si="17"/>
        <v>1.9913940498459592</v>
      </c>
      <c r="Y199" s="110">
        <f t="shared" si="17"/>
        <v>1.972114212885796</v>
      </c>
      <c r="Z199" s="110">
        <f t="shared" si="17"/>
        <v>1.9530314194600733</v>
      </c>
      <c r="AA199" s="110">
        <f t="shared" si="17"/>
        <v>1.934143649771783</v>
      </c>
      <c r="AB199" s="110">
        <f t="shared" si="17"/>
        <v>1.915448904754232</v>
      </c>
      <c r="AC199" s="110">
        <f t="shared" si="17"/>
        <v>1.8969452058580472</v>
      </c>
      <c r="AD199" s="110">
        <f t="shared" si="17"/>
        <v>1.878630594840357</v>
      </c>
      <c r="AE199" s="110">
        <f t="shared" si="17"/>
        <v>1.8605031335561601</v>
      </c>
      <c r="AF199" s="110">
        <f t="shared" si="17"/>
        <v>1.8425609037518234</v>
      </c>
      <c r="AG199" s="110">
        <f t="shared" si="17"/>
        <v>1.8248020068607138</v>
      </c>
      <c r="AH199" s="110">
        <f t="shared" si="17"/>
        <v>1.8072245638009272</v>
      </c>
      <c r="AI199" s="110">
        <f t="shared" si="17"/>
        <v>1.7898267147750997</v>
      </c>
      <c r="AJ199" s="110">
        <f t="shared" si="17"/>
        <v>1.7726066190722802</v>
      </c>
      <c r="AK199" s="110">
        <f t="shared" si="17"/>
        <v>1.7555624548718343</v>
      </c>
      <c r="AL199" s="110">
        <f t="shared" si="17"/>
        <v>1.7386924190493689</v>
      </c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 s="68"/>
      <c r="BP199" s="68"/>
      <c r="BQ199" s="68"/>
      <c r="BR199" s="68"/>
      <c r="BS199" s="68"/>
    </row>
    <row r="200" spans="1:71" ht="15.4" x14ac:dyDescent="0.6">
      <c r="A200" s="68"/>
      <c r="B200" s="68"/>
      <c r="C200" s="99" t="s">
        <v>254</v>
      </c>
      <c r="D200" s="106" t="s">
        <v>0</v>
      </c>
      <c r="E200" s="106" t="s">
        <v>110</v>
      </c>
      <c r="F200" s="106"/>
      <c r="G200" s="110">
        <f t="shared" ref="G200:AL200" si="18">G189</f>
        <v>0.115361316779374</v>
      </c>
      <c r="H200" s="110">
        <f t="shared" si="18"/>
        <v>0.115361316779374</v>
      </c>
      <c r="I200" s="110">
        <f t="shared" si="18"/>
        <v>0.115361316779374</v>
      </c>
      <c r="J200" s="110">
        <f t="shared" si="18"/>
        <v>0.115361316779374</v>
      </c>
      <c r="K200" s="110">
        <f t="shared" si="18"/>
        <v>0.115361316779374</v>
      </c>
      <c r="L200" s="110">
        <f t="shared" si="18"/>
        <v>0.115361316779374</v>
      </c>
      <c r="M200" s="110">
        <f t="shared" si="18"/>
        <v>0.115361316779374</v>
      </c>
      <c r="N200" s="110">
        <f t="shared" si="18"/>
        <v>0.115361316779374</v>
      </c>
      <c r="O200" s="110">
        <f t="shared" si="18"/>
        <v>0.11415579101902953</v>
      </c>
      <c r="P200" s="110">
        <f t="shared" si="18"/>
        <v>0.11296286300288066</v>
      </c>
      <c r="Q200" s="110">
        <f t="shared" si="18"/>
        <v>0.11178240108450056</v>
      </c>
      <c r="R200" s="110">
        <f t="shared" si="18"/>
        <v>0.11061427499316752</v>
      </c>
      <c r="S200" s="110">
        <f t="shared" si="18"/>
        <v>0.10945835581948891</v>
      </c>
      <c r="T200" s="110">
        <f t="shared" si="18"/>
        <v>0.10831451600117524</v>
      </c>
      <c r="U200" s="110">
        <f t="shared" si="18"/>
        <v>0.10718262930896295</v>
      </c>
      <c r="V200" s="110">
        <f t="shared" si="18"/>
        <v>0.10606257083268428</v>
      </c>
      <c r="W200" s="110">
        <f t="shared" si="18"/>
        <v>0.10495421696748272</v>
      </c>
      <c r="X200" s="110">
        <f t="shared" si="18"/>
        <v>0.10385744540017253</v>
      </c>
      <c r="Y200" s="110">
        <f t="shared" si="18"/>
        <v>0.10277213509574071</v>
      </c>
      <c r="Z200" s="110">
        <f t="shared" si="18"/>
        <v>0.10169816628399021</v>
      </c>
      <c r="AA200" s="110">
        <f t="shared" si="18"/>
        <v>0.10063542044632251</v>
      </c>
      <c r="AB200" s="110">
        <f t="shared" si="18"/>
        <v>9.9583780302658423E-2</v>
      </c>
      <c r="AC200" s="110">
        <f t="shared" si="18"/>
        <v>9.8543129798495638E-2</v>
      </c>
      <c r="AD200" s="110">
        <f t="shared" si="18"/>
        <v>9.7513354092101351E-2</v>
      </c>
      <c r="AE200" s="110">
        <f t="shared" si="18"/>
        <v>9.6494339541838878E-2</v>
      </c>
      <c r="AF200" s="110">
        <f t="shared" si="18"/>
        <v>9.5485973693626658E-2</v>
      </c>
      <c r="AG200" s="110">
        <f t="shared" si="18"/>
        <v>9.4488145268528251E-2</v>
      </c>
      <c r="AH200" s="110">
        <f t="shared" si="18"/>
        <v>9.3500744150472118E-2</v>
      </c>
      <c r="AI200" s="110">
        <f t="shared" si="18"/>
        <v>9.2523661374099689E-2</v>
      </c>
      <c r="AJ200" s="110">
        <f t="shared" si="18"/>
        <v>9.155678911274033E-2</v>
      </c>
      <c r="AK200" s="110">
        <f t="shared" si="18"/>
        <v>9.0600020666512196E-2</v>
      </c>
      <c r="AL200" s="110">
        <f t="shared" si="18"/>
        <v>8.9653250450547131E-2</v>
      </c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 s="68"/>
      <c r="BP200" s="68"/>
      <c r="BQ200" s="68"/>
      <c r="BR200" s="68"/>
      <c r="BS200" s="68"/>
    </row>
    <row r="201" spans="1:71" ht="15.4" x14ac:dyDescent="0.6">
      <c r="A201" s="68"/>
      <c r="B201" s="68"/>
      <c r="C201" s="72" t="s">
        <v>74</v>
      </c>
      <c r="D201" s="106"/>
      <c r="E201" s="106"/>
      <c r="F201" s="106"/>
      <c r="G201" s="110">
        <f>IF(G$114&lt;31,(1/(1+INPUT2!$H$16)^G$114),(1/(1+INPUT2!$H$17)^G$114))</f>
        <v>0.96618357487922713</v>
      </c>
      <c r="H201" s="110">
        <f>IF(H$114&lt;31,(1/(1+INPUT2!$H$16)^H$114),(1/(1+INPUT2!$H$17)^H$114))</f>
        <v>0.93351070036640305</v>
      </c>
      <c r="I201" s="110">
        <f>IF(I$114&lt;31,(1/(1+INPUT2!$H$16)^I$114),(1/(1+INPUT2!$H$17)^I$114))</f>
        <v>0.90194270566802237</v>
      </c>
      <c r="J201" s="110">
        <f>IF(J$114&lt;31,(1/(1+INPUT2!$H$16)^J$114),(1/(1+INPUT2!$H$17)^J$114))</f>
        <v>0.87144222769857238</v>
      </c>
      <c r="K201" s="110">
        <f>IF(K$114&lt;31,(1/(1+INPUT2!$H$16)^K$114),(1/(1+INPUT2!$H$17)^K$114))</f>
        <v>0.84197316685852419</v>
      </c>
      <c r="L201" s="110">
        <f>IF(L$114&lt;31,(1/(1+INPUT2!$H$16)^L$114),(1/(1+INPUT2!$H$17)^L$114))</f>
        <v>0.81350064430775282</v>
      </c>
      <c r="M201" s="110">
        <f>IF(M$114&lt;31,(1/(1+INPUT2!$H$16)^M$114),(1/(1+INPUT2!$H$17)^M$114))</f>
        <v>0.78599096068381913</v>
      </c>
      <c r="N201" s="110">
        <f>IF(N$114&lt;31,(1/(1+INPUT2!$H$16)^N$114),(1/(1+INPUT2!$H$17)^N$114))</f>
        <v>0.75941155621625056</v>
      </c>
      <c r="O201" s="110">
        <f>IF(O$114&lt;31,(1/(1+INPUT2!$H$16)^O$114),(1/(1+INPUT2!$H$17)^O$114))</f>
        <v>0.73373097218961414</v>
      </c>
      <c r="P201" s="110">
        <f>IF(P$114&lt;31,(1/(1+INPUT2!$H$16)^P$114),(1/(1+INPUT2!$H$17)^P$114))</f>
        <v>0.70891881370977217</v>
      </c>
      <c r="Q201" s="110">
        <f>IF(Q$114&lt;31,(1/(1+INPUT2!$H$16)^Q$114),(1/(1+INPUT2!$H$17)^Q$114))</f>
        <v>0.68494571372924851</v>
      </c>
      <c r="R201" s="110">
        <f>IF(R$114&lt;31,(1/(1+INPUT2!$H$16)^R$114),(1/(1+INPUT2!$H$17)^R$114))</f>
        <v>0.66178329828912896</v>
      </c>
      <c r="S201" s="110">
        <f>IF(S$114&lt;31,(1/(1+INPUT2!$H$16)^S$114),(1/(1+INPUT2!$H$17)^S$114))</f>
        <v>0.63940415293635666</v>
      </c>
      <c r="T201" s="110">
        <f>IF(T$114&lt;31,(1/(1+INPUT2!$H$16)^T$114),(1/(1+INPUT2!$H$17)^T$114))</f>
        <v>0.61778179027667302</v>
      </c>
      <c r="U201" s="110">
        <f>IF(U$114&lt;31,(1/(1+INPUT2!$H$16)^U$114),(1/(1+INPUT2!$H$17)^U$114))</f>
        <v>0.59689061862480497</v>
      </c>
      <c r="V201" s="110">
        <f>IF(V$114&lt;31,(1/(1+INPUT2!$H$16)^V$114),(1/(1+INPUT2!$H$17)^V$114))</f>
        <v>0.57670591171478747</v>
      </c>
      <c r="W201" s="110">
        <f>IF(W$114&lt;31,(1/(1+INPUT2!$H$16)^W$114),(1/(1+INPUT2!$H$17)^W$114))</f>
        <v>0.55720377943457733</v>
      </c>
      <c r="X201" s="110">
        <f>IF(X$114&lt;31,(1/(1+INPUT2!$H$16)^X$114),(1/(1+INPUT2!$H$17)^X$114))</f>
        <v>0.53836113955031628</v>
      </c>
      <c r="Y201" s="110">
        <f>IF(Y$114&lt;31,(1/(1+INPUT2!$H$16)^Y$114),(1/(1+INPUT2!$H$17)^Y$114))</f>
        <v>0.52015569038677911</v>
      </c>
      <c r="Z201" s="110">
        <f>IF(Z$114&lt;31,(1/(1+INPUT2!$H$16)^Z$114),(1/(1+INPUT2!$H$17)^Z$114))</f>
        <v>0.50256588443167061</v>
      </c>
      <c r="AA201" s="110">
        <f>IF(AA$114&lt;31,(1/(1+INPUT2!$H$16)^AA$114),(1/(1+INPUT2!$H$17)^AA$114))</f>
        <v>0.48557090283253213</v>
      </c>
      <c r="AB201" s="110">
        <f>IF(AB$114&lt;31,(1/(1+INPUT2!$H$16)^AB$114),(1/(1+INPUT2!$H$17)^AB$114))</f>
        <v>0.46915063075606966</v>
      </c>
      <c r="AC201" s="110">
        <f>IF(AC$114&lt;31,(1/(1+INPUT2!$H$16)^AC$114),(1/(1+INPUT2!$H$17)^AC$114))</f>
        <v>0.45328563358074364</v>
      </c>
      <c r="AD201" s="110">
        <f>IF(AD$114&lt;31,(1/(1+INPUT2!$H$16)^AD$114),(1/(1+INPUT2!$H$17)^AD$114))</f>
        <v>0.43795713389443841</v>
      </c>
      <c r="AE201" s="110">
        <f>IF(AE$114&lt;31,(1/(1+INPUT2!$H$16)^AE$114),(1/(1+INPUT2!$H$17)^AE$114))</f>
        <v>0.42314698926998884</v>
      </c>
      <c r="AF201" s="110">
        <f>IF(AF$114&lt;31,(1/(1+INPUT2!$H$16)^AF$114),(1/(1+INPUT2!$H$17)^AF$114))</f>
        <v>0.40883767079225974</v>
      </c>
      <c r="AG201" s="110">
        <f>IF(AG$114&lt;31,(1/(1+INPUT2!$H$16)^AG$114),(1/(1+INPUT2!$H$17)^AG$114))</f>
        <v>0.39501224231136206</v>
      </c>
      <c r="AH201" s="110">
        <f>IF(AH$114&lt;31,(1/(1+INPUT2!$H$16)^AH$114),(1/(1+INPUT2!$H$17)^AH$114))</f>
        <v>0.38165434039745127</v>
      </c>
      <c r="AI201" s="110">
        <f>IF(AI$114&lt;31,(1/(1+INPUT2!$H$16)^AI$114),(1/(1+INPUT2!$H$17)^AI$114))</f>
        <v>0.36874815497338298</v>
      </c>
      <c r="AJ201" s="110">
        <f>IF(AJ$114&lt;31,(1/(1+INPUT2!$H$16)^AJ$114),(1/(1+INPUT2!$H$17)^AJ$114))</f>
        <v>0.35627841060230236</v>
      </c>
      <c r="AK201" s="110">
        <f>IF(AK$114&lt;31,(1/(1+INPUT2!$H$16)^AK$114),(1/(1+INPUT2!$H$17)^AK$114))</f>
        <v>0.39998714516107459</v>
      </c>
      <c r="AL201" s="110">
        <f>IF(AL$114&lt;31,(1/(1+INPUT2!$H$16)^AL$114),(1/(1+INPUT2!$H$17)^AL$114))</f>
        <v>0.38833703413696569</v>
      </c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 s="68"/>
      <c r="BP201" s="68"/>
      <c r="BQ201" s="68"/>
      <c r="BR201" s="68"/>
      <c r="BS201" s="68"/>
    </row>
    <row r="202" spans="1:71" ht="15.4" x14ac:dyDescent="0.6">
      <c r="A202" s="68"/>
      <c r="B202" s="68"/>
      <c r="C202" s="72" t="s">
        <v>79</v>
      </c>
      <c r="D202" s="106"/>
      <c r="E202" s="106"/>
      <c r="F202" s="106"/>
      <c r="G202" s="110">
        <f>IF(G$114&lt;31,(1/(1+INPUT2!$H$18)^G$114),(1/(1+INPUT2!$H$19)^G$114))</f>
        <v>0.98522167487684742</v>
      </c>
      <c r="H202" s="110">
        <f>IF(H$114&lt;31,(1/(1+INPUT2!$H$18)^H$114),(1/(1+INPUT2!$H$19)^H$114))</f>
        <v>0.9706617486471405</v>
      </c>
      <c r="I202" s="110">
        <f>IF(I$114&lt;31,(1/(1+INPUT2!$H$18)^I$114),(1/(1+INPUT2!$H$19)^I$114))</f>
        <v>0.95631699374102519</v>
      </c>
      <c r="J202" s="110">
        <f>IF(J$114&lt;31,(1/(1+INPUT2!$H$18)^J$114),(1/(1+INPUT2!$H$19)^J$114))</f>
        <v>0.94218423028672449</v>
      </c>
      <c r="K202" s="110">
        <f>IF(K$114&lt;31,(1/(1+INPUT2!$H$18)^K$114),(1/(1+INPUT2!$H$19)^K$114))</f>
        <v>0.92826032540563996</v>
      </c>
      <c r="L202" s="110">
        <f>IF(L$114&lt;31,(1/(1+INPUT2!$H$18)^L$114),(1/(1+INPUT2!$H$19)^L$114))</f>
        <v>0.91454219251787205</v>
      </c>
      <c r="M202" s="110">
        <f>IF(M$114&lt;31,(1/(1+INPUT2!$H$18)^M$114),(1/(1+INPUT2!$H$19)^M$114))</f>
        <v>0.90102679065800217</v>
      </c>
      <c r="N202" s="110">
        <f>IF(N$114&lt;31,(1/(1+INPUT2!$H$18)^N$114),(1/(1+INPUT2!$H$19)^N$114))</f>
        <v>0.88771112380098749</v>
      </c>
      <c r="O202" s="110">
        <f>IF(O$114&lt;31,(1/(1+INPUT2!$H$18)^O$114),(1/(1+INPUT2!$H$19)^O$114))</f>
        <v>0.87459224019801729</v>
      </c>
      <c r="P202" s="110">
        <f>IF(P$114&lt;31,(1/(1+INPUT2!$H$18)^P$114),(1/(1+INPUT2!$H$19)^P$114))</f>
        <v>0.86166723172218462</v>
      </c>
      <c r="Q202" s="110">
        <f>IF(Q$114&lt;31,(1/(1+INPUT2!$H$18)^Q$114),(1/(1+INPUT2!$H$19)^Q$114))</f>
        <v>0.8489332332238273</v>
      </c>
      <c r="R202" s="110">
        <f>IF(R$114&lt;31,(1/(1+INPUT2!$H$18)^R$114),(1/(1+INPUT2!$H$19)^R$114))</f>
        <v>0.83638742189539661</v>
      </c>
      <c r="S202" s="110">
        <f>IF(S$114&lt;31,(1/(1+INPUT2!$H$18)^S$114),(1/(1+INPUT2!$H$19)^S$114))</f>
        <v>0.82402701664571099</v>
      </c>
      <c r="T202" s="110">
        <f>IF(T$114&lt;31,(1/(1+INPUT2!$H$18)^T$114),(1/(1+INPUT2!$H$19)^T$114))</f>
        <v>0.81184927748345925</v>
      </c>
      <c r="U202" s="110">
        <f>IF(U$114&lt;31,(1/(1+INPUT2!$H$18)^U$114),(1/(1+INPUT2!$H$19)^U$114))</f>
        <v>0.79985150490981216</v>
      </c>
      <c r="V202" s="110">
        <f>IF(V$114&lt;31,(1/(1+INPUT2!$H$18)^V$114),(1/(1+INPUT2!$H$19)^V$114))</f>
        <v>0.78803103932001206</v>
      </c>
      <c r="W202" s="110">
        <f>IF(W$114&lt;31,(1/(1+INPUT2!$H$18)^W$114),(1/(1+INPUT2!$H$19)^W$114))</f>
        <v>0.77638526041380518</v>
      </c>
      <c r="X202" s="110">
        <f>IF(X$114&lt;31,(1/(1+INPUT2!$H$18)^X$114),(1/(1+INPUT2!$H$19)^X$114))</f>
        <v>0.76491158661458636</v>
      </c>
      <c r="Y202" s="110">
        <f>IF(Y$114&lt;31,(1/(1+INPUT2!$H$18)^Y$114),(1/(1+INPUT2!$H$19)^Y$114))</f>
        <v>0.7536074744971295</v>
      </c>
      <c r="Z202" s="110">
        <f>IF(Z$114&lt;31,(1/(1+INPUT2!$H$18)^Z$114),(1/(1+INPUT2!$H$19)^Z$114))</f>
        <v>0.74247041822377313</v>
      </c>
      <c r="AA202" s="110">
        <f>IF(AA$114&lt;31,(1/(1+INPUT2!$H$18)^AA$114),(1/(1+INPUT2!$H$19)^AA$114))</f>
        <v>0.73149794898893916</v>
      </c>
      <c r="AB202" s="110">
        <f>IF(AB$114&lt;31,(1/(1+INPUT2!$H$18)^AB$114),(1/(1+INPUT2!$H$19)^AB$114))</f>
        <v>0.72068763447186135</v>
      </c>
      <c r="AC202" s="110">
        <f>IF(AC$114&lt;31,(1/(1+INPUT2!$H$18)^AC$114),(1/(1+INPUT2!$H$19)^AC$114))</f>
        <v>0.71003707829740037</v>
      </c>
      <c r="AD202" s="110">
        <f>IF(AD$114&lt;31,(1/(1+INPUT2!$H$18)^AD$114),(1/(1+INPUT2!$H$19)^AD$114))</f>
        <v>0.69954391950482808</v>
      </c>
      <c r="AE202" s="110">
        <f>IF(AE$114&lt;31,(1/(1+INPUT2!$H$18)^AE$114),(1/(1+INPUT2!$H$19)^AE$114))</f>
        <v>0.68920583202446117</v>
      </c>
      <c r="AF202" s="110">
        <f>IF(AF$114&lt;31,(1/(1+INPUT2!$H$18)^AF$114),(1/(1+INPUT2!$H$19)^AF$114))</f>
        <v>0.67902052416203085</v>
      </c>
      <c r="AG202" s="110">
        <f>IF(AG$114&lt;31,(1/(1+INPUT2!$H$18)^AG$114),(1/(1+INPUT2!$H$19)^AG$114))</f>
        <v>0.66898573809067086</v>
      </c>
      <c r="AH202" s="110">
        <f>IF(AH$114&lt;31,(1/(1+INPUT2!$H$18)^AH$114),(1/(1+INPUT2!$H$19)^AH$114))</f>
        <v>0.65909924935041486</v>
      </c>
      <c r="AI202" s="110">
        <f>IF(AI$114&lt;31,(1/(1+INPUT2!$H$18)^AI$114),(1/(1+INPUT2!$H$19)^AI$114))</f>
        <v>0.64935886635508844</v>
      </c>
      <c r="AJ202" s="110">
        <f>IF(AJ$114&lt;31,(1/(1+INPUT2!$H$18)^AJ$114),(1/(1+INPUT2!$H$19)^AJ$114))</f>
        <v>0.63976242990649135</v>
      </c>
      <c r="AK202" s="110">
        <f>IF(AK$114&lt;31,(1/(1+INPUT2!$H$18)^AK$114),(1/(1+INPUT2!$H$19)^AK$114))</f>
        <v>0.67210371334741503</v>
      </c>
      <c r="AL202" s="110">
        <f>IF(AL$114&lt;31,(1/(1+INPUT2!$H$18)^AL$114),(1/(1+INPUT2!$H$19)^AL$114))</f>
        <v>0.66354399580157475</v>
      </c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 s="68"/>
      <c r="BP202" s="68"/>
      <c r="BQ202" s="68"/>
      <c r="BR202" s="68"/>
      <c r="BS202" s="68"/>
    </row>
    <row r="203" spans="1:71" ht="15.4" x14ac:dyDescent="0.6">
      <c r="A203" s="68"/>
      <c r="B203" s="68"/>
      <c r="C203" s="99" t="s">
        <v>255</v>
      </c>
      <c r="D203" s="106" t="s">
        <v>0</v>
      </c>
      <c r="E203" s="106" t="s">
        <v>110</v>
      </c>
      <c r="F203" s="106"/>
      <c r="G203" s="110">
        <f t="shared" ref="G203:AL203" si="19">G199*G201</f>
        <v>2.3028788151191542</v>
      </c>
      <c r="H203" s="110">
        <f t="shared" si="19"/>
        <v>2.2194049449489679</v>
      </c>
      <c r="I203" s="110">
        <f t="shared" si="19"/>
        <v>2.138995066121915</v>
      </c>
      <c r="J203" s="110">
        <f t="shared" si="19"/>
        <v>2.061535171166291</v>
      </c>
      <c r="K203" s="110">
        <f t="shared" si="19"/>
        <v>1.9869155559529912</v>
      </c>
      <c r="L203" s="110">
        <f t="shared" si="19"/>
        <v>1.9150306548578513</v>
      </c>
      <c r="M203" s="110">
        <f t="shared" si="19"/>
        <v>1.8457788823309551</v>
      </c>
      <c r="N203" s="110">
        <f t="shared" si="19"/>
        <v>1.7790624806203266</v>
      </c>
      <c r="O203" s="110">
        <f t="shared" si="19"/>
        <v>1.7020953692293406</v>
      </c>
      <c r="P203" s="110">
        <f t="shared" si="19"/>
        <v>1.6284655595062589</v>
      </c>
      <c r="Q203" s="110">
        <f t="shared" si="19"/>
        <v>1.5580280853561763</v>
      </c>
      <c r="R203" s="110">
        <f t="shared" si="19"/>
        <v>1.4906442867806844</v>
      </c>
      <c r="S203" s="110">
        <f t="shared" si="19"/>
        <v>1.3368796681627375</v>
      </c>
      <c r="T203" s="110">
        <f t="shared" si="19"/>
        <v>1.2791326207077547</v>
      </c>
      <c r="U203" s="110">
        <f t="shared" si="19"/>
        <v>1.2238862126835577</v>
      </c>
      <c r="V203" s="110">
        <f t="shared" si="19"/>
        <v>1.1710319413549546</v>
      </c>
      <c r="W203" s="110">
        <f t="shared" si="19"/>
        <v>1.1204660194503411</v>
      </c>
      <c r="X203" s="110">
        <f t="shared" si="19"/>
        <v>1.07208916996879</v>
      </c>
      <c r="Y203" s="110">
        <f t="shared" si="19"/>
        <v>1.0258064299251908</v>
      </c>
      <c r="Z203" s="110">
        <f t="shared" si="19"/>
        <v>0.9815269626437928</v>
      </c>
      <c r="AA203" s="110">
        <f t="shared" si="19"/>
        <v>0.93916387822749348</v>
      </c>
      <c r="AB203" s="110">
        <f t="shared" si="19"/>
        <v>0.89863406184647077</v>
      </c>
      <c r="AC203" s="110">
        <f t="shared" si="19"/>
        <v>0.8598580095053191</v>
      </c>
      <c r="AD203" s="110">
        <f t="shared" si="19"/>
        <v>0.82275967096268665</v>
      </c>
      <c r="AE203" s="110">
        <f t="shared" si="19"/>
        <v>0.78726629949166915</v>
      </c>
      <c r="AF203" s="110">
        <f t="shared" si="19"/>
        <v>0.7533083081827765</v>
      </c>
      <c r="AG203" s="110">
        <f t="shared" si="19"/>
        <v>0.72081913250432406</v>
      </c>
      <c r="AH203" s="110">
        <f t="shared" si="19"/>
        <v>0.68973509884751449</v>
      </c>
      <c r="AI203" s="110">
        <f t="shared" si="19"/>
        <v>0.65999529879538943</v>
      </c>
      <c r="AJ203" s="110">
        <f t="shared" si="19"/>
        <v>0.63154146886619278</v>
      </c>
      <c r="AK203" s="110">
        <f t="shared" si="19"/>
        <v>0.70220241447615284</v>
      </c>
      <c r="AL203" s="110">
        <f t="shared" si="19"/>
        <v>0.67519865729005824</v>
      </c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 s="68"/>
      <c r="BP203" s="68"/>
      <c r="BQ203" s="68"/>
      <c r="BR203" s="68"/>
      <c r="BS203" s="68"/>
    </row>
    <row r="204" spans="1:71" ht="15.4" x14ac:dyDescent="0.6">
      <c r="A204" s="68"/>
      <c r="B204" s="68"/>
      <c r="C204" s="99" t="s">
        <v>256</v>
      </c>
      <c r="D204" s="106" t="s">
        <v>0</v>
      </c>
      <c r="E204" s="106" t="s">
        <v>110</v>
      </c>
      <c r="F204" s="106"/>
      <c r="G204" s="110">
        <f t="shared" ref="G204:AL204" si="20">G200*G202</f>
        <v>0.11365646973337341</v>
      </c>
      <c r="H204" s="110">
        <f t="shared" si="20"/>
        <v>0.11197681747130388</v>
      </c>
      <c r="I204" s="110">
        <f t="shared" si="20"/>
        <v>0.11032198765645704</v>
      </c>
      <c r="J204" s="110">
        <f t="shared" si="20"/>
        <v>0.10869161345463749</v>
      </c>
      <c r="K204" s="110">
        <f t="shared" si="20"/>
        <v>0.10708533345284482</v>
      </c>
      <c r="L204" s="110">
        <f t="shared" si="20"/>
        <v>0.10550279157915748</v>
      </c>
      <c r="M204" s="110">
        <f t="shared" si="20"/>
        <v>0.10394363702380049</v>
      </c>
      <c r="N204" s="110">
        <f t="shared" si="20"/>
        <v>0.10240752416137981</v>
      </c>
      <c r="O204" s="110">
        <f t="shared" si="20"/>
        <v>9.9839768998909742E-2</v>
      </c>
      <c r="P204" s="110">
        <f t="shared" si="20"/>
        <v>9.7336397451104575E-2</v>
      </c>
      <c r="Q204" s="110">
        <f t="shared" si="20"/>
        <v>9.4895795170187716E-2</v>
      </c>
      <c r="R204" s="110">
        <f t="shared" si="20"/>
        <v>9.2516388286363826E-2</v>
      </c>
      <c r="S204" s="110">
        <f t="shared" si="20"/>
        <v>9.0196642392878154E-2</v>
      </c>
      <c r="T204" s="110">
        <f t="shared" si="20"/>
        <v>8.793506155652471E-2</v>
      </c>
      <c r="U204" s="110">
        <f t="shared" si="20"/>
        <v>8.573018735296456E-2</v>
      </c>
      <c r="V204" s="110">
        <f t="shared" si="20"/>
        <v>8.3580597926232583E-2</v>
      </c>
      <c r="W204" s="110">
        <f t="shared" si="20"/>
        <v>8.1484907071826082E-2</v>
      </c>
      <c r="X204" s="110">
        <f t="shared" si="20"/>
        <v>7.9441763342783744E-2</v>
      </c>
      <c r="Y204" s="110">
        <f t="shared" si="20"/>
        <v>7.7449849178178959E-2</v>
      </c>
      <c r="Z204" s="110">
        <f t="shared" si="20"/>
        <v>7.5507880053465037E-2</v>
      </c>
      <c r="AA204" s="110">
        <f t="shared" si="20"/>
        <v>7.3614603652124466E-2</v>
      </c>
      <c r="AB204" s="110">
        <f t="shared" si="20"/>
        <v>7.1768799058088445E-2</v>
      </c>
      <c r="AC204" s="110">
        <f t="shared" si="20"/>
        <v>6.9969275968405339E-2</v>
      </c>
      <c r="AD204" s="110">
        <f t="shared" si="20"/>
        <v>6.8214873925650746E-2</v>
      </c>
      <c r="AE204" s="110">
        <f t="shared" si="20"/>
        <v>6.6504461569583923E-2</v>
      </c>
      <c r="AF204" s="110">
        <f t="shared" si="20"/>
        <v>6.4836935907568269E-2</v>
      </c>
      <c r="AG204" s="110">
        <f t="shared" si="20"/>
        <v>6.3211221603284906E-2</v>
      </c>
      <c r="AH204" s="110">
        <f t="shared" si="20"/>
        <v>6.1626270283281367E-2</v>
      </c>
      <c r="AI204" s="110">
        <f t="shared" si="20"/>
        <v>6.0081059860907456E-2</v>
      </c>
      <c r="AJ204" s="110">
        <f t="shared" si="20"/>
        <v>5.8574593877202943E-2</v>
      </c>
      <c r="AK204" s="110">
        <f t="shared" si="20"/>
        <v>6.0892610319315393E-2</v>
      </c>
      <c r="AL204" s="110">
        <f t="shared" si="20"/>
        <v>5.9488876040555375E-2</v>
      </c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 s="68"/>
      <c r="BP204" s="68"/>
      <c r="BQ204" s="68"/>
      <c r="BR204" s="68"/>
      <c r="BS204" s="68"/>
    </row>
    <row r="205" spans="1:71" ht="15.4" x14ac:dyDescent="0.6">
      <c r="A205" s="68"/>
      <c r="B205" s="68"/>
      <c r="C205" s="99" t="s">
        <v>251</v>
      </c>
      <c r="D205" s="106" t="s">
        <v>0</v>
      </c>
      <c r="E205" s="106" t="s">
        <v>110</v>
      </c>
      <c r="F205" s="106"/>
      <c r="G205" s="110">
        <f t="shared" ref="G205:AL205" si="21">G203+G204</f>
        <v>2.4165352848525274</v>
      </c>
      <c r="H205" s="110">
        <f t="shared" si="21"/>
        <v>2.3313817624202717</v>
      </c>
      <c r="I205" s="110">
        <f t="shared" si="21"/>
        <v>2.249317053778372</v>
      </c>
      <c r="J205" s="110">
        <f t="shared" si="21"/>
        <v>2.1702267846209287</v>
      </c>
      <c r="K205" s="110">
        <f t="shared" si="21"/>
        <v>2.094000889405836</v>
      </c>
      <c r="L205" s="110">
        <f t="shared" si="21"/>
        <v>2.0205334464370086</v>
      </c>
      <c r="M205" s="110">
        <f t="shared" si="21"/>
        <v>1.9497225193547556</v>
      </c>
      <c r="N205" s="110">
        <f t="shared" si="21"/>
        <v>1.8814700047817063</v>
      </c>
      <c r="O205" s="110">
        <f t="shared" si="21"/>
        <v>1.8019351382282502</v>
      </c>
      <c r="P205" s="110">
        <f t="shared" si="21"/>
        <v>1.7258019569573635</v>
      </c>
      <c r="Q205" s="110">
        <f t="shared" si="21"/>
        <v>1.652923880526364</v>
      </c>
      <c r="R205" s="110">
        <f t="shared" si="21"/>
        <v>1.5831606750670482</v>
      </c>
      <c r="S205" s="110">
        <f t="shared" si="21"/>
        <v>1.4270763105556157</v>
      </c>
      <c r="T205" s="110">
        <f t="shared" si="21"/>
        <v>1.3670676822642793</v>
      </c>
      <c r="U205" s="110">
        <f t="shared" si="21"/>
        <v>1.3096164000365222</v>
      </c>
      <c r="V205" s="110">
        <f t="shared" si="21"/>
        <v>1.2546125392811871</v>
      </c>
      <c r="W205" s="110">
        <f t="shared" si="21"/>
        <v>1.2019509265221671</v>
      </c>
      <c r="X205" s="110">
        <f t="shared" si="21"/>
        <v>1.1515309333115737</v>
      </c>
      <c r="Y205" s="110">
        <f t="shared" si="21"/>
        <v>1.1032562791033698</v>
      </c>
      <c r="Z205" s="110">
        <f t="shared" si="21"/>
        <v>1.0570348426972578</v>
      </c>
      <c r="AA205" s="110">
        <f t="shared" si="21"/>
        <v>1.0127784818796179</v>
      </c>
      <c r="AB205" s="110">
        <f t="shared" si="21"/>
        <v>0.97040286090455918</v>
      </c>
      <c r="AC205" s="110">
        <f t="shared" si="21"/>
        <v>0.9298272854737244</v>
      </c>
      <c r="AD205" s="110">
        <f t="shared" si="21"/>
        <v>0.89097454488833738</v>
      </c>
      <c r="AE205" s="110">
        <f t="shared" si="21"/>
        <v>0.85377076106125305</v>
      </c>
      <c r="AF205" s="110">
        <f t="shared" si="21"/>
        <v>0.81814524409034473</v>
      </c>
      <c r="AG205" s="110">
        <f t="shared" si="21"/>
        <v>0.78403035410760902</v>
      </c>
      <c r="AH205" s="110">
        <f t="shared" si="21"/>
        <v>0.75136136913079588</v>
      </c>
      <c r="AI205" s="110">
        <f t="shared" si="21"/>
        <v>0.72007635865629693</v>
      </c>
      <c r="AJ205" s="110">
        <f t="shared" si="21"/>
        <v>0.69011606274339576</v>
      </c>
      <c r="AK205" s="110">
        <f t="shared" si="21"/>
        <v>0.7630950247954682</v>
      </c>
      <c r="AL205" s="110">
        <f t="shared" si="21"/>
        <v>0.73468753333061365</v>
      </c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 s="68"/>
      <c r="BP205" s="68"/>
      <c r="BQ205" s="68"/>
      <c r="BR205" s="68"/>
      <c r="BS205" s="68"/>
    </row>
    <row r="206" spans="1:71" ht="15.4" x14ac:dyDescent="0.6">
      <c r="A206" s="68"/>
      <c r="B206" s="68"/>
      <c r="C206" s="99" t="s">
        <v>235</v>
      </c>
      <c r="D206" s="106" t="s">
        <v>0</v>
      </c>
      <c r="E206" s="106" t="s">
        <v>110</v>
      </c>
      <c r="F206" s="106"/>
      <c r="G206" s="110">
        <f>SUM($G203:G203)</f>
        <v>2.3028788151191542</v>
      </c>
      <c r="H206" s="110">
        <f>SUM($G203:H203)</f>
        <v>4.522283760068122</v>
      </c>
      <c r="I206" s="110">
        <f>SUM($G203:I203)</f>
        <v>6.6612788261900366</v>
      </c>
      <c r="J206" s="110">
        <f>SUM($G203:J203)</f>
        <v>8.7228139973563277</v>
      </c>
      <c r="K206" s="110">
        <f>SUM($G203:K203)</f>
        <v>10.70972955330932</v>
      </c>
      <c r="L206" s="110">
        <f>SUM($G203:L203)</f>
        <v>12.624760208167171</v>
      </c>
      <c r="M206" s="110">
        <f>SUM($G203:M203)</f>
        <v>14.470539090498125</v>
      </c>
      <c r="N206" s="110">
        <f>SUM($G203:N203)</f>
        <v>16.24960157111845</v>
      </c>
      <c r="O206" s="110">
        <f>SUM($G203:O203)</f>
        <v>17.951696940347791</v>
      </c>
      <c r="P206" s="110">
        <f>SUM($G203:P203)</f>
        <v>19.580162499854051</v>
      </c>
      <c r="Q206" s="110">
        <f>SUM($G203:Q203)</f>
        <v>21.138190585210229</v>
      </c>
      <c r="R206" s="110">
        <f>SUM($G203:R203)</f>
        <v>22.628834871990914</v>
      </c>
      <c r="S206" s="110">
        <f>SUM($G203:S203)</f>
        <v>23.965714540153652</v>
      </c>
      <c r="T206" s="110">
        <f>SUM($G203:T203)</f>
        <v>25.244847160861408</v>
      </c>
      <c r="U206" s="110">
        <f>SUM($G203:U203)</f>
        <v>26.468733373544964</v>
      </c>
      <c r="V206" s="110">
        <f>SUM($G203:V203)</f>
        <v>27.639765314899918</v>
      </c>
      <c r="W206" s="110">
        <f>SUM($G203:W203)</f>
        <v>28.760231334350259</v>
      </c>
      <c r="X206" s="110">
        <f>SUM($G203:X203)</f>
        <v>29.83232050431905</v>
      </c>
      <c r="Y206" s="110">
        <f>SUM($G203:Y203)</f>
        <v>30.85812693424424</v>
      </c>
      <c r="Z206" s="110">
        <f>SUM($G203:Z203)</f>
        <v>31.839653896888031</v>
      </c>
      <c r="AA206" s="110">
        <f>SUM($G203:AA203)</f>
        <v>32.778817775115527</v>
      </c>
      <c r="AB206" s="110">
        <f>SUM($G203:AB203)</f>
        <v>33.677451836962</v>
      </c>
      <c r="AC206" s="110">
        <f>SUM($G203:AC203)</f>
        <v>34.537309846467316</v>
      </c>
      <c r="AD206" s="110">
        <f>SUM($G203:AD203)</f>
        <v>35.360069517430006</v>
      </c>
      <c r="AE206" s="110">
        <f>SUM($G203:AE203)</f>
        <v>36.147335816921675</v>
      </c>
      <c r="AF206" s="110">
        <f>SUM($G203:AF203)</f>
        <v>36.900644125104449</v>
      </c>
      <c r="AG206" s="110">
        <f>SUM($G203:AG203)</f>
        <v>37.621463257608774</v>
      </c>
      <c r="AH206" s="110">
        <f>SUM($G203:AH203)</f>
        <v>38.311198356456288</v>
      </c>
      <c r="AI206" s="110">
        <f>SUM($G203:AI203)</f>
        <v>38.971193655251675</v>
      </c>
      <c r="AJ206" s="110">
        <f>SUM($G203:AJ203)</f>
        <v>39.602735124117871</v>
      </c>
      <c r="AK206" s="110">
        <f>SUM($G203:AK203)</f>
        <v>40.304937538594025</v>
      </c>
      <c r="AL206" s="110">
        <f>SUM($G203:AL203)</f>
        <v>40.980136195884086</v>
      </c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 s="68"/>
      <c r="BP206" s="68"/>
      <c r="BQ206" s="68"/>
      <c r="BR206" s="68"/>
      <c r="BS206" s="68"/>
    </row>
    <row r="207" spans="1:71" ht="15.4" x14ac:dyDescent="0.6">
      <c r="A207" s="70"/>
      <c r="B207" s="70"/>
      <c r="C207" s="73" t="s">
        <v>257</v>
      </c>
      <c r="D207" s="106" t="s">
        <v>0</v>
      </c>
      <c r="E207" s="106" t="s">
        <v>110</v>
      </c>
      <c r="F207" s="106"/>
      <c r="G207" s="111">
        <f>SUM($G204:G204)</f>
        <v>0.11365646973337341</v>
      </c>
      <c r="H207" s="111">
        <f>SUM($G204:H204)</f>
        <v>0.22563328720467729</v>
      </c>
      <c r="I207" s="111">
        <f>SUM($G204:I204)</f>
        <v>0.3359552748611343</v>
      </c>
      <c r="J207" s="111">
        <f>SUM($G204:J204)</f>
        <v>0.44464688831577182</v>
      </c>
      <c r="K207" s="111">
        <f>SUM($G204:K204)</f>
        <v>0.55173222176861669</v>
      </c>
      <c r="L207" s="111">
        <f>SUM($G204:L204)</f>
        <v>0.65723501334777423</v>
      </c>
      <c r="M207" s="111">
        <f>SUM($G204:M204)</f>
        <v>0.76117865037157473</v>
      </c>
      <c r="N207" s="111">
        <f>SUM($G204:N204)</f>
        <v>0.8635861745329545</v>
      </c>
      <c r="O207" s="111">
        <f>SUM($G204:O204)</f>
        <v>0.96342594353186428</v>
      </c>
      <c r="P207" s="111">
        <f>SUM($G204:P204)</f>
        <v>1.060762340982969</v>
      </c>
      <c r="Q207" s="111">
        <f>SUM($G204:Q204)</f>
        <v>1.1556581361531566</v>
      </c>
      <c r="R207" s="111">
        <f>SUM($G204:R204)</f>
        <v>1.2481745244395204</v>
      </c>
      <c r="S207" s="111">
        <f>SUM($G204:S204)</f>
        <v>1.3383711668323985</v>
      </c>
      <c r="T207" s="111">
        <f>SUM($G204:T204)</f>
        <v>1.4263062283889232</v>
      </c>
      <c r="U207" s="111">
        <f>SUM($G204:U204)</f>
        <v>1.5120364157418877</v>
      </c>
      <c r="V207" s="111">
        <f>SUM($G204:V204)</f>
        <v>1.5956170136681203</v>
      </c>
      <c r="W207" s="111">
        <f>SUM($G204:W204)</f>
        <v>1.6771019207399462</v>
      </c>
      <c r="X207" s="111">
        <f>SUM($G204:X204)</f>
        <v>1.75654368408273</v>
      </c>
      <c r="Y207" s="111">
        <f>SUM($G204:Y204)</f>
        <v>1.833993533260909</v>
      </c>
      <c r="Z207" s="111">
        <f>SUM($G204:Z204)</f>
        <v>1.909501413314374</v>
      </c>
      <c r="AA207" s="111">
        <f>SUM($G204:AA204)</f>
        <v>1.9831160169664983</v>
      </c>
      <c r="AB207" s="111">
        <f>SUM($G204:AB204)</f>
        <v>2.0548848160245869</v>
      </c>
      <c r="AC207" s="111">
        <f>SUM($G204:AC204)</f>
        <v>2.1248540919929924</v>
      </c>
      <c r="AD207" s="111">
        <f>SUM($G204:AD204)</f>
        <v>2.1930689659186431</v>
      </c>
      <c r="AE207" s="111">
        <f>SUM($G204:AE204)</f>
        <v>2.2595734274882271</v>
      </c>
      <c r="AF207" s="111">
        <f>SUM($G204:AF204)</f>
        <v>2.3244103633957955</v>
      </c>
      <c r="AG207" s="111">
        <f>SUM($G204:AG204)</f>
        <v>2.3876215849990805</v>
      </c>
      <c r="AH207" s="111">
        <f>SUM($G204:AH204)</f>
        <v>2.449247855282362</v>
      </c>
      <c r="AI207" s="111">
        <f>SUM($G204:AI204)</f>
        <v>2.5093289151432696</v>
      </c>
      <c r="AJ207" s="111">
        <f>SUM($G204:AJ204)</f>
        <v>2.5679035090204727</v>
      </c>
      <c r="AK207" s="111">
        <f>SUM($G204:AK204)</f>
        <v>2.6287961193397882</v>
      </c>
      <c r="AL207" s="111">
        <f>SUM($G204:AL204)</f>
        <v>2.6882849953803434</v>
      </c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 s="70"/>
      <c r="BP207" s="70"/>
      <c r="BQ207" s="70"/>
      <c r="BR207" s="70"/>
      <c r="BS207" s="70"/>
    </row>
    <row r="208" spans="1:71" ht="15.4" x14ac:dyDescent="0.6">
      <c r="A208" s="68"/>
      <c r="B208" s="68"/>
      <c r="C208" s="99" t="s">
        <v>258</v>
      </c>
      <c r="D208" s="106" t="s">
        <v>0</v>
      </c>
      <c r="E208" s="106" t="s">
        <v>110</v>
      </c>
      <c r="F208" s="106"/>
      <c r="G208" s="110">
        <f>SUM($G205:G205)</f>
        <v>2.4165352848525274</v>
      </c>
      <c r="H208" s="110">
        <f>SUM($G205:H205)</f>
        <v>4.7479170472727992</v>
      </c>
      <c r="I208" s="110">
        <f>SUM($G205:I205)</f>
        <v>6.9972341010511716</v>
      </c>
      <c r="J208" s="110">
        <f>SUM($G205:J205)</f>
        <v>9.1674608856720994</v>
      </c>
      <c r="K208" s="110">
        <f>SUM($G205:K205)</f>
        <v>11.261461775077935</v>
      </c>
      <c r="L208" s="110">
        <f>SUM($G205:L205)</f>
        <v>13.281995221514943</v>
      </c>
      <c r="M208" s="110">
        <f>SUM($G205:M205)</f>
        <v>15.2317177408697</v>
      </c>
      <c r="N208" s="110">
        <f>SUM($G205:N205)</f>
        <v>17.113187745651405</v>
      </c>
      <c r="O208" s="110">
        <f>SUM($G205:O205)</f>
        <v>18.915122883879654</v>
      </c>
      <c r="P208" s="110">
        <f>SUM($G205:P205)</f>
        <v>20.640924840837016</v>
      </c>
      <c r="Q208" s="110">
        <f>SUM($G205:Q205)</f>
        <v>22.293848721363378</v>
      </c>
      <c r="R208" s="110">
        <f>SUM($G205:R205)</f>
        <v>23.877009396430427</v>
      </c>
      <c r="S208" s="110">
        <f>SUM($G205:S205)</f>
        <v>25.304085706986044</v>
      </c>
      <c r="T208" s="110">
        <f>SUM($G205:T205)</f>
        <v>26.671153389250321</v>
      </c>
      <c r="U208" s="110">
        <f>SUM($G205:U205)</f>
        <v>27.980769789286843</v>
      </c>
      <c r="V208" s="110">
        <f>SUM($G205:V205)</f>
        <v>29.235382328568029</v>
      </c>
      <c r="W208" s="110">
        <f>SUM($G205:W205)</f>
        <v>30.437333255090195</v>
      </c>
      <c r="X208" s="110">
        <f>SUM($G205:X205)</f>
        <v>31.588864188401768</v>
      </c>
      <c r="Y208" s="110">
        <f>SUM($G205:Y205)</f>
        <v>32.692120467505134</v>
      </c>
      <c r="Z208" s="110">
        <f>SUM($G205:Z205)</f>
        <v>33.74915531020239</v>
      </c>
      <c r="AA208" s="110">
        <f>SUM($G205:AA205)</f>
        <v>34.761933792082004</v>
      </c>
      <c r="AB208" s="110">
        <f>SUM($G205:AB205)</f>
        <v>35.732336652986561</v>
      </c>
      <c r="AC208" s="110">
        <f>SUM($G205:AC205)</f>
        <v>36.662163938460289</v>
      </c>
      <c r="AD208" s="110">
        <f>SUM($G205:AD205)</f>
        <v>37.553138483348626</v>
      </c>
      <c r="AE208" s="110">
        <f>SUM($G205:AE205)</f>
        <v>38.406909244409881</v>
      </c>
      <c r="AF208" s="110">
        <f>SUM($G205:AF205)</f>
        <v>39.225054488500227</v>
      </c>
      <c r="AG208" s="110">
        <f>SUM($G205:AG205)</f>
        <v>40.009084842607834</v>
      </c>
      <c r="AH208" s="110">
        <f>SUM($G205:AH205)</f>
        <v>40.760446211738632</v>
      </c>
      <c r="AI208" s="110">
        <f>SUM($G205:AI205)</f>
        <v>41.480522570394932</v>
      </c>
      <c r="AJ208" s="110">
        <f>SUM($G205:AJ205)</f>
        <v>42.170638633138324</v>
      </c>
      <c r="AK208" s="110">
        <f>SUM($G205:AK205)</f>
        <v>42.933733657933793</v>
      </c>
      <c r="AL208" s="110">
        <f>SUM($G205:AL205)</f>
        <v>43.668421191264407</v>
      </c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 s="68"/>
      <c r="BP208" s="68"/>
      <c r="BQ208" s="68"/>
      <c r="BR208" s="68"/>
      <c r="BS208" s="68"/>
    </row>
    <row r="209" spans="1:71" x14ac:dyDescent="0.35">
      <c r="A209" s="68"/>
      <c r="B209" s="68"/>
      <c r="C209" s="68"/>
      <c r="D209" s="68"/>
      <c r="E209" s="68"/>
      <c r="F209" s="68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  <c r="AK209" s="69"/>
      <c r="AL209" s="69"/>
      <c r="AM209" s="69"/>
      <c r="AN209" s="69"/>
      <c r="AO209" s="69"/>
      <c r="AP209" s="69"/>
      <c r="AQ209" s="69"/>
      <c r="AR209" s="69"/>
      <c r="AS209" s="69"/>
      <c r="AT209" s="69"/>
      <c r="AU209" s="69"/>
      <c r="AV209" s="69"/>
      <c r="AW209" s="69"/>
      <c r="AX209" s="69"/>
      <c r="AY209" s="69"/>
      <c r="AZ209" s="69"/>
      <c r="BA209" s="69"/>
      <c r="BB209" s="69"/>
      <c r="BC209" s="69"/>
      <c r="BD209" s="69"/>
      <c r="BE209" s="69"/>
      <c r="BF209" s="69"/>
      <c r="BG209" s="69"/>
      <c r="BH209" s="69"/>
      <c r="BI209" s="69"/>
      <c r="BJ209" s="69"/>
      <c r="BK209" s="69"/>
      <c r="BL209" s="69"/>
      <c r="BM209" s="69"/>
      <c r="BN209" s="69"/>
      <c r="BO209" s="68"/>
      <c r="BP209" s="68"/>
      <c r="BQ209" s="68"/>
      <c r="BR209" s="68"/>
      <c r="BS209" s="68"/>
    </row>
    <row r="210" spans="1:71" x14ac:dyDescent="0.35">
      <c r="A210" s="49"/>
      <c r="B210" s="56">
        <v>3</v>
      </c>
      <c r="C210" s="56" t="s">
        <v>138</v>
      </c>
      <c r="D210" s="66"/>
      <c r="E210" s="66"/>
      <c r="F210" s="66"/>
      <c r="G210" s="75"/>
      <c r="H210" s="75"/>
      <c r="I210" s="75"/>
      <c r="J210" s="66"/>
      <c r="K210" s="67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  <c r="Y210" s="66"/>
      <c r="Z210" s="66"/>
      <c r="AA210" s="66"/>
      <c r="AB210" s="66"/>
      <c r="AC210" s="66"/>
      <c r="AD210" s="66"/>
      <c r="AE210" s="66"/>
      <c r="AF210" s="66"/>
      <c r="AG210" s="66"/>
      <c r="AH210" s="66"/>
      <c r="AI210" s="66"/>
      <c r="AJ210" s="66"/>
      <c r="AK210" s="66"/>
      <c r="AL210" s="66"/>
      <c r="AM210" s="66"/>
      <c r="AN210" s="66"/>
      <c r="AO210" s="66"/>
      <c r="AP210" s="66"/>
      <c r="AQ210" s="66"/>
      <c r="AR210" s="66"/>
      <c r="AS210" s="66"/>
      <c r="AT210" s="66"/>
      <c r="AU210" s="66"/>
      <c r="AV210" s="66"/>
      <c r="AW210" s="66"/>
      <c r="AX210" s="66"/>
      <c r="AY210" s="66"/>
      <c r="AZ210" s="66"/>
      <c r="BA210" s="66"/>
      <c r="BB210" s="66"/>
      <c r="BC210" s="66"/>
      <c r="BD210" s="66"/>
      <c r="BE210" s="66"/>
      <c r="BF210" s="66"/>
      <c r="BG210" s="66"/>
      <c r="BH210" s="66"/>
      <c r="BI210" s="66"/>
      <c r="BJ210" s="66"/>
      <c r="BK210" s="66"/>
      <c r="BL210" s="66"/>
      <c r="BM210" s="66"/>
      <c r="BN210" s="66"/>
      <c r="BO210" s="66"/>
      <c r="BP210" s="66"/>
      <c r="BQ210" s="66"/>
      <c r="BR210" s="66"/>
      <c r="BS210" s="66"/>
    </row>
    <row r="211" spans="1:71" x14ac:dyDescent="0.35">
      <c r="A211" s="96"/>
      <c r="B211" s="96"/>
      <c r="C211" s="96"/>
      <c r="D211" s="96"/>
      <c r="E211" s="96"/>
      <c r="F211" s="96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  <c r="AH211" s="97"/>
      <c r="AI211" s="97"/>
      <c r="AJ211" s="97"/>
      <c r="AK211" s="97"/>
      <c r="AL211" s="97"/>
      <c r="AM211" s="97"/>
      <c r="AN211" s="97"/>
      <c r="AO211" s="97"/>
      <c r="AP211" s="97"/>
      <c r="AQ211" s="97"/>
      <c r="AR211" s="97"/>
      <c r="AS211" s="97"/>
      <c r="AT211" s="97"/>
      <c r="AU211" s="97"/>
      <c r="AV211" s="97"/>
      <c r="AW211" s="97"/>
      <c r="AX211" s="97"/>
      <c r="AY211" s="97"/>
      <c r="AZ211" s="97"/>
      <c r="BA211" s="97"/>
      <c r="BB211" s="97"/>
      <c r="BC211" s="97"/>
      <c r="BD211" s="97"/>
      <c r="BE211" s="97"/>
      <c r="BF211" s="97"/>
      <c r="BG211" s="97"/>
      <c r="BH211" s="97"/>
      <c r="BI211" s="97"/>
      <c r="BJ211" s="97"/>
      <c r="BK211" s="97"/>
      <c r="BL211" s="97"/>
      <c r="BM211" s="97"/>
      <c r="BN211" s="97"/>
      <c r="BO211" s="96"/>
      <c r="BP211" s="96"/>
      <c r="BQ211" s="96"/>
      <c r="BR211" s="96"/>
      <c r="BS211" s="96"/>
    </row>
    <row r="212" spans="1:71" ht="15.4" x14ac:dyDescent="0.6">
      <c r="A212" s="69"/>
      <c r="B212" s="68"/>
      <c r="C212" s="124" t="s">
        <v>275</v>
      </c>
      <c r="D212" s="34" t="s">
        <v>0</v>
      </c>
      <c r="E212" s="20" t="s">
        <v>110</v>
      </c>
      <c r="F212" s="160" t="s">
        <v>259</v>
      </c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  <c r="AA212" s="90"/>
      <c r="AB212" s="90"/>
      <c r="AC212" s="90"/>
      <c r="AD212" s="90"/>
      <c r="AE212" s="90">
        <f>'CALC| 2'!$AE$21*'CALC| 2'!H13</f>
        <v>4.0349643973883889E-3</v>
      </c>
      <c r="AF212" s="90">
        <f>'CALC| 2'!$AE$21*'CALC| 2'!I13</f>
        <v>0.21988478110634133</v>
      </c>
      <c r="AG212" s="90">
        <f>'CALC| 2'!$AE$21*'CALC| 2'!J13</f>
        <v>0.24226959496201617</v>
      </c>
      <c r="AH212" s="90">
        <f>'CALC| 2'!$AE$21*'CALC| 2'!K13</f>
        <v>1.5914830381284553</v>
      </c>
      <c r="AI212" s="90">
        <f>'CALC| 2'!$AE$21*'CALC| 2'!L13</f>
        <v>3.2733084988833645</v>
      </c>
      <c r="AJ212" s="90">
        <f>'CALC| 2'!$AE$21*'CALC| 2'!M13</f>
        <v>4.7530450089408633</v>
      </c>
      <c r="AK212" s="90">
        <f>'CALC| 2'!$AE$21*'CALC| 2'!N13</f>
        <v>3.5798541985639445</v>
      </c>
      <c r="AL212" s="90">
        <f>'CALC| 2'!$AE$21*'CALC| 2'!O13</f>
        <v>3.3948369940862539</v>
      </c>
      <c r="AM212" s="90">
        <f>'CALC| 2'!$AE$21*'CALC| 2'!P13</f>
        <v>1.8473057407213822</v>
      </c>
      <c r="AN212" s="90">
        <f>'CALC| 2'!$AE$21*'CALC| 2'!Q13</f>
        <v>1.916712073745956</v>
      </c>
      <c r="AO212" s="90">
        <f>'CALC| 2'!$AE$21*'CALC| 2'!R13</f>
        <v>1.9767099165442654</v>
      </c>
      <c r="AP212" s="90">
        <f>'CALC| 2'!$AE$21*'CALC| 2'!S13</f>
        <v>2.0283208667346662</v>
      </c>
      <c r="AQ212" s="90">
        <f>'CALC| 2'!$AE$21*'CALC| 2'!T13</f>
        <v>2.0724555942873231</v>
      </c>
      <c r="AR212" s="90">
        <f>'CALC| 2'!$AE$21*'CALC| 2'!U13</f>
        <v>2.1099258863282584</v>
      </c>
      <c r="AS212" s="90">
        <f>'CALC| 2'!$AE$21*'CALC| 2'!V13</f>
        <v>2.1414553840881836</v>
      </c>
      <c r="AT212" s="90">
        <f>'CALC| 2'!$AE$21*'CALC| 2'!W13</f>
        <v>2.1676891540063097</v>
      </c>
      <c r="AU212" s="90">
        <f>'CALC| 2'!$AE$21*'CALC| 2'!X13</f>
        <v>2.1892022195795562</v>
      </c>
      <c r="AV212" s="90">
        <f>'CALC| 2'!$AE$21*'CALC| 2'!Y13</f>
        <v>2.2065071668020302</v>
      </c>
      <c r="AW212" s="90">
        <f>'CALC| 2'!$AE$21*'CALC| 2'!Z13</f>
        <v>2.2200609237866948</v>
      </c>
      <c r="AX212" s="90">
        <f>'CALC| 2'!$AE$21*'CALC| 2'!AA13</f>
        <v>2.2302708042385944</v>
      </c>
      <c r="AY212" s="90">
        <f>'CALC| 2'!$AE$21*'CALC| 2'!AB13</f>
        <v>2.23749989471251</v>
      </c>
      <c r="AZ212" s="90">
        <f>'CALC| 2'!$AE$21*'CALC| 2'!AC13</f>
        <v>2.2420718569085754</v>
      </c>
      <c r="BA212" s="90">
        <f>'CALC| 2'!$AE$21*'CALC| 2'!AD13</f>
        <v>2.2442752085225144</v>
      </c>
      <c r="BB212" s="90">
        <f>'CALC| 2'!$AE$21*'CALC| 2'!AE13</f>
        <v>2.2443671392703495</v>
      </c>
      <c r="BC212" s="90">
        <f>'CALC| 2'!$AE$21*'CALC| 2'!AF13</f>
        <v>2.2425769125595241</v>
      </c>
      <c r="BD212" s="90">
        <f>'CALC| 2'!$AE$21*'CALC| 2'!AG13</f>
        <v>2.2391088977979758</v>
      </c>
      <c r="BE212" s="90">
        <f>'CALC| 2'!$AE$21*'CALC| 2'!AH13</f>
        <v>2.2341452734474458</v>
      </c>
      <c r="BF212" s="90">
        <f>'CALC| 2'!$AE$21*'CALC| 2'!AI13</f>
        <v>2.2278484365724314</v>
      </c>
      <c r="BG212" s="90">
        <f>'CALC| 2'!$AE$21*'CALC| 2'!AJ13</f>
        <v>2.2203631507542307</v>
      </c>
      <c r="BH212" s="90">
        <f>'CALC| 2'!$AE$21*'CALC| 2'!AK13</f>
        <v>2.2118184607790634</v>
      </c>
      <c r="BI212" s="90">
        <f>'CALC| 2'!$AE$21*'CALC| 2'!AL13</f>
        <v>2.2023293994245172</v>
      </c>
      <c r="BJ212" s="90">
        <f>'CALC| 2'!$AE$21*'CALC| 2'!AM13</f>
        <v>2.1919985089188159</v>
      </c>
      <c r="BK212" s="90">
        <f>'CALC| 2'!$AE$21*'CALC| 2'!AN13</f>
        <v>2.1809171971961967</v>
      </c>
      <c r="BL212" s="90">
        <f>'CALC| 2'!$AE$21*'CALC| 2'!AO13</f>
        <v>2.169166946886659</v>
      </c>
      <c r="BM212" s="90">
        <f>'CALC| 2'!$AE$21*'CALC| 2'!AP13</f>
        <v>2.1568203930305549</v>
      </c>
      <c r="BN212" s="90">
        <f>'CALC| 2'!$AE$21*'CALC| 2'!AQ13</f>
        <v>2.1439422837722013</v>
      </c>
      <c r="BO212" s="68"/>
      <c r="BP212" s="68"/>
      <c r="BQ212" s="68"/>
      <c r="BR212" s="68"/>
      <c r="BS212" s="68"/>
    </row>
    <row r="213" spans="1:71" ht="15.4" x14ac:dyDescent="0.6">
      <c r="A213" s="69"/>
      <c r="B213" s="68"/>
      <c r="C213" s="124" t="s">
        <v>276</v>
      </c>
      <c r="D213" s="34" t="s">
        <v>0</v>
      </c>
      <c r="E213" s="20" t="s">
        <v>110</v>
      </c>
      <c r="F213" s="20"/>
      <c r="G213" s="90">
        <f>'CALC| 2'!$G$16*'CALC| 2'!H21+'CALC| 2'!$G$11*(1-'CALC| 2'!H21)</f>
        <v>0.299509505675643</v>
      </c>
      <c r="H213" s="90">
        <f>'CALC| 2'!$G$16*'CALC| 2'!I21+'CALC| 2'!$G$11*(1-'CALC| 2'!I21)</f>
        <v>0.299509505675643</v>
      </c>
      <c r="I213" s="90">
        <f>'CALC| 2'!$G$16*'CALC| 2'!J21+'CALC| 2'!$G$11*(1-'CALC| 2'!J21)</f>
        <v>0.299509505675643</v>
      </c>
      <c r="J213" s="90">
        <f>'CALC| 2'!$G$16*'CALC| 2'!K21+'CALC| 2'!$G$11*(1-'CALC| 2'!K21)</f>
        <v>0.299509505675643</v>
      </c>
      <c r="K213" s="90">
        <f>'CALC| 2'!$G$16*'CALC| 2'!L21+'CALC| 2'!$G$11*(1-'CALC| 2'!L21)</f>
        <v>0.299509505675643</v>
      </c>
      <c r="L213" s="90">
        <f>'CALC| 2'!$G$16*'CALC| 2'!M21+'CALC| 2'!$G$11*(1-'CALC| 2'!M21)</f>
        <v>0.299509505675643</v>
      </c>
      <c r="M213" s="90">
        <f>'CALC| 2'!$G$16*'CALC| 2'!N21+'CALC| 2'!$G$11*(1-'CALC| 2'!N21)</f>
        <v>0.299509505675643</v>
      </c>
      <c r="N213" s="90">
        <f>'CALC| 2'!$G$16*'CALC| 2'!O21+'CALC| 2'!$G$11*(1-'CALC| 2'!O21)</f>
        <v>0.299509505675643</v>
      </c>
      <c r="O213" s="90">
        <f>'CALC| 2'!$G$16*'CALC| 2'!P21+'CALC| 2'!$G$11*(1-'CALC| 2'!P21)</f>
        <v>0.29700396401118906</v>
      </c>
      <c r="P213" s="90">
        <f>'CALC| 2'!$G$16*'CALC| 2'!Q21+'CALC| 2'!$G$11*(1-'CALC| 2'!Q21)</f>
        <v>0.29452460525712865</v>
      </c>
      <c r="Q213" s="90">
        <f>'CALC| 2'!$G$16*'CALC| 2'!R21+'CALC| 2'!$G$11*(1-'CALC| 2'!R21)</f>
        <v>0.29207115580204823</v>
      </c>
      <c r="R213" s="90">
        <f>'CALC| 2'!$G$16*'CALC| 2'!S21+'CALC| 2'!$G$11*(1-'CALC| 2'!S21)</f>
        <v>0.2896433448937733</v>
      </c>
      <c r="S213" s="90">
        <f>'CALC| 2'!$G$16*'CALC| 2'!T21+'CALC| 2'!$G$11*(1-'CALC| 2'!T21)</f>
        <v>0.28724090460948992</v>
      </c>
      <c r="T213" s="90">
        <f>'CALC| 2'!$G$16*'CALC| 2'!U21+'CALC| 2'!$G$11*(1-'CALC| 2'!U21)</f>
        <v>0.28486356982617722</v>
      </c>
      <c r="U213" s="90">
        <f>'CALC| 2'!$G$16*'CALC| 2'!V21+'CALC| 2'!$G$11*(1-'CALC| 2'!V21)</f>
        <v>0.28251107819135024</v>
      </c>
      <c r="V213" s="90">
        <f>'CALC| 2'!$G$16*'CALC| 2'!W21+'CALC| 2'!$G$11*(1-'CALC| 2'!W21)</f>
        <v>0.28018317009410715</v>
      </c>
      <c r="W213" s="90">
        <f>'CALC| 2'!$G$16*'CALC| 2'!X21+'CALC| 2'!$G$11*(1-'CALC| 2'!X21)</f>
        <v>0.27787958863648027</v>
      </c>
      <c r="X213" s="90">
        <f>'CALC| 2'!$G$16*'CALC| 2'!Y21+'CALC| 2'!$G$11*(1-'CALC| 2'!Y21)</f>
        <v>0.27560007960508554</v>
      </c>
      <c r="Y213" s="90">
        <f>'CALC| 2'!$G$16*'CALC| 2'!Z21+'CALC| 2'!$G$11*(1-'CALC| 2'!Z21)</f>
        <v>0.27334439144306893</v>
      </c>
      <c r="Z213" s="90">
        <f>'CALC| 2'!$G$16*'CALC| 2'!AA21+'CALC| 2'!$G$11*(1-'CALC| 2'!AA21)</f>
        <v>0.27111227522234538</v>
      </c>
      <c r="AA213" s="90">
        <f>'CALC| 2'!$G$16*'CALC| 2'!AB21+'CALC| 2'!$G$11*(1-'CALC| 2'!AB21)</f>
        <v>0.26890348461612845</v>
      </c>
      <c r="AB213" s="90">
        <f>'CALC| 2'!$G$16*'CALC| 2'!AC21+'CALC| 2'!$G$11*(1-'CALC| 2'!AC21)</f>
        <v>0.26671777587174639</v>
      </c>
      <c r="AC213" s="90">
        <f>'CALC| 2'!$G$16*'CALC| 2'!AD21+'CALC| 2'!$G$11*(1-'CALC| 2'!AD21)</f>
        <v>0.26455490778374319</v>
      </c>
      <c r="AD213" s="90">
        <f>'CALC| 2'!$G$16*'CALC| 2'!AE21+'CALC| 2'!$G$11*(1-'CALC| 2'!AE21)</f>
        <v>0.26241464166725958</v>
      </c>
      <c r="AE213" s="90">
        <f>'CALC| 2'!$G$16*'CALC| 2'!AF21+'CALC| 2'!$G$11*(1-'CALC| 2'!AF21)</f>
        <v>0.26029674133169323</v>
      </c>
      <c r="AF213" s="90">
        <f>'CALC| 2'!$G$16*'CALC| 2'!AG21+'CALC| 2'!$G$11*(1-'CALC| 2'!AG21)</f>
        <v>0.25820097305463358</v>
      </c>
      <c r="AG213" s="90">
        <f>'CALC| 2'!$G$16*'CALC| 2'!AH21+'CALC| 2'!$G$11*(1-'CALC| 2'!AH21)</f>
        <v>0.25612710555606916</v>
      </c>
      <c r="AH213" s="90">
        <f>'CALC| 2'!$G$16*'CALC| 2'!AI21+'CALC| 2'!$G$11*(1-'CALC| 2'!AI21)</f>
        <v>0.2540749099728648</v>
      </c>
      <c r="AI213" s="90">
        <f>'CALC| 2'!$G$16*'CALC| 2'!AJ21+'CALC| 2'!$G$11*(1-'CALC| 2'!AJ21)</f>
        <v>0.25204415983350487</v>
      </c>
      <c r="AJ213" s="90">
        <f>'CALC| 2'!$G$16*'CALC| 2'!AK21+'CALC| 2'!$G$11*(1-'CALC| 2'!AK21)</f>
        <v>0.25003463103310131</v>
      </c>
      <c r="AK213" s="90">
        <f>'CALC| 2'!$G$16*'CALC| 2'!AL21+'CALC| 2'!$G$11*(1-'CALC| 2'!AL21)</f>
        <v>0.24804610180866191</v>
      </c>
      <c r="AL213" s="90">
        <f>'CALC| 2'!$G$16*'CALC| 2'!AM21+'CALC| 2'!$G$11*(1-'CALC| 2'!AM21)</f>
        <v>0.24607835271461789</v>
      </c>
      <c r="AM213" s="90"/>
      <c r="AN213" s="90"/>
      <c r="AO213" s="90"/>
      <c r="AP213" s="90"/>
      <c r="AQ213" s="90"/>
      <c r="AR213" s="90"/>
      <c r="AS213" s="90"/>
      <c r="AT213" s="90"/>
      <c r="AU213" s="90"/>
      <c r="AV213" s="90"/>
      <c r="AW213" s="90"/>
      <c r="AX213" s="90"/>
      <c r="AY213" s="90"/>
      <c r="AZ213" s="90"/>
      <c r="BA213" s="90"/>
      <c r="BB213" s="90"/>
      <c r="BC213" s="90"/>
      <c r="BD213" s="90"/>
      <c r="BE213" s="90"/>
      <c r="BF213" s="90"/>
      <c r="BG213" s="90"/>
      <c r="BH213" s="90"/>
      <c r="BI213" s="90"/>
      <c r="BJ213" s="90"/>
      <c r="BK213" s="90"/>
      <c r="BL213" s="90"/>
      <c r="BM213" s="90"/>
      <c r="BN213" s="90"/>
      <c r="BO213" s="68"/>
      <c r="BP213" s="68"/>
      <c r="BQ213" s="68"/>
      <c r="BR213" s="68"/>
      <c r="BS213" s="68"/>
    </row>
    <row r="214" spans="1:71" ht="15.4" x14ac:dyDescent="0.6">
      <c r="A214" s="69"/>
      <c r="B214" s="68"/>
      <c r="C214" s="124" t="s">
        <v>277</v>
      </c>
      <c r="D214" s="34"/>
      <c r="E214" s="20"/>
      <c r="F214" s="2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  <c r="AC214" s="90"/>
      <c r="AD214" s="90"/>
      <c r="AE214" s="90"/>
      <c r="AF214" s="90"/>
      <c r="AG214" s="90"/>
      <c r="AH214" s="90"/>
      <c r="AI214" s="90"/>
      <c r="AJ214" s="90"/>
      <c r="AK214" s="90"/>
      <c r="AL214" s="90"/>
      <c r="AM214" s="90">
        <f>'CALC| 2'!$G$11</f>
        <v>5.974475309631988E-2</v>
      </c>
      <c r="AN214" s="90">
        <f>'CALC| 2'!$G$11</f>
        <v>5.974475309631988E-2</v>
      </c>
      <c r="AO214" s="90">
        <f>'CALC| 2'!$G$11</f>
        <v>5.974475309631988E-2</v>
      </c>
      <c r="AP214" s="90">
        <f>'CALC| 2'!$G$11</f>
        <v>5.974475309631988E-2</v>
      </c>
      <c r="AQ214" s="90">
        <f>'CALC| 2'!$G$11</f>
        <v>5.974475309631988E-2</v>
      </c>
      <c r="AR214" s="90">
        <f>'CALC| 2'!$G$11</f>
        <v>5.974475309631988E-2</v>
      </c>
      <c r="AS214" s="90">
        <f>'CALC| 2'!$G$11</f>
        <v>5.974475309631988E-2</v>
      </c>
      <c r="AT214" s="90">
        <f>'CALC| 2'!$G$11</f>
        <v>5.974475309631988E-2</v>
      </c>
      <c r="AU214" s="90">
        <f>'CALC| 2'!$G$11</f>
        <v>5.974475309631988E-2</v>
      </c>
      <c r="AV214" s="90">
        <f>'CALC| 2'!$G$11</f>
        <v>5.974475309631988E-2</v>
      </c>
      <c r="AW214" s="90">
        <f>'CALC| 2'!$G$11</f>
        <v>5.974475309631988E-2</v>
      </c>
      <c r="AX214" s="90">
        <f>'CALC| 2'!$G$11</f>
        <v>5.974475309631988E-2</v>
      </c>
      <c r="AY214" s="90">
        <f>'CALC| 2'!$G$11</f>
        <v>5.974475309631988E-2</v>
      </c>
      <c r="AZ214" s="90">
        <f>'CALC| 2'!$G$11</f>
        <v>5.974475309631988E-2</v>
      </c>
      <c r="BA214" s="90">
        <f>'CALC| 2'!$G$11</f>
        <v>5.974475309631988E-2</v>
      </c>
      <c r="BB214" s="90">
        <f>'CALC| 2'!$G$11</f>
        <v>5.974475309631988E-2</v>
      </c>
      <c r="BC214" s="90">
        <f>'CALC| 2'!$G$11</f>
        <v>5.974475309631988E-2</v>
      </c>
      <c r="BD214" s="90">
        <f>'CALC| 2'!$G$11</f>
        <v>5.974475309631988E-2</v>
      </c>
      <c r="BE214" s="90">
        <f>'CALC| 2'!$G$11</f>
        <v>5.974475309631988E-2</v>
      </c>
      <c r="BF214" s="90">
        <f>'CALC| 2'!$G$11</f>
        <v>5.974475309631988E-2</v>
      </c>
      <c r="BG214" s="90">
        <f>'CALC| 2'!$G$11</f>
        <v>5.974475309631988E-2</v>
      </c>
      <c r="BH214" s="90">
        <f>'CALC| 2'!$G$11</f>
        <v>5.974475309631988E-2</v>
      </c>
      <c r="BI214" s="90">
        <f>'CALC| 2'!$G$11</f>
        <v>5.974475309631988E-2</v>
      </c>
      <c r="BJ214" s="90">
        <f>'CALC| 2'!$G$11</f>
        <v>5.974475309631988E-2</v>
      </c>
      <c r="BK214" s="90">
        <f>'CALC| 2'!$G$11</f>
        <v>5.974475309631988E-2</v>
      </c>
      <c r="BL214" s="90">
        <f>'CALC| 2'!$G$11</f>
        <v>5.974475309631988E-2</v>
      </c>
      <c r="BM214" s="90">
        <f>'CALC| 2'!$G$11</f>
        <v>5.974475309631988E-2</v>
      </c>
      <c r="BN214" s="90">
        <f>'CALC| 2'!$G$11</f>
        <v>5.974475309631988E-2</v>
      </c>
      <c r="BO214" s="68"/>
      <c r="BP214" s="68"/>
      <c r="BQ214" s="68"/>
      <c r="BR214" s="68"/>
      <c r="BS214" s="68"/>
    </row>
    <row r="215" spans="1:71" ht="15.4" x14ac:dyDescent="0.6">
      <c r="A215" s="69"/>
      <c r="B215" s="68"/>
      <c r="C215" s="68" t="s">
        <v>2</v>
      </c>
      <c r="D215" s="34" t="s">
        <v>0</v>
      </c>
      <c r="E215" s="20" t="s">
        <v>110</v>
      </c>
      <c r="F215" s="20"/>
      <c r="G215" s="90">
        <f>'CALC| 2'!H20</f>
        <v>0.61726154838324909</v>
      </c>
      <c r="H215" s="90">
        <f>'CALC| 2'!I20</f>
        <v>0.61130497444135079</v>
      </c>
      <c r="I215" s="90">
        <f>'CALC| 2'!J20</f>
        <v>0.60540588143799168</v>
      </c>
      <c r="J215" s="90">
        <f>'CALC| 2'!K20</f>
        <v>0.59956371468211511</v>
      </c>
      <c r="K215" s="90">
        <f>'CALC| 2'!L20</f>
        <v>0.59377792483543268</v>
      </c>
      <c r="L215" s="90">
        <f>'CALC| 2'!M20</f>
        <v>0.58804796786077074</v>
      </c>
      <c r="M215" s="90">
        <f>'CALC| 2'!N20</f>
        <v>0.58237330497091422</v>
      </c>
      <c r="N215" s="90">
        <f>'CALC| 2'!O20</f>
        <v>0.57675340257794494</v>
      </c>
      <c r="O215" s="90">
        <f>'CALC| 2'!P20</f>
        <v>0.57118773224306774</v>
      </c>
      <c r="P215" s="90">
        <f>'CALC| 2'!Q20</f>
        <v>0.5656757706269222</v>
      </c>
      <c r="Q215" s="90">
        <f>'CALC| 2'!R20</f>
        <v>0.5602169994403724</v>
      </c>
      <c r="R215" s="90">
        <f>'CALC| 2'!S20</f>
        <v>0.5548109053957726</v>
      </c>
      <c r="S215" s="90">
        <f>'CALC| 2'!T20</f>
        <v>0.54945698015870359</v>
      </c>
      <c r="T215" s="90">
        <f>'CALC| 2'!U20</f>
        <v>0.54415472030017209</v>
      </c>
      <c r="U215" s="90">
        <f>'CALC| 2'!V20</f>
        <v>0.53890362724927532</v>
      </c>
      <c r="V215" s="90">
        <f>'CALC| 2'!W20</f>
        <v>0.53370320724631992</v>
      </c>
      <c r="W215" s="90">
        <f>'CALC| 2'!X20</f>
        <v>0.52855297129639278</v>
      </c>
      <c r="X215" s="90">
        <f>'CALC| 2'!Y20</f>
        <v>0.52345243512338258</v>
      </c>
      <c r="Y215" s="90">
        <f>'CALC| 2'!Z20</f>
        <v>0.51840111912444198</v>
      </c>
      <c r="Z215" s="90">
        <f>'CALC| 2'!AA20</f>
        <v>0.51339854832489107</v>
      </c>
      <c r="AA215" s="90">
        <f>'CALC| 2'!AB20</f>
        <v>0.50844425233355584</v>
      </c>
      <c r="AB215" s="90">
        <f>'CALC| 2'!AC20</f>
        <v>0.503537765298537</v>
      </c>
      <c r="AC215" s="90">
        <f>'CALC| 2'!AD20</f>
        <v>0.49867862586340617</v>
      </c>
      <c r="AD215" s="90">
        <f>'CALC| 2'!AE20</f>
        <v>0.49386637712382425</v>
      </c>
      <c r="AE215" s="90">
        <f>'CALC| 2'!AF20</f>
        <v>0.48910056658457934</v>
      </c>
      <c r="AF215" s="90">
        <f>'CALC| 2'!AG20</f>
        <v>0.48438074611703813</v>
      </c>
      <c r="AG215" s="90">
        <f>'CALC| 2'!AH20</f>
        <v>0.47970647191700877</v>
      </c>
      <c r="AH215" s="90">
        <f>'CALC| 2'!AI20</f>
        <v>0.47507730446300955</v>
      </c>
      <c r="AI215" s="90">
        <f>'CALC| 2'!AJ20</f>
        <v>0.47049280847494157</v>
      </c>
      <c r="AJ215" s="90">
        <f>'CALC| 2'!AK20</f>
        <v>0.46595255287315834</v>
      </c>
      <c r="AK215" s="90">
        <f>'CALC| 2'!AL20</f>
        <v>0.46145611073793241</v>
      </c>
      <c r="AL215" s="90">
        <f>'CALC| 2'!AM20</f>
        <v>0.45700305926931128</v>
      </c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 s="68"/>
      <c r="BP215" s="68"/>
      <c r="BQ215" s="68"/>
      <c r="BR215" s="68"/>
      <c r="BS215" s="68"/>
    </row>
    <row r="216" spans="1:71" ht="15.4" x14ac:dyDescent="0.6">
      <c r="A216" s="69"/>
      <c r="B216" s="68"/>
      <c r="C216" s="68" t="s">
        <v>25</v>
      </c>
      <c r="D216" s="34" t="s">
        <v>0</v>
      </c>
      <c r="E216" s="20" t="s">
        <v>110</v>
      </c>
      <c r="F216" s="20"/>
      <c r="G216" s="90">
        <f>'CALC| 2'!$G$24*'CALC| 2'!H21</f>
        <v>0.42436000000000007</v>
      </c>
      <c r="H216" s="90">
        <f>'CALC| 2'!$G$24*'CALC| 2'!I21</f>
        <v>0.42436000000000007</v>
      </c>
      <c r="I216" s="90">
        <f>'CALC| 2'!$G$24*'CALC| 2'!J21</f>
        <v>0.42436000000000007</v>
      </c>
      <c r="J216" s="90">
        <f>'CALC| 2'!$G$24*'CALC| 2'!K21</f>
        <v>0.42436000000000007</v>
      </c>
      <c r="K216" s="90">
        <f>'CALC| 2'!$G$24*'CALC| 2'!L21</f>
        <v>0.42436000000000007</v>
      </c>
      <c r="L216" s="90">
        <f>'CALC| 2'!$G$24*'CALC| 2'!M21</f>
        <v>0.42436000000000007</v>
      </c>
      <c r="M216" s="90">
        <f>'CALC| 2'!$G$24*'CALC| 2'!N21</f>
        <v>0.42436000000000007</v>
      </c>
      <c r="N216" s="90">
        <f>'CALC| 2'!$G$24*'CALC| 2'!O21</f>
        <v>0.42436000000000007</v>
      </c>
      <c r="O216" s="90">
        <f>'CALC| 2'!$G$24*'CALC| 2'!P21</f>
        <v>0.41992543800000004</v>
      </c>
      <c r="P216" s="90">
        <f>'CALC| 2'!$G$24*'CALC| 2'!Q21</f>
        <v>0.41553721717290004</v>
      </c>
      <c r="Q216" s="90">
        <f>'CALC| 2'!$G$24*'CALC| 2'!R21</f>
        <v>0.41119485325344318</v>
      </c>
      <c r="R216" s="90">
        <f>'CALC| 2'!$G$24*'CALC| 2'!S21</f>
        <v>0.40689786703694464</v>
      </c>
      <c r="S216" s="90">
        <f>'CALC| 2'!$G$24*'CALC| 2'!T21</f>
        <v>0.40264578432640857</v>
      </c>
      <c r="T216" s="90">
        <f>'CALC| 2'!$G$24*'CALC| 2'!U21</f>
        <v>0.39843813588019755</v>
      </c>
      <c r="U216" s="90">
        <f>'CALC| 2'!$G$24*'CALC| 2'!V21</f>
        <v>0.39427445736024946</v>
      </c>
      <c r="V216" s="90">
        <f>'CALC| 2'!$G$24*'CALC| 2'!W21</f>
        <v>0.39015428928083484</v>
      </c>
      <c r="W216" s="90">
        <f>'CALC| 2'!$G$24*'CALC| 2'!X21</f>
        <v>0.3860771769578501</v>
      </c>
      <c r="X216" s="90">
        <f>'CALC| 2'!$G$24*'CALC| 2'!Y21</f>
        <v>0.38204267045864054</v>
      </c>
      <c r="Y216" s="90">
        <f>'CALC| 2'!$G$24*'CALC| 2'!Z21</f>
        <v>0.37805032455234772</v>
      </c>
      <c r="Z216" s="90">
        <f>'CALC| 2'!$G$24*'CALC| 2'!AA21</f>
        <v>0.37409969866077564</v>
      </c>
      <c r="AA216" s="90">
        <f>'CALC| 2'!$G$24*'CALC| 2'!AB21</f>
        <v>0.37019035680977053</v>
      </c>
      <c r="AB216" s="90">
        <f>'CALC| 2'!$G$24*'CALC| 2'!AC21</f>
        <v>0.36632186758110835</v>
      </c>
      <c r="AC216" s="90">
        <f>'CALC| 2'!$G$24*'CALC| 2'!AD21</f>
        <v>0.36249380406488574</v>
      </c>
      <c r="AD216" s="90">
        <f>'CALC| 2'!$G$24*'CALC| 2'!AE21</f>
        <v>0.35870574381240766</v>
      </c>
      <c r="AE216" s="90">
        <f>'CALC| 2'!$G$24*'CALC| 2'!AF21</f>
        <v>0.35495726878956796</v>
      </c>
      <c r="AF216" s="90">
        <f>'CALC| 2'!$G$24*'CALC| 2'!AG21</f>
        <v>0.35124796533071695</v>
      </c>
      <c r="AG216" s="90">
        <f>'CALC| 2'!$G$24*'CALC| 2'!AH21</f>
        <v>0.3475774240930109</v>
      </c>
      <c r="AH216" s="90">
        <f>'CALC| 2'!$G$24*'CALC| 2'!AI21</f>
        <v>0.34394524001123894</v>
      </c>
      <c r="AI216" s="90">
        <f>'CALC| 2'!$G$24*'CALC| 2'!AJ21</f>
        <v>0.34035101225312148</v>
      </c>
      <c r="AJ216" s="90">
        <f>'CALC| 2'!$G$24*'CALC| 2'!AK21</f>
        <v>0.33679434417507631</v>
      </c>
      <c r="AK216" s="90">
        <f>'CALC| 2'!$G$24*'CALC| 2'!AL21</f>
        <v>0.33327484327844675</v>
      </c>
      <c r="AL216" s="90">
        <f>'CALC| 2'!$G$24*'CALC| 2'!AM21</f>
        <v>0.32979212116618695</v>
      </c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 s="68"/>
      <c r="BP216" s="68"/>
      <c r="BQ216" s="68"/>
      <c r="BR216" s="68"/>
      <c r="BS216" s="68"/>
    </row>
    <row r="217" spans="1:71" ht="14.25" x14ac:dyDescent="0.4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</row>
    <row r="218" spans="1:71" ht="14.25" x14ac:dyDescent="0.45">
      <c r="A218" s="69"/>
      <c r="B218" s="68"/>
      <c r="C218" s="70" t="s">
        <v>26</v>
      </c>
      <c r="D218" s="68"/>
      <c r="E218" s="68"/>
      <c r="F218" s="68"/>
      <c r="G218" s="90"/>
      <c r="H218" s="90"/>
      <c r="I218" s="90"/>
      <c r="J218" s="90"/>
      <c r="K218" s="90"/>
      <c r="L218" s="90"/>
      <c r="M218" s="90"/>
      <c r="N218" s="90"/>
      <c r="O218" s="90"/>
      <c r="P218" s="90"/>
      <c r="Q218" s="90"/>
      <c r="R218" s="90"/>
      <c r="S218" s="90"/>
      <c r="T218" s="90"/>
      <c r="U218" s="90"/>
      <c r="V218" s="90"/>
      <c r="W218" s="90"/>
      <c r="X218" s="90"/>
      <c r="Y218" s="90"/>
      <c r="Z218" s="90"/>
      <c r="AA218" s="90"/>
      <c r="AB218" s="90"/>
      <c r="AC218" s="90"/>
      <c r="AD218" s="90"/>
      <c r="AE218" s="90"/>
      <c r="AF218" s="90"/>
      <c r="AG218" s="90"/>
      <c r="AH218" s="90"/>
      <c r="AI218" s="90"/>
      <c r="AJ218" s="90"/>
      <c r="AK218" s="90"/>
      <c r="AL218" s="90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 s="68"/>
      <c r="BP218" s="68"/>
      <c r="BQ218" s="68"/>
      <c r="BR218" s="68"/>
      <c r="BS218" s="68"/>
    </row>
    <row r="219" spans="1:71" ht="15.4" x14ac:dyDescent="0.6">
      <c r="A219" s="69"/>
      <c r="B219" s="68"/>
      <c r="C219" s="98" t="s">
        <v>27</v>
      </c>
      <c r="D219" s="34" t="s">
        <v>0</v>
      </c>
      <c r="E219" s="20" t="s">
        <v>110</v>
      </c>
      <c r="F219" s="20"/>
      <c r="G219" s="90">
        <f>'CALC| 2'!$G$28*'CALC| 2'!H21</f>
        <v>4.2436000000000008E-2</v>
      </c>
      <c r="H219" s="90">
        <f>'CALC| 2'!$G$28*'CALC| 2'!I21</f>
        <v>4.2436000000000008E-2</v>
      </c>
      <c r="I219" s="90">
        <f>'CALC| 2'!$G$28*'CALC| 2'!J21</f>
        <v>4.2436000000000008E-2</v>
      </c>
      <c r="J219" s="90">
        <f>'CALC| 2'!$G$28*'CALC| 2'!K21</f>
        <v>4.2436000000000008E-2</v>
      </c>
      <c r="K219" s="90">
        <f>'CALC| 2'!$G$28*'CALC| 2'!L21</f>
        <v>4.2436000000000008E-2</v>
      </c>
      <c r="L219" s="90">
        <f>'CALC| 2'!$G$28*'CALC| 2'!M21</f>
        <v>4.2436000000000008E-2</v>
      </c>
      <c r="M219" s="90">
        <f>'CALC| 2'!$G$28*'CALC| 2'!N21</f>
        <v>4.2436000000000008E-2</v>
      </c>
      <c r="N219" s="90">
        <f>'CALC| 2'!$G$28*'CALC| 2'!O21</f>
        <v>4.2436000000000008E-2</v>
      </c>
      <c r="O219" s="90">
        <f>'CALC| 2'!$G$28*'CALC| 2'!P21</f>
        <v>4.1992543800000004E-2</v>
      </c>
      <c r="P219" s="90">
        <f>'CALC| 2'!$G$28*'CALC| 2'!Q21</f>
        <v>4.155372171729E-2</v>
      </c>
      <c r="Q219" s="90">
        <f>'CALC| 2'!$G$28*'CALC| 2'!R21</f>
        <v>4.1119485325344318E-2</v>
      </c>
      <c r="R219" s="90">
        <f>'CALC| 2'!$G$28*'CALC| 2'!S21</f>
        <v>4.0689786703694469E-2</v>
      </c>
      <c r="S219" s="90">
        <f>'CALC| 2'!$G$28*'CALC| 2'!T21</f>
        <v>4.0264578432640856E-2</v>
      </c>
      <c r="T219" s="90">
        <f>'CALC| 2'!$G$28*'CALC| 2'!U21</f>
        <v>3.9843813588019757E-2</v>
      </c>
      <c r="U219" s="90">
        <f>'CALC| 2'!$G$28*'CALC| 2'!V21</f>
        <v>3.9427445736024948E-2</v>
      </c>
      <c r="V219" s="90">
        <f>'CALC| 2'!$G$28*'CALC| 2'!W21</f>
        <v>3.9015428928083483E-2</v>
      </c>
      <c r="W219" s="90">
        <f>'CALC| 2'!$G$28*'CALC| 2'!X21</f>
        <v>3.8607717695785013E-2</v>
      </c>
      <c r="X219" s="90">
        <f>'CALC| 2'!$G$28*'CALC| 2'!Y21</f>
        <v>3.8204267045864056E-2</v>
      </c>
      <c r="Y219" s="90">
        <f>'CALC| 2'!$G$28*'CALC| 2'!Z21</f>
        <v>3.7805032455234769E-2</v>
      </c>
      <c r="Z219" s="90">
        <f>'CALC| 2'!$G$28*'CALC| 2'!AA21</f>
        <v>3.7409969866077565E-2</v>
      </c>
      <c r="AA219" s="90">
        <f>'CALC| 2'!$G$28*'CALC| 2'!AB21</f>
        <v>3.7019035680977051E-2</v>
      </c>
      <c r="AB219" s="90">
        <f>'CALC| 2'!$G$28*'CALC| 2'!AC21</f>
        <v>3.6632186758110835E-2</v>
      </c>
      <c r="AC219" s="90">
        <f>'CALC| 2'!$G$28*'CALC| 2'!AD21</f>
        <v>3.6249380406488577E-2</v>
      </c>
      <c r="AD219" s="90">
        <f>'CALC| 2'!$G$28*'CALC| 2'!AE21</f>
        <v>3.5870574381240763E-2</v>
      </c>
      <c r="AE219" s="90">
        <f>'CALC| 2'!$G$28*'CALC| 2'!AF21</f>
        <v>3.5495726878956795E-2</v>
      </c>
      <c r="AF219" s="90">
        <f>'CALC| 2'!$G$28*'CALC| 2'!AG21</f>
        <v>3.5124796533071698E-2</v>
      </c>
      <c r="AG219" s="90">
        <f>'CALC| 2'!$G$28*'CALC| 2'!AH21</f>
        <v>3.4757742409301094E-2</v>
      </c>
      <c r="AH219" s="90">
        <f>'CALC| 2'!$G$28*'CALC| 2'!AI21</f>
        <v>3.4394524001123895E-2</v>
      </c>
      <c r="AI219" s="90">
        <f>'CALC| 2'!$G$28*'CALC| 2'!AJ21</f>
        <v>3.4035101225312149E-2</v>
      </c>
      <c r="AJ219" s="90">
        <f>'CALC| 2'!$G$28*'CALC| 2'!AK21</f>
        <v>3.3679434417507634E-2</v>
      </c>
      <c r="AK219" s="90">
        <f>'CALC| 2'!$G$28*'CALC| 2'!AL21</f>
        <v>3.3327484327844679E-2</v>
      </c>
      <c r="AL219" s="90">
        <f>'CALC| 2'!$G$28*'CALC| 2'!AM21</f>
        <v>3.2979212116618695E-2</v>
      </c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 s="68"/>
      <c r="BP219" s="68"/>
      <c r="BQ219" s="68"/>
      <c r="BR219" s="68"/>
      <c r="BS219" s="68"/>
    </row>
    <row r="220" spans="1:71" ht="14.25" x14ac:dyDescent="0.4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</row>
    <row r="221" spans="1:71" ht="15.4" x14ac:dyDescent="0.6">
      <c r="A221" s="69"/>
      <c r="B221" s="68"/>
      <c r="C221" s="70" t="s">
        <v>28</v>
      </c>
      <c r="D221" s="34"/>
      <c r="E221" s="20"/>
      <c r="F221" s="20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  <c r="R221" s="90"/>
      <c r="S221" s="90"/>
      <c r="T221" s="90"/>
      <c r="U221" s="90"/>
      <c r="V221" s="90"/>
      <c r="W221" s="90"/>
      <c r="X221" s="90"/>
      <c r="Y221" s="90"/>
      <c r="Z221" s="90"/>
      <c r="AA221" s="90"/>
      <c r="AB221" s="90"/>
      <c r="AC221" s="90"/>
      <c r="AD221" s="90"/>
      <c r="AE221" s="90"/>
      <c r="AF221" s="90"/>
      <c r="AG221" s="90"/>
      <c r="AH221" s="90"/>
      <c r="AI221" s="90"/>
      <c r="AJ221" s="90"/>
      <c r="AK221" s="90"/>
      <c r="AL221" s="90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 s="68"/>
      <c r="BP221" s="68"/>
      <c r="BQ221" s="68"/>
      <c r="BR221" s="68"/>
      <c r="BS221" s="68"/>
    </row>
    <row r="222" spans="1:71" ht="15.4" x14ac:dyDescent="0.6">
      <c r="A222" s="69"/>
      <c r="B222" s="68"/>
      <c r="C222" s="112" t="s">
        <v>223</v>
      </c>
      <c r="D222" s="34" t="s">
        <v>0</v>
      </c>
      <c r="E222" s="20" t="s">
        <v>110</v>
      </c>
      <c r="F222" s="20"/>
      <c r="G222" s="90">
        <f>'CALC| 2'!$G$32*'CALC| 2'!H21</f>
        <v>2.8324000000000002E-2</v>
      </c>
      <c r="H222" s="90">
        <f>'CALC| 2'!$G$32*'CALC| 2'!I21</f>
        <v>2.8324000000000002E-2</v>
      </c>
      <c r="I222" s="90">
        <f>'CALC| 2'!$G$32*'CALC| 2'!J21</f>
        <v>2.8324000000000002E-2</v>
      </c>
      <c r="J222" s="90">
        <f>'CALC| 2'!$G$32*'CALC| 2'!K21</f>
        <v>2.8324000000000002E-2</v>
      </c>
      <c r="K222" s="90">
        <f>'CALC| 2'!$G$32*'CALC| 2'!L21</f>
        <v>2.8324000000000002E-2</v>
      </c>
      <c r="L222" s="90">
        <f>'CALC| 2'!$G$32*'CALC| 2'!M21</f>
        <v>2.8324000000000002E-2</v>
      </c>
      <c r="M222" s="90">
        <f>'CALC| 2'!$G$32*'CALC| 2'!N21</f>
        <v>2.8324000000000002E-2</v>
      </c>
      <c r="N222" s="90">
        <f>'CALC| 2'!$G$32*'CALC| 2'!O21</f>
        <v>2.8324000000000002E-2</v>
      </c>
      <c r="O222" s="90">
        <f>'CALC| 2'!$G$32*'CALC| 2'!P21</f>
        <v>2.80280142E-2</v>
      </c>
      <c r="P222" s="90">
        <f>'CALC| 2'!$G$32*'CALC| 2'!Q21</f>
        <v>2.7735121451609997E-2</v>
      </c>
      <c r="Q222" s="90">
        <f>'CALC| 2'!$G$32*'CALC| 2'!R21</f>
        <v>2.7445289432440671E-2</v>
      </c>
      <c r="R222" s="90">
        <f>'CALC| 2'!$G$32*'CALC| 2'!S21</f>
        <v>2.7158486157871663E-2</v>
      </c>
      <c r="S222" s="90">
        <f>'CALC| 2'!$G$32*'CALC| 2'!T21</f>
        <v>2.6874679977521902E-2</v>
      </c>
      <c r="T222" s="90">
        <f>'CALC| 2'!$G$32*'CALC| 2'!U21</f>
        <v>2.6593839571756796E-2</v>
      </c>
      <c r="U222" s="90">
        <f>'CALC| 2'!$G$32*'CALC| 2'!V21</f>
        <v>2.6315933948231937E-2</v>
      </c>
      <c r="V222" s="90">
        <f>'CALC| 2'!$G$32*'CALC| 2'!W21</f>
        <v>2.604093243847291E-2</v>
      </c>
      <c r="W222" s="90">
        <f>'CALC| 2'!$G$32*'CALC| 2'!X21</f>
        <v>2.5768804694490867E-2</v>
      </c>
      <c r="X222" s="90">
        <f>'CALC| 2'!$G$32*'CALC| 2'!Y21</f>
        <v>2.5499520685433437E-2</v>
      </c>
      <c r="Y222" s="90">
        <f>'CALC| 2'!$G$32*'CALC| 2'!Z21</f>
        <v>2.5233050694270655E-2</v>
      </c>
      <c r="Z222" s="90">
        <f>'CALC| 2'!$G$32*'CALC| 2'!AA21</f>
        <v>2.4969365314515522E-2</v>
      </c>
      <c r="AA222" s="90">
        <f>'CALC| 2'!$G$32*'CALC| 2'!AB21</f>
        <v>2.4708435446978837E-2</v>
      </c>
      <c r="AB222" s="90">
        <f>'CALC| 2'!$G$32*'CALC| 2'!AC21</f>
        <v>2.4450232296557906E-2</v>
      </c>
      <c r="AC222" s="90">
        <f>'CALC| 2'!$G$32*'CALC| 2'!AD21</f>
        <v>2.4194727369058873E-2</v>
      </c>
      <c r="AD222" s="90">
        <f>'CALC| 2'!$G$32*'CALC| 2'!AE21</f>
        <v>2.3941892468052204E-2</v>
      </c>
      <c r="AE222" s="90">
        <f>'CALC| 2'!$G$32*'CALC| 2'!AF21</f>
        <v>2.3691699691761058E-2</v>
      </c>
      <c r="AF222" s="90">
        <f>'CALC| 2'!$G$32*'CALC| 2'!AG21</f>
        <v>2.3444121429982152E-2</v>
      </c>
      <c r="AG222" s="90">
        <f>'CALC| 2'!$G$32*'CALC| 2'!AH21</f>
        <v>2.3199130361038836E-2</v>
      </c>
      <c r="AH222" s="90">
        <f>'CALC| 2'!$G$32*'CALC| 2'!AI21</f>
        <v>2.295669944876598E-2</v>
      </c>
      <c r="AI222" s="90">
        <f>'CALC| 2'!$G$32*'CALC| 2'!AJ21</f>
        <v>2.2716801939526375E-2</v>
      </c>
      <c r="AJ222" s="90">
        <f>'CALC| 2'!$G$32*'CALC| 2'!AK21</f>
        <v>2.2479411359258322E-2</v>
      </c>
      <c r="AK222" s="90">
        <f>'CALC| 2'!$G$32*'CALC| 2'!AL21</f>
        <v>2.2244501510554071E-2</v>
      </c>
      <c r="AL222" s="90">
        <f>'CALC| 2'!$G$32*'CALC| 2'!AM21</f>
        <v>2.2012046469768776E-2</v>
      </c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 s="68"/>
      <c r="BP222" s="68"/>
      <c r="BQ222" s="68"/>
      <c r="BR222" s="68"/>
      <c r="BS222" s="68"/>
    </row>
    <row r="223" spans="1:71" ht="15.4" x14ac:dyDescent="0.6">
      <c r="A223" s="100"/>
      <c r="B223" s="68"/>
      <c r="C223" s="112" t="s">
        <v>154</v>
      </c>
      <c r="D223" s="34" t="s">
        <v>0</v>
      </c>
      <c r="E223" s="20" t="s">
        <v>110</v>
      </c>
      <c r="F223" s="20"/>
      <c r="G223" s="90">
        <f>'CALC| 2'!$G$33*'CALC| 2'!H21</f>
        <v>6.3071765245081318E-2</v>
      </c>
      <c r="H223" s="90">
        <f>'CALC| 2'!$G$33*'CALC| 2'!I21</f>
        <v>6.3071765245081318E-2</v>
      </c>
      <c r="I223" s="90">
        <f>'CALC| 2'!$G$33*'CALC| 2'!J21</f>
        <v>6.3071765245081318E-2</v>
      </c>
      <c r="J223" s="90">
        <f>'CALC| 2'!$G$33*'CALC| 2'!K21</f>
        <v>6.3071765245081318E-2</v>
      </c>
      <c r="K223" s="90">
        <f>'CALC| 2'!$G$33*'CALC| 2'!L21</f>
        <v>6.3071765245081318E-2</v>
      </c>
      <c r="L223" s="90">
        <f>'CALC| 2'!$G$33*'CALC| 2'!M21</f>
        <v>6.3071765245081318E-2</v>
      </c>
      <c r="M223" s="90">
        <f>'CALC| 2'!$G$33*'CALC| 2'!N21</f>
        <v>6.3071765245081318E-2</v>
      </c>
      <c r="N223" s="90">
        <f>'CALC| 2'!$G$33*'CALC| 2'!O21</f>
        <v>6.3071765245081318E-2</v>
      </c>
      <c r="O223" s="90">
        <f>'CALC| 2'!$G$33*'CALC| 2'!P21</f>
        <v>6.2412665298270213E-2</v>
      </c>
      <c r="P223" s="90">
        <f>'CALC| 2'!$G$33*'CALC| 2'!Q21</f>
        <v>6.1760452945903287E-2</v>
      </c>
      <c r="Q223" s="90">
        <f>'CALC| 2'!$G$33*'CALC| 2'!R21</f>
        <v>6.111505621261859E-2</v>
      </c>
      <c r="R223" s="90">
        <f>'CALC| 2'!$G$33*'CALC| 2'!S21</f>
        <v>6.0476403875196726E-2</v>
      </c>
      <c r="S223" s="90">
        <f>'CALC| 2'!$G$33*'CALC| 2'!T21</f>
        <v>5.9844425454700916E-2</v>
      </c>
      <c r="T223" s="90">
        <f>'CALC| 2'!$G$33*'CALC| 2'!U21</f>
        <v>5.9219051208699282E-2</v>
      </c>
      <c r="U223" s="90">
        <f>'CALC| 2'!$G$33*'CALC| 2'!V21</f>
        <v>5.860021212356837E-2</v>
      </c>
      <c r="V223" s="90">
        <f>'CALC| 2'!$G$33*'CALC| 2'!W21</f>
        <v>5.798783990687708E-2</v>
      </c>
      <c r="W223" s="90">
        <f>'CALC| 2'!$G$33*'CALC| 2'!X21</f>
        <v>5.7381866979850212E-2</v>
      </c>
      <c r="X223" s="90">
        <f>'CALC| 2'!$G$33*'CALC| 2'!Y21</f>
        <v>5.6782226469910768E-2</v>
      </c>
      <c r="Y223" s="90">
        <f>'CALC| 2'!$G$33*'CALC| 2'!Z21</f>
        <v>5.6188852203300201E-2</v>
      </c>
      <c r="Z223" s="90">
        <f>'CALC| 2'!$G$33*'CALC| 2'!AA21</f>
        <v>5.5601678697775707E-2</v>
      </c>
      <c r="AA223" s="90">
        <f>'CALC| 2'!$G$33*'CALC| 2'!AB21</f>
        <v>5.5020641155383951E-2</v>
      </c>
      <c r="AB223" s="90">
        <f>'CALC| 2'!$G$33*'CALC| 2'!AC21</f>
        <v>5.4445675455310177E-2</v>
      </c>
      <c r="AC223" s="90">
        <f>'CALC| 2'!$G$33*'CALC| 2'!AD21</f>
        <v>5.3876718146802179E-2</v>
      </c>
      <c r="AD223" s="90">
        <f>'CALC| 2'!$G$33*'CALC| 2'!AE21</f>
        <v>5.3313706442168096E-2</v>
      </c>
      <c r="AE223" s="90">
        <f>'CALC| 2'!$G$33*'CALC| 2'!AF21</f>
        <v>5.2756578209847436E-2</v>
      </c>
      <c r="AF223" s="90">
        <f>'CALC| 2'!$G$33*'CALC| 2'!AG21</f>
        <v>5.2205271967554527E-2</v>
      </c>
      <c r="AG223" s="90">
        <f>'CALC| 2'!$G$33*'CALC| 2'!AH21</f>
        <v>5.1659726875493577E-2</v>
      </c>
      <c r="AH223" s="90">
        <f>'CALC| 2'!$G$33*'CALC| 2'!AI21</f>
        <v>5.1119882729644663E-2</v>
      </c>
      <c r="AI223" s="90">
        <f>'CALC| 2'!$G$33*'CALC| 2'!AJ21</f>
        <v>5.0585679955119874E-2</v>
      </c>
      <c r="AJ223" s="90">
        <f>'CALC| 2'!$G$33*'CALC| 2'!AK21</f>
        <v>5.0057059599588866E-2</v>
      </c>
      <c r="AK223" s="90">
        <f>'CALC| 2'!$G$33*'CALC| 2'!AL21</f>
        <v>4.9533963326773157E-2</v>
      </c>
      <c r="AL223" s="90">
        <f>'CALC| 2'!$G$33*'CALC| 2'!AM21</f>
        <v>4.901633341000837E-2</v>
      </c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 s="68"/>
      <c r="BP223" s="68"/>
      <c r="BQ223" s="68"/>
      <c r="BR223" s="68"/>
      <c r="BS223" s="68"/>
    </row>
    <row r="224" spans="1:71" ht="15.4" x14ac:dyDescent="0.6">
      <c r="A224" s="69"/>
      <c r="B224" s="68"/>
      <c r="C224" s="112" t="s">
        <v>224</v>
      </c>
      <c r="D224" s="34" t="s">
        <v>0</v>
      </c>
      <c r="E224" s="20" t="s">
        <v>110</v>
      </c>
      <c r="F224" s="20"/>
      <c r="G224" s="90">
        <f>'CALC| 2'!$G$34*'CALC| 2'!H21</f>
        <v>7.2088609408963014E-2</v>
      </c>
      <c r="H224" s="90">
        <f>'CALC| 2'!$G$34*'CALC| 2'!I21</f>
        <v>7.2088609408963014E-2</v>
      </c>
      <c r="I224" s="90">
        <f>'CALC| 2'!$G$34*'CALC| 2'!J21</f>
        <v>7.2088609408963014E-2</v>
      </c>
      <c r="J224" s="90">
        <f>'CALC| 2'!$G$34*'CALC| 2'!K21</f>
        <v>7.2088609408963014E-2</v>
      </c>
      <c r="K224" s="90">
        <f>'CALC| 2'!$G$34*'CALC| 2'!L21</f>
        <v>7.2088609408963014E-2</v>
      </c>
      <c r="L224" s="90">
        <f>'CALC| 2'!$G$34*'CALC| 2'!M21</f>
        <v>7.2088609408963014E-2</v>
      </c>
      <c r="M224" s="90">
        <f>'CALC| 2'!$G$34*'CALC| 2'!N21</f>
        <v>7.2088609408963014E-2</v>
      </c>
      <c r="N224" s="90">
        <f>'CALC| 2'!$G$34*'CALC| 2'!O21</f>
        <v>7.2088609408963014E-2</v>
      </c>
      <c r="O224" s="90">
        <f>'CALC| 2'!$G$34*'CALC| 2'!P21</f>
        <v>7.1335283440639344E-2</v>
      </c>
      <c r="P224" s="90">
        <f>'CALC| 2'!$G$34*'CALC| 2'!Q21</f>
        <v>7.0589829728684661E-2</v>
      </c>
      <c r="Q224" s="90">
        <f>'CALC| 2'!$G$34*'CALC| 2'!R21</f>
        <v>6.9852166008019898E-2</v>
      </c>
      <c r="R224" s="90">
        <f>'CALC| 2'!$G$34*'CALC| 2'!S21</f>
        <v>6.9122210873236084E-2</v>
      </c>
      <c r="S224" s="90">
        <f>'CALC| 2'!$G$34*'CALC| 2'!T21</f>
        <v>6.8399883769610759E-2</v>
      </c>
      <c r="T224" s="90">
        <f>'CALC| 2'!$G$34*'CALC| 2'!U21</f>
        <v>6.7685104984218328E-2</v>
      </c>
      <c r="U224" s="90">
        <f>'CALC| 2'!$G$34*'CALC| 2'!V21</f>
        <v>6.6977795637133242E-2</v>
      </c>
      <c r="V224" s="90">
        <f>'CALC| 2'!$G$34*'CALC| 2'!W21</f>
        <v>6.6277877672725194E-2</v>
      </c>
      <c r="W224" s="90">
        <f>'CALC| 2'!$G$34*'CALC| 2'!X21</f>
        <v>6.5585273851045206E-2</v>
      </c>
      <c r="X224" s="90">
        <f>'CALC| 2'!$G$34*'CALC| 2'!Y21</f>
        <v>6.4899907739301779E-2</v>
      </c>
      <c r="Y224" s="90">
        <f>'CALC| 2'!$G$34*'CALC| 2'!Z21</f>
        <v>6.4221703703426072E-2</v>
      </c>
      <c r="Z224" s="90">
        <f>'CALC| 2'!$G$34*'CALC| 2'!AA21</f>
        <v>6.3550586899725259E-2</v>
      </c>
      <c r="AA224" s="90">
        <f>'CALC| 2'!$G$34*'CALC| 2'!AB21</f>
        <v>6.2886483266623133E-2</v>
      </c>
      <c r="AB224" s="90">
        <f>'CALC| 2'!$G$34*'CALC| 2'!AC21</f>
        <v>6.2229319516486914E-2</v>
      </c>
      <c r="AC224" s="90">
        <f>'CALC| 2'!$G$34*'CALC| 2'!AD21</f>
        <v>6.1579023127539621E-2</v>
      </c>
      <c r="AD224" s="90">
        <f>'CALC| 2'!$G$34*'CALC| 2'!AE21</f>
        <v>6.0935522335856827E-2</v>
      </c>
      <c r="AE224" s="90">
        <f>'CALC| 2'!$G$34*'CALC| 2'!AF21</f>
        <v>6.0298746127447116E-2</v>
      </c>
      <c r="AF224" s="90">
        <f>'CALC| 2'!$G$34*'CALC| 2'!AG21</f>
        <v>5.9668624230415294E-2</v>
      </c>
      <c r="AG224" s="90">
        <f>'CALC| 2'!$G$34*'CALC| 2'!AH21</f>
        <v>5.9045087107207447E-2</v>
      </c>
      <c r="AH224" s="90">
        <f>'CALC| 2'!$G$34*'CALC| 2'!AI21</f>
        <v>5.842806594693712E-2</v>
      </c>
      <c r="AI224" s="90">
        <f>'CALC| 2'!$G$34*'CALC| 2'!AJ21</f>
        <v>5.7817492657791625E-2</v>
      </c>
      <c r="AJ224" s="90">
        <f>'CALC| 2'!$G$34*'CALC| 2'!AK21</f>
        <v>5.7213299859517702E-2</v>
      </c>
      <c r="AK224" s="90">
        <f>'CALC| 2'!$G$34*'CALC| 2'!AL21</f>
        <v>5.6615420875985735E-2</v>
      </c>
      <c r="AL224" s="90">
        <f>'CALC| 2'!$G$34*'CALC| 2'!AM21</f>
        <v>5.6023789727831674E-2</v>
      </c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 s="68"/>
      <c r="BP224" s="68"/>
      <c r="BQ224" s="68"/>
      <c r="BR224" s="68"/>
      <c r="BS224" s="68"/>
    </row>
    <row r="225" spans="1:71" ht="15.4" x14ac:dyDescent="0.6">
      <c r="A225" s="69"/>
      <c r="B225" s="68"/>
      <c r="C225" s="112" t="s">
        <v>266</v>
      </c>
      <c r="D225" s="34" t="s">
        <v>0</v>
      </c>
      <c r="E225" s="20" t="s">
        <v>110</v>
      </c>
      <c r="F225" s="20"/>
      <c r="G225" s="90">
        <f>'CALC| 2'!$G$35*'CALC| 2'!H21</f>
        <v>0.30471398337720879</v>
      </c>
      <c r="H225" s="90">
        <f>'CALC| 2'!$G$35*'CALC| 2'!I21</f>
        <v>0.30471398337720879</v>
      </c>
      <c r="I225" s="90">
        <f>'CALC| 2'!$G$35*'CALC| 2'!J21</f>
        <v>0.30471398337720879</v>
      </c>
      <c r="J225" s="90">
        <f>'CALC| 2'!$G$35*'CALC| 2'!K21</f>
        <v>0.30471398337720879</v>
      </c>
      <c r="K225" s="90">
        <f>'CALC| 2'!$G$35*'CALC| 2'!L21</f>
        <v>0.30471398337720879</v>
      </c>
      <c r="L225" s="90">
        <f>'CALC| 2'!$G$35*'CALC| 2'!M21</f>
        <v>0.30471398337720879</v>
      </c>
      <c r="M225" s="90">
        <f>'CALC| 2'!$G$35*'CALC| 2'!N21</f>
        <v>0.30471398337720879</v>
      </c>
      <c r="N225" s="90">
        <f>'CALC| 2'!$G$35*'CALC| 2'!O21</f>
        <v>0.30471398337720879</v>
      </c>
      <c r="O225" s="90">
        <f>'CALC| 2'!$G$35*'CALC| 2'!P21</f>
        <v>0.30152972225091695</v>
      </c>
      <c r="P225" s="90">
        <f>'CALC| 2'!$G$35*'CALC| 2'!Q21</f>
        <v>0.29837873665339482</v>
      </c>
      <c r="Q225" s="90">
        <f>'CALC| 2'!$G$35*'CALC| 2'!R21</f>
        <v>0.29526067885536683</v>
      </c>
      <c r="R225" s="90">
        <f>'CALC| 2'!$G$35*'CALC| 2'!S21</f>
        <v>0.29217520476132824</v>
      </c>
      <c r="S225" s="90"/>
      <c r="T225" s="90"/>
      <c r="U225" s="90"/>
      <c r="V225" s="90"/>
      <c r="W225" s="90"/>
      <c r="X225" s="90"/>
      <c r="Y225" s="90"/>
      <c r="Z225" s="90"/>
      <c r="AA225" s="90"/>
      <c r="AB225" s="90"/>
      <c r="AC225" s="90"/>
      <c r="AD225" s="90"/>
      <c r="AE225" s="90"/>
      <c r="AF225" s="90"/>
      <c r="AG225" s="90"/>
      <c r="AH225" s="90"/>
      <c r="AI225" s="90"/>
      <c r="AJ225" s="90"/>
      <c r="AK225" s="90"/>
      <c r="AL225" s="90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 s="68"/>
      <c r="BP225" s="68"/>
      <c r="BQ225" s="68"/>
      <c r="BR225" s="68"/>
      <c r="BS225" s="68"/>
    </row>
    <row r="226" spans="1:71" ht="15.4" x14ac:dyDescent="0.6">
      <c r="A226" s="69"/>
      <c r="B226" s="68"/>
      <c r="C226" s="112" t="s">
        <v>267</v>
      </c>
      <c r="D226" s="34" t="s">
        <v>0</v>
      </c>
      <c r="E226" s="20" t="s">
        <v>110</v>
      </c>
      <c r="F226" s="2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>
        <f>'CALC| 2'!$G$36*'CALC| 2'!T21</f>
        <v>0.21684148040367926</v>
      </c>
      <c r="T226" s="90">
        <f>'CALC| 2'!$G$36*'CALC| 2'!U21</f>
        <v>0.21457548693346079</v>
      </c>
      <c r="U226" s="90">
        <f>'CALC| 2'!$G$36*'CALC| 2'!V21</f>
        <v>0.21233317309500613</v>
      </c>
      <c r="V226" s="90">
        <f>'CALC| 2'!$G$36*'CALC| 2'!W21</f>
        <v>0.21011429143616328</v>
      </c>
      <c r="W226" s="90">
        <f>'CALC| 2'!$G$36*'CALC| 2'!X21</f>
        <v>0.20791859709065538</v>
      </c>
      <c r="X226" s="90">
        <f>'CALC| 2'!$G$36*'CALC| 2'!Y21</f>
        <v>0.205745847751058</v>
      </c>
      <c r="Y226" s="90">
        <f>'CALC| 2'!$G$36*'CALC| 2'!Z21</f>
        <v>0.20359580364205943</v>
      </c>
      <c r="Z226" s="90">
        <f>'CALC| 2'!$G$36*'CALC| 2'!AA21</f>
        <v>0.2014682274939999</v>
      </c>
      <c r="AA226" s="90">
        <f>'CALC| 2'!$G$36*'CALC| 2'!AB21</f>
        <v>0.1993628845166876</v>
      </c>
      <c r="AB226" s="90">
        <f>'CALC| 2'!$G$36*'CALC| 2'!AC21</f>
        <v>0.19727954237348819</v>
      </c>
      <c r="AC226" s="90">
        <f>'CALC| 2'!$G$36*'CALC| 2'!AD21</f>
        <v>0.1952179711556852</v>
      </c>
      <c r="AD226" s="90">
        <f>'CALC| 2'!$G$36*'CALC| 2'!AE21</f>
        <v>0.19317794335710828</v>
      </c>
      <c r="AE226" s="90">
        <f>'CALC| 2'!$G$36*'CALC| 2'!AF21</f>
        <v>0.19115923384902647</v>
      </c>
      <c r="AF226" s="90">
        <f>'CALC| 2'!$G$36*'CALC| 2'!AG21</f>
        <v>0.18916161985530416</v>
      </c>
      <c r="AG226" s="90">
        <f>'CALC| 2'!$G$36*'CALC| 2'!AH21</f>
        <v>0.18718488092781618</v>
      </c>
      <c r="AH226" s="90">
        <f>'CALC| 2'!$G$36*'CALC| 2'!AI21</f>
        <v>0.18522879892212052</v>
      </c>
      <c r="AI226" s="90">
        <f>'CALC| 2'!$G$36*'CALC| 2'!AJ21</f>
        <v>0.18329315797338433</v>
      </c>
      <c r="AJ226" s="90">
        <f>'CALC| 2'!$G$36*'CALC| 2'!AK21</f>
        <v>0.18137774447256247</v>
      </c>
      <c r="AK226" s="90">
        <f>'CALC| 2'!$G$36*'CALC| 2'!AL21</f>
        <v>0.17948234704282418</v>
      </c>
      <c r="AL226" s="90">
        <f>'CALC| 2'!$G$36*'CALC| 2'!AM21</f>
        <v>0.17760675651622662</v>
      </c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 s="68"/>
      <c r="BP226" s="68"/>
      <c r="BQ226" s="68"/>
      <c r="BR226" s="68"/>
      <c r="BS226" s="68"/>
    </row>
    <row r="227" spans="1:71" ht="15.4" x14ac:dyDescent="0.6">
      <c r="A227" s="69"/>
      <c r="B227" s="68"/>
      <c r="C227" s="68"/>
      <c r="D227" s="34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 s="68"/>
      <c r="BP227" s="68"/>
      <c r="BQ227" s="68"/>
      <c r="BR227" s="68"/>
      <c r="BS227" s="68"/>
    </row>
    <row r="228" spans="1:71" ht="14.25" x14ac:dyDescent="0.45">
      <c r="A228" s="69"/>
      <c r="B228" s="68"/>
      <c r="C228" s="70" t="s">
        <v>29</v>
      </c>
      <c r="D228" s="6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 s="68"/>
      <c r="BP228" s="68"/>
      <c r="BQ228" s="68"/>
      <c r="BR228" s="68"/>
      <c r="BS228" s="68"/>
    </row>
    <row r="229" spans="1:71" ht="15.4" x14ac:dyDescent="0.6">
      <c r="A229" s="69"/>
      <c r="B229" s="68"/>
      <c r="C229" s="68" t="s">
        <v>97</v>
      </c>
      <c r="D229" s="34" t="s">
        <v>0</v>
      </c>
      <c r="E229" s="20" t="s">
        <v>110</v>
      </c>
      <c r="F229" s="20"/>
      <c r="G229" s="90">
        <f>'CALC| 2'!H40</f>
        <v>5.117194183488076E-2</v>
      </c>
      <c r="H229" s="90">
        <f>'CALC| 2'!I40</f>
        <v>5.1131004281412852E-2</v>
      </c>
      <c r="I229" s="90">
        <f>'CALC| 2'!J40</f>
        <v>5.1090099477987719E-2</v>
      </c>
      <c r="J229" s="90">
        <f>'CALC| 2'!K40</f>
        <v>5.1049227398405332E-2</v>
      </c>
      <c r="K229" s="90">
        <f>'CALC| 2'!L40</f>
        <v>5.1008388016486599E-2</v>
      </c>
      <c r="L229" s="90">
        <f>'CALC| 2'!M40</f>
        <v>5.0967581306073408E-2</v>
      </c>
      <c r="M229" s="90">
        <f>'CALC| 2'!N40</f>
        <v>5.0926807241028549E-2</v>
      </c>
      <c r="N229" s="90">
        <f>'CALC| 2'!O40</f>
        <v>5.0886065795235726E-2</v>
      </c>
      <c r="O229" s="90">
        <f>'CALC| 2'!P40</f>
        <v>5.0845356942599534E-2</v>
      </c>
      <c r="P229" s="90">
        <f>'CALC| 2'!Q40</f>
        <v>5.0804680657045451E-2</v>
      </c>
      <c r="Q229" s="90">
        <f>'CALC| 2'!R40</f>
        <v>5.0764036912519815E-2</v>
      </c>
      <c r="R229" s="90">
        <f>'CALC| 2'!S40</f>
        <v>5.0723425682989792E-2</v>
      </c>
      <c r="S229" s="90">
        <f>'CALC| 2'!T40</f>
        <v>5.0682846942443405E-2</v>
      </c>
      <c r="T229" s="90">
        <f>'CALC| 2'!U40</f>
        <v>5.0642300664889443E-2</v>
      </c>
      <c r="U229" s="90">
        <f>'CALC| 2'!V40</f>
        <v>5.0601786824357536E-2</v>
      </c>
      <c r="V229" s="90">
        <f>'CALC| 2'!W40</f>
        <v>5.0561305394898046E-2</v>
      </c>
      <c r="W229" s="90">
        <f>'CALC| 2'!X40</f>
        <v>5.0520856350582122E-2</v>
      </c>
      <c r="X229" s="90">
        <f>'CALC| 2'!Y40</f>
        <v>5.0480439665501649E-2</v>
      </c>
      <c r="Y229" s="90">
        <f>'CALC| 2'!Z40</f>
        <v>5.0440055313769251E-2</v>
      </c>
      <c r="Z229" s="90">
        <f>'CALC| 2'!AA40</f>
        <v>5.0399703269518238E-2</v>
      </c>
      <c r="AA229" s="90">
        <f>'CALC| 2'!AB40</f>
        <v>5.0359383506902611E-2</v>
      </c>
      <c r="AB229" s="90">
        <f>'CALC| 2'!AC40</f>
        <v>5.031909600009709E-2</v>
      </c>
      <c r="AC229" s="90">
        <f>'CALC| 2'!AD40</f>
        <v>5.0278840723297018E-2</v>
      </c>
      <c r="AD229" s="90">
        <f>'CALC| 2'!AE40</f>
        <v>5.0238617650718381E-2</v>
      </c>
      <c r="AE229" s="90">
        <f>'CALC| 2'!AF40</f>
        <v>5.0198426756597803E-2</v>
      </c>
      <c r="AF229" s="90">
        <f>'CALC| 2'!AG40</f>
        <v>5.0158268015192513E-2</v>
      </c>
      <c r="AG229" s="90">
        <f>'CALC| 2'!AH40</f>
        <v>5.0118141400780358E-2</v>
      </c>
      <c r="AH229" s="90">
        <f>'CALC| 2'!AI40</f>
        <v>5.0078046887659732E-2</v>
      </c>
      <c r="AI229" s="90">
        <f>'CALC| 2'!AJ40</f>
        <v>5.0037984450149606E-2</v>
      </c>
      <c r="AJ229" s="90">
        <f>'CALC| 2'!AK40</f>
        <v>4.9997954062589479E-2</v>
      </c>
      <c r="AK229" s="90">
        <f>'CALC| 2'!AL40</f>
        <v>4.9957955699339411E-2</v>
      </c>
      <c r="AL229" s="90">
        <f>'CALC| 2'!AM40</f>
        <v>4.9917989334779936E-2</v>
      </c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 s="68"/>
      <c r="BP229" s="68"/>
      <c r="BQ229" s="68"/>
      <c r="BR229" s="68"/>
      <c r="BS229" s="68"/>
    </row>
    <row r="230" spans="1:71" ht="15.4" x14ac:dyDescent="0.6">
      <c r="A230" s="69"/>
      <c r="B230" s="68"/>
      <c r="C230" s="112" t="s">
        <v>223</v>
      </c>
      <c r="D230" s="34" t="s">
        <v>0</v>
      </c>
      <c r="E230" s="20" t="s">
        <v>110</v>
      </c>
      <c r="F230" s="20"/>
      <c r="G230" s="90">
        <f>'CALC| 2'!$G$41*'CALC| 2'!H21</f>
        <v>5.6648000000000002E-3</v>
      </c>
      <c r="H230" s="90">
        <f>'CALC| 2'!$G$41*'CALC| 2'!I21</f>
        <v>5.6648000000000002E-3</v>
      </c>
      <c r="I230" s="90">
        <f>'CALC| 2'!$G$41*'CALC| 2'!J21</f>
        <v>5.6648000000000002E-3</v>
      </c>
      <c r="J230" s="90">
        <f>'CALC| 2'!$G$41*'CALC| 2'!K21</f>
        <v>5.6648000000000002E-3</v>
      </c>
      <c r="K230" s="90">
        <f>'CALC| 2'!$G$41*'CALC| 2'!L21</f>
        <v>5.6648000000000002E-3</v>
      </c>
      <c r="L230" s="90">
        <f>'CALC| 2'!$G$41*'CALC| 2'!M21</f>
        <v>5.6648000000000002E-3</v>
      </c>
      <c r="M230" s="90">
        <f>'CALC| 2'!$G$41*'CALC| 2'!N21</f>
        <v>5.6648000000000002E-3</v>
      </c>
      <c r="N230" s="90">
        <f>'CALC| 2'!$G$41*'CALC| 2'!O21</f>
        <v>5.6648000000000002E-3</v>
      </c>
      <c r="O230" s="90">
        <f>'CALC| 2'!$G$41*'CALC| 2'!P21</f>
        <v>5.6056028399999996E-3</v>
      </c>
      <c r="P230" s="90">
        <f>'CALC| 2'!$G$41*'CALC| 2'!Q21</f>
        <v>5.5470242903219993E-3</v>
      </c>
      <c r="Q230" s="90">
        <f>'CALC| 2'!$G$41*'CALC| 2'!R21</f>
        <v>5.4890578864881341E-3</v>
      </c>
      <c r="R230" s="90">
        <f>'CALC| 2'!$G$41*'CALC| 2'!S21</f>
        <v>5.4316972315743327E-3</v>
      </c>
      <c r="S230" s="90">
        <f>'CALC| 2'!$G$41*'CALC| 2'!T21</f>
        <v>5.3749359955043803E-3</v>
      </c>
      <c r="T230" s="90">
        <f>'CALC| 2'!$G$41*'CALC| 2'!U21</f>
        <v>5.3187679143513597E-3</v>
      </c>
      <c r="U230" s="90">
        <f>'CALC| 2'!$G$41*'CALC| 2'!V21</f>
        <v>5.2631867896463869E-3</v>
      </c>
      <c r="V230" s="90">
        <f>'CALC| 2'!$G$41*'CALC| 2'!W21</f>
        <v>5.2081864876945818E-3</v>
      </c>
      <c r="W230" s="90">
        <f>'CALC| 2'!$G$41*'CALC| 2'!X21</f>
        <v>5.153760938898173E-3</v>
      </c>
      <c r="X230" s="90">
        <f>'CALC| 2'!$G$41*'CALC| 2'!Y21</f>
        <v>5.0999041370866872E-3</v>
      </c>
      <c r="Y230" s="90">
        <f>'CALC| 2'!$G$41*'CALC| 2'!Z21</f>
        <v>5.0466101388541304E-3</v>
      </c>
      <c r="Z230" s="90">
        <f>'CALC| 2'!$G$41*'CALC| 2'!AA21</f>
        <v>4.9938730629031048E-3</v>
      </c>
      <c r="AA230" s="90">
        <f>'CALC| 2'!$G$41*'CALC| 2'!AB21</f>
        <v>4.941687089395767E-3</v>
      </c>
      <c r="AB230" s="90">
        <f>'CALC| 2'!$G$41*'CALC| 2'!AC21</f>
        <v>4.8900464593115804E-3</v>
      </c>
      <c r="AC230" s="90">
        <f>'CALC| 2'!$G$41*'CALC| 2'!AD21</f>
        <v>4.8389454738117744E-3</v>
      </c>
      <c r="AD230" s="90">
        <f>'CALC| 2'!$G$41*'CALC| 2'!AE21</f>
        <v>4.788378493610441E-3</v>
      </c>
      <c r="AE230" s="90">
        <f>'CALC| 2'!$G$41*'CALC| 2'!AF21</f>
        <v>4.7383399383522113E-3</v>
      </c>
      <c r="AF230" s="90">
        <f>'CALC| 2'!$G$41*'CALC| 2'!AG21</f>
        <v>4.6888242859964308E-3</v>
      </c>
      <c r="AG230" s="90">
        <f>'CALC| 2'!$G$41*'CALC| 2'!AH21</f>
        <v>4.6398260722077672E-3</v>
      </c>
      <c r="AH230" s="90">
        <f>'CALC| 2'!$G$41*'CALC| 2'!AI21</f>
        <v>4.5913398897531954E-3</v>
      </c>
      <c r="AI230" s="90">
        <f>'CALC| 2'!$G$41*'CALC| 2'!AJ21</f>
        <v>4.5433603879052745E-3</v>
      </c>
      <c r="AJ230" s="90">
        <f>'CALC| 2'!$G$41*'CALC| 2'!AK21</f>
        <v>4.4958822718516641E-3</v>
      </c>
      <c r="AK230" s="90">
        <f>'CALC| 2'!$G$41*'CALC| 2'!AL21</f>
        <v>4.4489003021108142E-3</v>
      </c>
      <c r="AL230" s="90">
        <f>'CALC| 2'!$G$41*'CALC| 2'!AM21</f>
        <v>4.4024092939537549E-3</v>
      </c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 s="68"/>
      <c r="BP230" s="68"/>
      <c r="BQ230" s="68"/>
      <c r="BR230" s="68"/>
      <c r="BS230" s="68"/>
    </row>
    <row r="231" spans="1:71" ht="15.4" x14ac:dyDescent="0.6">
      <c r="A231" s="69"/>
      <c r="B231" s="68"/>
      <c r="C231" s="112" t="s">
        <v>154</v>
      </c>
      <c r="D231" s="34" t="s">
        <v>0</v>
      </c>
      <c r="E231" s="20" t="s">
        <v>110</v>
      </c>
      <c r="F231" s="20"/>
      <c r="G231" s="90">
        <f>'CALC| 2'!$G$42*'CALC| 2'!H21</f>
        <v>1.2614353049016263E-2</v>
      </c>
      <c r="H231" s="90">
        <f>'CALC| 2'!$G$42*'CALC| 2'!I21</f>
        <v>1.2614353049016263E-2</v>
      </c>
      <c r="I231" s="90">
        <f>'CALC| 2'!$G$42*'CALC| 2'!J21</f>
        <v>1.2614353049016263E-2</v>
      </c>
      <c r="J231" s="90">
        <f>'CALC| 2'!$G$42*'CALC| 2'!K21</f>
        <v>1.2614353049016263E-2</v>
      </c>
      <c r="K231" s="90">
        <f>'CALC| 2'!$G$42*'CALC| 2'!L21</f>
        <v>1.2614353049016263E-2</v>
      </c>
      <c r="L231" s="90">
        <f>'CALC| 2'!$G$42*'CALC| 2'!M21</f>
        <v>1.2614353049016263E-2</v>
      </c>
      <c r="M231" s="90">
        <f>'CALC| 2'!$G$42*'CALC| 2'!N21</f>
        <v>1.2614353049016263E-2</v>
      </c>
      <c r="N231" s="90">
        <f>'CALC| 2'!$G$42*'CALC| 2'!O21</f>
        <v>1.2614353049016263E-2</v>
      </c>
      <c r="O231" s="90">
        <f>'CALC| 2'!$G$42*'CALC| 2'!P21</f>
        <v>1.2482533059654043E-2</v>
      </c>
      <c r="P231" s="90">
        <f>'CALC| 2'!$G$42*'CALC| 2'!Q21</f>
        <v>1.2352090589180657E-2</v>
      </c>
      <c r="Q231" s="90">
        <f>'CALC| 2'!$G$42*'CALC| 2'!R21</f>
        <v>1.2223011242523719E-2</v>
      </c>
      <c r="R231" s="90">
        <f>'CALC| 2'!$G$42*'CALC| 2'!S21</f>
        <v>1.2095280775039343E-2</v>
      </c>
      <c r="S231" s="90">
        <f>'CALC| 2'!$G$42*'CALC| 2'!T21</f>
        <v>1.1968885090940183E-2</v>
      </c>
      <c r="T231" s="90">
        <f>'CALC| 2'!$G$42*'CALC| 2'!U21</f>
        <v>1.1843810241739857E-2</v>
      </c>
      <c r="U231" s="90">
        <f>'CALC| 2'!$G$42*'CALC| 2'!V21</f>
        <v>1.1720042424713674E-2</v>
      </c>
      <c r="V231" s="90">
        <f>'CALC| 2'!$G$42*'CALC| 2'!W21</f>
        <v>1.1597567981375415E-2</v>
      </c>
      <c r="W231" s="90">
        <f>'CALC| 2'!$G$42*'CALC| 2'!X21</f>
        <v>1.1476373395970041E-2</v>
      </c>
      <c r="X231" s="90">
        <f>'CALC| 2'!$G$42*'CALC| 2'!Y21</f>
        <v>1.1356445293982154E-2</v>
      </c>
      <c r="Y231" s="90">
        <f>'CALC| 2'!$G$42*'CALC| 2'!Z21</f>
        <v>1.1237770440660039E-2</v>
      </c>
      <c r="Z231" s="90">
        <f>'CALC| 2'!$G$42*'CALC| 2'!AA21</f>
        <v>1.112033573955514E-2</v>
      </c>
      <c r="AA231" s="90">
        <f>'CALC| 2'!$G$42*'CALC| 2'!AB21</f>
        <v>1.100412823107679E-2</v>
      </c>
      <c r="AB231" s="90">
        <f>'CALC| 2'!$G$42*'CALC| 2'!AC21</f>
        <v>1.0889135091062036E-2</v>
      </c>
      <c r="AC231" s="90">
        <f>'CALC| 2'!$G$42*'CALC| 2'!AD21</f>
        <v>1.0775343629360437E-2</v>
      </c>
      <c r="AD231" s="90">
        <f>'CALC| 2'!$G$42*'CALC| 2'!AE21</f>
        <v>1.0662741288433619E-2</v>
      </c>
      <c r="AE231" s="90">
        <f>'CALC| 2'!$G$42*'CALC| 2'!AF21</f>
        <v>1.0551315641969487E-2</v>
      </c>
      <c r="AF231" s="90">
        <f>'CALC| 2'!$G$42*'CALC| 2'!AG21</f>
        <v>1.0441054393510904E-2</v>
      </c>
      <c r="AG231" s="90">
        <f>'CALC| 2'!$G$42*'CALC| 2'!AH21</f>
        <v>1.0331945375098715E-2</v>
      </c>
      <c r="AH231" s="90">
        <f>'CALC| 2'!$G$42*'CALC| 2'!AI21</f>
        <v>1.0223976545928931E-2</v>
      </c>
      <c r="AI231" s="90">
        <f>'CALC| 2'!$G$42*'CALC| 2'!AJ21</f>
        <v>1.0117135991023974E-2</v>
      </c>
      <c r="AJ231" s="90">
        <f>'CALC| 2'!$G$42*'CALC| 2'!AK21</f>
        <v>1.0011411919917773E-2</v>
      </c>
      <c r="AK231" s="90">
        <f>'CALC| 2'!$G$42*'CALC| 2'!AL21</f>
        <v>9.9067926653546318E-3</v>
      </c>
      <c r="AL231" s="90">
        <f>'CALC| 2'!$G$42*'CALC| 2'!AM21</f>
        <v>9.8032666820016736E-3</v>
      </c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 s="68"/>
      <c r="BP231" s="68"/>
      <c r="BQ231" s="68"/>
      <c r="BR231" s="68"/>
      <c r="BS231" s="68"/>
    </row>
    <row r="232" spans="1:71" ht="15.4" x14ac:dyDescent="0.6">
      <c r="A232" s="69"/>
      <c r="B232" s="68"/>
      <c r="C232" s="112" t="s">
        <v>231</v>
      </c>
      <c r="D232" s="34" t="s">
        <v>0</v>
      </c>
      <c r="E232" s="20" t="s">
        <v>110</v>
      </c>
      <c r="F232" s="20"/>
      <c r="G232" s="90">
        <f>'CALC| 2'!$G$43*'CALC| 2'!H21</f>
        <v>7.6894516702893864E-2</v>
      </c>
      <c r="H232" s="90">
        <f>'CALC| 2'!$G$43*'CALC| 2'!I21</f>
        <v>7.6894516702893864E-2</v>
      </c>
      <c r="I232" s="90">
        <f>'CALC| 2'!$G$43*'CALC| 2'!J21</f>
        <v>7.6894516702893864E-2</v>
      </c>
      <c r="J232" s="90">
        <f>'CALC| 2'!$G$43*'CALC| 2'!K21</f>
        <v>7.6894516702893864E-2</v>
      </c>
      <c r="K232" s="90">
        <f>'CALC| 2'!$G$43*'CALC| 2'!L21</f>
        <v>7.6894516702893864E-2</v>
      </c>
      <c r="L232" s="90">
        <f>'CALC| 2'!$G$43*'CALC| 2'!M21</f>
        <v>7.6894516702893864E-2</v>
      </c>
      <c r="M232" s="90">
        <f>'CALC| 2'!$G$43*'CALC| 2'!N21</f>
        <v>7.6894516702893864E-2</v>
      </c>
      <c r="N232" s="90">
        <f>'CALC| 2'!$G$43*'CALC| 2'!O21</f>
        <v>7.6894516702893864E-2</v>
      </c>
      <c r="O232" s="90">
        <f>'CALC| 2'!$G$43*'CALC| 2'!P21</f>
        <v>7.6090969003348621E-2</v>
      </c>
      <c r="P232" s="90">
        <f>'CALC| 2'!$G$43*'CALC| 2'!Q21</f>
        <v>7.5295818377263624E-2</v>
      </c>
      <c r="Q232" s="90">
        <f>'CALC| 2'!$G$43*'CALC| 2'!R21</f>
        <v>7.4508977075221208E-2</v>
      </c>
      <c r="R232" s="90">
        <f>'CALC| 2'!$G$43*'CALC| 2'!S21</f>
        <v>7.3730358264785148E-2</v>
      </c>
      <c r="S232" s="90">
        <f>'CALC| 2'!$G$43*'CALC| 2'!T21</f>
        <v>7.2959876020918135E-2</v>
      </c>
      <c r="T232" s="90">
        <f>'CALC| 2'!$G$43*'CALC| 2'!U21</f>
        <v>7.2197445316499534E-2</v>
      </c>
      <c r="U232" s="90">
        <f>'CALC| 2'!$G$43*'CALC| 2'!V21</f>
        <v>7.1442982012942108E-2</v>
      </c>
      <c r="V232" s="90">
        <f>'CALC| 2'!$G$43*'CALC| 2'!W21</f>
        <v>7.069640285090685E-2</v>
      </c>
      <c r="W232" s="90">
        <f>'CALC| 2'!$G$43*'CALC| 2'!X21</f>
        <v>6.9957625441114876E-2</v>
      </c>
      <c r="X232" s="90">
        <f>'CALC| 2'!$G$43*'CALC| 2'!Y21</f>
        <v>6.9226568255255222E-2</v>
      </c>
      <c r="Y232" s="90">
        <f>'CALC| 2'!$G$43*'CALC| 2'!Z21</f>
        <v>6.8503150616987793E-2</v>
      </c>
      <c r="Z232" s="90">
        <f>'CALC| 2'!$G$43*'CALC| 2'!AA21</f>
        <v>6.7787292693040263E-2</v>
      </c>
      <c r="AA232" s="90">
        <f>'CALC| 2'!$G$43*'CALC| 2'!AB21</f>
        <v>6.7078915484397997E-2</v>
      </c>
      <c r="AB232" s="90">
        <f>'CALC| 2'!$G$43*'CALC| 2'!AC21</f>
        <v>6.6377940817586023E-2</v>
      </c>
      <c r="AC232" s="90">
        <f>'CALC| 2'!$G$43*'CALC| 2'!AD21</f>
        <v>6.5684291336042241E-2</v>
      </c>
      <c r="AD232" s="90">
        <f>'CALC| 2'!$G$43*'CALC| 2'!AE21</f>
        <v>6.4997890491580598E-2</v>
      </c>
      <c r="AE232" s="90">
        <f>'CALC| 2'!$G$43*'CALC| 2'!AF21</f>
        <v>6.431866253594358E-2</v>
      </c>
      <c r="AF232" s="90">
        <f>'CALC| 2'!$G$43*'CALC| 2'!AG21</f>
        <v>6.3646532512442969E-2</v>
      </c>
      <c r="AG232" s="90">
        <f>'CALC| 2'!$G$43*'CALC| 2'!AH21</f>
        <v>6.2981426247687933E-2</v>
      </c>
      <c r="AH232" s="90">
        <f>'CALC| 2'!$G$43*'CALC| 2'!AI21</f>
        <v>6.2323270343399587E-2</v>
      </c>
      <c r="AI232" s="90">
        <f>'CALC| 2'!$G$43*'CALC| 2'!AJ21</f>
        <v>6.1671992168311054E-2</v>
      </c>
      <c r="AJ232" s="90">
        <f>'CALC| 2'!$G$43*'CALC| 2'!AK21</f>
        <v>6.1027519850152201E-2</v>
      </c>
      <c r="AK232" s="90">
        <f>'CALC| 2'!$G$43*'CALC| 2'!AL21</f>
        <v>6.0389782267718108E-2</v>
      </c>
      <c r="AL232" s="90">
        <f>'CALC| 2'!$G$43*'CALC| 2'!AM21</f>
        <v>5.9758709043020442E-2</v>
      </c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 s="68"/>
      <c r="BP232" s="68"/>
      <c r="BQ232" s="68"/>
      <c r="BR232" s="68"/>
      <c r="BS232" s="68"/>
    </row>
    <row r="233" spans="1:71" ht="15.4" x14ac:dyDescent="0.6">
      <c r="A233" s="69"/>
      <c r="B233" s="68"/>
      <c r="C233" s="112" t="s">
        <v>264</v>
      </c>
      <c r="D233" s="34" t="s">
        <v>0</v>
      </c>
      <c r="E233" s="20" t="s">
        <v>110</v>
      </c>
      <c r="F233" s="20"/>
      <c r="G233" s="90">
        <f>'CALC| 2'!$G$44*'CALC| 2'!H21</f>
        <v>0.20427542132226761</v>
      </c>
      <c r="H233" s="90">
        <f>'CALC| 2'!$G$44*'CALC| 2'!I21</f>
        <v>0.20427542132226761</v>
      </c>
      <c r="I233" s="90">
        <f>'CALC| 2'!$G$44*'CALC| 2'!J21</f>
        <v>0.20427542132226761</v>
      </c>
      <c r="J233" s="90">
        <f>'CALC| 2'!$G$44*'CALC| 2'!K21</f>
        <v>0.20427542132226761</v>
      </c>
      <c r="K233" s="90">
        <f>'CALC| 2'!$G$44*'CALC| 2'!L21</f>
        <v>0.20427542132226761</v>
      </c>
      <c r="L233" s="90">
        <f>'CALC| 2'!$G$44*'CALC| 2'!M21</f>
        <v>0.20427542132226761</v>
      </c>
      <c r="M233" s="90">
        <f>'CALC| 2'!$G$44*'CALC| 2'!N21</f>
        <v>0.20427542132226761</v>
      </c>
      <c r="N233" s="90">
        <f>'CALC| 2'!$G$44*'CALC| 2'!O21</f>
        <v>0.20427542132226761</v>
      </c>
      <c r="O233" s="90">
        <f>'CALC| 2'!$G$44*'CALC| 2'!P21</f>
        <v>0.20214074316944991</v>
      </c>
      <c r="P233" s="90">
        <f>'CALC| 2'!$G$44*'CALC| 2'!Q21</f>
        <v>0.20002837240332913</v>
      </c>
      <c r="Q233" s="90">
        <f>'CALC| 2'!$G$44*'CALC| 2'!R21</f>
        <v>0.19793807591171433</v>
      </c>
      <c r="R233" s="90">
        <f>'CALC| 2'!$G$44*'CALC| 2'!S21</f>
        <v>0.19586962301843691</v>
      </c>
      <c r="S233" s="90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  <c r="AD233" s="90"/>
      <c r="AE233" s="90"/>
      <c r="AF233" s="90"/>
      <c r="AG233" s="90"/>
      <c r="AH233" s="90"/>
      <c r="AI233" s="90"/>
      <c r="AJ233" s="90"/>
      <c r="AK233" s="90"/>
      <c r="AL233" s="90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 s="68"/>
      <c r="BP233" s="68"/>
      <c r="BQ233" s="68"/>
      <c r="BR233" s="68"/>
      <c r="BS233" s="68"/>
    </row>
    <row r="234" spans="1:71" ht="15.4" x14ac:dyDescent="0.6">
      <c r="A234" s="69"/>
      <c r="B234" s="68"/>
      <c r="C234" s="112" t="s">
        <v>265</v>
      </c>
      <c r="D234" s="34" t="s">
        <v>0</v>
      </c>
      <c r="E234" s="20" t="s">
        <v>110</v>
      </c>
      <c r="F234" s="20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  <c r="R234" s="90"/>
      <c r="S234" s="90">
        <f>'CALC| 2'!$G$45*'CALC| 2'!T21</f>
        <v>0.14536708909342064</v>
      </c>
      <c r="T234" s="90">
        <f>'CALC| 2'!$G$45*'CALC| 2'!U21</f>
        <v>0.14384800301239439</v>
      </c>
      <c r="U234" s="90">
        <f>'CALC| 2'!$G$45*'CALC| 2'!V21</f>
        <v>0.14234479138091485</v>
      </c>
      <c r="V234" s="90">
        <f>'CALC| 2'!$G$45*'CALC| 2'!W21</f>
        <v>0.14085728831098429</v>
      </c>
      <c r="W234" s="90">
        <f>'CALC| 2'!$G$45*'CALC| 2'!X21</f>
        <v>0.13938532964813449</v>
      </c>
      <c r="X234" s="90">
        <f>'CALC| 2'!$G$45*'CALC| 2'!Y21</f>
        <v>0.13792875295331147</v>
      </c>
      <c r="Y234" s="90">
        <f>'CALC| 2'!$G$45*'CALC| 2'!Z21</f>
        <v>0.13648739748494934</v>
      </c>
      <c r="Z234" s="90">
        <f>'CALC| 2'!$G$45*'CALC| 2'!AA21</f>
        <v>0.13506110418123163</v>
      </c>
      <c r="AA234" s="90">
        <f>'CALC| 2'!$G$45*'CALC| 2'!AB21</f>
        <v>0.13364971564253775</v>
      </c>
      <c r="AB234" s="90">
        <f>'CALC| 2'!$G$45*'CALC| 2'!AC21</f>
        <v>0.13225307611407322</v>
      </c>
      <c r="AC234" s="90">
        <f>'CALC| 2'!$G$45*'CALC| 2'!AD21</f>
        <v>0.13087103146868112</v>
      </c>
      <c r="AD234" s="90">
        <f>'CALC| 2'!$G$45*'CALC| 2'!AE21</f>
        <v>0.1295034291898334</v>
      </c>
      <c r="AE234" s="90">
        <f>'CALC| 2'!$G$45*'CALC| 2'!AF21</f>
        <v>0.12815011835479964</v>
      </c>
      <c r="AF234" s="90">
        <f>'CALC| 2'!$G$45*'CALC| 2'!AG21</f>
        <v>0.12681094961799197</v>
      </c>
      <c r="AG234" s="90">
        <f>'CALC| 2'!$G$45*'CALC| 2'!AH21</f>
        <v>0.12548577519448395</v>
      </c>
      <c r="AH234" s="90">
        <f>'CALC| 2'!$G$45*'CALC| 2'!AI21</f>
        <v>0.12417444884370157</v>
      </c>
      <c r="AI234" s="90">
        <f>'CALC| 2'!$G$45*'CALC| 2'!AJ21</f>
        <v>0.12287682585328488</v>
      </c>
      <c r="AJ234" s="90">
        <f>'CALC| 2'!$G$45*'CALC| 2'!AK21</f>
        <v>0.12159276302311806</v>
      </c>
      <c r="AK234" s="90">
        <f>'CALC| 2'!$G$45*'CALC| 2'!AL21</f>
        <v>0.12032211864952645</v>
      </c>
      <c r="AL234" s="90">
        <f>'CALC| 2'!$G$45*'CALC| 2'!AM21</f>
        <v>0.11906475250963888</v>
      </c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 s="68"/>
      <c r="BP234" s="68"/>
      <c r="BQ234" s="68"/>
      <c r="BR234" s="68"/>
      <c r="BS234" s="68"/>
    </row>
    <row r="235" spans="1:71" ht="14.25" x14ac:dyDescent="0.4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</row>
    <row r="236" spans="1:71" ht="14.25" x14ac:dyDescent="0.45">
      <c r="A236" s="69"/>
      <c r="B236" s="68"/>
      <c r="C236" s="70" t="s">
        <v>30</v>
      </c>
      <c r="D236" s="68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 s="68"/>
      <c r="BP236" s="68"/>
      <c r="BQ236" s="68"/>
      <c r="BR236" s="68"/>
      <c r="BS236" s="68"/>
    </row>
    <row r="237" spans="1:71" ht="15.4" x14ac:dyDescent="0.6">
      <c r="A237" s="69"/>
      <c r="B237" s="68"/>
      <c r="C237" s="68" t="s">
        <v>31</v>
      </c>
      <c r="D237" s="34" t="s">
        <v>0</v>
      </c>
      <c r="E237" s="20" t="s">
        <v>110</v>
      </c>
      <c r="F237" s="20"/>
      <c r="G237" s="90">
        <f>'CALC| 2'!$G$50*'CALC| 2'!H21</f>
        <v>0.115361316779374</v>
      </c>
      <c r="H237" s="90">
        <f>'CALC| 2'!$G$50*'CALC| 2'!I21</f>
        <v>0.115361316779374</v>
      </c>
      <c r="I237" s="90">
        <f>'CALC| 2'!$G$50*'CALC| 2'!J21</f>
        <v>0.115361316779374</v>
      </c>
      <c r="J237" s="90">
        <f>'CALC| 2'!$G$50*'CALC| 2'!K21</f>
        <v>0.115361316779374</v>
      </c>
      <c r="K237" s="90">
        <f>'CALC| 2'!$G$50*'CALC| 2'!L21</f>
        <v>0.115361316779374</v>
      </c>
      <c r="L237" s="90">
        <f>'CALC| 2'!$G$50*'CALC| 2'!M21</f>
        <v>0.115361316779374</v>
      </c>
      <c r="M237" s="90">
        <f>'CALC| 2'!$G$50*'CALC| 2'!N21</f>
        <v>0.115361316779374</v>
      </c>
      <c r="N237" s="90">
        <f>'CALC| 2'!$G$50*'CALC| 2'!O21</f>
        <v>0.115361316779374</v>
      </c>
      <c r="O237" s="90">
        <f>'CALC| 2'!$G$50*'CALC| 2'!P21</f>
        <v>0.11415579101902953</v>
      </c>
      <c r="P237" s="90">
        <f>'CALC| 2'!$G$50*'CALC| 2'!Q21</f>
        <v>0.11296286300288066</v>
      </c>
      <c r="Q237" s="90">
        <f>'CALC| 2'!$G$50*'CALC| 2'!R21</f>
        <v>0.11178240108450056</v>
      </c>
      <c r="R237" s="90">
        <f>'CALC| 2'!$G$50*'CALC| 2'!S21</f>
        <v>0.11061427499316752</v>
      </c>
      <c r="S237" s="90">
        <f>'CALC| 2'!$G$50*'CALC| 2'!T21</f>
        <v>0.10945835581948891</v>
      </c>
      <c r="T237" s="90">
        <f>'CALC| 2'!$G$50*'CALC| 2'!U21</f>
        <v>0.10831451600117524</v>
      </c>
      <c r="U237" s="90">
        <f>'CALC| 2'!$G$50*'CALC| 2'!V21</f>
        <v>0.10718262930896295</v>
      </c>
      <c r="V237" s="90">
        <f>'CALC| 2'!$G$50*'CALC| 2'!W21</f>
        <v>0.10606257083268428</v>
      </c>
      <c r="W237" s="90">
        <f>'CALC| 2'!$G$50*'CALC| 2'!X21</f>
        <v>0.10495421696748272</v>
      </c>
      <c r="X237" s="90">
        <f>'CALC| 2'!$G$50*'CALC| 2'!Y21</f>
        <v>0.10385744540017253</v>
      </c>
      <c r="Y237" s="90">
        <f>'CALC| 2'!$G$50*'CALC| 2'!Z21</f>
        <v>0.10277213509574071</v>
      </c>
      <c r="Z237" s="90">
        <f>'CALC| 2'!$G$50*'CALC| 2'!AA21</f>
        <v>0.10169816628399021</v>
      </c>
      <c r="AA237" s="90">
        <f>'CALC| 2'!$G$50*'CALC| 2'!AB21</f>
        <v>0.10063542044632251</v>
      </c>
      <c r="AB237" s="90">
        <f>'CALC| 2'!$G$50*'CALC| 2'!AC21</f>
        <v>9.9583780302658423E-2</v>
      </c>
      <c r="AC237" s="90">
        <f>'CALC| 2'!$G$50*'CALC| 2'!AD21</f>
        <v>9.8543129798495638E-2</v>
      </c>
      <c r="AD237" s="90">
        <f>'CALC| 2'!$G$50*'CALC| 2'!AE21</f>
        <v>9.7513354092101351E-2</v>
      </c>
      <c r="AE237" s="90">
        <f>'CALC| 2'!$G$50*'CALC| 2'!AF21</f>
        <v>9.6494339541838878E-2</v>
      </c>
      <c r="AF237" s="90">
        <f>'CALC| 2'!$G$50*'CALC| 2'!AG21</f>
        <v>9.5485973693626658E-2</v>
      </c>
      <c r="AG237" s="90">
        <f>'CALC| 2'!$G$50*'CALC| 2'!AH21</f>
        <v>9.4488145268528251E-2</v>
      </c>
      <c r="AH237" s="90">
        <f>'CALC| 2'!$G$50*'CALC| 2'!AI21</f>
        <v>9.3500744150472118E-2</v>
      </c>
      <c r="AI237" s="90">
        <f>'CALC| 2'!$G$50*'CALC| 2'!AJ21</f>
        <v>9.2523661374099689E-2</v>
      </c>
      <c r="AJ237" s="90">
        <f>'CALC| 2'!$G$50*'CALC| 2'!AK21</f>
        <v>9.155678911274033E-2</v>
      </c>
      <c r="AK237" s="90">
        <f>'CALC| 2'!$G$50*'CALC| 2'!AL21</f>
        <v>9.0600020666512196E-2</v>
      </c>
      <c r="AL237" s="90">
        <f>'CALC| 2'!$G$50*'CALC| 2'!AM21</f>
        <v>8.9653250450547131E-2</v>
      </c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 s="68"/>
      <c r="BP237" s="68"/>
      <c r="BQ237" s="68"/>
      <c r="BR237" s="68"/>
      <c r="BS237" s="68"/>
    </row>
    <row r="238" spans="1:71" ht="15.4" x14ac:dyDescent="0.6">
      <c r="A238" s="69"/>
      <c r="B238" s="68"/>
      <c r="C238" s="68" t="s">
        <v>16</v>
      </c>
      <c r="D238" s="34" t="s">
        <v>0</v>
      </c>
      <c r="E238" s="20" t="s">
        <v>110</v>
      </c>
      <c r="F238" s="20"/>
      <c r="G238" s="90">
        <f>'CALC| 2'!$G$51*'CALC| 2'!H21</f>
        <v>2.8484785448121964E-3</v>
      </c>
      <c r="H238" s="90">
        <f>'CALC| 2'!$G$51*'CALC| 2'!I21</f>
        <v>2.8484785448121964E-3</v>
      </c>
      <c r="I238" s="90">
        <f>'CALC| 2'!$G$51*'CALC| 2'!J21</f>
        <v>2.8484785448121964E-3</v>
      </c>
      <c r="J238" s="90">
        <f>'CALC| 2'!$G$51*'CALC| 2'!K21</f>
        <v>2.8484785448121964E-3</v>
      </c>
      <c r="K238" s="90">
        <f>'CALC| 2'!$G$51*'CALC| 2'!L21</f>
        <v>2.8484785448121964E-3</v>
      </c>
      <c r="L238" s="90">
        <f>'CALC| 2'!$G$51*'CALC| 2'!M21</f>
        <v>2.8484785448121964E-3</v>
      </c>
      <c r="M238" s="90">
        <f>'CALC| 2'!$G$51*'CALC| 2'!N21</f>
        <v>2.8484785448121964E-3</v>
      </c>
      <c r="N238" s="90">
        <f>'CALC| 2'!$G$51*'CALC| 2'!O21</f>
        <v>2.8484785448121964E-3</v>
      </c>
      <c r="O238" s="90">
        <f>'CALC| 2'!$G$51*'CALC| 2'!P21</f>
        <v>2.8187119440189088E-3</v>
      </c>
      <c r="P238" s="90">
        <f>'CALC| 2'!$G$51*'CALC| 2'!Q21</f>
        <v>2.7892564042039112E-3</v>
      </c>
      <c r="Q238" s="90">
        <f>'CALC| 2'!$G$51*'CALC| 2'!R21</f>
        <v>2.76010867477998E-3</v>
      </c>
      <c r="R238" s="90">
        <f>'CALC| 2'!$G$51*'CALC| 2'!S21</f>
        <v>2.7312655391285288E-3</v>
      </c>
      <c r="S238" s="90">
        <f>'CALC| 2'!$G$51*'CALC| 2'!T21</f>
        <v>2.7027238142446354E-3</v>
      </c>
      <c r="T238" s="90">
        <f>'CALC| 2'!$G$51*'CALC| 2'!U21</f>
        <v>2.6744803503857789E-3</v>
      </c>
      <c r="U238" s="90">
        <f>'CALC| 2'!$G$51*'CALC| 2'!V21</f>
        <v>2.6465320307242474E-3</v>
      </c>
      <c r="V238" s="90">
        <f>'CALC| 2'!$G$51*'CALC| 2'!W21</f>
        <v>2.6188757710031785E-3</v>
      </c>
      <c r="W238" s="90">
        <f>'CALC| 2'!$G$51*'CALC| 2'!X21</f>
        <v>2.5915085191961953E-3</v>
      </c>
      <c r="X238" s="90">
        <f>'CALC| 2'!$G$51*'CALC| 2'!Y21</f>
        <v>2.5644272551705949E-3</v>
      </c>
      <c r="Y238" s="90">
        <f>'CALC| 2'!$G$51*'CALC| 2'!Z21</f>
        <v>2.5376289903540619E-3</v>
      </c>
      <c r="Z238" s="90">
        <f>'CALC| 2'!$G$51*'CALC| 2'!AA21</f>
        <v>2.5111107674048619E-3</v>
      </c>
      <c r="AA238" s="90">
        <f>'CALC| 2'!$G$51*'CALC| 2'!AB21</f>
        <v>2.4848696598854811E-3</v>
      </c>
      <c r="AB238" s="90">
        <f>'CALC| 2'!$G$51*'CALC| 2'!AC21</f>
        <v>2.4589027719396773E-3</v>
      </c>
      <c r="AC238" s="90">
        <f>'CALC| 2'!$G$51*'CALC| 2'!AD21</f>
        <v>2.4332072379729076E-3</v>
      </c>
      <c r="AD238" s="90">
        <f>'CALC| 2'!$G$51*'CALC| 2'!AE21</f>
        <v>2.4077802223360905E-3</v>
      </c>
      <c r="AE238" s="90">
        <f>'CALC| 2'!$G$51*'CALC| 2'!AF21</f>
        <v>2.382618919012678E-3</v>
      </c>
      <c r="AF238" s="90">
        <f>'CALC| 2'!$G$51*'CALC| 2'!AG21</f>
        <v>2.3577205513089956E-3</v>
      </c>
      <c r="AG238" s="90">
        <f>'CALC| 2'!$G$51*'CALC| 2'!AH21</f>
        <v>2.3330823715478162E-3</v>
      </c>
      <c r="AH238" s="90">
        <f>'CALC| 2'!$G$51*'CALC| 2'!AI21</f>
        <v>2.3087016607651412E-3</v>
      </c>
      <c r="AI238" s="90">
        <f>'CALC| 2'!$G$51*'CALC| 2'!AJ21</f>
        <v>2.2845757284101456E-3</v>
      </c>
      <c r="AJ238" s="90">
        <f>'CALC| 2'!$G$51*'CALC| 2'!AK21</f>
        <v>2.2607019120482593E-3</v>
      </c>
      <c r="AK238" s="90">
        <f>'CALC| 2'!$G$51*'CALC| 2'!AL21</f>
        <v>2.2370775770673549E-3</v>
      </c>
      <c r="AL238" s="90">
        <f>'CALC| 2'!$G$51*'CALC| 2'!AM21</f>
        <v>2.2137001163870006E-3</v>
      </c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 s="68"/>
      <c r="BP238" s="68"/>
      <c r="BQ238" s="68"/>
      <c r="BR238" s="68"/>
      <c r="BS238" s="68"/>
    </row>
    <row r="239" spans="1:71" ht="15.4" x14ac:dyDescent="0.6">
      <c r="A239" s="69"/>
      <c r="B239" s="68"/>
      <c r="C239" s="68" t="s">
        <v>12</v>
      </c>
      <c r="D239" s="34" t="s">
        <v>0</v>
      </c>
      <c r="E239" s="20" t="s">
        <v>110</v>
      </c>
      <c r="F239" s="20"/>
      <c r="G239" s="90">
        <f>'CALC| 2'!$G$52*'CALC| 2'!H21</f>
        <v>4.9274816597719784E-3</v>
      </c>
      <c r="H239" s="90">
        <f>'CALC| 2'!$G$52*'CALC| 2'!I21</f>
        <v>4.9274816597719784E-3</v>
      </c>
      <c r="I239" s="90">
        <f>'CALC| 2'!$G$52*'CALC| 2'!J21</f>
        <v>4.9274816597719784E-3</v>
      </c>
      <c r="J239" s="90">
        <f>'CALC| 2'!$G$52*'CALC| 2'!K21</f>
        <v>4.9274816597719784E-3</v>
      </c>
      <c r="K239" s="90">
        <f>'CALC| 2'!$G$52*'CALC| 2'!L21</f>
        <v>4.9274816597719784E-3</v>
      </c>
      <c r="L239" s="90">
        <f>'CALC| 2'!$G$52*'CALC| 2'!M21</f>
        <v>4.9274816597719784E-3</v>
      </c>
      <c r="M239" s="90">
        <f>'CALC| 2'!$G$52*'CALC| 2'!N21</f>
        <v>4.9274816597719784E-3</v>
      </c>
      <c r="N239" s="90">
        <f>'CALC| 2'!$G$52*'CALC| 2'!O21</f>
        <v>4.9274816597719784E-3</v>
      </c>
      <c r="O239" s="90">
        <f>'CALC| 2'!$G$52*'CALC| 2'!P21</f>
        <v>4.8759894764273609E-3</v>
      </c>
      <c r="P239" s="90">
        <f>'CALC| 2'!$G$52*'CALC| 2'!Q21</f>
        <v>4.8250353863986944E-3</v>
      </c>
      <c r="Q239" s="90">
        <f>'CALC| 2'!$G$52*'CALC| 2'!R21</f>
        <v>4.7746137666108282E-3</v>
      </c>
      <c r="R239" s="90">
        <f>'CALC| 2'!$G$52*'CALC| 2'!S21</f>
        <v>4.7247190527497443E-3</v>
      </c>
      <c r="S239" s="90">
        <f>'CALC| 2'!$G$52*'CALC| 2'!T21</f>
        <v>4.6753457386485096E-3</v>
      </c>
      <c r="T239" s="90">
        <f>'CALC| 2'!$G$52*'CALC| 2'!U21</f>
        <v>4.6264883756796321E-3</v>
      </c>
      <c r="U239" s="90">
        <f>'CALC| 2'!$G$52*'CALC| 2'!V21</f>
        <v>4.5781415721537792E-3</v>
      </c>
      <c r="V239" s="90">
        <f>'CALC| 2'!$G$52*'CALC| 2'!W21</f>
        <v>4.530299992724772E-3</v>
      </c>
      <c r="W239" s="90">
        <f>'CALC| 2'!$G$52*'CALC| 2'!X21</f>
        <v>4.4829583578007981E-3</v>
      </c>
      <c r="X239" s="90">
        <f>'CALC| 2'!$G$52*'CALC| 2'!Y21</f>
        <v>4.4361114429617796E-3</v>
      </c>
      <c r="Y239" s="90">
        <f>'CALC| 2'!$G$52*'CALC| 2'!Z21</f>
        <v>4.3897540783828281E-3</v>
      </c>
      <c r="Z239" s="90">
        <f>'CALC| 2'!$G$52*'CALC| 2'!AA21</f>
        <v>4.3438811482637276E-3</v>
      </c>
      <c r="AA239" s="90">
        <f>'CALC| 2'!$G$52*'CALC| 2'!AB21</f>
        <v>4.2984875902643714E-3</v>
      </c>
      <c r="AB239" s="90">
        <f>'CALC| 2'!$G$52*'CALC| 2'!AC21</f>
        <v>4.253568394946108E-3</v>
      </c>
      <c r="AC239" s="90">
        <f>'CALC| 2'!$G$52*'CALC| 2'!AD21</f>
        <v>4.2091186052189205E-3</v>
      </c>
      <c r="AD239" s="90">
        <f>'CALC| 2'!$G$52*'CALC| 2'!AE21</f>
        <v>4.1651333157943825E-3</v>
      </c>
      <c r="AE239" s="90">
        <f>'CALC| 2'!$G$52*'CALC| 2'!AF21</f>
        <v>4.1216076726443311E-3</v>
      </c>
      <c r="AF239" s="90">
        <f>'CALC| 2'!$G$52*'CALC| 2'!AG21</f>
        <v>4.078536872465198E-3</v>
      </c>
      <c r="AG239" s="90">
        <f>'CALC| 2'!$G$52*'CALC| 2'!AH21</f>
        <v>4.0359161621479353E-3</v>
      </c>
      <c r="AH239" s="90">
        <f>'CALC| 2'!$G$52*'CALC| 2'!AI21</f>
        <v>3.99374083825349E-3</v>
      </c>
      <c r="AI239" s="90">
        <f>'CALC| 2'!$G$52*'CALC| 2'!AJ21</f>
        <v>3.9520062464937404E-3</v>
      </c>
      <c r="AJ239" s="90">
        <f>'CALC| 2'!$G$52*'CALC| 2'!AK21</f>
        <v>3.9107077812178806E-3</v>
      </c>
      <c r="AK239" s="90">
        <f>'CALC| 2'!$G$52*'CALC| 2'!AL21</f>
        <v>3.8698408849041533E-3</v>
      </c>
      <c r="AL239" s="90">
        <f>'CALC| 2'!$G$52*'CALC| 2'!AM21</f>
        <v>3.8294010476569045E-3</v>
      </c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 s="68"/>
      <c r="BP239" s="68"/>
      <c r="BQ239" s="68"/>
      <c r="BR239" s="68"/>
      <c r="BS239" s="68"/>
    </row>
    <row r="240" spans="1:71" ht="15.4" x14ac:dyDescent="0.6">
      <c r="A240" s="69"/>
      <c r="B240" s="68"/>
      <c r="C240" s="68" t="s">
        <v>18</v>
      </c>
      <c r="D240" s="34" t="s">
        <v>0</v>
      </c>
      <c r="E240" s="20" t="s">
        <v>110</v>
      </c>
      <c r="F240" s="20"/>
      <c r="G240" s="90">
        <f>'CALC| 2'!$G$53*'CALC| 2'!H21</f>
        <v>3.0036920587067917E-2</v>
      </c>
      <c r="H240" s="90">
        <f>'CALC| 2'!$G$53*'CALC| 2'!I21</f>
        <v>3.0036920587067917E-2</v>
      </c>
      <c r="I240" s="90">
        <f>'CALC| 2'!$G$53*'CALC| 2'!J21</f>
        <v>3.0036920587067917E-2</v>
      </c>
      <c r="J240" s="90">
        <f>'CALC| 2'!$G$53*'CALC| 2'!K21</f>
        <v>3.0036920587067917E-2</v>
      </c>
      <c r="K240" s="90">
        <f>'CALC| 2'!$G$53*'CALC| 2'!L21</f>
        <v>3.0036920587067917E-2</v>
      </c>
      <c r="L240" s="90">
        <f>'CALC| 2'!$G$53*'CALC| 2'!M21</f>
        <v>3.0036920587067917E-2</v>
      </c>
      <c r="M240" s="90">
        <f>'CALC| 2'!$G$53*'CALC| 2'!N21</f>
        <v>3.0036920587067917E-2</v>
      </c>
      <c r="N240" s="90">
        <f>'CALC| 2'!$G$53*'CALC| 2'!O21</f>
        <v>3.0036920587067917E-2</v>
      </c>
      <c r="O240" s="90">
        <f>'CALC| 2'!$G$53*'CALC| 2'!P21</f>
        <v>2.9723034766933054E-2</v>
      </c>
      <c r="P240" s="90">
        <f>'CALC| 2'!$G$53*'CALC| 2'!Q21</f>
        <v>2.9412429053618603E-2</v>
      </c>
      <c r="Q240" s="90">
        <f>'CALC| 2'!$G$53*'CALC| 2'!R21</f>
        <v>2.9105069170008286E-2</v>
      </c>
      <c r="R240" s="90">
        <f>'CALC| 2'!$G$53*'CALC| 2'!S21</f>
        <v>2.8800921197181698E-2</v>
      </c>
      <c r="S240" s="90">
        <f>'CALC| 2'!$G$53*'CALC| 2'!T21</f>
        <v>2.8499951570671148E-2</v>
      </c>
      <c r="T240" s="90">
        <f>'CALC| 2'!$G$53*'CALC| 2'!U21</f>
        <v>2.8202127076757632E-2</v>
      </c>
      <c r="U240" s="90">
        <f>'CALC| 2'!$G$53*'CALC| 2'!V21</f>
        <v>2.790741484880551E-2</v>
      </c>
      <c r="V240" s="90">
        <f>'CALC| 2'!$G$53*'CALC| 2'!W21</f>
        <v>2.7615782363635492E-2</v>
      </c>
      <c r="W240" s="90">
        <f>'CALC| 2'!$G$53*'CALC| 2'!X21</f>
        <v>2.7327197437935498E-2</v>
      </c>
      <c r="X240" s="90">
        <f>'CALC| 2'!$G$53*'CALC| 2'!Y21</f>
        <v>2.7041628224709072E-2</v>
      </c>
      <c r="Y240" s="90">
        <f>'CALC| 2'!$G$53*'CALC| 2'!Z21</f>
        <v>2.6759043209760858E-2</v>
      </c>
      <c r="Z240" s="90">
        <f>'CALC| 2'!$G$53*'CALC| 2'!AA21</f>
        <v>2.6479411208218853E-2</v>
      </c>
      <c r="AA240" s="90">
        <f>'CALC| 2'!$G$53*'CALC| 2'!AB21</f>
        <v>2.620270136109297E-2</v>
      </c>
      <c r="AB240" s="90">
        <f>'CALC| 2'!$G$53*'CALC| 2'!AC21</f>
        <v>2.5928883131869543E-2</v>
      </c>
      <c r="AC240" s="90">
        <f>'CALC| 2'!$G$53*'CALC| 2'!AD21</f>
        <v>2.5657926303141503E-2</v>
      </c>
      <c r="AD240" s="90">
        <f>'CALC| 2'!$G$53*'CALC| 2'!AE21</f>
        <v>2.5389800973273671E-2</v>
      </c>
      <c r="AE240" s="90">
        <f>'CALC| 2'!$G$53*'CALC| 2'!AF21</f>
        <v>2.5124477553102962E-2</v>
      </c>
      <c r="AF240" s="90">
        <f>'CALC| 2'!$G$53*'CALC| 2'!AG21</f>
        <v>2.4861926762673035E-2</v>
      </c>
      <c r="AG240" s="90">
        <f>'CALC| 2'!$G$53*'CALC| 2'!AH21</f>
        <v>2.4602119628003096E-2</v>
      </c>
      <c r="AH240" s="90">
        <f>'CALC| 2'!$G$53*'CALC| 2'!AI21</f>
        <v>2.4345027477890462E-2</v>
      </c>
      <c r="AI240" s="90">
        <f>'CALC| 2'!$G$53*'CALC| 2'!AJ21</f>
        <v>2.4090621940746508E-2</v>
      </c>
      <c r="AJ240" s="90">
        <f>'CALC| 2'!$G$53*'CALC| 2'!AK21</f>
        <v>2.3838874941465703E-2</v>
      </c>
      <c r="AK240" s="90">
        <f>'CALC| 2'!$G$53*'CALC| 2'!AL21</f>
        <v>2.3589758698327384E-2</v>
      </c>
      <c r="AL240" s="90">
        <f>'CALC| 2'!$G$53*'CALC| 2'!AM21</f>
        <v>2.3343245719929861E-2</v>
      </c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 s="68"/>
      <c r="BP240" s="68"/>
      <c r="BQ240" s="68"/>
      <c r="BR240" s="68"/>
      <c r="BS240" s="68"/>
    </row>
    <row r="241" spans="1:71" ht="15.4" x14ac:dyDescent="0.6">
      <c r="A241" s="69"/>
      <c r="B241" s="68"/>
      <c r="C241" s="112" t="s">
        <v>266</v>
      </c>
      <c r="D241" s="34" t="s">
        <v>0</v>
      </c>
      <c r="E241" s="20" t="s">
        <v>110</v>
      </c>
      <c r="F241" s="20"/>
      <c r="G241" s="90">
        <f>'CALC| 2'!$G$54*'CALC| 2'!H21</f>
        <v>7.9795086454010775E-2</v>
      </c>
      <c r="H241" s="90">
        <f>'CALC| 2'!$G$54*'CALC| 2'!I21</f>
        <v>7.9795086454010775E-2</v>
      </c>
      <c r="I241" s="90">
        <f>'CALC| 2'!$G$54*'CALC| 2'!J21</f>
        <v>7.9795086454010775E-2</v>
      </c>
      <c r="J241" s="90">
        <f>'CALC| 2'!$G$54*'CALC| 2'!K21</f>
        <v>7.9795086454010775E-2</v>
      </c>
      <c r="K241" s="90">
        <f>'CALC| 2'!$G$54*'CALC| 2'!L21</f>
        <v>7.9795086454010775E-2</v>
      </c>
      <c r="L241" s="90">
        <f>'CALC| 2'!$G$54*'CALC| 2'!M21</f>
        <v>7.9795086454010775E-2</v>
      </c>
      <c r="M241" s="90">
        <f>'CALC| 2'!$G$54*'CALC| 2'!N21</f>
        <v>7.9795086454010775E-2</v>
      </c>
      <c r="N241" s="90">
        <f>'CALC| 2'!$G$54*'CALC| 2'!O21</f>
        <v>7.9795086454010775E-2</v>
      </c>
      <c r="O241" s="90">
        <f>'CALC| 2'!$G$54*'CALC| 2'!P21</f>
        <v>7.8961227800566358E-2</v>
      </c>
      <c r="P241" s="90">
        <f>'CALC| 2'!$G$54*'CALC| 2'!Q21</f>
        <v>7.8136082970050438E-2</v>
      </c>
      <c r="Q241" s="90">
        <f>'CALC| 2'!$G$54*'CALC| 2'!R21</f>
        <v>7.7319560903013396E-2</v>
      </c>
      <c r="R241" s="90">
        <f>'CALC| 2'!$G$54*'CALC| 2'!S21</f>
        <v>7.6511571491576905E-2</v>
      </c>
      <c r="S241" s="90"/>
      <c r="T241" s="90"/>
      <c r="U241" s="90"/>
      <c r="V241" s="90"/>
      <c r="W241" s="90"/>
      <c r="X241" s="90"/>
      <c r="Y241" s="90"/>
      <c r="Z241" s="90"/>
      <c r="AA241" s="90"/>
      <c r="AB241" s="90"/>
      <c r="AC241" s="90"/>
      <c r="AD241" s="90"/>
      <c r="AE241" s="90"/>
      <c r="AF241" s="90"/>
      <c r="AG241" s="90"/>
      <c r="AH241" s="90"/>
      <c r="AI241" s="90"/>
      <c r="AJ241" s="90"/>
      <c r="AK241" s="90"/>
      <c r="AL241" s="90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 s="68"/>
      <c r="BP241" s="68"/>
      <c r="BQ241" s="68"/>
      <c r="BR241" s="68"/>
      <c r="BS241" s="68"/>
    </row>
    <row r="242" spans="1:71" ht="15.4" x14ac:dyDescent="0.6">
      <c r="A242" s="69"/>
      <c r="B242" s="68"/>
      <c r="C242" s="112" t="s">
        <v>267</v>
      </c>
      <c r="D242" s="34" t="s">
        <v>0</v>
      </c>
      <c r="E242" s="20" t="s">
        <v>110</v>
      </c>
      <c r="F242" s="20"/>
      <c r="G242" s="90"/>
      <c r="H242" s="90"/>
      <c r="I242" s="90"/>
      <c r="J242" s="90"/>
      <c r="K242" s="90"/>
      <c r="L242" s="90"/>
      <c r="M242" s="90"/>
      <c r="N242" s="90"/>
      <c r="O242" s="90"/>
      <c r="P242" s="90"/>
      <c r="Q242" s="90"/>
      <c r="R242" s="90"/>
      <c r="S242" s="90">
        <f>'CALC| 2'!$G$55*'CALC| 2'!T21</f>
        <v>5.6784019177117444E-2</v>
      </c>
      <c r="T242" s="90">
        <f>'CALC| 2'!$G$55*'CALC| 2'!U21</f>
        <v>5.6190626176716559E-2</v>
      </c>
      <c r="U242" s="90">
        <f>'CALC| 2'!$G$55*'CALC| 2'!V21</f>
        <v>5.5603434133169871E-2</v>
      </c>
      <c r="V242" s="90">
        <f>'CALC| 2'!$G$55*'CALC| 2'!W21</f>
        <v>5.5022378246478237E-2</v>
      </c>
      <c r="W242" s="90">
        <f>'CALC| 2'!$G$55*'CALC| 2'!X21</f>
        <v>5.4447394393802542E-2</v>
      </c>
      <c r="X242" s="90">
        <f>'CALC| 2'!$G$55*'CALC| 2'!Y21</f>
        <v>5.3878419122387299E-2</v>
      </c>
      <c r="Y242" s="90">
        <f>'CALC| 2'!$G$55*'CALC| 2'!Z21</f>
        <v>5.3315389642558345E-2</v>
      </c>
      <c r="Z242" s="90">
        <f>'CALC| 2'!$G$55*'CALC| 2'!AA21</f>
        <v>5.2758243820793603E-2</v>
      </c>
      <c r="AA242" s="90">
        <f>'CALC| 2'!$G$55*'CALC| 2'!AB21</f>
        <v>5.2206920172866315E-2</v>
      </c>
      <c r="AB242" s="90">
        <f>'CALC| 2'!$G$55*'CALC| 2'!AC21</f>
        <v>5.1661357857059852E-2</v>
      </c>
      <c r="AC242" s="90">
        <f>'CALC| 2'!$G$55*'CALC| 2'!AD21</f>
        <v>5.1121496667453574E-2</v>
      </c>
      <c r="AD242" s="90">
        <f>'CALC| 2'!$G$55*'CALC| 2'!AE21</f>
        <v>5.0587277027278679E-2</v>
      </c>
      <c r="AE242" s="90">
        <f>'CALC| 2'!$G$55*'CALC| 2'!AF21</f>
        <v>5.0058639982343611E-2</v>
      </c>
      <c r="AF242" s="90">
        <f>'CALC| 2'!$G$55*'CALC| 2'!AG21</f>
        <v>4.9535527194528119E-2</v>
      </c>
      <c r="AG242" s="90">
        <f>'CALC| 2'!$G$55*'CALC| 2'!AH21</f>
        <v>4.9017880935345294E-2</v>
      </c>
      <c r="AH242" s="90">
        <f>'CALC| 2'!$G$55*'CALC| 2'!AI21</f>
        <v>4.8505644079570934E-2</v>
      </c>
      <c r="AI242" s="90">
        <f>'CALC| 2'!$G$55*'CALC| 2'!AJ21</f>
        <v>4.7998760098939414E-2</v>
      </c>
      <c r="AJ242" s="90">
        <f>'CALC| 2'!$G$55*'CALC| 2'!AK21</f>
        <v>4.7497173055905492E-2</v>
      </c>
      <c r="AK242" s="90">
        <f>'CALC| 2'!$G$55*'CALC| 2'!AL21</f>
        <v>4.7000827597471276E-2</v>
      </c>
      <c r="AL242" s="90">
        <f>'CALC| 2'!$G$55*'CALC| 2'!AM21</f>
        <v>4.6509668949077695E-2</v>
      </c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 s="68"/>
      <c r="BP242" s="68"/>
      <c r="BQ242" s="68"/>
      <c r="BR242" s="68"/>
      <c r="BS242" s="68"/>
    </row>
    <row r="243" spans="1:71" ht="15.4" x14ac:dyDescent="0.6">
      <c r="A243" s="69"/>
      <c r="B243" s="68"/>
      <c r="C243" s="68" t="s">
        <v>20</v>
      </c>
      <c r="D243" s="34" t="s">
        <v>0</v>
      </c>
      <c r="E243" s="20" t="s">
        <v>110</v>
      </c>
      <c r="F243" s="20"/>
      <c r="G243" s="90">
        <f>'CALC| 2'!$G$56*'CALC| 2'!H21</f>
        <v>2.1628211299775002E-3</v>
      </c>
      <c r="H243" s="90">
        <f>'CALC| 2'!$G$56*'CALC| 2'!I21</f>
        <v>2.1628211299775002E-3</v>
      </c>
      <c r="I243" s="90">
        <f>'CALC| 2'!$G$56*'CALC| 2'!J21</f>
        <v>2.1628211299775002E-3</v>
      </c>
      <c r="J243" s="90">
        <f>'CALC| 2'!$G$56*'CALC| 2'!K21</f>
        <v>2.1628211299775002E-3</v>
      </c>
      <c r="K243" s="90">
        <f>'CALC| 2'!$G$56*'CALC| 2'!L21</f>
        <v>2.1628211299775002E-3</v>
      </c>
      <c r="L243" s="90">
        <f>'CALC| 2'!$G$56*'CALC| 2'!M21</f>
        <v>2.1628211299775002E-3</v>
      </c>
      <c r="M243" s="90">
        <f>'CALC| 2'!$G$56*'CALC| 2'!N21</f>
        <v>2.1628211299775002E-3</v>
      </c>
      <c r="N243" s="90">
        <f>'CALC| 2'!$G$56*'CALC| 2'!O21</f>
        <v>2.1628211299775002E-3</v>
      </c>
      <c r="O243" s="90">
        <f>'CALC| 2'!$G$56*'CALC| 2'!P21</f>
        <v>2.1402196491692354E-3</v>
      </c>
      <c r="P243" s="90">
        <f>'CALC| 2'!$G$56*'CALC| 2'!Q21</f>
        <v>2.1178543538354164E-3</v>
      </c>
      <c r="Q243" s="90">
        <f>'CALC| 2'!$G$56*'CALC| 2'!R21</f>
        <v>2.0957227758378362E-3</v>
      </c>
      <c r="R243" s="90">
        <f>'CALC| 2'!$G$56*'CALC| 2'!S21</f>
        <v>2.0738224728303308E-3</v>
      </c>
      <c r="S243" s="90">
        <f>'CALC| 2'!$G$56*'CALC| 2'!T21</f>
        <v>2.0521510279892536E-3</v>
      </c>
      <c r="T243" s="90">
        <f>'CALC| 2'!$G$56*'CALC| 2'!U21</f>
        <v>2.0307060497467659E-3</v>
      </c>
      <c r="U243" s="90">
        <f>'CALC| 2'!$G$56*'CALC| 2'!V21</f>
        <v>2.0094851715269117E-3</v>
      </c>
      <c r="V243" s="90">
        <f>'CALC| 2'!$G$56*'CALC| 2'!W21</f>
        <v>1.9884860514844554E-3</v>
      </c>
      <c r="W243" s="90">
        <f>'CALC| 2'!$G$56*'CALC| 2'!X21</f>
        <v>1.9677063722464429E-3</v>
      </c>
      <c r="X243" s="90">
        <f>'CALC| 2'!$G$56*'CALC| 2'!Y21</f>
        <v>1.9471438406564673E-3</v>
      </c>
      <c r="Y243" s="90">
        <f>'CALC| 2'!$G$56*'CALC| 2'!Z21</f>
        <v>1.9267961875216071E-3</v>
      </c>
      <c r="Z243" s="90">
        <f>'CALC| 2'!$G$56*'CALC| 2'!AA21</f>
        <v>1.906661167362006E-3</v>
      </c>
      <c r="AA243" s="90">
        <f>'CALC| 2'!$G$56*'CALC| 2'!AB21</f>
        <v>1.8867365581630732E-3</v>
      </c>
      <c r="AB243" s="90">
        <f>'CALC| 2'!$G$56*'CALC| 2'!AC21</f>
        <v>1.8670201611302689E-3</v>
      </c>
      <c r="AC243" s="90">
        <f>'CALC| 2'!$G$56*'CALC| 2'!AD21</f>
        <v>1.8475098004464574E-3</v>
      </c>
      <c r="AD243" s="90">
        <f>'CALC| 2'!$G$56*'CALC| 2'!AE21</f>
        <v>1.8282033230317917E-3</v>
      </c>
      <c r="AE243" s="90">
        <f>'CALC| 2'!$G$56*'CALC| 2'!AF21</f>
        <v>1.8090985983061092E-3</v>
      </c>
      <c r="AF243" s="90">
        <f>'CALC| 2'!$G$56*'CALC| 2'!AG21</f>
        <v>1.7901935179538103E-3</v>
      </c>
      <c r="AG243" s="90">
        <f>'CALC| 2'!$G$56*'CALC| 2'!AH21</f>
        <v>1.7714859956911929E-3</v>
      </c>
      <c r="AH243" s="90">
        <f>'CALC| 2'!$G$56*'CALC| 2'!AI21</f>
        <v>1.7529739670362197E-3</v>
      </c>
      <c r="AI243" s="90">
        <f>'CALC| 2'!$G$56*'CALC| 2'!AJ21</f>
        <v>1.7346553890806912E-3</v>
      </c>
      <c r="AJ243" s="90">
        <f>'CALC| 2'!$G$56*'CALC| 2'!AK21</f>
        <v>1.7165282402647978E-3</v>
      </c>
      <c r="AK243" s="90">
        <f>'CALC| 2'!$G$56*'CALC| 2'!AL21</f>
        <v>1.6985905201540306E-3</v>
      </c>
      <c r="AL243" s="90">
        <f>'CALC| 2'!$G$56*'CALC| 2'!AM21</f>
        <v>1.6808402492184207E-3</v>
      </c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 s="68"/>
      <c r="BP243" s="68"/>
      <c r="BQ243" s="68"/>
      <c r="BR243" s="68"/>
      <c r="BS243" s="68"/>
    </row>
    <row r="244" spans="1:71" ht="15.4" x14ac:dyDescent="0.6">
      <c r="A244" s="69"/>
      <c r="B244" s="68"/>
      <c r="C244" s="112" t="s">
        <v>21</v>
      </c>
      <c r="D244" s="34" t="s">
        <v>0</v>
      </c>
      <c r="E244" s="20" t="s">
        <v>110</v>
      </c>
      <c r="F244" s="20"/>
      <c r="G244" s="90">
        <f>'CALC| 2'!$G$57*'CALC| 2'!H21</f>
        <v>6.1322340273479707E-2</v>
      </c>
      <c r="H244" s="90">
        <f>'CALC| 2'!$G$57*'CALC| 2'!I21</f>
        <v>6.1322340273479707E-2</v>
      </c>
      <c r="I244" s="90">
        <f>'CALC| 2'!$G$57*'CALC| 2'!J21</f>
        <v>6.1322340273479707E-2</v>
      </c>
      <c r="J244" s="90">
        <f>'CALC| 2'!$G$57*'CALC| 2'!K21</f>
        <v>6.1322340273479707E-2</v>
      </c>
      <c r="K244" s="90">
        <f>'CALC| 2'!$G$57*'CALC| 2'!L21</f>
        <v>6.1322340273479707E-2</v>
      </c>
      <c r="L244" s="90">
        <f>'CALC| 2'!$G$57*'CALC| 2'!M21</f>
        <v>6.1322340273479707E-2</v>
      </c>
      <c r="M244" s="90">
        <f>'CALC| 2'!$G$57*'CALC| 2'!N21</f>
        <v>6.1322340273479707E-2</v>
      </c>
      <c r="N244" s="90">
        <f>'CALC| 2'!$G$57*'CALC| 2'!O21</f>
        <v>6.1322340273479707E-2</v>
      </c>
      <c r="O244" s="90">
        <f>'CALC| 2'!$G$57*'CALC| 2'!P21</f>
        <v>6.068152181762184E-2</v>
      </c>
      <c r="P244" s="90">
        <f>'CALC| 2'!$G$57*'CALC| 2'!Q21</f>
        <v>6.0047399914627687E-2</v>
      </c>
      <c r="Q244" s="90">
        <f>'CALC| 2'!$G$57*'CALC| 2'!R21</f>
        <v>5.9419904585519823E-2</v>
      </c>
      <c r="R244" s="90">
        <f>'CALC| 2'!$G$57*'CALC| 2'!S21</f>
        <v>5.8798966582601135E-2</v>
      </c>
      <c r="S244" s="90">
        <f>'CALC| 2'!$G$57*'CALC| 2'!T21</f>
        <v>5.8184517381812954E-2</v>
      </c>
      <c r="T244" s="90">
        <f>'CALC| 2'!$G$57*'CALC| 2'!U21</f>
        <v>5.7576489175173003E-2</v>
      </c>
      <c r="U244" s="90">
        <f>'CALC| 2'!$G$57*'CALC| 2'!V21</f>
        <v>5.6974814863292436E-2</v>
      </c>
      <c r="V244" s="90">
        <f>'CALC| 2'!$G$57*'CALC| 2'!W21</f>
        <v>5.6379428047971025E-2</v>
      </c>
      <c r="W244" s="90">
        <f>'CALC| 2'!$G$57*'CALC| 2'!X21</f>
        <v>5.5790263024869731E-2</v>
      </c>
      <c r="X244" s="90">
        <f>'CALC| 2'!$G$57*'CALC| 2'!Y21</f>
        <v>5.5207254776259838E-2</v>
      </c>
      <c r="Y244" s="90">
        <f>'CALC| 2'!$G$57*'CALC| 2'!Z21</f>
        <v>5.4630338963847912E-2</v>
      </c>
      <c r="Z244" s="90">
        <f>'CALC| 2'!$G$57*'CALC| 2'!AA21</f>
        <v>5.4059451921675696E-2</v>
      </c>
      <c r="AA244" s="90">
        <f>'CALC| 2'!$G$57*'CALC| 2'!AB21</f>
        <v>5.3494530649094187E-2</v>
      </c>
      <c r="AB244" s="90">
        <f>'CALC| 2'!$G$57*'CALC| 2'!AC21</f>
        <v>5.2935512803811147E-2</v>
      </c>
      <c r="AC244" s="90">
        <f>'CALC| 2'!$G$57*'CALC| 2'!AD21</f>
        <v>5.2382336695011314E-2</v>
      </c>
      <c r="AD244" s="90">
        <f>'CALC| 2'!$G$57*'CALC| 2'!AE21</f>
        <v>5.1834941276548439E-2</v>
      </c>
      <c r="AE244" s="90">
        <f>'CALC| 2'!$G$57*'CALC| 2'!AF21</f>
        <v>5.1293266140208509E-2</v>
      </c>
      <c r="AF244" s="90">
        <f>'CALC| 2'!$G$57*'CALC| 2'!AG21</f>
        <v>5.0757251509043325E-2</v>
      </c>
      <c r="AG244" s="90">
        <f>'CALC| 2'!$G$57*'CALC| 2'!AH21</f>
        <v>5.0226838230773813E-2</v>
      </c>
      <c r="AH244" s="90">
        <f>'CALC| 2'!$G$57*'CALC| 2'!AI21</f>
        <v>4.9701967771262227E-2</v>
      </c>
      <c r="AI244" s="90">
        <f>'CALC| 2'!$G$57*'CALC| 2'!AJ21</f>
        <v>4.9182582208052536E-2</v>
      </c>
      <c r="AJ244" s="90">
        <f>'CALC| 2'!$G$57*'CALC| 2'!AK21</f>
        <v>4.8668624223978378E-2</v>
      </c>
      <c r="AK244" s="90">
        <f>'CALC| 2'!$G$57*'CALC| 2'!AL21</f>
        <v>4.8160037100837806E-2</v>
      </c>
      <c r="AL244" s="90">
        <f>'CALC| 2'!$G$57*'CALC| 2'!AM21</f>
        <v>4.7656764713134042E-2</v>
      </c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 s="68"/>
      <c r="BP244" s="68"/>
      <c r="BQ244" s="68"/>
      <c r="BR244" s="68"/>
      <c r="BS244" s="68"/>
    </row>
    <row r="245" spans="1:71" x14ac:dyDescent="0.35">
      <c r="A245" s="68"/>
      <c r="B245" s="68"/>
      <c r="C245" s="68"/>
      <c r="D245" s="68"/>
      <c r="E245" s="68"/>
      <c r="F245" s="68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  <c r="AB245" s="69"/>
      <c r="AC245" s="69"/>
      <c r="AD245" s="69"/>
      <c r="AE245" s="69"/>
      <c r="AF245" s="69"/>
      <c r="AG245" s="69"/>
      <c r="AH245" s="69"/>
      <c r="AI245" s="69"/>
      <c r="AJ245" s="69"/>
      <c r="AK245" s="69"/>
      <c r="AL245" s="69"/>
      <c r="AM245" s="69"/>
      <c r="AN245" s="69"/>
      <c r="AO245" s="69"/>
      <c r="AP245" s="69"/>
      <c r="AQ245" s="69"/>
      <c r="AR245" s="69"/>
      <c r="AS245" s="69"/>
      <c r="AT245" s="69"/>
      <c r="AU245" s="69"/>
      <c r="AV245" s="69"/>
      <c r="AW245" s="69"/>
      <c r="AX245" s="69"/>
      <c r="AY245" s="69"/>
      <c r="AZ245" s="69"/>
      <c r="BA245" s="69"/>
      <c r="BB245" s="69"/>
      <c r="BC245" s="69"/>
      <c r="BD245" s="69"/>
      <c r="BE245" s="69"/>
      <c r="BF245" s="69"/>
      <c r="BG245" s="69"/>
      <c r="BH245" s="69"/>
      <c r="BI245" s="69"/>
      <c r="BJ245" s="69"/>
      <c r="BK245" s="69"/>
      <c r="BL245" s="69"/>
      <c r="BM245" s="69"/>
      <c r="BN245" s="69"/>
      <c r="BO245" s="68"/>
      <c r="BP245" s="68"/>
      <c r="BQ245" s="68"/>
      <c r="BR245" s="68"/>
      <c r="BS245" s="68"/>
    </row>
    <row r="246" spans="1:71" ht="15.4" x14ac:dyDescent="0.6">
      <c r="A246" s="68"/>
      <c r="B246" s="68"/>
      <c r="C246" s="113" t="s">
        <v>247</v>
      </c>
      <c r="D246" s="106" t="s">
        <v>0</v>
      </c>
      <c r="E246" s="106" t="s">
        <v>110</v>
      </c>
      <c r="F246" s="106"/>
      <c r="G246" s="110">
        <f t="shared" ref="G246:AL246" si="22">SUM(G212:G244)-G237</f>
        <v>2.3834795736483243</v>
      </c>
      <c r="H246" s="110">
        <f t="shared" si="22"/>
        <v>2.377482062152958</v>
      </c>
      <c r="I246" s="110">
        <f t="shared" si="22"/>
        <v>2.3715420643461735</v>
      </c>
      <c r="J246" s="110">
        <f t="shared" si="22"/>
        <v>2.3656590255107148</v>
      </c>
      <c r="K246" s="110">
        <f t="shared" si="22"/>
        <v>2.3598323962821137</v>
      </c>
      <c r="L246" s="110">
        <f t="shared" si="22"/>
        <v>2.3540616325970385</v>
      </c>
      <c r="M246" s="110">
        <f t="shared" si="22"/>
        <v>2.348346195642137</v>
      </c>
      <c r="N246" s="110">
        <f t="shared" si="22"/>
        <v>2.3426855518033749</v>
      </c>
      <c r="O246" s="110">
        <f t="shared" si="22"/>
        <v>2.3197812737138719</v>
      </c>
      <c r="P246" s="110">
        <f t="shared" si="22"/>
        <v>2.2971114999537092</v>
      </c>
      <c r="Q246" s="110">
        <f t="shared" si="22"/>
        <v>2.2746738232338917</v>
      </c>
      <c r="R246" s="110">
        <f t="shared" si="22"/>
        <v>2.2524658610067116</v>
      </c>
      <c r="S246" s="110">
        <f t="shared" si="22"/>
        <v>2.090821058986466</v>
      </c>
      <c r="T246" s="110">
        <f t="shared" si="22"/>
        <v>2.070524966647036</v>
      </c>
      <c r="U246" s="110">
        <f t="shared" si="22"/>
        <v>2.050436335393087</v>
      </c>
      <c r="V246" s="110">
        <f t="shared" si="22"/>
        <v>2.0305530385027399</v>
      </c>
      <c r="W246" s="110">
        <f t="shared" si="22"/>
        <v>2.0108729710831006</v>
      </c>
      <c r="X246" s="110">
        <f t="shared" si="22"/>
        <v>1.9913940498459592</v>
      </c>
      <c r="Y246" s="110">
        <f t="shared" si="22"/>
        <v>1.972114212885796</v>
      </c>
      <c r="Z246" s="110">
        <f t="shared" si="22"/>
        <v>1.9530314194600733</v>
      </c>
      <c r="AA246" s="110">
        <f t="shared" si="22"/>
        <v>1.934143649771783</v>
      </c>
      <c r="AB246" s="110">
        <f t="shared" si="22"/>
        <v>1.915448904754232</v>
      </c>
      <c r="AC246" s="110">
        <f t="shared" si="22"/>
        <v>1.8969452058580472</v>
      </c>
      <c r="AD246" s="110">
        <f t="shared" si="22"/>
        <v>1.878630594840357</v>
      </c>
      <c r="AE246" s="110">
        <f t="shared" si="22"/>
        <v>1.8645380979535486</v>
      </c>
      <c r="AF246" s="110">
        <f t="shared" si="22"/>
        <v>2.0624456848581643</v>
      </c>
      <c r="AG246" s="110">
        <f t="shared" si="22"/>
        <v>2.0670716018227302</v>
      </c>
      <c r="AH246" s="110">
        <f t="shared" si="22"/>
        <v>3.3987076019293823</v>
      </c>
      <c r="AI246" s="110">
        <f t="shared" si="22"/>
        <v>5.0631352136584633</v>
      </c>
      <c r="AJ246" s="110">
        <f t="shared" si="22"/>
        <v>6.5256516280131445</v>
      </c>
      <c r="AK246" s="110">
        <f t="shared" si="22"/>
        <v>5.3354166534357779</v>
      </c>
      <c r="AL246" s="110">
        <f t="shared" si="22"/>
        <v>5.1335294131356211</v>
      </c>
      <c r="AM246" s="110">
        <f t="shared" ref="AM246:BN246" si="23">SUM(AM212:AM244)-AM237</f>
        <v>1.9070504938177022</v>
      </c>
      <c r="AN246" s="110">
        <f t="shared" si="23"/>
        <v>1.9764568268422757</v>
      </c>
      <c r="AO246" s="110">
        <f t="shared" si="23"/>
        <v>2.0364546696405852</v>
      </c>
      <c r="AP246" s="110">
        <f t="shared" si="23"/>
        <v>2.0880656198309859</v>
      </c>
      <c r="AQ246" s="110">
        <f t="shared" si="23"/>
        <v>2.1322003473836428</v>
      </c>
      <c r="AR246" s="110">
        <f t="shared" si="23"/>
        <v>2.1696706394245782</v>
      </c>
      <c r="AS246" s="110">
        <f t="shared" si="23"/>
        <v>2.2012001371845034</v>
      </c>
      <c r="AT246" s="110">
        <f t="shared" si="23"/>
        <v>2.2274339071026295</v>
      </c>
      <c r="AU246" s="110">
        <f t="shared" si="23"/>
        <v>2.248946972675876</v>
      </c>
      <c r="AV246" s="110">
        <f t="shared" si="23"/>
        <v>2.26625191989835</v>
      </c>
      <c r="AW246" s="110">
        <f t="shared" si="23"/>
        <v>2.2798056768830146</v>
      </c>
      <c r="AX246" s="110">
        <f t="shared" si="23"/>
        <v>2.2900155573349141</v>
      </c>
      <c r="AY246" s="110">
        <f t="shared" si="23"/>
        <v>2.2972446478088298</v>
      </c>
      <c r="AZ246" s="110">
        <f t="shared" si="23"/>
        <v>2.3018166100048951</v>
      </c>
      <c r="BA246" s="110">
        <f t="shared" si="23"/>
        <v>2.3040199616188342</v>
      </c>
      <c r="BB246" s="110">
        <f t="shared" si="23"/>
        <v>2.3041118923666692</v>
      </c>
      <c r="BC246" s="110">
        <f t="shared" si="23"/>
        <v>2.3023216656558438</v>
      </c>
      <c r="BD246" s="110">
        <f t="shared" si="23"/>
        <v>2.2988536508942956</v>
      </c>
      <c r="BE246" s="110">
        <f t="shared" si="23"/>
        <v>2.2938900265437656</v>
      </c>
      <c r="BF246" s="110">
        <f t="shared" si="23"/>
        <v>2.2875931896687511</v>
      </c>
      <c r="BG246" s="110">
        <f t="shared" si="23"/>
        <v>2.2801079038505505</v>
      </c>
      <c r="BH246" s="110">
        <f t="shared" si="23"/>
        <v>2.2715632138753832</v>
      </c>
      <c r="BI246" s="110">
        <f t="shared" si="23"/>
        <v>2.262074152520837</v>
      </c>
      <c r="BJ246" s="110">
        <f t="shared" si="23"/>
        <v>2.2517432620151356</v>
      </c>
      <c r="BK246" s="110">
        <f t="shared" si="23"/>
        <v>2.2406619502925165</v>
      </c>
      <c r="BL246" s="110">
        <f t="shared" si="23"/>
        <v>2.2289116999829788</v>
      </c>
      <c r="BM246" s="110">
        <f t="shared" si="23"/>
        <v>2.2165651461268747</v>
      </c>
      <c r="BN246" s="110">
        <f t="shared" si="23"/>
        <v>2.2036870368685211</v>
      </c>
      <c r="BO246" s="68"/>
      <c r="BP246" s="68"/>
      <c r="BQ246" s="68"/>
      <c r="BR246" s="68"/>
      <c r="BS246" s="68"/>
    </row>
    <row r="247" spans="1:71" ht="15.4" x14ac:dyDescent="0.6">
      <c r="A247" s="68"/>
      <c r="B247" s="68"/>
      <c r="C247" s="113" t="s">
        <v>254</v>
      </c>
      <c r="D247" s="106" t="s">
        <v>0</v>
      </c>
      <c r="E247" s="106" t="s">
        <v>110</v>
      </c>
      <c r="F247" s="106"/>
      <c r="G247" s="110">
        <f t="shared" ref="G247:AL247" si="24">G237</f>
        <v>0.115361316779374</v>
      </c>
      <c r="H247" s="110">
        <f t="shared" si="24"/>
        <v>0.115361316779374</v>
      </c>
      <c r="I247" s="110">
        <f t="shared" si="24"/>
        <v>0.115361316779374</v>
      </c>
      <c r="J247" s="110">
        <f t="shared" si="24"/>
        <v>0.115361316779374</v>
      </c>
      <c r="K247" s="110">
        <f t="shared" si="24"/>
        <v>0.115361316779374</v>
      </c>
      <c r="L247" s="110">
        <f t="shared" si="24"/>
        <v>0.115361316779374</v>
      </c>
      <c r="M247" s="110">
        <f t="shared" si="24"/>
        <v>0.115361316779374</v>
      </c>
      <c r="N247" s="110">
        <f t="shared" si="24"/>
        <v>0.115361316779374</v>
      </c>
      <c r="O247" s="110">
        <f t="shared" si="24"/>
        <v>0.11415579101902953</v>
      </c>
      <c r="P247" s="110">
        <f t="shared" si="24"/>
        <v>0.11296286300288066</v>
      </c>
      <c r="Q247" s="110">
        <f t="shared" si="24"/>
        <v>0.11178240108450056</v>
      </c>
      <c r="R247" s="110">
        <f t="shared" si="24"/>
        <v>0.11061427499316752</v>
      </c>
      <c r="S247" s="110">
        <f t="shared" si="24"/>
        <v>0.10945835581948891</v>
      </c>
      <c r="T247" s="110">
        <f t="shared" si="24"/>
        <v>0.10831451600117524</v>
      </c>
      <c r="U247" s="110">
        <f t="shared" si="24"/>
        <v>0.10718262930896295</v>
      </c>
      <c r="V247" s="110">
        <f t="shared" si="24"/>
        <v>0.10606257083268428</v>
      </c>
      <c r="W247" s="110">
        <f t="shared" si="24"/>
        <v>0.10495421696748272</v>
      </c>
      <c r="X247" s="110">
        <f t="shared" si="24"/>
        <v>0.10385744540017253</v>
      </c>
      <c r="Y247" s="110">
        <f t="shared" si="24"/>
        <v>0.10277213509574071</v>
      </c>
      <c r="Z247" s="110">
        <f t="shared" si="24"/>
        <v>0.10169816628399021</v>
      </c>
      <c r="AA247" s="110">
        <f t="shared" si="24"/>
        <v>0.10063542044632251</v>
      </c>
      <c r="AB247" s="110">
        <f t="shared" si="24"/>
        <v>9.9583780302658423E-2</v>
      </c>
      <c r="AC247" s="110">
        <f t="shared" si="24"/>
        <v>9.8543129798495638E-2</v>
      </c>
      <c r="AD247" s="110">
        <f t="shared" si="24"/>
        <v>9.7513354092101351E-2</v>
      </c>
      <c r="AE247" s="110">
        <f t="shared" si="24"/>
        <v>9.6494339541838878E-2</v>
      </c>
      <c r="AF247" s="110">
        <f t="shared" si="24"/>
        <v>9.5485973693626658E-2</v>
      </c>
      <c r="AG247" s="110">
        <f t="shared" si="24"/>
        <v>9.4488145268528251E-2</v>
      </c>
      <c r="AH247" s="110">
        <f t="shared" si="24"/>
        <v>9.3500744150472118E-2</v>
      </c>
      <c r="AI247" s="110">
        <f t="shared" si="24"/>
        <v>9.2523661374099689E-2</v>
      </c>
      <c r="AJ247" s="110">
        <f t="shared" si="24"/>
        <v>9.155678911274033E-2</v>
      </c>
      <c r="AK247" s="110">
        <f t="shared" si="24"/>
        <v>9.0600020666512196E-2</v>
      </c>
      <c r="AL247" s="110">
        <f t="shared" si="24"/>
        <v>8.9653250450547131E-2</v>
      </c>
      <c r="AM247" s="110">
        <f t="shared" ref="AM247:BN247" si="25">AM237</f>
        <v>0</v>
      </c>
      <c r="AN247" s="110">
        <f t="shared" si="25"/>
        <v>0</v>
      </c>
      <c r="AO247" s="110">
        <f t="shared" si="25"/>
        <v>0</v>
      </c>
      <c r="AP247" s="110">
        <f t="shared" si="25"/>
        <v>0</v>
      </c>
      <c r="AQ247" s="110">
        <f t="shared" si="25"/>
        <v>0</v>
      </c>
      <c r="AR247" s="110">
        <f t="shared" si="25"/>
        <v>0</v>
      </c>
      <c r="AS247" s="110">
        <f t="shared" si="25"/>
        <v>0</v>
      </c>
      <c r="AT247" s="110">
        <f t="shared" si="25"/>
        <v>0</v>
      </c>
      <c r="AU247" s="110">
        <f t="shared" si="25"/>
        <v>0</v>
      </c>
      <c r="AV247" s="110">
        <f t="shared" si="25"/>
        <v>0</v>
      </c>
      <c r="AW247" s="110">
        <f t="shared" si="25"/>
        <v>0</v>
      </c>
      <c r="AX247" s="110">
        <f t="shared" si="25"/>
        <v>0</v>
      </c>
      <c r="AY247" s="110">
        <f t="shared" si="25"/>
        <v>0</v>
      </c>
      <c r="AZ247" s="110">
        <f t="shared" si="25"/>
        <v>0</v>
      </c>
      <c r="BA247" s="110">
        <f t="shared" si="25"/>
        <v>0</v>
      </c>
      <c r="BB247" s="110">
        <f t="shared" si="25"/>
        <v>0</v>
      </c>
      <c r="BC247" s="110">
        <f t="shared" si="25"/>
        <v>0</v>
      </c>
      <c r="BD247" s="110">
        <f t="shared" si="25"/>
        <v>0</v>
      </c>
      <c r="BE247" s="110">
        <f t="shared" si="25"/>
        <v>0</v>
      </c>
      <c r="BF247" s="110">
        <f t="shared" si="25"/>
        <v>0</v>
      </c>
      <c r="BG247" s="110">
        <f t="shared" si="25"/>
        <v>0</v>
      </c>
      <c r="BH247" s="110">
        <f t="shared" si="25"/>
        <v>0</v>
      </c>
      <c r="BI247" s="110">
        <f t="shared" si="25"/>
        <v>0</v>
      </c>
      <c r="BJ247" s="110">
        <f t="shared" si="25"/>
        <v>0</v>
      </c>
      <c r="BK247" s="110">
        <f t="shared" si="25"/>
        <v>0</v>
      </c>
      <c r="BL247" s="110">
        <f t="shared" si="25"/>
        <v>0</v>
      </c>
      <c r="BM247" s="110">
        <f t="shared" si="25"/>
        <v>0</v>
      </c>
      <c r="BN247" s="110">
        <f t="shared" si="25"/>
        <v>0</v>
      </c>
      <c r="BO247" s="68"/>
      <c r="BP247" s="68"/>
      <c r="BQ247" s="68"/>
      <c r="BR247" s="68"/>
      <c r="BS247" s="68"/>
    </row>
    <row r="248" spans="1:71" ht="15.4" x14ac:dyDescent="0.6">
      <c r="A248" s="68"/>
      <c r="B248" s="68"/>
      <c r="C248" s="72" t="s">
        <v>74</v>
      </c>
      <c r="D248" s="106"/>
      <c r="E248" s="106"/>
      <c r="F248" s="106"/>
      <c r="G248" s="110">
        <f>IF(G$114&lt;31,(1/(1+INPUT2!$H$16)^G$114),(1/(1+INPUT2!$H$17)^G$114))</f>
        <v>0.96618357487922713</v>
      </c>
      <c r="H248" s="110">
        <f>IF(H$114&lt;31,(1/(1+INPUT2!$H$16)^H$114),(1/(1+INPUT2!$H$17)^H$114))</f>
        <v>0.93351070036640305</v>
      </c>
      <c r="I248" s="110">
        <f>IF(I$114&lt;31,(1/(1+INPUT2!$H$16)^I$114),(1/(1+INPUT2!$H$17)^I$114))</f>
        <v>0.90194270566802237</v>
      </c>
      <c r="J248" s="110">
        <f>IF(J$114&lt;31,(1/(1+INPUT2!$H$16)^J$114),(1/(1+INPUT2!$H$17)^J$114))</f>
        <v>0.87144222769857238</v>
      </c>
      <c r="K248" s="110">
        <f>IF(K$114&lt;31,(1/(1+INPUT2!$H$16)^K$114),(1/(1+INPUT2!$H$17)^K$114))</f>
        <v>0.84197316685852419</v>
      </c>
      <c r="L248" s="110">
        <f>IF(L$114&lt;31,(1/(1+INPUT2!$H$16)^L$114),(1/(1+INPUT2!$H$17)^L$114))</f>
        <v>0.81350064430775282</v>
      </c>
      <c r="M248" s="110">
        <f>IF(M$114&lt;31,(1/(1+INPUT2!$H$16)^M$114),(1/(1+INPUT2!$H$17)^M$114))</f>
        <v>0.78599096068381913</v>
      </c>
      <c r="N248" s="110">
        <f>IF(N$114&lt;31,(1/(1+INPUT2!$H$16)^N$114),(1/(1+INPUT2!$H$17)^N$114))</f>
        <v>0.75941155621625056</v>
      </c>
      <c r="O248" s="110">
        <f>IF(O$114&lt;31,(1/(1+INPUT2!$H$16)^O$114),(1/(1+INPUT2!$H$17)^O$114))</f>
        <v>0.73373097218961414</v>
      </c>
      <c r="P248" s="110">
        <f>IF(P$114&lt;31,(1/(1+INPUT2!$H$16)^P$114),(1/(1+INPUT2!$H$17)^P$114))</f>
        <v>0.70891881370977217</v>
      </c>
      <c r="Q248" s="110">
        <f>IF(Q$114&lt;31,(1/(1+INPUT2!$H$16)^Q$114),(1/(1+INPUT2!$H$17)^Q$114))</f>
        <v>0.68494571372924851</v>
      </c>
      <c r="R248" s="110">
        <f>IF(R$114&lt;31,(1/(1+INPUT2!$H$16)^R$114),(1/(1+INPUT2!$H$17)^R$114))</f>
        <v>0.66178329828912896</v>
      </c>
      <c r="S248" s="110">
        <f>IF(S$114&lt;31,(1/(1+INPUT2!$H$16)^S$114),(1/(1+INPUT2!$H$17)^S$114))</f>
        <v>0.63940415293635666</v>
      </c>
      <c r="T248" s="110">
        <f>IF(T$114&lt;31,(1/(1+INPUT2!$H$16)^T$114),(1/(1+INPUT2!$H$17)^T$114))</f>
        <v>0.61778179027667302</v>
      </c>
      <c r="U248" s="110">
        <f>IF(U$114&lt;31,(1/(1+INPUT2!$H$16)^U$114),(1/(1+INPUT2!$H$17)^U$114))</f>
        <v>0.59689061862480497</v>
      </c>
      <c r="V248" s="110">
        <f>IF(V$114&lt;31,(1/(1+INPUT2!$H$16)^V$114),(1/(1+INPUT2!$H$17)^V$114))</f>
        <v>0.57670591171478747</v>
      </c>
      <c r="W248" s="110">
        <f>IF(W$114&lt;31,(1/(1+INPUT2!$H$16)^W$114),(1/(1+INPUT2!$H$17)^W$114))</f>
        <v>0.55720377943457733</v>
      </c>
      <c r="X248" s="110">
        <f>IF(X$114&lt;31,(1/(1+INPUT2!$H$16)^X$114),(1/(1+INPUT2!$H$17)^X$114))</f>
        <v>0.53836113955031628</v>
      </c>
      <c r="Y248" s="110">
        <f>IF(Y$114&lt;31,(1/(1+INPUT2!$H$16)^Y$114),(1/(1+INPUT2!$H$17)^Y$114))</f>
        <v>0.52015569038677911</v>
      </c>
      <c r="Z248" s="110">
        <f>IF(Z$114&lt;31,(1/(1+INPUT2!$H$16)^Z$114),(1/(1+INPUT2!$H$17)^Z$114))</f>
        <v>0.50256588443167061</v>
      </c>
      <c r="AA248" s="110">
        <f>IF(AA$114&lt;31,(1/(1+INPUT2!$H$16)^AA$114),(1/(1+INPUT2!$H$17)^AA$114))</f>
        <v>0.48557090283253213</v>
      </c>
      <c r="AB248" s="110">
        <f>IF(AB$114&lt;31,(1/(1+INPUT2!$H$16)^AB$114),(1/(1+INPUT2!$H$17)^AB$114))</f>
        <v>0.46915063075606966</v>
      </c>
      <c r="AC248" s="110">
        <f>IF(AC$114&lt;31,(1/(1+INPUT2!$H$16)^AC$114),(1/(1+INPUT2!$H$17)^AC$114))</f>
        <v>0.45328563358074364</v>
      </c>
      <c r="AD248" s="110">
        <f>IF(AD$114&lt;31,(1/(1+INPUT2!$H$16)^AD$114),(1/(1+INPUT2!$H$17)^AD$114))</f>
        <v>0.43795713389443841</v>
      </c>
      <c r="AE248" s="110">
        <f>IF(AE$114&lt;31,(1/(1+INPUT2!$H$16)^AE$114),(1/(1+INPUT2!$H$17)^AE$114))</f>
        <v>0.42314698926998884</v>
      </c>
      <c r="AF248" s="110">
        <f>IF(AF$114&lt;31,(1/(1+INPUT2!$H$16)^AF$114),(1/(1+INPUT2!$H$17)^AF$114))</f>
        <v>0.40883767079225974</v>
      </c>
      <c r="AG248" s="110">
        <f>IF(AG$114&lt;31,(1/(1+INPUT2!$H$16)^AG$114),(1/(1+INPUT2!$H$17)^AG$114))</f>
        <v>0.39501224231136206</v>
      </c>
      <c r="AH248" s="110">
        <f>IF(AH$114&lt;31,(1/(1+INPUT2!$H$16)^AH$114),(1/(1+INPUT2!$H$17)^AH$114))</f>
        <v>0.38165434039745127</v>
      </c>
      <c r="AI248" s="110">
        <f>IF(AI$114&lt;31,(1/(1+INPUT2!$H$16)^AI$114),(1/(1+INPUT2!$H$17)^AI$114))</f>
        <v>0.36874815497338298</v>
      </c>
      <c r="AJ248" s="110">
        <f>IF(AJ$114&lt;31,(1/(1+INPUT2!$H$16)^AJ$114),(1/(1+INPUT2!$H$17)^AJ$114))</f>
        <v>0.35627841060230236</v>
      </c>
      <c r="AK248" s="110">
        <f>IF(AK$114&lt;31,(1/(1+INPUT2!$H$16)^AK$114),(1/(1+INPUT2!$H$17)^AK$114))</f>
        <v>0.39998714516107459</v>
      </c>
      <c r="AL248" s="110">
        <f>IF(AL$114&lt;31,(1/(1+INPUT2!$H$16)^AL$114),(1/(1+INPUT2!$H$17)^AL$114))</f>
        <v>0.38833703413696569</v>
      </c>
      <c r="AM248" s="110">
        <f>IF(AM$114&lt;31,(1/(1+INPUT2!$H$16)^AM$114),(1/(1+INPUT2!$H$17)^AM$114))</f>
        <v>0.37702624673491814</v>
      </c>
      <c r="AN248" s="110">
        <f>IF(AN$114&lt;31,(1/(1+INPUT2!$H$16)^AN$114),(1/(1+INPUT2!$H$17)^AN$114))</f>
        <v>0.36604489974263904</v>
      </c>
      <c r="AO248" s="110">
        <f>IF(AO$114&lt;31,(1/(1+INPUT2!$H$16)^AO$114),(1/(1+INPUT2!$H$17)^AO$114))</f>
        <v>0.35538339780838735</v>
      </c>
      <c r="AP248" s="110">
        <f>IF(AP$114&lt;31,(1/(1+INPUT2!$H$16)^AP$114),(1/(1+INPUT2!$H$17)^AP$114))</f>
        <v>0.34503242505668674</v>
      </c>
      <c r="AQ248" s="110">
        <f>IF(AQ$114&lt;31,(1/(1+INPUT2!$H$16)^AQ$114),(1/(1+INPUT2!$H$17)^AQ$114))</f>
        <v>0.33498293694823961</v>
      </c>
      <c r="AR248" s="110">
        <f>IF(AR$114&lt;31,(1/(1+INPUT2!$H$16)^AR$114),(1/(1+INPUT2!$H$17)^AR$114))</f>
        <v>0.3252261523769317</v>
      </c>
      <c r="AS248" s="110">
        <f>IF(AS$114&lt;31,(1/(1+INPUT2!$H$16)^AS$114),(1/(1+INPUT2!$H$17)^AS$114))</f>
        <v>0.31575354599702099</v>
      </c>
      <c r="AT248" s="110">
        <f>IF(AT$114&lt;31,(1/(1+INPUT2!$H$16)^AT$114),(1/(1+INPUT2!$H$17)^AT$114))</f>
        <v>0.30655684077380685</v>
      </c>
      <c r="AU248" s="110">
        <f>IF(AU$114&lt;31,(1/(1+INPUT2!$H$16)^AU$114),(1/(1+INPUT2!$H$17)^AU$114))</f>
        <v>0.29762800075126877</v>
      </c>
      <c r="AV248" s="110">
        <f>IF(AV$114&lt;31,(1/(1+INPUT2!$H$16)^AV$114),(1/(1+INPUT2!$H$17)^AV$114))</f>
        <v>0.28895922403035801</v>
      </c>
      <c r="AW248" s="110">
        <f>IF(AW$114&lt;31,(1/(1+INPUT2!$H$16)^AW$114),(1/(1+INPUT2!$H$17)^AW$114))</f>
        <v>0.28054293595180391</v>
      </c>
      <c r="AX248" s="110">
        <f>IF(AX$114&lt;31,(1/(1+INPUT2!$H$16)^AX$114),(1/(1+INPUT2!$H$17)^AX$114))</f>
        <v>0.27237178247747956</v>
      </c>
      <c r="AY248" s="110">
        <f>IF(AY$114&lt;31,(1/(1+INPUT2!$H$16)^AY$114),(1/(1+INPUT2!$H$17)^AY$114))</f>
        <v>0.26443862376454325</v>
      </c>
      <c r="AZ248" s="110">
        <f>IF(AZ$114&lt;31,(1/(1+INPUT2!$H$16)^AZ$114),(1/(1+INPUT2!$H$17)^AZ$114))</f>
        <v>0.25673652792674101</v>
      </c>
      <c r="BA248" s="110">
        <f>IF(BA$114&lt;31,(1/(1+INPUT2!$H$16)^BA$114),(1/(1+INPUT2!$H$17)^BA$114))</f>
        <v>0.24925876497741845</v>
      </c>
      <c r="BB248" s="110">
        <f>IF(BB$114&lt;31,(1/(1+INPUT2!$H$16)^BB$114),(1/(1+INPUT2!$H$17)^BB$114))</f>
        <v>0.24199880094894996</v>
      </c>
      <c r="BC248" s="110">
        <f>IF(BC$114&lt;31,(1/(1+INPUT2!$H$16)^BC$114),(1/(1+INPUT2!$H$17)^BC$114))</f>
        <v>0.2349502921834466</v>
      </c>
      <c r="BD248" s="110">
        <f>IF(BD$114&lt;31,(1/(1+INPUT2!$H$16)^BD$114),(1/(1+INPUT2!$H$17)^BD$114))</f>
        <v>0.22810707978975397</v>
      </c>
      <c r="BE248" s="110">
        <f>IF(BE$114&lt;31,(1/(1+INPUT2!$H$16)^BE$114),(1/(1+INPUT2!$H$17)^BE$114))</f>
        <v>0.22146318426189707</v>
      </c>
      <c r="BF248" s="110">
        <f>IF(BF$114&lt;31,(1/(1+INPUT2!$H$16)^BF$114),(1/(1+INPUT2!$H$17)^BF$114))</f>
        <v>0.215012800254269</v>
      </c>
      <c r="BG248" s="110">
        <f>IF(BG$114&lt;31,(1/(1+INPUT2!$H$16)^BG$114),(1/(1+INPUT2!$H$17)^BG$114))</f>
        <v>0.20875029150899907</v>
      </c>
      <c r="BH248" s="110">
        <f>IF(BH$114&lt;31,(1/(1+INPUT2!$H$16)^BH$114),(1/(1+INPUT2!$H$17)^BH$114))</f>
        <v>0.20267018593106703</v>
      </c>
      <c r="BI248" s="110">
        <f>IF(BI$114&lt;31,(1/(1+INPUT2!$H$16)^BI$114),(1/(1+INPUT2!$H$17)^BI$114))</f>
        <v>0.19676717080686118</v>
      </c>
      <c r="BJ248" s="110">
        <f>IF(BJ$114&lt;31,(1/(1+INPUT2!$H$16)^BJ$114),(1/(1+INPUT2!$H$17)^BJ$114))</f>
        <v>0.19103608816200118</v>
      </c>
      <c r="BK248" s="110">
        <f>IF(BK$114&lt;31,(1/(1+INPUT2!$H$16)^BK$114),(1/(1+INPUT2!$H$17)^BK$114))</f>
        <v>0.18547193025437006</v>
      </c>
      <c r="BL248" s="110">
        <f>IF(BL$114&lt;31,(1/(1+INPUT2!$H$16)^BL$114),(1/(1+INPUT2!$H$17)^BL$114))</f>
        <v>0.18006983519841754</v>
      </c>
      <c r="BM248" s="110">
        <f>IF(BM$114&lt;31,(1/(1+INPUT2!$H$16)^BM$114),(1/(1+INPUT2!$H$17)^BM$114))</f>
        <v>0.17482508271691022</v>
      </c>
      <c r="BN248" s="110">
        <f>IF(BN$114&lt;31,(1/(1+INPUT2!$H$16)^BN$114),(1/(1+INPUT2!$H$17)^BN$114))</f>
        <v>0.1697330900164177</v>
      </c>
      <c r="BO248" s="68"/>
      <c r="BP248" s="68"/>
      <c r="BQ248" s="68"/>
      <c r="BR248" s="68"/>
      <c r="BS248" s="68"/>
    </row>
    <row r="249" spans="1:71" ht="15.4" x14ac:dyDescent="0.6">
      <c r="A249" s="68"/>
      <c r="B249" s="68"/>
      <c r="C249" s="72" t="s">
        <v>79</v>
      </c>
      <c r="D249" s="106"/>
      <c r="E249" s="106"/>
      <c r="F249" s="106"/>
      <c r="G249" s="110">
        <f>IF(G$114&lt;31,(1/(1+INPUT2!$H$18)^G$114),(1/(1+INPUT2!$H$19)^G$114))</f>
        <v>0.98522167487684742</v>
      </c>
      <c r="H249" s="110">
        <f>IF(H$114&lt;31,(1/(1+INPUT2!$H$18)^H$114),(1/(1+INPUT2!$H$19)^H$114))</f>
        <v>0.9706617486471405</v>
      </c>
      <c r="I249" s="110">
        <f>IF(I$114&lt;31,(1/(1+INPUT2!$H$18)^I$114),(1/(1+INPUT2!$H$19)^I$114))</f>
        <v>0.95631699374102519</v>
      </c>
      <c r="J249" s="110">
        <f>IF(J$114&lt;31,(1/(1+INPUT2!$H$18)^J$114),(1/(1+INPUT2!$H$19)^J$114))</f>
        <v>0.94218423028672449</v>
      </c>
      <c r="K249" s="110">
        <f>IF(K$114&lt;31,(1/(1+INPUT2!$H$18)^K$114),(1/(1+INPUT2!$H$19)^K$114))</f>
        <v>0.92826032540563996</v>
      </c>
      <c r="L249" s="110">
        <f>IF(L$114&lt;31,(1/(1+INPUT2!$H$18)^L$114),(1/(1+INPUT2!$H$19)^L$114))</f>
        <v>0.91454219251787205</v>
      </c>
      <c r="M249" s="110">
        <f>IF(M$114&lt;31,(1/(1+INPUT2!$H$18)^M$114),(1/(1+INPUT2!$H$19)^M$114))</f>
        <v>0.90102679065800217</v>
      </c>
      <c r="N249" s="110">
        <f>IF(N$114&lt;31,(1/(1+INPUT2!$H$18)^N$114),(1/(1+INPUT2!$H$19)^N$114))</f>
        <v>0.88771112380098749</v>
      </c>
      <c r="O249" s="110">
        <f>IF(O$114&lt;31,(1/(1+INPUT2!$H$18)^O$114),(1/(1+INPUT2!$H$19)^O$114))</f>
        <v>0.87459224019801729</v>
      </c>
      <c r="P249" s="110">
        <f>IF(P$114&lt;31,(1/(1+INPUT2!$H$18)^P$114),(1/(1+INPUT2!$H$19)^P$114))</f>
        <v>0.86166723172218462</v>
      </c>
      <c r="Q249" s="110">
        <f>IF(Q$114&lt;31,(1/(1+INPUT2!$H$18)^Q$114),(1/(1+INPUT2!$H$19)^Q$114))</f>
        <v>0.8489332332238273</v>
      </c>
      <c r="R249" s="110">
        <f>IF(R$114&lt;31,(1/(1+INPUT2!$H$18)^R$114),(1/(1+INPUT2!$H$19)^R$114))</f>
        <v>0.83638742189539661</v>
      </c>
      <c r="S249" s="110">
        <f>IF(S$114&lt;31,(1/(1+INPUT2!$H$18)^S$114),(1/(1+INPUT2!$H$19)^S$114))</f>
        <v>0.82402701664571099</v>
      </c>
      <c r="T249" s="110">
        <f>IF(T$114&lt;31,(1/(1+INPUT2!$H$18)^T$114),(1/(1+INPUT2!$H$19)^T$114))</f>
        <v>0.81184927748345925</v>
      </c>
      <c r="U249" s="110">
        <f>IF(U$114&lt;31,(1/(1+INPUT2!$H$18)^U$114),(1/(1+INPUT2!$H$19)^U$114))</f>
        <v>0.79985150490981216</v>
      </c>
      <c r="V249" s="110">
        <f>IF(V$114&lt;31,(1/(1+INPUT2!$H$18)^V$114),(1/(1+INPUT2!$H$19)^V$114))</f>
        <v>0.78803103932001206</v>
      </c>
      <c r="W249" s="110">
        <f>IF(W$114&lt;31,(1/(1+INPUT2!$H$18)^W$114),(1/(1+INPUT2!$H$19)^W$114))</f>
        <v>0.77638526041380518</v>
      </c>
      <c r="X249" s="110">
        <f>IF(X$114&lt;31,(1/(1+INPUT2!$H$18)^X$114),(1/(1+INPUT2!$H$19)^X$114))</f>
        <v>0.76491158661458636</v>
      </c>
      <c r="Y249" s="110">
        <f>IF(Y$114&lt;31,(1/(1+INPUT2!$H$18)^Y$114),(1/(1+INPUT2!$H$19)^Y$114))</f>
        <v>0.7536074744971295</v>
      </c>
      <c r="Z249" s="110">
        <f>IF(Z$114&lt;31,(1/(1+INPUT2!$H$18)^Z$114),(1/(1+INPUT2!$H$19)^Z$114))</f>
        <v>0.74247041822377313</v>
      </c>
      <c r="AA249" s="110">
        <f>IF(AA$114&lt;31,(1/(1+INPUT2!$H$18)^AA$114),(1/(1+INPUT2!$H$19)^AA$114))</f>
        <v>0.73149794898893916</v>
      </c>
      <c r="AB249" s="110">
        <f>IF(AB$114&lt;31,(1/(1+INPUT2!$H$18)^AB$114),(1/(1+INPUT2!$H$19)^AB$114))</f>
        <v>0.72068763447186135</v>
      </c>
      <c r="AC249" s="110">
        <f>IF(AC$114&lt;31,(1/(1+INPUT2!$H$18)^AC$114),(1/(1+INPUT2!$H$19)^AC$114))</f>
        <v>0.71003707829740037</v>
      </c>
      <c r="AD249" s="110">
        <f>IF(AD$114&lt;31,(1/(1+INPUT2!$H$18)^AD$114),(1/(1+INPUT2!$H$19)^AD$114))</f>
        <v>0.69954391950482808</v>
      </c>
      <c r="AE249" s="110">
        <f>IF(AE$114&lt;31,(1/(1+INPUT2!$H$18)^AE$114),(1/(1+INPUT2!$H$19)^AE$114))</f>
        <v>0.68920583202446117</v>
      </c>
      <c r="AF249" s="110">
        <f>IF(AF$114&lt;31,(1/(1+INPUT2!$H$18)^AF$114),(1/(1+INPUT2!$H$19)^AF$114))</f>
        <v>0.67902052416203085</v>
      </c>
      <c r="AG249" s="110">
        <f>IF(AG$114&lt;31,(1/(1+INPUT2!$H$18)^AG$114),(1/(1+INPUT2!$H$19)^AG$114))</f>
        <v>0.66898573809067086</v>
      </c>
      <c r="AH249" s="110">
        <f>IF(AH$114&lt;31,(1/(1+INPUT2!$H$18)^AH$114),(1/(1+INPUT2!$H$19)^AH$114))</f>
        <v>0.65909924935041486</v>
      </c>
      <c r="AI249" s="110">
        <f>IF(AI$114&lt;31,(1/(1+INPUT2!$H$18)^AI$114),(1/(1+INPUT2!$H$19)^AI$114))</f>
        <v>0.64935886635508844</v>
      </c>
      <c r="AJ249" s="110">
        <f>IF(AJ$114&lt;31,(1/(1+INPUT2!$H$18)^AJ$114),(1/(1+INPUT2!$H$19)^AJ$114))</f>
        <v>0.63976242990649135</v>
      </c>
      <c r="AK249" s="110">
        <f>IF(AK$114&lt;31,(1/(1+INPUT2!$H$18)^AK$114),(1/(1+INPUT2!$H$19)^AK$114))</f>
        <v>0.67210371334741503</v>
      </c>
      <c r="AL249" s="110">
        <f>IF(AL$114&lt;31,(1/(1+INPUT2!$H$18)^AL$114),(1/(1+INPUT2!$H$19)^AL$114))</f>
        <v>0.66354399580157475</v>
      </c>
      <c r="AM249" s="110">
        <f>IF(AM$114&lt;31,(1/(1+INPUT2!$H$18)^AM$114),(1/(1+INPUT2!$H$19)^AM$114))</f>
        <v>0.65509329233051128</v>
      </c>
      <c r="AN249" s="110">
        <f>IF(AN$114&lt;31,(1/(1+INPUT2!$H$18)^AN$114),(1/(1+INPUT2!$H$19)^AN$114))</f>
        <v>0.64675021456265303</v>
      </c>
      <c r="AO249" s="110">
        <f>IF(AO$114&lt;31,(1/(1+INPUT2!$H$18)^AO$114),(1/(1+INPUT2!$H$19)^AO$114))</f>
        <v>0.63851339180832567</v>
      </c>
      <c r="AP249" s="110">
        <f>IF(AP$114&lt;31,(1/(1+INPUT2!$H$18)^AP$114),(1/(1+INPUT2!$H$19)^AP$114))</f>
        <v>0.63038147083455986</v>
      </c>
      <c r="AQ249" s="110">
        <f>IF(AQ$114&lt;31,(1/(1+INPUT2!$H$18)^AQ$114),(1/(1+INPUT2!$H$19)^AQ$114))</f>
        <v>0.62235311564276841</v>
      </c>
      <c r="AR249" s="110">
        <f>IF(AR$114&lt;31,(1/(1+INPUT2!$H$18)^AR$114),(1/(1+INPUT2!$H$19)^AR$114))</f>
        <v>0.61442700724925292</v>
      </c>
      <c r="AS249" s="110">
        <f>IF(AS$114&lt;31,(1/(1+INPUT2!$H$18)^AS$114),(1/(1+INPUT2!$H$19)^AS$114))</f>
        <v>0.60660184346850921</v>
      </c>
      <c r="AT249" s="110">
        <f>IF(AT$114&lt;31,(1/(1+INPUT2!$H$18)^AT$114),(1/(1+INPUT2!$H$19)^AT$114))</f>
        <v>0.59887633869928847</v>
      </c>
      <c r="AU249" s="110">
        <f>IF(AU$114&lt;31,(1/(1+INPUT2!$H$18)^AU$114),(1/(1+INPUT2!$H$19)^AU$114))</f>
        <v>0.59124922371338573</v>
      </c>
      <c r="AV249" s="110">
        <f>IF(AV$114&lt;31,(1/(1+INPUT2!$H$18)^AV$114),(1/(1+INPUT2!$H$19)^AV$114))</f>
        <v>0.58371924544711795</v>
      </c>
      <c r="AW249" s="110">
        <f>IF(AW$114&lt;31,(1/(1+INPUT2!$H$18)^AW$114),(1/(1+INPUT2!$H$19)^AW$114))</f>
        <v>0.5762851667954566</v>
      </c>
      <c r="AX249" s="110">
        <f>IF(AX$114&lt;31,(1/(1+INPUT2!$H$18)^AX$114),(1/(1+INPUT2!$H$19)^AX$114))</f>
        <v>0.56894576640878336</v>
      </c>
      <c r="AY249" s="110">
        <f>IF(AY$114&lt;31,(1/(1+INPUT2!$H$18)^AY$114),(1/(1+INPUT2!$H$19)^AY$114))</f>
        <v>0.56169983849223359</v>
      </c>
      <c r="AZ249" s="110">
        <f>IF(AZ$114&lt;31,(1/(1+INPUT2!$H$18)^AZ$114),(1/(1+INPUT2!$H$19)^AZ$114))</f>
        <v>0.55454619260759574</v>
      </c>
      <c r="BA249" s="110">
        <f>IF(BA$114&lt;31,(1/(1+INPUT2!$H$18)^BA$114),(1/(1+INPUT2!$H$19)^BA$114))</f>
        <v>0.54748365347773287</v>
      </c>
      <c r="BB249" s="110">
        <f>IF(BB$114&lt;31,(1/(1+INPUT2!$H$18)^BB$114),(1/(1+INPUT2!$H$19)^BB$114))</f>
        <v>0.54051106079349687</v>
      </c>
      <c r="BC249" s="110">
        <f>IF(BC$114&lt;31,(1/(1+INPUT2!$H$18)^BC$114),(1/(1+INPUT2!$H$19)^BC$114))</f>
        <v>0.53362726902309887</v>
      </c>
      <c r="BD249" s="110">
        <f>IF(BD$114&lt;31,(1/(1+INPUT2!$H$18)^BD$114),(1/(1+INPUT2!$H$19)^BD$114))</f>
        <v>0.52683114722391056</v>
      </c>
      <c r="BE249" s="110">
        <f>IF(BE$114&lt;31,(1/(1+INPUT2!$H$18)^BE$114),(1/(1+INPUT2!$H$19)^BE$114))</f>
        <v>0.52012157885665966</v>
      </c>
      <c r="BF249" s="110">
        <f>IF(BF$114&lt;31,(1/(1+INPUT2!$H$18)^BF$114),(1/(1+INPUT2!$H$19)^BF$114))</f>
        <v>0.51349746160199394</v>
      </c>
      <c r="BG249" s="110">
        <f>IF(BG$114&lt;31,(1/(1+INPUT2!$H$18)^BG$114),(1/(1+INPUT2!$H$19)^BG$114))</f>
        <v>0.50695770717938005</v>
      </c>
      <c r="BH249" s="110">
        <f>IF(BH$114&lt;31,(1/(1+INPUT2!$H$18)^BH$114),(1/(1+INPUT2!$H$19)^BH$114))</f>
        <v>0.50050124116830885</v>
      </c>
      <c r="BI249" s="110">
        <f>IF(BI$114&lt;31,(1/(1+INPUT2!$H$18)^BI$114),(1/(1+INPUT2!$H$19)^BI$114))</f>
        <v>0.49412700283177891</v>
      </c>
      <c r="BJ249" s="110">
        <f>IF(BJ$114&lt;31,(1/(1+INPUT2!$H$18)^BJ$114),(1/(1+INPUT2!$H$19)^BJ$114))</f>
        <v>0.48783394494202686</v>
      </c>
      <c r="BK249" s="110">
        <f>IF(BK$114&lt;31,(1/(1+INPUT2!$H$18)^BK$114),(1/(1+INPUT2!$H$19)^BK$114))</f>
        <v>0.48162103360847752</v>
      </c>
      <c r="BL249" s="110">
        <f>IF(BL$114&lt;31,(1/(1+INPUT2!$H$18)^BL$114),(1/(1+INPUT2!$H$19)^BL$114))</f>
        <v>0.47548724810788578</v>
      </c>
      <c r="BM249" s="110">
        <f>IF(BM$114&lt;31,(1/(1+INPUT2!$H$18)^BM$114),(1/(1+INPUT2!$H$19)^BM$114))</f>
        <v>0.46943158071664109</v>
      </c>
      <c r="BN249" s="110">
        <f>IF(BN$114&lt;31,(1/(1+INPUT2!$H$18)^BN$114),(1/(1+INPUT2!$H$19)^BN$114))</f>
        <v>0.46345303654520797</v>
      </c>
      <c r="BO249" s="68"/>
      <c r="BP249" s="68"/>
      <c r="BQ249" s="68"/>
      <c r="BR249" s="68"/>
      <c r="BS249" s="68"/>
    </row>
    <row r="250" spans="1:71" ht="15.4" x14ac:dyDescent="0.6">
      <c r="A250" s="68"/>
      <c r="B250" s="68"/>
      <c r="C250" s="113" t="s">
        <v>255</v>
      </c>
      <c r="D250" s="106" t="s">
        <v>0</v>
      </c>
      <c r="E250" s="106" t="s">
        <v>110</v>
      </c>
      <c r="F250" s="106"/>
      <c r="G250" s="110">
        <f t="shared" ref="G250:AL250" si="26">G246*G248</f>
        <v>2.3028788151191542</v>
      </c>
      <c r="H250" s="110">
        <f t="shared" si="26"/>
        <v>2.2194049449489679</v>
      </c>
      <c r="I250" s="110">
        <f t="shared" si="26"/>
        <v>2.138995066121915</v>
      </c>
      <c r="J250" s="110">
        <f t="shared" si="26"/>
        <v>2.061535171166291</v>
      </c>
      <c r="K250" s="110">
        <f t="shared" si="26"/>
        <v>1.9869155559529912</v>
      </c>
      <c r="L250" s="110">
        <f t="shared" si="26"/>
        <v>1.9150306548578513</v>
      </c>
      <c r="M250" s="110">
        <f t="shared" si="26"/>
        <v>1.8457788823309551</v>
      </c>
      <c r="N250" s="110">
        <f t="shared" si="26"/>
        <v>1.7790624806203266</v>
      </c>
      <c r="O250" s="110">
        <f t="shared" si="26"/>
        <v>1.7020953692293406</v>
      </c>
      <c r="P250" s="110">
        <f t="shared" si="26"/>
        <v>1.6284655595062589</v>
      </c>
      <c r="Q250" s="110">
        <f t="shared" si="26"/>
        <v>1.5580280853561763</v>
      </c>
      <c r="R250" s="110">
        <f t="shared" si="26"/>
        <v>1.4906442867806844</v>
      </c>
      <c r="S250" s="110">
        <f t="shared" si="26"/>
        <v>1.3368796681627375</v>
      </c>
      <c r="T250" s="110">
        <f t="shared" si="26"/>
        <v>1.2791326207077547</v>
      </c>
      <c r="U250" s="110">
        <f t="shared" si="26"/>
        <v>1.2238862126835577</v>
      </c>
      <c r="V250" s="110">
        <f t="shared" si="26"/>
        <v>1.1710319413549546</v>
      </c>
      <c r="W250" s="110">
        <f t="shared" si="26"/>
        <v>1.1204660194503411</v>
      </c>
      <c r="X250" s="110">
        <f t="shared" si="26"/>
        <v>1.07208916996879</v>
      </c>
      <c r="Y250" s="110">
        <f t="shared" si="26"/>
        <v>1.0258064299251908</v>
      </c>
      <c r="Z250" s="110">
        <f t="shared" si="26"/>
        <v>0.9815269626437928</v>
      </c>
      <c r="AA250" s="110">
        <f t="shared" si="26"/>
        <v>0.93916387822749348</v>
      </c>
      <c r="AB250" s="110">
        <f t="shared" si="26"/>
        <v>0.89863406184647077</v>
      </c>
      <c r="AC250" s="110">
        <f t="shared" si="26"/>
        <v>0.8598580095053191</v>
      </c>
      <c r="AD250" s="110">
        <f t="shared" si="26"/>
        <v>0.82275967096268665</v>
      </c>
      <c r="AE250" s="110">
        <f t="shared" si="26"/>
        <v>0.78897368252823563</v>
      </c>
      <c r="AF250" s="110">
        <f t="shared" si="26"/>
        <v>0.84320548993295885</v>
      </c>
      <c r="AG250" s="110">
        <f t="shared" si="26"/>
        <v>0.81651858845413561</v>
      </c>
      <c r="AH250" s="110">
        <f t="shared" si="26"/>
        <v>1.2971315080181618</v>
      </c>
      <c r="AI250" s="110">
        <f t="shared" si="26"/>
        <v>1.8670217684173236</v>
      </c>
      <c r="AJ250" s="110">
        <f t="shared" si="26"/>
        <v>2.3249487901728498</v>
      </c>
      <c r="AK250" s="110">
        <f t="shared" si="26"/>
        <v>2.1340980754526311</v>
      </c>
      <c r="AL250" s="110">
        <f t="shared" si="26"/>
        <v>1.9935395869519652</v>
      </c>
      <c r="AM250" s="110">
        <f t="shared" ref="AM250:BN250" si="27">AM246*AM248</f>
        <v>0.71900809001806043</v>
      </c>
      <c r="AN250" s="110">
        <f t="shared" si="27"/>
        <v>0.7234719410271353</v>
      </c>
      <c r="AO250" s="110">
        <f t="shared" si="27"/>
        <v>0.72372217997962807</v>
      </c>
      <c r="AP250" s="110">
        <f t="shared" si="27"/>
        <v>0.72045034448777878</v>
      </c>
      <c r="AQ250" s="110">
        <f t="shared" si="27"/>
        <v>0.71425073452862942</v>
      </c>
      <c r="AR250" s="110">
        <f t="shared" si="27"/>
        <v>0.7056336339852527</v>
      </c>
      <c r="AS250" s="110">
        <f t="shared" si="27"/>
        <v>0.69503674876513599</v>
      </c>
      <c r="AT250" s="110">
        <f t="shared" si="27"/>
        <v>0.6828351015938392</v>
      </c>
      <c r="AU250" s="110">
        <f t="shared" si="27"/>
        <v>0.6693495912731392</v>
      </c>
      <c r="AV250" s="110">
        <f t="shared" si="27"/>
        <v>0.65485439623113628</v>
      </c>
      <c r="AW250" s="110">
        <f t="shared" si="27"/>
        <v>0.63958337799235054</v>
      </c>
      <c r="AX250" s="110">
        <f t="shared" si="27"/>
        <v>0.62373561925246934</v>
      </c>
      <c r="AY250" s="110">
        <f t="shared" si="27"/>
        <v>0.60748021311702982</v>
      </c>
      <c r="AZ250" s="110">
        <f t="shared" si="27"/>
        <v>0.59096040437675812</v>
      </c>
      <c r="BA250" s="110">
        <f t="shared" si="27"/>
        <v>0.57429717011642967</v>
      </c>
      <c r="BB250" s="110">
        <f t="shared" si="27"/>
        <v>0.55759231520495001</v>
      </c>
      <c r="BC250" s="110">
        <f t="shared" si="27"/>
        <v>0.54093114804611997</v>
      </c>
      <c r="BD250" s="110">
        <f t="shared" si="27"/>
        <v>0.52438479316951236</v>
      </c>
      <c r="BE250" s="110">
        <f t="shared" si="27"/>
        <v>0.50801218962498995</v>
      </c>
      <c r="BF250" s="110">
        <f t="shared" si="27"/>
        <v>0.4918618175532733</v>
      </c>
      <c r="BG250" s="110">
        <f t="shared" si="27"/>
        <v>0.47597318960077523</v>
      </c>
      <c r="BH250" s="110">
        <f t="shared" si="27"/>
        <v>0.46037813891029611</v>
      </c>
      <c r="BI250" s="110">
        <f t="shared" si="27"/>
        <v>0.44510193114685326</v>
      </c>
      <c r="BJ250" s="110">
        <f t="shared" si="27"/>
        <v>0.4301642243205156</v>
      </c>
      <c r="BK250" s="110">
        <f t="shared" si="27"/>
        <v>0.41557989696827441</v>
      </c>
      <c r="BL250" s="110">
        <f t="shared" si="27"/>
        <v>0.40135976248775967</v>
      </c>
      <c r="BM250" s="110">
        <f t="shared" si="27"/>
        <v>0.38751118501905107</v>
      </c>
      <c r="BN250" s="110">
        <f t="shared" si="27"/>
        <v>0.3740386101968175</v>
      </c>
      <c r="BO250" s="68"/>
      <c r="BP250" s="68"/>
      <c r="BQ250" s="68"/>
      <c r="BR250" s="68"/>
      <c r="BS250" s="68"/>
    </row>
    <row r="251" spans="1:71" ht="15.4" x14ac:dyDescent="0.6">
      <c r="A251" s="68"/>
      <c r="B251" s="68"/>
      <c r="C251" s="113" t="s">
        <v>256</v>
      </c>
      <c r="D251" s="106" t="s">
        <v>0</v>
      </c>
      <c r="E251" s="106" t="s">
        <v>110</v>
      </c>
      <c r="F251" s="106"/>
      <c r="G251" s="110">
        <f t="shared" ref="G251:AL251" si="28">G247*G249</f>
        <v>0.11365646973337341</v>
      </c>
      <c r="H251" s="110">
        <f t="shared" si="28"/>
        <v>0.11197681747130388</v>
      </c>
      <c r="I251" s="110">
        <f t="shared" si="28"/>
        <v>0.11032198765645704</v>
      </c>
      <c r="J251" s="110">
        <f t="shared" si="28"/>
        <v>0.10869161345463749</v>
      </c>
      <c r="K251" s="110">
        <f t="shared" si="28"/>
        <v>0.10708533345284482</v>
      </c>
      <c r="L251" s="110">
        <f t="shared" si="28"/>
        <v>0.10550279157915748</v>
      </c>
      <c r="M251" s="110">
        <f t="shared" si="28"/>
        <v>0.10394363702380049</v>
      </c>
      <c r="N251" s="110">
        <f t="shared" si="28"/>
        <v>0.10240752416137981</v>
      </c>
      <c r="O251" s="110">
        <f t="shared" si="28"/>
        <v>9.9839768998909742E-2</v>
      </c>
      <c r="P251" s="110">
        <f t="shared" si="28"/>
        <v>9.7336397451104575E-2</v>
      </c>
      <c r="Q251" s="110">
        <f t="shared" si="28"/>
        <v>9.4895795170187716E-2</v>
      </c>
      <c r="R251" s="110">
        <f t="shared" si="28"/>
        <v>9.2516388286363826E-2</v>
      </c>
      <c r="S251" s="110">
        <f t="shared" si="28"/>
        <v>9.0196642392878154E-2</v>
      </c>
      <c r="T251" s="110">
        <f t="shared" si="28"/>
        <v>8.793506155652471E-2</v>
      </c>
      <c r="U251" s="110">
        <f t="shared" si="28"/>
        <v>8.573018735296456E-2</v>
      </c>
      <c r="V251" s="110">
        <f t="shared" si="28"/>
        <v>8.3580597926232583E-2</v>
      </c>
      <c r="W251" s="110">
        <f t="shared" si="28"/>
        <v>8.1484907071826082E-2</v>
      </c>
      <c r="X251" s="110">
        <f t="shared" si="28"/>
        <v>7.9441763342783744E-2</v>
      </c>
      <c r="Y251" s="110">
        <f t="shared" si="28"/>
        <v>7.7449849178178959E-2</v>
      </c>
      <c r="Z251" s="110">
        <f t="shared" si="28"/>
        <v>7.5507880053465037E-2</v>
      </c>
      <c r="AA251" s="110">
        <f t="shared" si="28"/>
        <v>7.3614603652124466E-2</v>
      </c>
      <c r="AB251" s="110">
        <f t="shared" si="28"/>
        <v>7.1768799058088445E-2</v>
      </c>
      <c r="AC251" s="110">
        <f t="shared" si="28"/>
        <v>6.9969275968405339E-2</v>
      </c>
      <c r="AD251" s="110">
        <f t="shared" si="28"/>
        <v>6.8214873925650746E-2</v>
      </c>
      <c r="AE251" s="110">
        <f t="shared" si="28"/>
        <v>6.6504461569583923E-2</v>
      </c>
      <c r="AF251" s="110">
        <f t="shared" si="28"/>
        <v>6.4836935907568269E-2</v>
      </c>
      <c r="AG251" s="110">
        <f t="shared" si="28"/>
        <v>6.3211221603284906E-2</v>
      </c>
      <c r="AH251" s="110">
        <f t="shared" si="28"/>
        <v>6.1626270283281367E-2</v>
      </c>
      <c r="AI251" s="110">
        <f t="shared" si="28"/>
        <v>6.0081059860907456E-2</v>
      </c>
      <c r="AJ251" s="110">
        <f t="shared" si="28"/>
        <v>5.8574593877202943E-2</v>
      </c>
      <c r="AK251" s="110">
        <f t="shared" si="28"/>
        <v>6.0892610319315393E-2</v>
      </c>
      <c r="AL251" s="110">
        <f t="shared" si="28"/>
        <v>5.9488876040555375E-2</v>
      </c>
      <c r="AM251" s="110">
        <f t="shared" ref="AM251:BN251" si="29">AM247*AM249</f>
        <v>0</v>
      </c>
      <c r="AN251" s="110">
        <f t="shared" si="29"/>
        <v>0</v>
      </c>
      <c r="AO251" s="110">
        <f t="shared" si="29"/>
        <v>0</v>
      </c>
      <c r="AP251" s="110">
        <f t="shared" si="29"/>
        <v>0</v>
      </c>
      <c r="AQ251" s="110">
        <f t="shared" si="29"/>
        <v>0</v>
      </c>
      <c r="AR251" s="110">
        <f t="shared" si="29"/>
        <v>0</v>
      </c>
      <c r="AS251" s="110">
        <f t="shared" si="29"/>
        <v>0</v>
      </c>
      <c r="AT251" s="110">
        <f t="shared" si="29"/>
        <v>0</v>
      </c>
      <c r="AU251" s="110">
        <f t="shared" si="29"/>
        <v>0</v>
      </c>
      <c r="AV251" s="110">
        <f t="shared" si="29"/>
        <v>0</v>
      </c>
      <c r="AW251" s="110">
        <f t="shared" si="29"/>
        <v>0</v>
      </c>
      <c r="AX251" s="110">
        <f t="shared" si="29"/>
        <v>0</v>
      </c>
      <c r="AY251" s="110">
        <f t="shared" si="29"/>
        <v>0</v>
      </c>
      <c r="AZ251" s="110">
        <f t="shared" si="29"/>
        <v>0</v>
      </c>
      <c r="BA251" s="110">
        <f t="shared" si="29"/>
        <v>0</v>
      </c>
      <c r="BB251" s="110">
        <f t="shared" si="29"/>
        <v>0</v>
      </c>
      <c r="BC251" s="110">
        <f t="shared" si="29"/>
        <v>0</v>
      </c>
      <c r="BD251" s="110">
        <f t="shared" si="29"/>
        <v>0</v>
      </c>
      <c r="BE251" s="110">
        <f t="shared" si="29"/>
        <v>0</v>
      </c>
      <c r="BF251" s="110">
        <f t="shared" si="29"/>
        <v>0</v>
      </c>
      <c r="BG251" s="110">
        <f t="shared" si="29"/>
        <v>0</v>
      </c>
      <c r="BH251" s="110">
        <f t="shared" si="29"/>
        <v>0</v>
      </c>
      <c r="BI251" s="110">
        <f t="shared" si="29"/>
        <v>0</v>
      </c>
      <c r="BJ251" s="110">
        <f t="shared" si="29"/>
        <v>0</v>
      </c>
      <c r="BK251" s="110">
        <f t="shared" si="29"/>
        <v>0</v>
      </c>
      <c r="BL251" s="110">
        <f t="shared" si="29"/>
        <v>0</v>
      </c>
      <c r="BM251" s="110">
        <f t="shared" si="29"/>
        <v>0</v>
      </c>
      <c r="BN251" s="110">
        <f t="shared" si="29"/>
        <v>0</v>
      </c>
      <c r="BO251" s="68"/>
      <c r="BP251" s="68"/>
      <c r="BQ251" s="68"/>
      <c r="BR251" s="68"/>
      <c r="BS251" s="68"/>
    </row>
    <row r="252" spans="1:71" ht="15.4" x14ac:dyDescent="0.6">
      <c r="A252" s="68"/>
      <c r="B252" s="68"/>
      <c r="C252" s="113" t="s">
        <v>251</v>
      </c>
      <c r="D252" s="106" t="s">
        <v>0</v>
      </c>
      <c r="E252" s="106" t="s">
        <v>110</v>
      </c>
      <c r="F252" s="106"/>
      <c r="G252" s="110">
        <f t="shared" ref="G252:AL252" si="30">G250+G251</f>
        <v>2.4165352848525274</v>
      </c>
      <c r="H252" s="110">
        <f t="shared" si="30"/>
        <v>2.3313817624202717</v>
      </c>
      <c r="I252" s="110">
        <f t="shared" si="30"/>
        <v>2.249317053778372</v>
      </c>
      <c r="J252" s="110">
        <f t="shared" si="30"/>
        <v>2.1702267846209287</v>
      </c>
      <c r="K252" s="110">
        <f t="shared" si="30"/>
        <v>2.094000889405836</v>
      </c>
      <c r="L252" s="110">
        <f t="shared" si="30"/>
        <v>2.0205334464370086</v>
      </c>
      <c r="M252" s="110">
        <f t="shared" si="30"/>
        <v>1.9497225193547556</v>
      </c>
      <c r="N252" s="110">
        <f t="shared" si="30"/>
        <v>1.8814700047817063</v>
      </c>
      <c r="O252" s="110">
        <f t="shared" si="30"/>
        <v>1.8019351382282502</v>
      </c>
      <c r="P252" s="110">
        <f t="shared" si="30"/>
        <v>1.7258019569573635</v>
      </c>
      <c r="Q252" s="110">
        <f t="shared" si="30"/>
        <v>1.652923880526364</v>
      </c>
      <c r="R252" s="110">
        <f t="shared" si="30"/>
        <v>1.5831606750670482</v>
      </c>
      <c r="S252" s="110">
        <f t="shared" si="30"/>
        <v>1.4270763105556157</v>
      </c>
      <c r="T252" s="110">
        <f t="shared" si="30"/>
        <v>1.3670676822642793</v>
      </c>
      <c r="U252" s="110">
        <f t="shared" si="30"/>
        <v>1.3096164000365222</v>
      </c>
      <c r="V252" s="110">
        <f t="shared" si="30"/>
        <v>1.2546125392811871</v>
      </c>
      <c r="W252" s="110">
        <f t="shared" si="30"/>
        <v>1.2019509265221671</v>
      </c>
      <c r="X252" s="110">
        <f t="shared" si="30"/>
        <v>1.1515309333115737</v>
      </c>
      <c r="Y252" s="110">
        <f t="shared" si="30"/>
        <v>1.1032562791033698</v>
      </c>
      <c r="Z252" s="110">
        <f t="shared" si="30"/>
        <v>1.0570348426972578</v>
      </c>
      <c r="AA252" s="110">
        <f t="shared" si="30"/>
        <v>1.0127784818796179</v>
      </c>
      <c r="AB252" s="110">
        <f t="shared" si="30"/>
        <v>0.97040286090455918</v>
      </c>
      <c r="AC252" s="110">
        <f t="shared" si="30"/>
        <v>0.9298272854737244</v>
      </c>
      <c r="AD252" s="110">
        <f t="shared" si="30"/>
        <v>0.89097454488833738</v>
      </c>
      <c r="AE252" s="110">
        <f t="shared" si="30"/>
        <v>0.85547814409781953</v>
      </c>
      <c r="AF252" s="110">
        <f t="shared" si="30"/>
        <v>0.90804242584052708</v>
      </c>
      <c r="AG252" s="110">
        <f t="shared" si="30"/>
        <v>0.87972981005742046</v>
      </c>
      <c r="AH252" s="110">
        <f t="shared" si="30"/>
        <v>1.3587577783014431</v>
      </c>
      <c r="AI252" s="110">
        <f t="shared" si="30"/>
        <v>1.927102828278231</v>
      </c>
      <c r="AJ252" s="110">
        <f t="shared" si="30"/>
        <v>2.3835233840500529</v>
      </c>
      <c r="AK252" s="110">
        <f t="shared" si="30"/>
        <v>2.1949906857719466</v>
      </c>
      <c r="AL252" s="110">
        <f t="shared" si="30"/>
        <v>2.0530284629925206</v>
      </c>
      <c r="AM252" s="110">
        <f t="shared" ref="AM252:BN252" si="31">AM250+AM251</f>
        <v>0.71900809001806043</v>
      </c>
      <c r="AN252" s="110">
        <f t="shared" si="31"/>
        <v>0.7234719410271353</v>
      </c>
      <c r="AO252" s="110">
        <f t="shared" si="31"/>
        <v>0.72372217997962807</v>
      </c>
      <c r="AP252" s="110">
        <f t="shared" si="31"/>
        <v>0.72045034448777878</v>
      </c>
      <c r="AQ252" s="110">
        <f t="shared" si="31"/>
        <v>0.71425073452862942</v>
      </c>
      <c r="AR252" s="110">
        <f t="shared" si="31"/>
        <v>0.7056336339852527</v>
      </c>
      <c r="AS252" s="110">
        <f t="shared" si="31"/>
        <v>0.69503674876513599</v>
      </c>
      <c r="AT252" s="110">
        <f t="shared" si="31"/>
        <v>0.6828351015938392</v>
      </c>
      <c r="AU252" s="110">
        <f t="shared" si="31"/>
        <v>0.6693495912731392</v>
      </c>
      <c r="AV252" s="110">
        <f t="shared" si="31"/>
        <v>0.65485439623113628</v>
      </c>
      <c r="AW252" s="110">
        <f t="shared" si="31"/>
        <v>0.63958337799235054</v>
      </c>
      <c r="AX252" s="110">
        <f t="shared" si="31"/>
        <v>0.62373561925246934</v>
      </c>
      <c r="AY252" s="110">
        <f t="shared" si="31"/>
        <v>0.60748021311702982</v>
      </c>
      <c r="AZ252" s="110">
        <f t="shared" si="31"/>
        <v>0.59096040437675812</v>
      </c>
      <c r="BA252" s="110">
        <f t="shared" si="31"/>
        <v>0.57429717011642967</v>
      </c>
      <c r="BB252" s="110">
        <f t="shared" si="31"/>
        <v>0.55759231520495001</v>
      </c>
      <c r="BC252" s="110">
        <f t="shared" si="31"/>
        <v>0.54093114804611997</v>
      </c>
      <c r="BD252" s="110">
        <f t="shared" si="31"/>
        <v>0.52438479316951236</v>
      </c>
      <c r="BE252" s="110">
        <f t="shared" si="31"/>
        <v>0.50801218962498995</v>
      </c>
      <c r="BF252" s="110">
        <f t="shared" si="31"/>
        <v>0.4918618175532733</v>
      </c>
      <c r="BG252" s="110">
        <f t="shared" si="31"/>
        <v>0.47597318960077523</v>
      </c>
      <c r="BH252" s="110">
        <f t="shared" si="31"/>
        <v>0.46037813891029611</v>
      </c>
      <c r="BI252" s="110">
        <f t="shared" si="31"/>
        <v>0.44510193114685326</v>
      </c>
      <c r="BJ252" s="110">
        <f t="shared" si="31"/>
        <v>0.4301642243205156</v>
      </c>
      <c r="BK252" s="110">
        <f t="shared" si="31"/>
        <v>0.41557989696827441</v>
      </c>
      <c r="BL252" s="110">
        <f t="shared" si="31"/>
        <v>0.40135976248775967</v>
      </c>
      <c r="BM252" s="110">
        <f t="shared" si="31"/>
        <v>0.38751118501905107</v>
      </c>
      <c r="BN252" s="110">
        <f t="shared" si="31"/>
        <v>0.3740386101968175</v>
      </c>
      <c r="BO252" s="68"/>
      <c r="BP252" s="68"/>
      <c r="BQ252" s="68"/>
      <c r="BR252" s="68"/>
      <c r="BS252" s="68"/>
    </row>
    <row r="253" spans="1:71" ht="15.4" x14ac:dyDescent="0.6">
      <c r="A253" s="68"/>
      <c r="B253" s="68"/>
      <c r="C253" s="73" t="s">
        <v>235</v>
      </c>
      <c r="D253" s="106" t="s">
        <v>0</v>
      </c>
      <c r="E253" s="106" t="s">
        <v>110</v>
      </c>
      <c r="F253" s="106"/>
      <c r="G253" s="110">
        <f>SUM($G250:G250)</f>
        <v>2.3028788151191542</v>
      </c>
      <c r="H253" s="110">
        <f>SUM($G250:H250)</f>
        <v>4.522283760068122</v>
      </c>
      <c r="I253" s="110">
        <f>SUM($G250:I250)</f>
        <v>6.6612788261900366</v>
      </c>
      <c r="J253" s="110">
        <f>SUM($G250:J250)</f>
        <v>8.7228139973563277</v>
      </c>
      <c r="K253" s="110">
        <f>SUM($G250:K250)</f>
        <v>10.70972955330932</v>
      </c>
      <c r="L253" s="110">
        <f>SUM($G250:L250)</f>
        <v>12.624760208167171</v>
      </c>
      <c r="M253" s="110">
        <f>SUM($G250:M250)</f>
        <v>14.470539090498125</v>
      </c>
      <c r="N253" s="110">
        <f>SUM($G250:N250)</f>
        <v>16.24960157111845</v>
      </c>
      <c r="O253" s="110">
        <f>SUM($G250:O250)</f>
        <v>17.951696940347791</v>
      </c>
      <c r="P253" s="110">
        <f>SUM($G250:P250)</f>
        <v>19.580162499854051</v>
      </c>
      <c r="Q253" s="110">
        <f>SUM($G250:Q250)</f>
        <v>21.138190585210229</v>
      </c>
      <c r="R253" s="110">
        <f>SUM($G250:R250)</f>
        <v>22.628834871990914</v>
      </c>
      <c r="S253" s="110">
        <f>SUM($G250:S250)</f>
        <v>23.965714540153652</v>
      </c>
      <c r="T253" s="110">
        <f>SUM($G250:T250)</f>
        <v>25.244847160861408</v>
      </c>
      <c r="U253" s="110">
        <f>SUM($G250:U250)</f>
        <v>26.468733373544964</v>
      </c>
      <c r="V253" s="110">
        <f>SUM($G250:V250)</f>
        <v>27.639765314899918</v>
      </c>
      <c r="W253" s="110">
        <f>SUM($G250:W250)</f>
        <v>28.760231334350259</v>
      </c>
      <c r="X253" s="110">
        <f>SUM($G250:X250)</f>
        <v>29.83232050431905</v>
      </c>
      <c r="Y253" s="110">
        <f>SUM($G250:Y250)</f>
        <v>30.85812693424424</v>
      </c>
      <c r="Z253" s="110">
        <f>SUM($G250:Z250)</f>
        <v>31.839653896888031</v>
      </c>
      <c r="AA253" s="110">
        <f>SUM($G250:AA250)</f>
        <v>32.778817775115527</v>
      </c>
      <c r="AB253" s="110">
        <f>SUM($G250:AB250)</f>
        <v>33.677451836962</v>
      </c>
      <c r="AC253" s="110">
        <f>SUM($G250:AC250)</f>
        <v>34.537309846467316</v>
      </c>
      <c r="AD253" s="110">
        <f>SUM($G250:AD250)</f>
        <v>35.360069517430006</v>
      </c>
      <c r="AE253" s="110">
        <f>SUM($G250:AE250)</f>
        <v>36.149043199958243</v>
      </c>
      <c r="AF253" s="110">
        <f>SUM($G250:AF250)</f>
        <v>36.992248689891198</v>
      </c>
      <c r="AG253" s="110">
        <f>SUM($G250:AG250)</f>
        <v>37.808767278345336</v>
      </c>
      <c r="AH253" s="110">
        <f>SUM($G250:AH250)</f>
        <v>39.105898786363497</v>
      </c>
      <c r="AI253" s="110">
        <f>SUM($G250:AI250)</f>
        <v>40.972920554780821</v>
      </c>
      <c r="AJ253" s="110">
        <f>SUM($G250:AJ250)</f>
        <v>43.297869344953668</v>
      </c>
      <c r="AK253" s="110">
        <f>SUM($G250:AK250)</f>
        <v>45.431967420406302</v>
      </c>
      <c r="AL253" s="110">
        <f>SUM($G250:AL250)</f>
        <v>47.42550700735827</v>
      </c>
      <c r="AM253" s="110">
        <f>SUM($G250:AM250)</f>
        <v>48.144515097376328</v>
      </c>
      <c r="AN253" s="110">
        <f>SUM($G250:AN250)</f>
        <v>48.867987038403463</v>
      </c>
      <c r="AO253" s="110">
        <f>SUM($G250:AO250)</f>
        <v>49.591709218383087</v>
      </c>
      <c r="AP253" s="110">
        <f>SUM($G250:AP250)</f>
        <v>50.312159562870868</v>
      </c>
      <c r="AQ253" s="110">
        <f>SUM($G250:AQ250)</f>
        <v>51.026410297399494</v>
      </c>
      <c r="AR253" s="110">
        <f>SUM($G250:AR250)</f>
        <v>51.732043931384744</v>
      </c>
      <c r="AS253" s="110">
        <f>SUM($G250:AS250)</f>
        <v>52.427080680149878</v>
      </c>
      <c r="AT253" s="110">
        <f>SUM($G250:AT250)</f>
        <v>53.109915781743716</v>
      </c>
      <c r="AU253" s="110">
        <f>SUM($G250:AU250)</f>
        <v>53.779265373016855</v>
      </c>
      <c r="AV253" s="110">
        <f>SUM($G250:AV250)</f>
        <v>54.434119769247992</v>
      </c>
      <c r="AW253" s="110">
        <f>SUM($G250:AW250)</f>
        <v>55.073703147240344</v>
      </c>
      <c r="AX253" s="110">
        <f>SUM($G250:AX250)</f>
        <v>55.697438766492816</v>
      </c>
      <c r="AY253" s="110">
        <f>SUM($G250:AY250)</f>
        <v>56.304918979609845</v>
      </c>
      <c r="AZ253" s="110">
        <f>SUM($G250:AZ250)</f>
        <v>56.895879383986603</v>
      </c>
      <c r="BA253" s="110">
        <f>SUM($G250:BA250)</f>
        <v>57.470176554103034</v>
      </c>
      <c r="BB253" s="110">
        <f>SUM($G250:BB250)</f>
        <v>58.027768869307984</v>
      </c>
      <c r="BC253" s="110">
        <f>SUM($G250:BC250)</f>
        <v>58.568700017354104</v>
      </c>
      <c r="BD253" s="110">
        <f>SUM($G250:BD250)</f>
        <v>59.093084810523614</v>
      </c>
      <c r="BE253" s="110">
        <f>SUM($G250:BE250)</f>
        <v>59.601097000148606</v>
      </c>
      <c r="BF253" s="110">
        <f>SUM($G250:BF250)</f>
        <v>60.092958817701877</v>
      </c>
      <c r="BG253" s="110">
        <f>SUM($G250:BG250)</f>
        <v>60.568932007302649</v>
      </c>
      <c r="BH253" s="110">
        <f>SUM($G250:BH250)</f>
        <v>61.029310146212943</v>
      </c>
      <c r="BI253" s="110">
        <f>SUM($G250:BI250)</f>
        <v>61.474412077359794</v>
      </c>
      <c r="BJ253" s="110">
        <f>SUM($G250:BJ250)</f>
        <v>61.904576301680308</v>
      </c>
      <c r="BK253" s="110">
        <f>SUM($G250:BK250)</f>
        <v>62.320156198648583</v>
      </c>
      <c r="BL253" s="110">
        <f>SUM($G250:BL250)</f>
        <v>62.72151596113634</v>
      </c>
      <c r="BM253" s="110">
        <f>SUM($G250:BM250)</f>
        <v>63.109027146155391</v>
      </c>
      <c r="BN253" s="110">
        <f>SUM($G250:BN250)</f>
        <v>63.483065756352211</v>
      </c>
      <c r="BO253" s="68"/>
      <c r="BP253" s="68"/>
      <c r="BQ253" s="68"/>
      <c r="BR253" s="68"/>
      <c r="BS253" s="68"/>
    </row>
    <row r="254" spans="1:71" ht="15.4" x14ac:dyDescent="0.6">
      <c r="A254" s="68"/>
      <c r="B254" s="68"/>
      <c r="C254" s="73" t="s">
        <v>257</v>
      </c>
      <c r="D254" s="106" t="s">
        <v>0</v>
      </c>
      <c r="E254" s="106" t="s">
        <v>110</v>
      </c>
      <c r="F254" s="106"/>
      <c r="G254" s="110">
        <f>SUM($G251:G251)</f>
        <v>0.11365646973337341</v>
      </c>
      <c r="H254" s="110">
        <f>SUM($G251:H251)</f>
        <v>0.22563328720467729</v>
      </c>
      <c r="I254" s="110">
        <f>SUM($G251:I251)</f>
        <v>0.3359552748611343</v>
      </c>
      <c r="J254" s="110">
        <f>SUM($G251:J251)</f>
        <v>0.44464688831577182</v>
      </c>
      <c r="K254" s="110">
        <f>SUM($G251:K251)</f>
        <v>0.55173222176861669</v>
      </c>
      <c r="L254" s="110">
        <f>SUM($G251:L251)</f>
        <v>0.65723501334777423</v>
      </c>
      <c r="M254" s="110">
        <f>SUM($G251:M251)</f>
        <v>0.76117865037157473</v>
      </c>
      <c r="N254" s="110">
        <f>SUM($G251:N251)</f>
        <v>0.8635861745329545</v>
      </c>
      <c r="O254" s="110">
        <f>SUM($G251:O251)</f>
        <v>0.96342594353186428</v>
      </c>
      <c r="P254" s="110">
        <f>SUM($G251:P251)</f>
        <v>1.060762340982969</v>
      </c>
      <c r="Q254" s="110">
        <f>SUM($G251:Q251)</f>
        <v>1.1556581361531566</v>
      </c>
      <c r="R254" s="110">
        <f>SUM($G251:R251)</f>
        <v>1.2481745244395204</v>
      </c>
      <c r="S254" s="110">
        <f>SUM($G251:S251)</f>
        <v>1.3383711668323985</v>
      </c>
      <c r="T254" s="110">
        <f>SUM($G251:T251)</f>
        <v>1.4263062283889232</v>
      </c>
      <c r="U254" s="110">
        <f>SUM($G251:U251)</f>
        <v>1.5120364157418877</v>
      </c>
      <c r="V254" s="110">
        <f>SUM($G251:V251)</f>
        <v>1.5956170136681203</v>
      </c>
      <c r="W254" s="110">
        <f>SUM($G251:W251)</f>
        <v>1.6771019207399462</v>
      </c>
      <c r="X254" s="110">
        <f>SUM($G251:X251)</f>
        <v>1.75654368408273</v>
      </c>
      <c r="Y254" s="110">
        <f>SUM($G251:Y251)</f>
        <v>1.833993533260909</v>
      </c>
      <c r="Z254" s="110">
        <f>SUM($G251:Z251)</f>
        <v>1.909501413314374</v>
      </c>
      <c r="AA254" s="110">
        <f>SUM($G251:AA251)</f>
        <v>1.9831160169664983</v>
      </c>
      <c r="AB254" s="110">
        <f>SUM($G251:AB251)</f>
        <v>2.0548848160245869</v>
      </c>
      <c r="AC254" s="110">
        <f>SUM($G251:AC251)</f>
        <v>2.1248540919929924</v>
      </c>
      <c r="AD254" s="110">
        <f>SUM($G251:AD251)</f>
        <v>2.1930689659186431</v>
      </c>
      <c r="AE254" s="110">
        <f>SUM($G251:AE251)</f>
        <v>2.2595734274882271</v>
      </c>
      <c r="AF254" s="110">
        <f>SUM($G251:AF251)</f>
        <v>2.3244103633957955</v>
      </c>
      <c r="AG254" s="110">
        <f>SUM($G251:AG251)</f>
        <v>2.3876215849990805</v>
      </c>
      <c r="AH254" s="110">
        <f>SUM($G251:AH251)</f>
        <v>2.449247855282362</v>
      </c>
      <c r="AI254" s="110">
        <f>SUM($G251:AI251)</f>
        <v>2.5093289151432696</v>
      </c>
      <c r="AJ254" s="110">
        <f>SUM($G251:AJ251)</f>
        <v>2.5679035090204727</v>
      </c>
      <c r="AK254" s="110">
        <f>SUM($G251:AK251)</f>
        <v>2.6287961193397882</v>
      </c>
      <c r="AL254" s="110">
        <f>SUM($G251:AL251)</f>
        <v>2.6882849953803434</v>
      </c>
      <c r="AM254" s="110">
        <f>SUM($G251:AM251)</f>
        <v>2.6882849953803434</v>
      </c>
      <c r="AN254" s="110">
        <f>SUM($G251:AN251)</f>
        <v>2.6882849953803434</v>
      </c>
      <c r="AO254" s="110">
        <f>SUM($G251:AO251)</f>
        <v>2.6882849953803434</v>
      </c>
      <c r="AP254" s="110">
        <f>SUM($G251:AP251)</f>
        <v>2.6882849953803434</v>
      </c>
      <c r="AQ254" s="110">
        <f>SUM($G251:AQ251)</f>
        <v>2.6882849953803434</v>
      </c>
      <c r="AR254" s="110">
        <f>SUM($G251:AR251)</f>
        <v>2.6882849953803434</v>
      </c>
      <c r="AS254" s="110">
        <f>SUM($G251:AS251)</f>
        <v>2.6882849953803434</v>
      </c>
      <c r="AT254" s="110">
        <f>SUM($G251:AT251)</f>
        <v>2.6882849953803434</v>
      </c>
      <c r="AU254" s="110">
        <f>SUM($G251:AU251)</f>
        <v>2.6882849953803434</v>
      </c>
      <c r="AV254" s="110">
        <f>SUM($G251:AV251)</f>
        <v>2.6882849953803434</v>
      </c>
      <c r="AW254" s="110">
        <f>SUM($G251:AW251)</f>
        <v>2.6882849953803434</v>
      </c>
      <c r="AX254" s="110">
        <f>SUM($G251:AX251)</f>
        <v>2.6882849953803434</v>
      </c>
      <c r="AY254" s="110">
        <f>SUM($G251:AY251)</f>
        <v>2.6882849953803434</v>
      </c>
      <c r="AZ254" s="110">
        <f>SUM($G251:AZ251)</f>
        <v>2.6882849953803434</v>
      </c>
      <c r="BA254" s="110">
        <f>SUM($G251:BA251)</f>
        <v>2.6882849953803434</v>
      </c>
      <c r="BB254" s="110">
        <f>SUM($G251:BB251)</f>
        <v>2.6882849953803434</v>
      </c>
      <c r="BC254" s="110">
        <f>SUM($G251:BC251)</f>
        <v>2.6882849953803434</v>
      </c>
      <c r="BD254" s="110">
        <f>SUM($G251:BD251)</f>
        <v>2.6882849953803434</v>
      </c>
      <c r="BE254" s="110">
        <f>SUM($G251:BE251)</f>
        <v>2.6882849953803434</v>
      </c>
      <c r="BF254" s="110">
        <f>SUM($G251:BF251)</f>
        <v>2.6882849953803434</v>
      </c>
      <c r="BG254" s="110">
        <f>SUM($G251:BG251)</f>
        <v>2.6882849953803434</v>
      </c>
      <c r="BH254" s="110">
        <f>SUM($G251:BH251)</f>
        <v>2.6882849953803434</v>
      </c>
      <c r="BI254" s="110">
        <f>SUM($G251:BI251)</f>
        <v>2.6882849953803434</v>
      </c>
      <c r="BJ254" s="110">
        <f>SUM($G251:BJ251)</f>
        <v>2.6882849953803434</v>
      </c>
      <c r="BK254" s="110">
        <f>SUM($G251:BK251)</f>
        <v>2.6882849953803434</v>
      </c>
      <c r="BL254" s="110">
        <f>SUM($G251:BL251)</f>
        <v>2.6882849953803434</v>
      </c>
      <c r="BM254" s="110">
        <f>SUM($G251:BM251)</f>
        <v>2.6882849953803434</v>
      </c>
      <c r="BN254" s="110">
        <f>SUM($G251:BN251)</f>
        <v>2.6882849953803434</v>
      </c>
      <c r="BO254" s="68"/>
      <c r="BP254" s="68"/>
      <c r="BQ254" s="68"/>
      <c r="BR254" s="68"/>
      <c r="BS254" s="68"/>
    </row>
    <row r="255" spans="1:71" ht="15.4" x14ac:dyDescent="0.6">
      <c r="A255" s="68"/>
      <c r="B255" s="68"/>
      <c r="C255" s="73" t="s">
        <v>233</v>
      </c>
      <c r="D255" s="106" t="s">
        <v>0</v>
      </c>
      <c r="E255" s="106" t="s">
        <v>110</v>
      </c>
      <c r="F255" s="106"/>
      <c r="G255" s="110">
        <f>SUM($G252:G252)</f>
        <v>2.4165352848525274</v>
      </c>
      <c r="H255" s="110">
        <f>SUM($G252:H252)</f>
        <v>4.7479170472727992</v>
      </c>
      <c r="I255" s="110">
        <f>SUM($G252:I252)</f>
        <v>6.9972341010511716</v>
      </c>
      <c r="J255" s="110">
        <f>SUM($G252:J252)</f>
        <v>9.1674608856720994</v>
      </c>
      <c r="K255" s="110">
        <f>SUM($G252:K252)</f>
        <v>11.261461775077935</v>
      </c>
      <c r="L255" s="110">
        <f>SUM($G252:L252)</f>
        <v>13.281995221514943</v>
      </c>
      <c r="M255" s="110">
        <f>SUM($G252:M252)</f>
        <v>15.2317177408697</v>
      </c>
      <c r="N255" s="110">
        <f>SUM($G252:N252)</f>
        <v>17.113187745651405</v>
      </c>
      <c r="O255" s="110">
        <f>SUM($G252:O252)</f>
        <v>18.915122883879654</v>
      </c>
      <c r="P255" s="110">
        <f>SUM($G252:P252)</f>
        <v>20.640924840837016</v>
      </c>
      <c r="Q255" s="110">
        <f>SUM($G252:Q252)</f>
        <v>22.293848721363378</v>
      </c>
      <c r="R255" s="110">
        <f>SUM($G252:R252)</f>
        <v>23.877009396430427</v>
      </c>
      <c r="S255" s="110">
        <f>SUM($G252:S252)</f>
        <v>25.304085706986044</v>
      </c>
      <c r="T255" s="110">
        <f>SUM($G252:T252)</f>
        <v>26.671153389250321</v>
      </c>
      <c r="U255" s="110">
        <f>SUM($G252:U252)</f>
        <v>27.980769789286843</v>
      </c>
      <c r="V255" s="110">
        <f>SUM($G252:V252)</f>
        <v>29.235382328568029</v>
      </c>
      <c r="W255" s="110">
        <f>SUM($G252:W252)</f>
        <v>30.437333255090195</v>
      </c>
      <c r="X255" s="110">
        <f>SUM($G252:X252)</f>
        <v>31.588864188401768</v>
      </c>
      <c r="Y255" s="110">
        <f>SUM($G252:Y252)</f>
        <v>32.692120467505134</v>
      </c>
      <c r="Z255" s="110">
        <f>SUM($G252:Z252)</f>
        <v>33.74915531020239</v>
      </c>
      <c r="AA255" s="110">
        <f>SUM($G252:AA252)</f>
        <v>34.761933792082004</v>
      </c>
      <c r="AB255" s="110">
        <f>SUM($G252:AB252)</f>
        <v>35.732336652986561</v>
      </c>
      <c r="AC255" s="110">
        <f>SUM($G252:AC252)</f>
        <v>36.662163938460289</v>
      </c>
      <c r="AD255" s="110">
        <f>SUM($G252:AD252)</f>
        <v>37.553138483348626</v>
      </c>
      <c r="AE255" s="110">
        <f>SUM($G252:AE252)</f>
        <v>38.408616627446442</v>
      </c>
      <c r="AF255" s="110">
        <f>SUM($G252:AF252)</f>
        <v>39.316659053286969</v>
      </c>
      <c r="AG255" s="110">
        <f>SUM($G252:AG252)</f>
        <v>40.196388863344389</v>
      </c>
      <c r="AH255" s="110">
        <f>SUM($G252:AH252)</f>
        <v>41.555146641645834</v>
      </c>
      <c r="AI255" s="110">
        <f>SUM($G252:AI252)</f>
        <v>43.482249469924064</v>
      </c>
      <c r="AJ255" s="110">
        <f>SUM($G252:AJ252)</f>
        <v>45.865772853974114</v>
      </c>
      <c r="AK255" s="110">
        <f>SUM($G252:AK252)</f>
        <v>48.060763539746063</v>
      </c>
      <c r="AL255" s="110">
        <f>SUM($G252:AL252)</f>
        <v>50.113792002738585</v>
      </c>
      <c r="AM255" s="110">
        <f>SUM($G252:AM252)</f>
        <v>50.832800092756642</v>
      </c>
      <c r="AN255" s="110">
        <f>SUM($G252:AN252)</f>
        <v>51.556272033783777</v>
      </c>
      <c r="AO255" s="110">
        <f>SUM($G252:AO252)</f>
        <v>52.279994213763402</v>
      </c>
      <c r="AP255" s="110">
        <f>SUM($G252:AP252)</f>
        <v>53.000444558251182</v>
      </c>
      <c r="AQ255" s="110">
        <f>SUM($G252:AQ252)</f>
        <v>53.714695292779808</v>
      </c>
      <c r="AR255" s="110">
        <f>SUM($G252:AR252)</f>
        <v>54.420328926765059</v>
      </c>
      <c r="AS255" s="110">
        <f>SUM($G252:AS252)</f>
        <v>55.115365675530192</v>
      </c>
      <c r="AT255" s="110">
        <f>SUM($G252:AT252)</f>
        <v>55.79820077712403</v>
      </c>
      <c r="AU255" s="110">
        <f>SUM($G252:AU252)</f>
        <v>56.46755036839717</v>
      </c>
      <c r="AV255" s="110">
        <f>SUM($G252:AV252)</f>
        <v>57.122404764628307</v>
      </c>
      <c r="AW255" s="110">
        <f>SUM($G252:AW252)</f>
        <v>57.761988142620659</v>
      </c>
      <c r="AX255" s="110">
        <f>SUM($G252:AX252)</f>
        <v>58.38572376187313</v>
      </c>
      <c r="AY255" s="110">
        <f>SUM($G252:AY252)</f>
        <v>58.993203974990159</v>
      </c>
      <c r="AZ255" s="110">
        <f>SUM($G252:AZ252)</f>
        <v>59.584164379366918</v>
      </c>
      <c r="BA255" s="110">
        <f>SUM($G252:BA252)</f>
        <v>60.158461549483349</v>
      </c>
      <c r="BB255" s="110">
        <f>SUM($G252:BB252)</f>
        <v>60.716053864688298</v>
      </c>
      <c r="BC255" s="110">
        <f>SUM($G252:BC252)</f>
        <v>61.256985012734418</v>
      </c>
      <c r="BD255" s="110">
        <f>SUM($G252:BD252)</f>
        <v>61.781369805903928</v>
      </c>
      <c r="BE255" s="110">
        <f>SUM($G252:BE252)</f>
        <v>62.28938199552892</v>
      </c>
      <c r="BF255" s="110">
        <f>SUM($G252:BF252)</f>
        <v>62.781243813082192</v>
      </c>
      <c r="BG255" s="110">
        <f>SUM($G252:BG252)</f>
        <v>63.257217002682964</v>
      </c>
      <c r="BH255" s="110">
        <f>SUM($G252:BH252)</f>
        <v>63.717595141593257</v>
      </c>
      <c r="BI255" s="110">
        <f>SUM($G252:BI252)</f>
        <v>64.162697072740116</v>
      </c>
      <c r="BJ255" s="110">
        <f>SUM($G252:BJ252)</f>
        <v>64.592861297060637</v>
      </c>
      <c r="BK255" s="110">
        <f>SUM($G252:BK252)</f>
        <v>65.008441194028904</v>
      </c>
      <c r="BL255" s="110">
        <f>SUM($G252:BL252)</f>
        <v>65.409800956516662</v>
      </c>
      <c r="BM255" s="110">
        <f>SUM($G252:BM252)</f>
        <v>65.797312141535713</v>
      </c>
      <c r="BN255" s="110">
        <f>SUM($G252:BN252)</f>
        <v>66.171350751732533</v>
      </c>
      <c r="BO255" s="68"/>
      <c r="BP255" s="68"/>
      <c r="BQ255" s="68"/>
      <c r="BR255" s="68"/>
      <c r="BS255" s="68"/>
    </row>
  </sheetData>
  <hyperlinks>
    <hyperlink ref="F28" location="FOOTNOTES!A1" display="see footnote 4"/>
    <hyperlink ref="F212" location="FOOTNOTES!A1" display="See footnote 5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U255"/>
  <sheetViews>
    <sheetView showGridLines="0" topLeftCell="A22" zoomScale="70" zoomScaleNormal="70" workbookViewId="0">
      <selection activeCell="C56" sqref="C56"/>
    </sheetView>
  </sheetViews>
  <sheetFormatPr defaultColWidth="9.265625" defaultRowHeight="13.5" x14ac:dyDescent="0.35"/>
  <cols>
    <col min="1" max="1" width="4.3984375" style="51" customWidth="1"/>
    <col min="2" max="2" width="5" style="51" customWidth="1"/>
    <col min="3" max="3" width="73.73046875" style="51" customWidth="1"/>
    <col min="4" max="4" width="7.9296875" style="51" customWidth="1"/>
    <col min="5" max="5" width="7.3984375" style="51" customWidth="1"/>
    <col min="6" max="6" width="17.73046875" style="51" customWidth="1"/>
    <col min="7" max="7" width="12.1328125" style="51" customWidth="1"/>
    <col min="8" max="72" width="10.73046875" style="51" customWidth="1"/>
    <col min="73" max="16384" width="9.265625" style="51"/>
  </cols>
  <sheetData>
    <row r="1" spans="1:73" s="53" customFormat="1" ht="12.4" x14ac:dyDescent="0.3"/>
    <row r="2" spans="1:73" s="53" customFormat="1" ht="12.4" x14ac:dyDescent="0.3"/>
    <row r="3" spans="1:73" s="53" customFormat="1" ht="12.4" x14ac:dyDescent="0.3">
      <c r="C3" s="74"/>
      <c r="AE3" s="63"/>
    </row>
    <row r="4" spans="1:73" s="53" customFormat="1" ht="12.4" x14ac:dyDescent="0.3">
      <c r="AE4" s="63"/>
    </row>
    <row r="5" spans="1:73" s="49" customFormat="1" ht="12.4" x14ac:dyDescent="0.3">
      <c r="AE5" s="64"/>
    </row>
    <row r="6" spans="1:73" s="55" customFormat="1" ht="12.4" x14ac:dyDescent="0.3">
      <c r="C6" s="55" t="s">
        <v>104</v>
      </c>
      <c r="D6" s="55" t="s">
        <v>105</v>
      </c>
      <c r="E6" s="55" t="s">
        <v>106</v>
      </c>
      <c r="F6" s="55" t="s">
        <v>109</v>
      </c>
      <c r="G6" s="55" t="s">
        <v>108</v>
      </c>
      <c r="H6" s="55">
        <v>1</v>
      </c>
      <c r="I6" s="55">
        <f>H6+1</f>
        <v>2</v>
      </c>
      <c r="J6" s="55">
        <f t="shared" ref="J6:BT6" si="0">I6+1</f>
        <v>3</v>
      </c>
      <c r="K6" s="55">
        <f t="shared" si="0"/>
        <v>4</v>
      </c>
      <c r="L6" s="55">
        <f t="shared" si="0"/>
        <v>5</v>
      </c>
      <c r="M6" s="55">
        <f t="shared" si="0"/>
        <v>6</v>
      </c>
      <c r="N6" s="55">
        <f t="shared" si="0"/>
        <v>7</v>
      </c>
      <c r="O6" s="55">
        <f t="shared" si="0"/>
        <v>8</v>
      </c>
      <c r="P6" s="55">
        <f t="shared" si="0"/>
        <v>9</v>
      </c>
      <c r="Q6" s="55">
        <f t="shared" si="0"/>
        <v>10</v>
      </c>
      <c r="R6" s="55">
        <f t="shared" si="0"/>
        <v>11</v>
      </c>
      <c r="S6" s="55">
        <f t="shared" si="0"/>
        <v>12</v>
      </c>
      <c r="T6" s="55">
        <f t="shared" si="0"/>
        <v>13</v>
      </c>
      <c r="U6" s="55">
        <f t="shared" si="0"/>
        <v>14</v>
      </c>
      <c r="V6" s="55">
        <f t="shared" si="0"/>
        <v>15</v>
      </c>
      <c r="W6" s="55">
        <f t="shared" si="0"/>
        <v>16</v>
      </c>
      <c r="X6" s="55">
        <f t="shared" si="0"/>
        <v>17</v>
      </c>
      <c r="Y6" s="55">
        <f t="shared" si="0"/>
        <v>18</v>
      </c>
      <c r="Z6" s="55">
        <f t="shared" si="0"/>
        <v>19</v>
      </c>
      <c r="AA6" s="55">
        <f t="shared" si="0"/>
        <v>20</v>
      </c>
      <c r="AB6" s="55">
        <f t="shared" si="0"/>
        <v>21</v>
      </c>
      <c r="AC6" s="55">
        <f t="shared" si="0"/>
        <v>22</v>
      </c>
      <c r="AD6" s="55">
        <f t="shared" si="0"/>
        <v>23</v>
      </c>
      <c r="AE6" s="55">
        <f t="shared" si="0"/>
        <v>24</v>
      </c>
      <c r="AF6" s="55">
        <f t="shared" si="0"/>
        <v>25</v>
      </c>
      <c r="AG6" s="55">
        <f t="shared" si="0"/>
        <v>26</v>
      </c>
      <c r="AH6" s="55">
        <f t="shared" si="0"/>
        <v>27</v>
      </c>
      <c r="AI6" s="55">
        <f t="shared" si="0"/>
        <v>28</v>
      </c>
      <c r="AJ6" s="55">
        <f t="shared" si="0"/>
        <v>29</v>
      </c>
      <c r="AK6" s="55">
        <f t="shared" si="0"/>
        <v>30</v>
      </c>
      <c r="AL6" s="55">
        <f t="shared" si="0"/>
        <v>31</v>
      </c>
      <c r="AM6" s="55">
        <f t="shared" si="0"/>
        <v>32</v>
      </c>
      <c r="AN6" s="55">
        <f t="shared" si="0"/>
        <v>33</v>
      </c>
      <c r="AO6" s="55">
        <f t="shared" si="0"/>
        <v>34</v>
      </c>
      <c r="AP6" s="55">
        <f t="shared" si="0"/>
        <v>35</v>
      </c>
      <c r="AQ6" s="55">
        <f>AP6+1</f>
        <v>36</v>
      </c>
      <c r="AR6" s="55">
        <f t="shared" si="0"/>
        <v>37</v>
      </c>
      <c r="AS6" s="55">
        <f t="shared" si="0"/>
        <v>38</v>
      </c>
      <c r="AT6" s="55">
        <f t="shared" si="0"/>
        <v>39</v>
      </c>
      <c r="AU6" s="55">
        <f t="shared" si="0"/>
        <v>40</v>
      </c>
      <c r="AV6" s="55">
        <f t="shared" si="0"/>
        <v>41</v>
      </c>
      <c r="AW6" s="55">
        <f t="shared" si="0"/>
        <v>42</v>
      </c>
      <c r="AX6" s="55">
        <f t="shared" si="0"/>
        <v>43</v>
      </c>
      <c r="AY6" s="55">
        <f t="shared" si="0"/>
        <v>44</v>
      </c>
      <c r="AZ6" s="55">
        <f t="shared" si="0"/>
        <v>45</v>
      </c>
      <c r="BA6" s="55">
        <f t="shared" si="0"/>
        <v>46</v>
      </c>
      <c r="BB6" s="55">
        <f t="shared" si="0"/>
        <v>47</v>
      </c>
      <c r="BC6" s="55">
        <f t="shared" si="0"/>
        <v>48</v>
      </c>
      <c r="BD6" s="55">
        <f t="shared" si="0"/>
        <v>49</v>
      </c>
      <c r="BE6" s="55">
        <f t="shared" si="0"/>
        <v>50</v>
      </c>
      <c r="BF6" s="55">
        <f t="shared" si="0"/>
        <v>51</v>
      </c>
      <c r="BG6" s="55">
        <f t="shared" si="0"/>
        <v>52</v>
      </c>
      <c r="BH6" s="55">
        <f t="shared" si="0"/>
        <v>53</v>
      </c>
      <c r="BI6" s="55">
        <f t="shared" si="0"/>
        <v>54</v>
      </c>
      <c r="BJ6" s="55">
        <f t="shared" si="0"/>
        <v>55</v>
      </c>
      <c r="BK6" s="55">
        <f t="shared" si="0"/>
        <v>56</v>
      </c>
      <c r="BL6" s="55">
        <f t="shared" si="0"/>
        <v>57</v>
      </c>
      <c r="BM6" s="55">
        <f>BL6+1</f>
        <v>58</v>
      </c>
      <c r="BN6" s="55">
        <f t="shared" si="0"/>
        <v>59</v>
      </c>
      <c r="BO6" s="55">
        <f t="shared" si="0"/>
        <v>60</v>
      </c>
      <c r="BP6" s="55">
        <f t="shared" si="0"/>
        <v>61</v>
      </c>
      <c r="BQ6" s="55">
        <f t="shared" si="0"/>
        <v>62</v>
      </c>
      <c r="BR6" s="55">
        <f t="shared" si="0"/>
        <v>63</v>
      </c>
      <c r="BS6" s="55">
        <f t="shared" si="0"/>
        <v>64</v>
      </c>
      <c r="BT6" s="55">
        <f t="shared" si="0"/>
        <v>65</v>
      </c>
    </row>
    <row r="7" spans="1:73" s="49" customFormat="1" ht="12.4" x14ac:dyDescent="0.3">
      <c r="H7" s="65" t="s">
        <v>1</v>
      </c>
      <c r="I7" s="65" t="s">
        <v>158</v>
      </c>
      <c r="J7" s="65" t="s">
        <v>159</v>
      </c>
      <c r="K7" s="65" t="s">
        <v>160</v>
      </c>
      <c r="L7" s="65" t="s">
        <v>161</v>
      </c>
      <c r="M7" s="65" t="s">
        <v>162</v>
      </c>
      <c r="N7" s="65" t="s">
        <v>163</v>
      </c>
      <c r="O7" s="65" t="s">
        <v>164</v>
      </c>
      <c r="P7" s="65" t="s">
        <v>165</v>
      </c>
      <c r="Q7" s="65" t="s">
        <v>166</v>
      </c>
      <c r="R7" s="65" t="s">
        <v>167</v>
      </c>
      <c r="S7" s="65" t="s">
        <v>168</v>
      </c>
      <c r="T7" s="65" t="s">
        <v>169</v>
      </c>
      <c r="U7" s="65" t="s">
        <v>170</v>
      </c>
      <c r="V7" s="65" t="s">
        <v>171</v>
      </c>
      <c r="W7" s="65" t="s">
        <v>172</v>
      </c>
      <c r="X7" s="65" t="s">
        <v>173</v>
      </c>
      <c r="Y7" s="65" t="s">
        <v>174</v>
      </c>
      <c r="Z7" s="65" t="s">
        <v>175</v>
      </c>
      <c r="AA7" s="65" t="s">
        <v>176</v>
      </c>
      <c r="AB7" s="65" t="s">
        <v>177</v>
      </c>
      <c r="AC7" s="65" t="s">
        <v>178</v>
      </c>
      <c r="AD7" s="65" t="s">
        <v>179</v>
      </c>
      <c r="AE7" s="65" t="s">
        <v>180</v>
      </c>
      <c r="AF7" s="65" t="s">
        <v>181</v>
      </c>
      <c r="AG7" s="65" t="s">
        <v>182</v>
      </c>
      <c r="AH7" s="65" t="s">
        <v>183</v>
      </c>
      <c r="AI7" s="65" t="s">
        <v>184</v>
      </c>
      <c r="AJ7" s="65" t="s">
        <v>185</v>
      </c>
      <c r="AK7" s="65" t="s">
        <v>186</v>
      </c>
      <c r="AL7" s="65" t="s">
        <v>187</v>
      </c>
      <c r="AM7" s="65" t="s">
        <v>188</v>
      </c>
      <c r="AN7" s="65" t="s">
        <v>189</v>
      </c>
      <c r="AO7" s="65" t="s">
        <v>190</v>
      </c>
      <c r="AP7" s="65" t="s">
        <v>191</v>
      </c>
      <c r="AQ7" s="65" t="s">
        <v>192</v>
      </c>
      <c r="AR7" s="65" t="s">
        <v>193</v>
      </c>
      <c r="AS7" s="65" t="s">
        <v>194</v>
      </c>
      <c r="AT7" s="65" t="s">
        <v>195</v>
      </c>
      <c r="AU7" s="65" t="s">
        <v>196</v>
      </c>
      <c r="AV7" s="65" t="s">
        <v>197</v>
      </c>
      <c r="AW7" s="65" t="s">
        <v>198</v>
      </c>
      <c r="AX7" s="65" t="s">
        <v>199</v>
      </c>
      <c r="AY7" s="65" t="s">
        <v>200</v>
      </c>
      <c r="AZ7" s="65" t="s">
        <v>201</v>
      </c>
      <c r="BA7" s="65" t="s">
        <v>202</v>
      </c>
      <c r="BB7" s="65" t="s">
        <v>203</v>
      </c>
      <c r="BC7" s="65" t="s">
        <v>204</v>
      </c>
      <c r="BD7" s="65" t="s">
        <v>205</v>
      </c>
      <c r="BE7" s="65" t="s">
        <v>206</v>
      </c>
      <c r="BF7" s="65" t="s">
        <v>207</v>
      </c>
      <c r="BG7" s="65" t="s">
        <v>208</v>
      </c>
      <c r="BH7" s="65" t="s">
        <v>209</v>
      </c>
      <c r="BI7" s="65" t="s">
        <v>210</v>
      </c>
      <c r="BJ7" s="65" t="s">
        <v>211</v>
      </c>
      <c r="BK7" s="65" t="s">
        <v>212</v>
      </c>
      <c r="BL7" s="65" t="s">
        <v>213</v>
      </c>
      <c r="BM7" s="65" t="s">
        <v>214</v>
      </c>
      <c r="BN7" s="65" t="s">
        <v>215</v>
      </c>
      <c r="BO7" s="65" t="s">
        <v>216</v>
      </c>
      <c r="BP7" s="65" t="s">
        <v>217</v>
      </c>
      <c r="BQ7" s="65" t="s">
        <v>218</v>
      </c>
      <c r="BR7" s="65" t="s">
        <v>219</v>
      </c>
      <c r="BS7" s="65" t="s">
        <v>220</v>
      </c>
      <c r="BT7" s="65" t="s">
        <v>221</v>
      </c>
    </row>
    <row r="8" spans="1:73" x14ac:dyDescent="0.35">
      <c r="A8" s="77"/>
      <c r="BU8" s="49"/>
    </row>
    <row r="9" spans="1:73" s="1" customFormat="1" ht="15.95" customHeight="1" x14ac:dyDescent="0.6">
      <c r="B9" s="115">
        <v>1</v>
      </c>
      <c r="C9" s="47" t="s">
        <v>239</v>
      </c>
      <c r="D9" s="28"/>
      <c r="E9" s="28"/>
      <c r="F9" s="29"/>
      <c r="G9" s="29"/>
      <c r="H9" s="29"/>
      <c r="I9" s="28"/>
      <c r="J9" s="30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49"/>
    </row>
    <row r="10" spans="1:73" ht="15.4" x14ac:dyDescent="0.6">
      <c r="B10" s="84"/>
      <c r="C10" s="129" t="s">
        <v>298</v>
      </c>
      <c r="D10" s="34" t="s">
        <v>226</v>
      </c>
      <c r="G10" s="80">
        <f>INPUT3!H128</f>
        <v>8</v>
      </c>
    </row>
    <row r="11" spans="1:73" ht="15.4" x14ac:dyDescent="0.6">
      <c r="B11" s="84"/>
      <c r="C11" s="68" t="s">
        <v>89</v>
      </c>
      <c r="D11" s="34" t="s">
        <v>0</v>
      </c>
      <c r="E11" s="20" t="s">
        <v>110</v>
      </c>
      <c r="F11" s="34"/>
      <c r="G11" s="80">
        <f>INPUT3!H39</f>
        <v>5.974475309631988E-2</v>
      </c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</row>
    <row r="12" spans="1:73" ht="15.4" x14ac:dyDescent="0.6">
      <c r="B12" s="84"/>
      <c r="C12" s="68" t="s">
        <v>88</v>
      </c>
      <c r="D12" s="34" t="s">
        <v>0</v>
      </c>
      <c r="E12" s="20" t="s">
        <v>110</v>
      </c>
      <c r="F12" s="34"/>
      <c r="G12" s="49"/>
      <c r="H12" s="80">
        <f>IF(H6&lt;=$G$10,INPUT3!I23*INPUT3!$H$24,0)</f>
        <v>5.9248240193619156E-2</v>
      </c>
      <c r="I12" s="80">
        <f>IF(I6&lt;=$G$10,INPUT3!J23*INPUT3!$H$24,0)</f>
        <v>3.1413958256944285</v>
      </c>
      <c r="J12" s="80">
        <f>IF(J6&lt;=$G$10,INPUT3!K23*INPUT3!$H$24,0)</f>
        <v>1.9902589818723657</v>
      </c>
      <c r="K12" s="80">
        <f>IF(K6&lt;=$G$10,INPUT3!L23*INPUT3!$H$24,0)</f>
        <v>20.486639169578183</v>
      </c>
      <c r="L12" s="80">
        <f>IF(L6&lt;=$G$10,INPUT3!M23*INPUT3!$H$24,0)</f>
        <v>35.133279159304173</v>
      </c>
      <c r="M12" s="80">
        <f>IF(M6&lt;=$G$10,INPUT3!N23*INPUT3!$H$24,0)</f>
        <v>41.586395690328004</v>
      </c>
      <c r="N12" s="80">
        <f>IF(N6&lt;=$G$10,INPUT3!O23*INPUT3!$H$24,0)</f>
        <v>9.6065366566495314</v>
      </c>
      <c r="O12" s="80">
        <f>IF(O6&lt;=$G$10,INPUT3!P23*INPUT3!$H$24,0)</f>
        <v>2.4832462763796888</v>
      </c>
      <c r="P12" s="80">
        <f>IF(P6&lt;=$G$10,INPUT3!Q23*INPUT3!$H$24,0)</f>
        <v>0</v>
      </c>
      <c r="Q12" s="80">
        <f>IF(Q6&lt;=$G$10,INPUT3!R23*INPUT3!$H$24,0)</f>
        <v>0</v>
      </c>
      <c r="R12" s="80">
        <f>IF(R6&lt;=$G$10,INPUT3!S23*INPUT3!$H$24,0)</f>
        <v>0</v>
      </c>
      <c r="S12" s="80">
        <f>IF(S6&lt;=$G$10,INPUT3!T23*INPUT3!$H$24,0)</f>
        <v>0</v>
      </c>
      <c r="T12" s="80">
        <f>IF(T6&lt;=$G$10,INPUT3!U23*INPUT3!$H$24,0)</f>
        <v>0</v>
      </c>
      <c r="U12" s="80">
        <f>IF(U6&lt;=$G$10,INPUT3!V23*INPUT3!$H$24,0)</f>
        <v>0</v>
      </c>
      <c r="V12" s="80">
        <f>IF(V6&lt;=$G$10,INPUT3!W23*INPUT3!$H$24,0)</f>
        <v>0</v>
      </c>
      <c r="W12" s="80">
        <f>IF(W6&lt;=$G$10,INPUT3!X23*INPUT3!$H$24,0)</f>
        <v>0</v>
      </c>
      <c r="X12" s="80">
        <f>IF(X6&lt;=$G$10,INPUT3!Y23*INPUT3!$H$24,0)</f>
        <v>0</v>
      </c>
      <c r="Y12" s="80">
        <f>IF(Y6&lt;=$G$10,INPUT3!Z23*INPUT3!$H$24,0)</f>
        <v>0</v>
      </c>
      <c r="Z12" s="80">
        <f>IF(Z6&lt;=$G$10,INPUT3!AA23*INPUT3!$H$24,0)</f>
        <v>0</v>
      </c>
      <c r="AA12" s="80">
        <f>IF(AA6&lt;=$G$10,INPUT3!AB23*INPUT3!$H$24,0)</f>
        <v>0</v>
      </c>
      <c r="AB12" s="80">
        <f>IF(AB6&lt;=$G$10,INPUT3!AC23*INPUT3!$H$24,0)</f>
        <v>0</v>
      </c>
      <c r="AC12" s="80">
        <f>IF(AC6&lt;=$G$10,INPUT3!AD23*INPUT3!$H$24,0)</f>
        <v>0</v>
      </c>
      <c r="AD12" s="80">
        <f>IF(AD6&lt;=$G$10,INPUT3!AE23*INPUT3!$H$24,0)</f>
        <v>0</v>
      </c>
      <c r="AE12" s="80">
        <f>IF(AE6&lt;=$G$10,INPUT3!AF23*INPUT3!$H$24,0)</f>
        <v>0</v>
      </c>
      <c r="AF12" s="80">
        <f>IF(AF6&lt;=$G$10,INPUT3!AG23*INPUT3!$H$24,0)</f>
        <v>0</v>
      </c>
      <c r="AG12" s="80">
        <f>IF(AG6&lt;=$G$10,INPUT3!AH23*INPUT3!$H$24,0)</f>
        <v>0</v>
      </c>
      <c r="AH12" s="80">
        <f>IF(AH6&lt;=$G$10,INPUT3!AI23*INPUT3!$H$24,0)</f>
        <v>0</v>
      </c>
      <c r="AI12" s="80">
        <f>IF(AI6&lt;=$G$10,INPUT3!AJ23*INPUT3!$H$24,0)</f>
        <v>0</v>
      </c>
      <c r="AJ12" s="80">
        <f>IF(AJ6&lt;=$G$10,INPUT3!AK23*INPUT3!$H$24,0)</f>
        <v>0</v>
      </c>
      <c r="AK12" s="80">
        <f>IF(AK6&lt;=$G$10,INPUT3!AL23*INPUT3!$H$24,0)</f>
        <v>0</v>
      </c>
      <c r="AL12" s="80">
        <f>IF(AL6&lt;=$G$10,INPUT3!AM23*INPUT3!$H$24,0)</f>
        <v>0</v>
      </c>
      <c r="AM12" s="80">
        <f>IF(AM6&lt;=$G$10,INPUT3!AN23*INPUT3!$H$24,0)</f>
        <v>0</v>
      </c>
      <c r="AN12" s="80">
        <f>IF(AN6&lt;=$G$10,INPUT3!AO23*INPUT3!$H$24,0)</f>
        <v>0</v>
      </c>
      <c r="AO12" s="80">
        <f>IF(AO6&lt;=$G$10,INPUT3!AP23*INPUT3!$H$24,0)</f>
        <v>0</v>
      </c>
      <c r="AP12" s="80">
        <f>IF(AP6&lt;=$G$10,INPUT3!AQ23*INPUT3!$H$24,0)</f>
        <v>0</v>
      </c>
      <c r="AQ12" s="80">
        <f>IF(AQ6&lt;=$G$10,INPUT3!AR23*INPUT3!$H$24,0)</f>
        <v>0</v>
      </c>
      <c r="AR12" s="80">
        <f>IF(AR6&lt;=$G$10,INPUT3!AS23*INPUT3!$H$24,0)</f>
        <v>0</v>
      </c>
      <c r="AS12" s="80">
        <f>IF(AS6&lt;=$G$10,INPUT3!AT23*INPUT3!$H$24,0)</f>
        <v>0</v>
      </c>
      <c r="AT12" s="80">
        <f>IF(AT6&lt;=$G$10,INPUT3!AU23*INPUT3!$H$24,0)</f>
        <v>0</v>
      </c>
      <c r="AU12" s="80">
        <f>IF(AU6&lt;=$G$10,INPUT3!AV23*INPUT3!$H$24,0)</f>
        <v>0</v>
      </c>
      <c r="AV12" s="80">
        <f>IF(AV6&lt;=$G$10,INPUT3!AW23*INPUT3!$H$24,0)</f>
        <v>0</v>
      </c>
      <c r="AW12" s="80">
        <f>IF(AW6&lt;=$G$10,INPUT3!AX23*INPUT3!$H$24,0)</f>
        <v>0</v>
      </c>
      <c r="AX12" s="80">
        <f>IF(AX6&lt;=$G$10,INPUT3!AY23*INPUT3!$H$24,0)</f>
        <v>0</v>
      </c>
      <c r="AY12" s="80">
        <f>IF(AY6&lt;=$G$10,INPUT3!AZ23*INPUT3!$H$24,0)</f>
        <v>0</v>
      </c>
      <c r="AZ12" s="80">
        <f>IF(AZ6&lt;=$G$10,INPUT3!BA23*INPUT3!$H$24,0)</f>
        <v>0</v>
      </c>
      <c r="BA12" s="80">
        <f>IF(BA6&lt;=$G$10,INPUT3!BB23*INPUT3!$H$24,0)</f>
        <v>0</v>
      </c>
      <c r="BB12" s="80">
        <f>IF(BB6&lt;=$G$10,INPUT3!BC23*INPUT3!$H$24,0)</f>
        <v>0</v>
      </c>
      <c r="BC12" s="80">
        <f>IF(BC6&lt;=$G$10,INPUT3!BD23*INPUT3!$H$24,0)</f>
        <v>0</v>
      </c>
      <c r="BD12" s="80">
        <f>IF(BD6&lt;=$G$10,INPUT3!BE23*INPUT3!$H$24,0)</f>
        <v>0</v>
      </c>
      <c r="BE12" s="80">
        <f>IF(BE6&lt;=$G$10,INPUT3!BF23*INPUT3!$H$24,0)</f>
        <v>0</v>
      </c>
      <c r="BF12" s="80">
        <f>IF(BF6&lt;=$G$10,INPUT3!BG23*INPUT3!$H$24,0)</f>
        <v>0</v>
      </c>
      <c r="BG12" s="80">
        <f>IF(BG6&lt;=$G$10,INPUT3!BH23*INPUT3!$H$24,0)</f>
        <v>0</v>
      </c>
      <c r="BH12" s="80">
        <f>IF(BH6&lt;=$G$10,INPUT3!BI23*INPUT3!$H$24,0)</f>
        <v>0</v>
      </c>
      <c r="BI12" s="80">
        <f>IF(BI6&lt;=$G$10,INPUT3!BJ23*INPUT3!$H$24,0)</f>
        <v>0</v>
      </c>
      <c r="BJ12" s="80">
        <f>IF(BJ6&lt;=$G$10,INPUT3!BK23*INPUT3!$H$24,0)</f>
        <v>0</v>
      </c>
      <c r="BK12" s="80">
        <f>IF(BK6&lt;=$G$10,INPUT3!BL23*INPUT3!$H$24,0)</f>
        <v>0</v>
      </c>
      <c r="BL12" s="80">
        <f>IF(BL6&lt;=$G$10,INPUT3!BM23*INPUT3!$H$24,0)</f>
        <v>0</v>
      </c>
      <c r="BM12" s="80">
        <f>IF(BM6&lt;=$G$10,INPUT3!BN23*INPUT3!$H$24,0)</f>
        <v>0</v>
      </c>
      <c r="BN12" s="80">
        <f>IF(BN6&lt;=$G$10,INPUT3!BO23*INPUT3!$H$24,0)</f>
        <v>0</v>
      </c>
      <c r="BO12" s="80">
        <f>IF(BO6&lt;=$G$10,INPUT3!BP23*INPUT3!$H$24,0)</f>
        <v>0</v>
      </c>
    </row>
    <row r="13" spans="1:73" ht="15.4" x14ac:dyDescent="0.6">
      <c r="B13" s="84"/>
      <c r="C13" s="123" t="s">
        <v>91</v>
      </c>
      <c r="D13" s="34" t="s">
        <v>0</v>
      </c>
      <c r="E13" s="20" t="s">
        <v>110</v>
      </c>
      <c r="F13" s="34"/>
      <c r="G13" s="49"/>
      <c r="H13" s="80">
        <f>INPUT3!I28</f>
        <v>5.7838887645273894E-3</v>
      </c>
      <c r="I13" s="80">
        <f>INPUT3!J28</f>
        <v>0.3151921528117303</v>
      </c>
      <c r="J13" s="80">
        <f>INPUT3!K28</f>
        <v>0.3472794925264685</v>
      </c>
      <c r="K13" s="80">
        <f>INPUT3!L28</f>
        <v>2.2812991532527418</v>
      </c>
      <c r="L13" s="80">
        <f>INPUT3!M28</f>
        <v>4.6920989592318199</v>
      </c>
      <c r="M13" s="80">
        <f>INPUT3!N28</f>
        <v>6.8132159089927846</v>
      </c>
      <c r="N13" s="80">
        <f>INPUT3!O28</f>
        <v>5.1315145410258705</v>
      </c>
      <c r="O13" s="80">
        <f>INPUT3!P28</f>
        <v>4.8663030484745571</v>
      </c>
      <c r="P13" s="80">
        <f>INPUT3!Q28</f>
        <v>5.2003369381346189</v>
      </c>
      <c r="Q13" s="80">
        <f>INPUT3!R28</f>
        <v>5.2387816817466026</v>
      </c>
      <c r="R13" s="80">
        <f>INPUT3!S28</f>
        <v>5.2637398972132381</v>
      </c>
      <c r="S13" s="80">
        <f>INPUT3!T28</f>
        <v>5.2766759858042134</v>
      </c>
      <c r="T13" s="80">
        <f>INPUT3!U28</f>
        <v>5.2788953404028023</v>
      </c>
      <c r="U13" s="80">
        <f>INPUT3!V28</f>
        <v>5.271561611037848</v>
      </c>
      <c r="V13" s="80">
        <f>INPUT3!W28</f>
        <v>5.2557120956806935</v>
      </c>
      <c r="W13" s="80">
        <f>INPUT3!X28</f>
        <v>5.23227145987053</v>
      </c>
      <c r="X13" s="80">
        <f>INPUT3!Y28</f>
        <v>5.2020639666281987</v>
      </c>
      <c r="Y13" s="80">
        <f>INPUT3!Z28</f>
        <v>5.1658243784150688</v>
      </c>
      <c r="Z13" s="80">
        <f>INPUT3!AA28</f>
        <v>5.1242076753297212</v>
      </c>
      <c r="AA13" s="80">
        <f>INPUT3!AB28</f>
        <v>5.0777977180782763</v>
      </c>
      <c r="AB13" s="80">
        <f>INPUT3!AC28</f>
        <v>5.0271149702975713</v>
      </c>
      <c r="AC13" s="80">
        <f>INPUT3!AD28</f>
        <v>4.972623382368953</v>
      </c>
      <c r="AD13" s="80">
        <f>INPUT3!AE28</f>
        <v>4.9147365277702315</v>
      </c>
      <c r="AE13" s="80">
        <f>INPUT3!AF28</f>
        <v>4.853823073127022</v>
      </c>
      <c r="AF13" s="80">
        <f>INPUT3!AG28</f>
        <v>4.7902116543121185</v>
      </c>
      <c r="AG13" s="80">
        <f>INPUT3!AH28</f>
        <v>4.7241952230856752</v>
      </c>
      <c r="AH13" s="80">
        <f>INPUT3!AI28</f>
        <v>4.6560349217662456</v>
      </c>
      <c r="AI13" s="80">
        <f>INPUT3!AJ28</f>
        <v>4.585963537180235</v>
      </c>
      <c r="AJ13" s="80">
        <f>INPUT3!AK28</f>
        <v>4.5141885795728234</v>
      </c>
      <c r="AK13" s="80">
        <f>INPUT3!AL28</f>
        <v>4.4408950272029539</v>
      </c>
      <c r="AL13" s="80">
        <f>INPUT3!AM28</f>
        <v>4.3662477729232831</v>
      </c>
      <c r="AM13" s="80">
        <f>INPUT3!AN28</f>
        <v>4.290393805104288</v>
      </c>
      <c r="AN13" s="80">
        <f>INPUT3!AO28</f>
        <v>4.2134641517481404</v>
      </c>
      <c r="AO13" s="80">
        <f>INPUT3!AP28</f>
        <v>4.1355756135057868</v>
      </c>
      <c r="AP13" s="80">
        <f>INPUT3!AQ28</f>
        <v>4.0568323085186595</v>
      </c>
      <c r="AQ13" s="80">
        <f>INPUT3!AR28</f>
        <v>3.9773270495175685</v>
      </c>
      <c r="AR13" s="80">
        <f>INPUT3!AS28</f>
        <v>3.8971425713927283</v>
      </c>
      <c r="AS13" s="80">
        <f>INPUT3!AT28</f>
        <v>3.8163526254711302</v>
      </c>
      <c r="AT13" s="80">
        <f>INPUT3!AU28</f>
        <v>3.7350229549745118</v>
      </c>
      <c r="AU13" s="80">
        <f>INPUT3!AV28</f>
        <v>3.65321216455964</v>
      </c>
      <c r="AV13" s="80">
        <f>INPUT3!AW28</f>
        <v>3.5709724954417164</v>
      </c>
      <c r="AW13" s="80">
        <f>INPUT3!AX28</f>
        <v>3.488350516352924</v>
      </c>
      <c r="AX13" s="80">
        <f>INPUT3!AY28</f>
        <v>3.4053877394749543</v>
      </c>
      <c r="AY13" s="80">
        <f>INPUT3!AZ28</f>
        <v>3.3221211694920232</v>
      </c>
      <c r="AZ13" s="80">
        <f>INPUT3!BA28</f>
        <v>3.238583793026323</v>
      </c>
      <c r="BA13" s="80">
        <f>INPUT3!BB28</f>
        <v>3.1548050149293423</v>
      </c>
      <c r="BB13" s="80">
        <f>INPUT3!BC28</f>
        <v>3.0694051196144687</v>
      </c>
      <c r="BC13" s="80">
        <f>INPUT3!BD28</f>
        <v>2.9107201450489772</v>
      </c>
      <c r="BD13" s="80">
        <f>INPUT3!BE28</f>
        <v>2.7815331835237824</v>
      </c>
      <c r="BE13" s="80">
        <f>INPUT3!BF28</f>
        <v>2.2147759172466372</v>
      </c>
      <c r="BF13" s="80">
        <f>INPUT3!BG28</f>
        <v>1.3156724535047217</v>
      </c>
      <c r="BG13" s="80">
        <f>INPUT3!BH28</f>
        <v>0.28963686278098927</v>
      </c>
      <c r="BH13" s="80">
        <f>INPUT3!BI28</f>
        <v>-2.8130833191550284E-2</v>
      </c>
      <c r="BI13" s="80">
        <f>INPUT3!BJ28</f>
        <v>0</v>
      </c>
      <c r="BJ13" s="80">
        <f>INPUT3!BK28</f>
        <v>0</v>
      </c>
      <c r="BK13" s="80">
        <f>INPUT3!BL28</f>
        <v>0</v>
      </c>
      <c r="BL13" s="80">
        <f>INPUT3!BM28</f>
        <v>0</v>
      </c>
      <c r="BM13" s="80">
        <f>INPUT3!BN28</f>
        <v>0</v>
      </c>
      <c r="BN13" s="80">
        <f>INPUT3!BO28</f>
        <v>0</v>
      </c>
      <c r="BO13" s="80">
        <f>INPUT3!BP28</f>
        <v>0</v>
      </c>
    </row>
    <row r="14" spans="1:73" ht="15.4" x14ac:dyDescent="0.6">
      <c r="B14" s="84"/>
      <c r="D14" s="34"/>
      <c r="E14" s="34"/>
      <c r="F14" s="34"/>
    </row>
    <row r="15" spans="1:73" s="1" customFormat="1" ht="15.95" customHeight="1" x14ac:dyDescent="0.6">
      <c r="B15" s="115">
        <v>2</v>
      </c>
      <c r="C15" s="47" t="s">
        <v>240</v>
      </c>
      <c r="D15" s="28"/>
      <c r="E15" s="28"/>
      <c r="F15" s="29"/>
      <c r="G15" s="29"/>
      <c r="H15" s="29"/>
      <c r="I15" s="28"/>
      <c r="J15" s="30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49"/>
    </row>
    <row r="16" spans="1:73" ht="15.4" x14ac:dyDescent="0.6">
      <c r="B16" s="84"/>
      <c r="C16" s="68" t="s">
        <v>89</v>
      </c>
      <c r="D16" s="34" t="s">
        <v>0</v>
      </c>
      <c r="E16" s="20" t="s">
        <v>110</v>
      </c>
      <c r="F16" s="34"/>
      <c r="G16" s="80">
        <f>INPUT3!H33+INPUT3!H34</f>
        <v>0.299509505675643</v>
      </c>
    </row>
    <row r="17" spans="2:46" ht="15.4" x14ac:dyDescent="0.6">
      <c r="B17" s="84"/>
      <c r="D17" s="34"/>
      <c r="E17" s="34"/>
      <c r="F17" s="34"/>
    </row>
    <row r="18" spans="2:46" ht="15.4" x14ac:dyDescent="0.6">
      <c r="B18" s="84">
        <v>2.1</v>
      </c>
      <c r="C18" s="77" t="s">
        <v>22</v>
      </c>
      <c r="D18" s="34"/>
      <c r="E18" s="34"/>
      <c r="F18" s="34"/>
    </row>
    <row r="19" spans="2:46" ht="15.4" x14ac:dyDescent="0.6">
      <c r="B19" s="84"/>
      <c r="C19" s="49" t="s">
        <v>90</v>
      </c>
      <c r="D19" s="34" t="s">
        <v>0</v>
      </c>
      <c r="E19" s="20" t="s">
        <v>110</v>
      </c>
      <c r="F19" s="34"/>
      <c r="G19" s="80">
        <f>SUM(H12:O12)</f>
        <v>114.48699999999998</v>
      </c>
    </row>
    <row r="20" spans="2:46" ht="15.4" x14ac:dyDescent="0.6">
      <c r="B20" s="84"/>
      <c r="C20" s="123" t="s">
        <v>153</v>
      </c>
      <c r="D20" s="34" t="s">
        <v>0</v>
      </c>
      <c r="E20" s="20" t="s">
        <v>110</v>
      </c>
      <c r="F20" s="92"/>
      <c r="H20" s="90">
        <f>INPUT3!$H$53*(1-INPUT3!$H$53)^(MAX(0,'CALC| 3'!H6-1))*'CALC| 3'!$BN$158</f>
        <v>1.0039220961968407</v>
      </c>
      <c r="I20" s="90">
        <f>INPUT3!$H$53*(1-INPUT3!$H$53)^(MAX(0,'CALC| 3'!I6-1))*'CALC| 3'!$BN$158</f>
        <v>0.9942342479685411</v>
      </c>
      <c r="J20" s="90">
        <f>INPUT3!$H$53*(1-INPUT3!$H$53)^(MAX(0,'CALC| 3'!J6-1))*'CALC| 3'!$BN$158</f>
        <v>0.98463988747564468</v>
      </c>
      <c r="K20" s="90">
        <f>INPUT3!$H$53*(1-INPUT3!$H$53)^(MAX(0,'CALC| 3'!K6-1))*'CALC| 3'!$BN$158</f>
        <v>0.97513811256150473</v>
      </c>
      <c r="L20" s="90">
        <f>INPUT3!$H$53*(1-INPUT3!$H$53)^(MAX(0,'CALC| 3'!L6-1))*'CALC| 3'!$BN$158</f>
        <v>0.96572802977528616</v>
      </c>
      <c r="M20" s="90">
        <f>INPUT3!$H$53*(1-INPUT3!$H$53)^(MAX(0,'CALC| 3'!M6-1))*'CALC| 3'!$BN$158</f>
        <v>0.95640875428795469</v>
      </c>
      <c r="N20" s="90">
        <f>INPUT3!$H$53*(1-INPUT3!$H$53)^(MAX(0,'CALC| 3'!N6-1))*'CALC| 3'!$BN$158</f>
        <v>0.94717940980907578</v>
      </c>
      <c r="O20" s="90">
        <f>INPUT3!$H$53*(1-INPUT3!$H$53)^(MAX(0,'CALC| 3'!O6-1))*'CALC| 3'!$BN$158</f>
        <v>0.93803912850441828</v>
      </c>
      <c r="P20" s="90">
        <f>INPUT3!$H$53*(1-INPUT3!$H$53)^(MAX(0,'CALC| 3'!P6-1))*'CALC| 3'!$BN$158</f>
        <v>0.92898705091435052</v>
      </c>
      <c r="Q20" s="90">
        <f>INPUT3!$H$53*(1-INPUT3!$H$53)^(MAX(0,'CALC| 3'!Q6-1))*'CALC| 3'!$BN$158</f>
        <v>0.92002232587302712</v>
      </c>
      <c r="R20" s="90">
        <f>INPUT3!$H$53*(1-INPUT3!$H$53)^(MAX(0,'CALC| 3'!R6-1))*'CALC| 3'!$BN$158</f>
        <v>0.91114411042835242</v>
      </c>
      <c r="S20" s="90">
        <f>INPUT3!$H$53*(1-INPUT3!$H$53)^(MAX(0,'CALC| 3'!S6-1))*'CALC| 3'!$BN$158</f>
        <v>0.90235156976271857</v>
      </c>
      <c r="T20" s="90">
        <f>INPUT3!$H$53*(1-INPUT3!$H$53)^(MAX(0,'CALC| 3'!T6-1))*'CALC| 3'!$BN$158</f>
        <v>0.89364387711450854</v>
      </c>
      <c r="U20" s="90">
        <f>INPUT3!$H$53*(1-INPUT3!$H$53)^(MAX(0,'CALC| 3'!U6-1))*'CALC| 3'!$BN$158</f>
        <v>0.88502021370035355</v>
      </c>
      <c r="V20" s="90">
        <f>INPUT3!$H$53*(1-INPUT3!$H$53)^(MAX(0,'CALC| 3'!V6-1))*'CALC| 3'!$BN$158</f>
        <v>0.87647976863814503</v>
      </c>
      <c r="W20" s="90">
        <f>INPUT3!$H$53*(1-INPUT3!$H$53)^(MAX(0,'CALC| 3'!W6-1))*'CALC| 3'!$BN$158</f>
        <v>0.86802173887078704</v>
      </c>
      <c r="X20" s="90">
        <f>INPUT3!$H$53*(1-INPUT3!$H$53)^(MAX(0,'CALC| 3'!X6-1))*'CALC| 3'!$BN$158</f>
        <v>0.85964532909068381</v>
      </c>
      <c r="Y20" s="90">
        <f>INPUT3!$H$53*(1-INPUT3!$H$53)^(MAX(0,'CALC| 3'!Y6-1))*'CALC| 3'!$BN$158</f>
        <v>0.85134975166495863</v>
      </c>
      <c r="Z20" s="90">
        <f>INPUT3!$H$53*(1-INPUT3!$H$53)^(MAX(0,'CALC| 3'!Z6-1))*'CALC| 3'!$BN$158</f>
        <v>0.84313422656139181</v>
      </c>
      <c r="AA20" s="90">
        <f>INPUT3!$H$53*(1-INPUT3!$H$53)^(MAX(0,'CALC| 3'!AA6-1))*'CALC| 3'!$BN$158</f>
        <v>0.83499798127507441</v>
      </c>
      <c r="AB20" s="90">
        <f>INPUT3!$H$53*(1-INPUT3!$H$53)^(MAX(0,'CALC| 3'!AB6-1))*'CALC| 3'!$BN$158</f>
        <v>0.82694025075576982</v>
      </c>
      <c r="AC20" s="90">
        <f>INPUT3!$H$53*(1-INPUT3!$H$53)^(MAX(0,'CALC| 3'!AC6-1))*'CALC| 3'!$BN$158</f>
        <v>0.81896027733597665</v>
      </c>
      <c r="AD20" s="90">
        <f>INPUT3!$H$53*(1-INPUT3!$H$53)^(MAX(0,'CALC| 3'!AD6-1))*'CALC| 3'!$BN$158</f>
        <v>0.81105731065968456</v>
      </c>
      <c r="AE20" s="90">
        <f>INPUT3!$H$53*(1-INPUT3!$H$53)^(MAX(0,'CALC| 3'!AE6-1))*'CALC| 3'!$BN$158</f>
        <v>0.80323060761181853</v>
      </c>
      <c r="AF20" s="90">
        <f>INPUT3!$H$53*(1-INPUT3!$H$53)^(MAX(0,'CALC| 3'!AF6-1))*'CALC| 3'!$BN$158</f>
        <v>0.79547943224836448</v>
      </c>
      <c r="AG20" s="90">
        <f>INPUT3!$H$53*(1-INPUT3!$H$53)^(MAX(0,'CALC| 3'!AG6-1))*'CALC| 3'!$BN$158</f>
        <v>0.78780305572716769</v>
      </c>
      <c r="AH20" s="90">
        <f>INPUT3!$H$53*(1-INPUT3!$H$53)^(MAX(0,'CALC| 3'!AH6-1))*'CALC| 3'!$BN$158</f>
        <v>0.78020075623940055</v>
      </c>
      <c r="AI20" s="90">
        <f>INPUT3!$H$53*(1-INPUT3!$H$53)^(MAX(0,'CALC| 3'!AI6-1))*'CALC| 3'!$BN$158</f>
        <v>0.77267181894169024</v>
      </c>
      <c r="AJ20" s="90">
        <f>INPUT3!$H$53*(1-INPUT3!$H$53)^(MAX(0,'CALC| 3'!AJ6-1))*'CALC| 3'!$BN$158</f>
        <v>0.76521553588890301</v>
      </c>
      <c r="AK20" s="90">
        <f>INPUT3!$H$53*(1-INPUT3!$H$53)^(MAX(0,'CALC| 3'!AK6-1))*'CALC| 3'!$BN$158</f>
        <v>0.75783120596757503</v>
      </c>
      <c r="AL20" s="90">
        <f>INPUT3!$H$53*(1-INPUT3!$H$53)^(MAX(0,'CALC| 3'!AL6-1))*'CALC| 3'!$BN$158</f>
        <v>0.75051813482998797</v>
      </c>
      <c r="AM20" s="90">
        <f>INPUT3!$H$53*(1-INPUT3!$H$53)^(MAX(0,'CALC| 3'!AM6-1))*'CALC| 3'!$BN$158</f>
        <v>0.74327563482887848</v>
      </c>
    </row>
    <row r="21" spans="2:46" ht="15.4" x14ac:dyDescent="0.6">
      <c r="B21" s="84"/>
      <c r="C21" s="51" t="s">
        <v>95</v>
      </c>
      <c r="D21" s="34" t="s">
        <v>78</v>
      </c>
      <c r="H21" s="89">
        <f>IF(H6&lt;=$G$10,1,(1-INPUT3!$H$53-INPUT3!$H$49)^('CALC| 3'!H6-$G$10))</f>
        <v>1</v>
      </c>
      <c r="I21" s="89">
        <f>IF(I6&lt;=$G$10,1,(1-INPUT3!$H$53-INPUT3!$H$49)^('CALC| 3'!I6-$G$10))</f>
        <v>1</v>
      </c>
      <c r="J21" s="89">
        <f>IF(J6&lt;=$G$10,1,(1-INPUT3!$H$53-INPUT3!$H$49)^('CALC| 3'!J6-$G$10))</f>
        <v>1</v>
      </c>
      <c r="K21" s="89">
        <f>IF(K6&lt;=$G$10,1,(1-INPUT3!$H$53-INPUT3!$H$49)^('CALC| 3'!K6-$G$10))</f>
        <v>1</v>
      </c>
      <c r="L21" s="89">
        <f>IF(L6&lt;=$G$10,1,(1-INPUT3!$H$53-INPUT3!$H$49)^('CALC| 3'!L6-$G$10))</f>
        <v>1</v>
      </c>
      <c r="M21" s="89">
        <f>IF(M6&lt;=$G$10,1,(1-INPUT3!$H$53-INPUT3!$H$49)^('CALC| 3'!M6-$G$10))</f>
        <v>1</v>
      </c>
      <c r="N21" s="89">
        <f>IF(N6&lt;=$G$10,1,(1-INPUT3!$H$53-INPUT3!$H$49)^('CALC| 3'!N6-$G$10))</f>
        <v>1</v>
      </c>
      <c r="O21" s="89">
        <f>IF(O6&lt;=$G$10,1,(1-INPUT3!$H$53-INPUT3!$H$49)^('CALC| 3'!O6-$G$10))</f>
        <v>1</v>
      </c>
      <c r="P21" s="102">
        <f>IF(P6&lt;=$G$10,1,(1-INPUT3!$H$53-INPUT3!$H$49)^('CALC| 3'!P6-$G$10))</f>
        <v>0.99012</v>
      </c>
      <c r="Q21" s="89">
        <f>IF(Q6&lt;=$G$10,1,(1-INPUT3!$H$53-INPUT3!$H$49)^('CALC| 3'!Q6-$G$10))</f>
        <v>0.9803376144</v>
      </c>
      <c r="R21" s="89">
        <f>IF(R6&lt;=$G$10,1,(1-INPUT3!$H$53-INPUT3!$H$49)^('CALC| 3'!R6-$G$10))</f>
        <v>0.97065187876972803</v>
      </c>
      <c r="S21" s="89">
        <f>IF(S6&lt;=$G$10,1,(1-INPUT3!$H$53-INPUT3!$H$49)^('CALC| 3'!S6-$G$10))</f>
        <v>0.96106183820748314</v>
      </c>
      <c r="T21" s="89">
        <f>IF(T6&lt;=$G$10,1,(1-INPUT3!$H$53-INPUT3!$H$49)^('CALC| 3'!T6-$G$10))</f>
        <v>0.95156654724599321</v>
      </c>
      <c r="U21" s="89">
        <f>IF(U6&lt;=$G$10,1,(1-INPUT3!$H$53-INPUT3!$H$49)^('CALC| 3'!U6-$G$10))</f>
        <v>0.94216506975920278</v>
      </c>
      <c r="V21" s="89">
        <f>IF(V6&lt;=$G$10,1,(1-INPUT3!$H$53-INPUT3!$H$49)^('CALC| 3'!V6-$G$10))</f>
        <v>0.93285647886998191</v>
      </c>
      <c r="W21" s="89">
        <f>IF(W6&lt;=$G$10,1,(1-INPUT3!$H$53-INPUT3!$H$49)^('CALC| 3'!W6-$G$10))</f>
        <v>0.9236398568587465</v>
      </c>
      <c r="X21" s="89">
        <f>IF(X6&lt;=$G$10,1,(1-INPUT3!$H$53-INPUT3!$H$49)^('CALC| 3'!X6-$G$10))</f>
        <v>0.9145142950729821</v>
      </c>
      <c r="Y21" s="89">
        <f>IF(Y6&lt;=$G$10,1,(1-INPUT3!$H$53-INPUT3!$H$49)^('CALC| 3'!Y6-$G$10))</f>
        <v>0.905478893837661</v>
      </c>
      <c r="Z21" s="89">
        <f>IF(Z6&lt;=$G$10,1,(1-INPUT3!$H$53-INPUT3!$H$49)^('CALC| 3'!Z6-$G$10))</f>
        <v>0.896532762366545</v>
      </c>
      <c r="AA21" s="89">
        <f>IF(AA6&lt;=$G$10,1,(1-INPUT3!$H$53-INPUT3!$H$49)^('CALC| 3'!AA6-$G$10))</f>
        <v>0.88767501867436349</v>
      </c>
      <c r="AB21" s="89">
        <f>IF(AB6&lt;=$G$10,1,(1-INPUT3!$H$53-INPUT3!$H$49)^('CALC| 3'!AB6-$G$10))</f>
        <v>0.87890478948986084</v>
      </c>
      <c r="AC21" s="89">
        <f>IF(AC6&lt;=$G$10,1,(1-INPUT3!$H$53-INPUT3!$H$49)^('CALC| 3'!AC6-$G$10))</f>
        <v>0.870221210169701</v>
      </c>
      <c r="AD21" s="89">
        <f>IF(AD6&lt;=$G$10,1,(1-INPUT3!$H$53-INPUT3!$H$49)^('CALC| 3'!AD6-$G$10))</f>
        <v>0.86162342461322439</v>
      </c>
      <c r="AE21" s="89">
        <f>IF(AE6&lt;=$G$10,1,(1-INPUT3!$H$53-INPUT3!$H$49)^('CALC| 3'!AE6-$G$10))</f>
        <v>0.85311058517804572</v>
      </c>
      <c r="AF21" s="101">
        <f>IF(AF6&lt;=$G$10,1,(1-INPUT3!$H$53-INPUT3!$H$49)^('CALC| 3'!AF6-$G$10))</f>
        <v>0.84468185259648665</v>
      </c>
      <c r="AG21" s="89">
        <f>IF(AG6&lt;=$G$10,1,(1-INPUT3!$H$53-INPUT3!$H$49)^('CALC| 3'!AG6-$G$10))</f>
        <v>0.83633639589283337</v>
      </c>
      <c r="AH21" s="89">
        <f>IF(AH6&lt;=$G$10,1,(1-INPUT3!$H$53-INPUT3!$H$49)^('CALC| 3'!AH6-$G$10))</f>
        <v>0.82807339230141219</v>
      </c>
      <c r="AI21" s="89">
        <f>IF(AI6&lt;=$G$10,1,(1-INPUT3!$H$53-INPUT3!$H$49)^('CALC| 3'!AI6-$G$10))</f>
        <v>0.81989202718547427</v>
      </c>
      <c r="AJ21" s="89">
        <f>IF(AJ6&lt;=$G$10,1,(1-INPUT3!$H$53-INPUT3!$H$49)^('CALC| 3'!AJ6-$G$10))</f>
        <v>0.81179149395688177</v>
      </c>
      <c r="AK21" s="89">
        <f>IF(AK6&lt;=$G$10,1,(1-INPUT3!$H$53-INPUT3!$H$49)^('CALC| 3'!AK6-$G$10))</f>
        <v>0.8037709939965878</v>
      </c>
      <c r="AL21" s="89">
        <f>IF(AL6&lt;=$G$10,1,(1-INPUT3!$H$53-INPUT3!$H$49)^('CALC| 3'!AL6-$G$10))</f>
        <v>0.7958297365759015</v>
      </c>
      <c r="AM21" s="89">
        <f>IF(AM6&lt;=$G$10,1,(1-INPUT3!$H$53-INPUT3!$H$49)^('CALC| 3'!AM6-$G$10))</f>
        <v>0.78796693877853163</v>
      </c>
      <c r="AN21" s="89">
        <f>IF(AN6&lt;=$G$10,1,(1-INPUT3!$H$53-INPUT3!$H$49)^('CALC| 3'!AN6-$G$10))</f>
        <v>0.78018182542339976</v>
      </c>
      <c r="AO21" s="89">
        <f>IF(AO6&lt;=$G$10,1,(1-INPUT3!$H$53-INPUT3!$H$49)^('CALC| 3'!AO6-$G$10))</f>
        <v>0.77247362898821648</v>
      </c>
      <c r="AP21" s="89">
        <f>IF(AP6&lt;=$G$10,1,(1-INPUT3!$H$53-INPUT3!$H$49)^('CALC| 3'!AP6-$G$10))</f>
        <v>0.76484158953381298</v>
      </c>
      <c r="AQ21" s="89">
        <f>IF(AQ6&lt;=$G$10,1,(1-INPUT3!$H$53-INPUT3!$H$49)^('CALC| 3'!AQ6-$G$10))</f>
        <v>0.75728495462921885</v>
      </c>
      <c r="AR21" s="89">
        <f>IF(AR6&lt;=$G$10,1,(1-INPUT3!$H$53-INPUT3!$H$49)^('CALC| 3'!AR6-$G$10))</f>
        <v>0.7498029792774823</v>
      </c>
      <c r="AS21" s="89">
        <f>IF(AS6&lt;=$G$10,1,(1-INPUT3!$H$53-INPUT3!$H$49)^('CALC| 3'!AS6-$G$10))</f>
        <v>0.74239492584222078</v>
      </c>
      <c r="AT21" s="89">
        <f>IF(AT6&lt;=$G$10,1,(1-INPUT3!$H$53-INPUT3!$H$49)^('CALC| 3'!AT6-$G$10))</f>
        <v>0.73506006397489965</v>
      </c>
    </row>
    <row r="22" spans="2:46" x14ac:dyDescent="0.35">
      <c r="B22" s="84"/>
      <c r="D22" s="78"/>
    </row>
    <row r="23" spans="2:46" x14ac:dyDescent="0.35">
      <c r="B23" s="84">
        <v>2.2000000000000002</v>
      </c>
      <c r="C23" s="77" t="s">
        <v>9</v>
      </c>
      <c r="D23" s="78"/>
    </row>
    <row r="24" spans="2:46" ht="15.4" x14ac:dyDescent="0.6">
      <c r="B24" s="84"/>
      <c r="C24" s="51" t="s">
        <v>260</v>
      </c>
      <c r="D24" s="34" t="s">
        <v>0</v>
      </c>
      <c r="E24" s="20" t="s">
        <v>110</v>
      </c>
      <c r="G24" s="80">
        <f>INPUT3!H44*(INPUT3!H35*INPUT3!H46+INPUT3!H36*INPUT3!H45)</f>
        <v>0.12306440000000003</v>
      </c>
    </row>
    <row r="25" spans="2:46" x14ac:dyDescent="0.35">
      <c r="B25" s="84"/>
      <c r="D25" s="78"/>
      <c r="G25" s="83"/>
    </row>
    <row r="26" spans="2:46" x14ac:dyDescent="0.35">
      <c r="B26" s="84">
        <v>2.2999999999999998</v>
      </c>
      <c r="C26" s="77" t="s">
        <v>10</v>
      </c>
      <c r="D26" s="78"/>
      <c r="G26" s="83"/>
    </row>
    <row r="27" spans="2:46" x14ac:dyDescent="0.35">
      <c r="B27" s="84"/>
      <c r="C27" s="51" t="s">
        <v>17</v>
      </c>
      <c r="D27" s="51" t="s">
        <v>78</v>
      </c>
      <c r="G27" s="89">
        <f>INPUT3!H47</f>
        <v>5.7999999999999996E-3</v>
      </c>
    </row>
    <row r="28" spans="2:46" ht="15.4" x14ac:dyDescent="0.6">
      <c r="B28" s="84"/>
      <c r="C28" s="51" t="s">
        <v>152</v>
      </c>
      <c r="D28" s="34" t="s">
        <v>0</v>
      </c>
      <c r="E28" s="20" t="s">
        <v>110</v>
      </c>
      <c r="F28" s="160" t="s">
        <v>349</v>
      </c>
      <c r="G28" s="90">
        <f>G27*(INPUT3!H35*INPUT3!H46+INPUT3!H36*INPUT3!H45)</f>
        <v>1.2306440000000002E-2</v>
      </c>
    </row>
    <row r="29" spans="2:46" x14ac:dyDescent="0.35">
      <c r="B29" s="84"/>
      <c r="D29" s="78"/>
    </row>
    <row r="30" spans="2:46" x14ac:dyDescent="0.35">
      <c r="B30" s="84">
        <v>2.4</v>
      </c>
      <c r="C30" s="77" t="s">
        <v>11</v>
      </c>
      <c r="D30" s="78"/>
    </row>
    <row r="31" spans="2:46" x14ac:dyDescent="0.35">
      <c r="B31" s="84"/>
      <c r="C31" s="51" t="s">
        <v>17</v>
      </c>
      <c r="G31" s="89">
        <f>INPUT3!H48</f>
        <v>1.17E-3</v>
      </c>
    </row>
    <row r="32" spans="2:46" ht="15.4" x14ac:dyDescent="0.6">
      <c r="B32" s="84"/>
      <c r="C32" s="51" t="s">
        <v>261</v>
      </c>
      <c r="D32" s="34" t="s">
        <v>0</v>
      </c>
      <c r="E32" s="20" t="s">
        <v>110</v>
      </c>
      <c r="G32" s="80">
        <f>G31*INPUT3!H36</f>
        <v>8.2847700000000003E-3</v>
      </c>
    </row>
    <row r="33" spans="2:67" ht="15.4" x14ac:dyDescent="0.6">
      <c r="B33" s="84"/>
      <c r="C33" s="51" t="s">
        <v>262</v>
      </c>
      <c r="D33" s="34" t="s">
        <v>0</v>
      </c>
      <c r="E33" s="20" t="s">
        <v>110</v>
      </c>
      <c r="G33" s="80">
        <f>G31*'CALC| 3'!G69/INPUT3!H127</f>
        <v>1.4100189819433935E-2</v>
      </c>
    </row>
    <row r="34" spans="2:67" ht="15.4" x14ac:dyDescent="0.6">
      <c r="B34" s="84"/>
      <c r="C34" s="51" t="s">
        <v>18</v>
      </c>
      <c r="D34" s="34" t="s">
        <v>0</v>
      </c>
      <c r="E34" s="20" t="s">
        <v>110</v>
      </c>
      <c r="G34" s="80">
        <f>G31*'CALC| 3'!G77*3/INPUT3!H127</f>
        <v>2.108591825212168E-2</v>
      </c>
    </row>
    <row r="35" spans="2:67" ht="15.4" x14ac:dyDescent="0.6">
      <c r="B35" s="84"/>
      <c r="C35" s="51" t="s">
        <v>150</v>
      </c>
      <c r="D35" s="34" t="s">
        <v>0</v>
      </c>
      <c r="E35" s="20" t="s">
        <v>110</v>
      </c>
      <c r="G35" s="80">
        <f>G31*('CALC| 3'!G86+(INPUT3!$H$90-1)*'CALC| 3'!G87)/INPUT3!H127</f>
        <v>7.5323257712518576E-2</v>
      </c>
    </row>
    <row r="36" spans="2:67" ht="15.4" x14ac:dyDescent="0.6">
      <c r="B36" s="84"/>
      <c r="C36" s="51" t="s">
        <v>151</v>
      </c>
      <c r="D36" s="34" t="s">
        <v>0</v>
      </c>
      <c r="E36" s="20" t="s">
        <v>110</v>
      </c>
      <c r="F36" s="79"/>
      <c r="G36" s="80">
        <f>G31*('CALC| 3'!G90+(INPUT3!$H$90-1)*'CALC| 3'!G91)/INPUT3!H127</f>
        <v>5.6492443284388939E-2</v>
      </c>
    </row>
    <row r="37" spans="2:67" x14ac:dyDescent="0.35">
      <c r="B37" s="84"/>
      <c r="D37" s="78"/>
    </row>
    <row r="38" spans="2:67" x14ac:dyDescent="0.35">
      <c r="B38" s="84">
        <v>2.5</v>
      </c>
      <c r="C38" s="77" t="s">
        <v>15</v>
      </c>
      <c r="D38" s="78"/>
    </row>
    <row r="39" spans="2:67" x14ac:dyDescent="0.35">
      <c r="B39" s="84"/>
      <c r="C39" s="51" t="s">
        <v>17</v>
      </c>
      <c r="D39" s="51" t="s">
        <v>78</v>
      </c>
      <c r="G39" s="89">
        <f>INPUT3!H49</f>
        <v>2.3000000000000001E-4</v>
      </c>
    </row>
    <row r="40" spans="2:67" ht="15.4" x14ac:dyDescent="0.6">
      <c r="B40" s="84"/>
      <c r="C40" s="51" t="s">
        <v>96</v>
      </c>
      <c r="D40" s="34" t="s">
        <v>0</v>
      </c>
      <c r="E40" s="20" t="s">
        <v>110</v>
      </c>
      <c r="H40" s="90">
        <f>INPUT3!$H$49*(1-INPUT3!$H$49)^(MAX(0,'CALC| 3'!H6-1))*'CALC| 3'!$BN$158</f>
        <v>2.3927676904173405E-2</v>
      </c>
      <c r="I40" s="90">
        <f>INPUT3!$H$49*(1-INPUT3!$H$49)^(MAX(0,'CALC| 3'!I6-1))*'CALC| 3'!$BN$158</f>
        <v>2.3922173538485445E-2</v>
      </c>
      <c r="J40" s="90">
        <f>INPUT3!$H$49*(1-INPUT3!$H$49)^(MAX(0,'CALC| 3'!J6-1))*'CALC| 3'!$BN$158</f>
        <v>2.3916671438571596E-2</v>
      </c>
      <c r="K40" s="90">
        <f>INPUT3!$H$49*(1-INPUT3!$H$49)^(MAX(0,'CALC| 3'!K6-1))*'CALC| 3'!$BN$158</f>
        <v>2.3911170604140726E-2</v>
      </c>
      <c r="L40" s="90">
        <f>INPUT3!$H$49*(1-INPUT3!$H$49)^(MAX(0,'CALC| 3'!L6-1))*'CALC| 3'!$BN$158</f>
        <v>2.3905671034901776E-2</v>
      </c>
      <c r="M40" s="90">
        <f>INPUT3!$H$49*(1-INPUT3!$H$49)^(MAX(0,'CALC| 3'!M6-1))*'CALC| 3'!$BN$158</f>
        <v>2.3900172730563749E-2</v>
      </c>
      <c r="N40" s="90">
        <f>INPUT3!$H$49*(1-INPUT3!$H$49)^(MAX(0,'CALC| 3'!N6-1))*'CALC| 3'!$BN$158</f>
        <v>2.3894675690835723E-2</v>
      </c>
      <c r="O40" s="90">
        <f>INPUT3!$H$49*(1-INPUT3!$H$49)^(MAX(0,'CALC| 3'!O6-1))*'CALC| 3'!$BN$158</f>
        <v>2.3889179915426832E-2</v>
      </c>
      <c r="P40" s="90">
        <f>INPUT3!$H$49*(1-INPUT3!$H$49)^(MAX(0,'CALC| 3'!P6-1))*'CALC| 3'!$BN$158</f>
        <v>2.3883685404046281E-2</v>
      </c>
      <c r="Q40" s="90">
        <f>INPUT3!$H$49*(1-INPUT3!$H$49)^(MAX(0,'CALC| 3'!Q6-1))*'CALC| 3'!$BN$158</f>
        <v>2.3878192156403355E-2</v>
      </c>
      <c r="R40" s="90">
        <f>INPUT3!$H$49*(1-INPUT3!$H$49)^(MAX(0,'CALC| 3'!R6-1))*'CALC| 3'!$BN$158</f>
        <v>2.3872700172207384E-2</v>
      </c>
      <c r="S40" s="90">
        <f>INPUT3!$H$49*(1-INPUT3!$H$49)^(MAX(0,'CALC| 3'!S6-1))*'CALC| 3'!$BN$158</f>
        <v>2.3867209451167777E-2</v>
      </c>
      <c r="T40" s="90">
        <f>INPUT3!$H$49*(1-INPUT3!$H$49)^(MAX(0,'CALC| 3'!T6-1))*'CALC| 3'!$BN$158</f>
        <v>2.386171999299401E-2</v>
      </c>
      <c r="U40" s="90">
        <f>INPUT3!$H$49*(1-INPUT3!$H$49)^(MAX(0,'CALC| 3'!U6-1))*'CALC| 3'!$BN$158</f>
        <v>2.3856231797395624E-2</v>
      </c>
      <c r="V40" s="90">
        <f>INPUT3!$H$49*(1-INPUT3!$H$49)^(MAX(0,'CALC| 3'!V6-1))*'CALC| 3'!$BN$158</f>
        <v>2.3850744864082226E-2</v>
      </c>
      <c r="W40" s="90">
        <f>INPUT3!$H$49*(1-INPUT3!$H$49)^(MAX(0,'CALC| 3'!W6-1))*'CALC| 3'!$BN$158</f>
        <v>2.384525919276349E-2</v>
      </c>
      <c r="X40" s="90">
        <f>INPUT3!$H$49*(1-INPUT3!$H$49)^(MAX(0,'CALC| 3'!X6-1))*'CALC| 3'!$BN$158</f>
        <v>2.3839774783149151E-2</v>
      </c>
      <c r="Y40" s="90">
        <f>INPUT3!$H$49*(1-INPUT3!$H$49)^(MAX(0,'CALC| 3'!Y6-1))*'CALC| 3'!$BN$158</f>
        <v>2.3834291634949031E-2</v>
      </c>
      <c r="Z40" s="90">
        <f>INPUT3!$H$49*(1-INPUT3!$H$49)^(MAX(0,'CALC| 3'!Z6-1))*'CALC| 3'!$BN$158</f>
        <v>2.3828809747872992E-2</v>
      </c>
      <c r="AA40" s="90">
        <f>INPUT3!$H$49*(1-INPUT3!$H$49)^(MAX(0,'CALC| 3'!AA6-1))*'CALC| 3'!$BN$158</f>
        <v>2.3823329121630984E-2</v>
      </c>
      <c r="AB40" s="90">
        <f>INPUT3!$H$49*(1-INPUT3!$H$49)^(MAX(0,'CALC| 3'!AB6-1))*'CALC| 3'!$BN$158</f>
        <v>2.3817849755933009E-2</v>
      </c>
      <c r="AC40" s="90">
        <f>INPUT3!$H$49*(1-INPUT3!$H$49)^(MAX(0,'CALC| 3'!AC6-1))*'CALC| 3'!$BN$158</f>
        <v>2.3812371650489148E-2</v>
      </c>
      <c r="AD40" s="90">
        <f>INPUT3!$H$49*(1-INPUT3!$H$49)^(MAX(0,'CALC| 3'!AD6-1))*'CALC| 3'!$BN$158</f>
        <v>2.3806894805009533E-2</v>
      </c>
      <c r="AE40" s="90">
        <f>INPUT3!$H$49*(1-INPUT3!$H$49)^(MAX(0,'CALC| 3'!AE6-1))*'CALC| 3'!$BN$158</f>
        <v>2.3801419219204385E-2</v>
      </c>
      <c r="AF40" s="90">
        <f>INPUT3!$H$49*(1-INPUT3!$H$49)^(MAX(0,'CALC| 3'!AF6-1))*'CALC| 3'!$BN$158</f>
        <v>2.3795944892783968E-2</v>
      </c>
      <c r="AG40" s="90">
        <f>INPUT3!$H$49*(1-INPUT3!$H$49)^(MAX(0,'CALC| 3'!AG6-1))*'CALC| 3'!$BN$158</f>
        <v>2.3790471825458629E-2</v>
      </c>
      <c r="AH40" s="90">
        <f>INPUT3!$H$49*(1-INPUT3!$H$49)^(MAX(0,'CALC| 3'!AH6-1))*'CALC| 3'!$BN$158</f>
        <v>2.3785000016938777E-2</v>
      </c>
      <c r="AI40" s="90">
        <f>INPUT3!$H$49*(1-INPUT3!$H$49)^(MAX(0,'CALC| 3'!AI6-1))*'CALC| 3'!$BN$158</f>
        <v>2.3779529466934884E-2</v>
      </c>
      <c r="AJ40" s="90">
        <f>INPUT3!$H$49*(1-INPUT3!$H$49)^(MAX(0,'CALC| 3'!AJ6-1))*'CALC| 3'!$BN$158</f>
        <v>2.3774060175157485E-2</v>
      </c>
      <c r="AK40" s="90">
        <f>INPUT3!$H$49*(1-INPUT3!$H$49)^(MAX(0,'CALC| 3'!AK6-1))*'CALC| 3'!$BN$158</f>
        <v>2.3768592141317206E-2</v>
      </c>
      <c r="AL40" s="90">
        <f>INPUT3!$H$49*(1-INPUT3!$H$49)^(MAX(0,'CALC| 3'!AL6-1))*'CALC| 3'!$BN$158</f>
        <v>2.3763125365124701E-2</v>
      </c>
      <c r="AM40" s="90">
        <f>INPUT3!$H$49*(1-INPUT3!$H$49)^(MAX(0,'CALC| 3'!AM6-1))*'CALC| 3'!$BN$158</f>
        <v>2.3757659846290725E-2</v>
      </c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</row>
    <row r="41" spans="2:67" ht="15.4" x14ac:dyDescent="0.6">
      <c r="B41" s="84"/>
      <c r="C41" s="51" t="s">
        <v>223</v>
      </c>
      <c r="D41" s="34" t="s">
        <v>0</v>
      </c>
      <c r="E41" s="20" t="s">
        <v>110</v>
      </c>
      <c r="G41" s="90">
        <f>G39*INPUT3!H36</f>
        <v>1.6286300000000001E-3</v>
      </c>
    </row>
    <row r="42" spans="2:67" ht="15.4" x14ac:dyDescent="0.6">
      <c r="B42" s="84"/>
      <c r="C42" s="51" t="s">
        <v>12</v>
      </c>
      <c r="D42" s="34" t="s">
        <v>0</v>
      </c>
      <c r="E42" s="20" t="s">
        <v>110</v>
      </c>
      <c r="G42" s="90">
        <f>G39*'CALC| 3'!G69/INPUT3!H127</f>
        <v>2.7718321867263294E-3</v>
      </c>
    </row>
    <row r="43" spans="2:67" ht="15.4" x14ac:dyDescent="0.6">
      <c r="B43" s="84"/>
      <c r="C43" s="51" t="s">
        <v>18</v>
      </c>
      <c r="D43" s="34" t="s">
        <v>0</v>
      </c>
      <c r="E43" s="20" t="s">
        <v>110</v>
      </c>
      <c r="G43" s="90">
        <f>G39*'CALC| 3'!G77*16/INPUT3!H127</f>
        <v>2.2107173552081989E-2</v>
      </c>
    </row>
    <row r="44" spans="2:67" ht="15.4" x14ac:dyDescent="0.6">
      <c r="B44" s="84"/>
      <c r="C44" s="51" t="s">
        <v>150</v>
      </c>
      <c r="D44" s="34" t="s">
        <v>0</v>
      </c>
      <c r="E44" s="20" t="s">
        <v>110</v>
      </c>
      <c r="G44" s="90">
        <f>G39*('CALC| 3'!G86+(INPUT3!$H$91-1)*'CALC| 3'!G87)/INPUT3!H127</f>
        <v>5.6015265717483172E-2</v>
      </c>
    </row>
    <row r="45" spans="2:67" ht="15.4" x14ac:dyDescent="0.6">
      <c r="B45" s="84"/>
      <c r="C45" s="51" t="s">
        <v>151</v>
      </c>
      <c r="D45" s="34" t="s">
        <v>0</v>
      </c>
      <c r="E45" s="20" t="s">
        <v>110</v>
      </c>
      <c r="G45" s="90">
        <f>G39*('CALC| 3'!G90+(INPUT3!$H$91-1)*'CALC| 3'!G91)/INPUT3!H127</f>
        <v>4.2011449288112387E-2</v>
      </c>
    </row>
    <row r="46" spans="2:67" x14ac:dyDescent="0.35">
      <c r="B46" s="84"/>
    </row>
    <row r="47" spans="2:67" x14ac:dyDescent="0.35">
      <c r="B47" s="84"/>
      <c r="G47" s="78"/>
    </row>
    <row r="48" spans="2:67" x14ac:dyDescent="0.35">
      <c r="B48" s="84">
        <v>2.6</v>
      </c>
      <c r="C48" s="77" t="s">
        <v>19</v>
      </c>
      <c r="G48" s="78"/>
    </row>
    <row r="49" spans="2:73" x14ac:dyDescent="0.35">
      <c r="B49" s="84"/>
      <c r="C49" s="51" t="s">
        <v>17</v>
      </c>
      <c r="D49" s="51" t="s">
        <v>78</v>
      </c>
      <c r="G49" s="89">
        <f>INPUT3!H50</f>
        <v>3.1250000000000001E-4</v>
      </c>
    </row>
    <row r="50" spans="2:73" ht="15.4" x14ac:dyDescent="0.6">
      <c r="B50" s="84"/>
      <c r="C50" s="51" t="s">
        <v>31</v>
      </c>
      <c r="D50" s="34" t="s">
        <v>0</v>
      </c>
      <c r="E50" s="20" t="s">
        <v>110</v>
      </c>
      <c r="G50" s="90">
        <f>(INPUT3!H56+INPUT3!H57)/2*INPUT3!H112*INPUT3!H113/INPUT3!H127</f>
        <v>0.115361316779374</v>
      </c>
    </row>
    <row r="51" spans="2:73" ht="15.4" x14ac:dyDescent="0.6">
      <c r="B51" s="84"/>
      <c r="C51" s="51" t="s">
        <v>16</v>
      </c>
      <c r="D51" s="34" t="s">
        <v>0</v>
      </c>
      <c r="E51" s="20" t="s">
        <v>110</v>
      </c>
      <c r="G51" s="90">
        <f>G49*'CALC| 3'!G111</f>
        <v>3.1609785448121963E-3</v>
      </c>
    </row>
    <row r="52" spans="2:73" ht="15.4" x14ac:dyDescent="0.6">
      <c r="B52" s="84"/>
      <c r="C52" s="51" t="s">
        <v>154</v>
      </c>
      <c r="D52" s="34" t="s">
        <v>0</v>
      </c>
      <c r="E52" s="20" t="s">
        <v>110</v>
      </c>
      <c r="G52" s="90">
        <f>G49*'CALC| 3'!G69/INPUT3!H127</f>
        <v>3.7660763406607732E-3</v>
      </c>
    </row>
    <row r="53" spans="2:73" ht="15.4" x14ac:dyDescent="0.6">
      <c r="B53" s="84"/>
      <c r="C53" s="51" t="s">
        <v>155</v>
      </c>
      <c r="D53" s="34" t="s">
        <v>0</v>
      </c>
      <c r="E53" s="20" t="s">
        <v>110</v>
      </c>
      <c r="G53" s="90">
        <f>G49*('CALC| 3'!G77)*16/INPUT3!H127</f>
        <v>3.0036920587067917E-2</v>
      </c>
    </row>
    <row r="54" spans="2:73" ht="15.4" x14ac:dyDescent="0.6">
      <c r="B54" s="84"/>
      <c r="C54" s="51" t="s">
        <v>156</v>
      </c>
      <c r="D54" s="34" t="s">
        <v>0</v>
      </c>
      <c r="E54" s="20" t="s">
        <v>110</v>
      </c>
      <c r="G54" s="90">
        <f>G49*('CALC| 3'!G86+15*'CALC| 3'!G87)/INPUT3!H127</f>
        <v>7.6107697985710834E-2</v>
      </c>
    </row>
    <row r="55" spans="2:73" ht="15.4" x14ac:dyDescent="0.6">
      <c r="B55" s="84"/>
      <c r="C55" s="51" t="s">
        <v>157</v>
      </c>
      <c r="D55" s="34" t="s">
        <v>0</v>
      </c>
      <c r="E55" s="20" t="s">
        <v>110</v>
      </c>
      <c r="G55" s="90">
        <f>G49*('CALC| 3'!G90+15*'CALC| 3'!G91)/INPUT3!H127</f>
        <v>5.7080773489283136E-2</v>
      </c>
    </row>
    <row r="56" spans="2:73" ht="15.4" x14ac:dyDescent="0.6">
      <c r="B56" s="84"/>
      <c r="C56" s="51" t="s">
        <v>369</v>
      </c>
      <c r="D56" s="34" t="s">
        <v>0</v>
      </c>
      <c r="E56" s="20" t="s">
        <v>110</v>
      </c>
      <c r="G56" s="90">
        <f>G49*INPUT3!H122/INPUT3!H127</f>
        <v>2.1628211299775002E-3</v>
      </c>
    </row>
    <row r="57" spans="2:73" ht="15.4" x14ac:dyDescent="0.6">
      <c r="B57" s="84"/>
      <c r="C57" s="51" t="s">
        <v>272</v>
      </c>
      <c r="D57" s="34" t="s">
        <v>0</v>
      </c>
      <c r="E57" s="20" t="s">
        <v>110</v>
      </c>
      <c r="G57" s="90">
        <f>G49*INPUT3!H123/INPUT3!H127</f>
        <v>6.1322340273479707E-2</v>
      </c>
    </row>
    <row r="58" spans="2:73" x14ac:dyDescent="0.35">
      <c r="B58" s="84"/>
    </row>
    <row r="59" spans="2:73" x14ac:dyDescent="0.35">
      <c r="B59" s="84"/>
    </row>
    <row r="60" spans="2:73" s="1" customFormat="1" ht="15.95" customHeight="1" x14ac:dyDescent="0.6">
      <c r="B60" s="115">
        <v>3</v>
      </c>
      <c r="C60" s="47" t="s">
        <v>336</v>
      </c>
      <c r="D60" s="28"/>
      <c r="E60" s="28"/>
      <c r="F60" s="29"/>
      <c r="G60" s="29"/>
      <c r="H60" s="29"/>
      <c r="I60" s="28"/>
      <c r="J60" s="30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49"/>
    </row>
    <row r="61" spans="2:73" x14ac:dyDescent="0.35">
      <c r="B61" s="141"/>
    </row>
    <row r="62" spans="2:73" x14ac:dyDescent="0.35">
      <c r="B62" s="121">
        <v>3.1</v>
      </c>
      <c r="C62" s="77" t="s">
        <v>154</v>
      </c>
      <c r="D62" s="141"/>
      <c r="E62" s="141"/>
    </row>
    <row r="63" spans="2:73" ht="15.4" x14ac:dyDescent="0.6">
      <c r="C63" s="51" t="s">
        <v>309</v>
      </c>
      <c r="D63" s="34" t="s">
        <v>0</v>
      </c>
      <c r="E63" s="20" t="s">
        <v>135</v>
      </c>
      <c r="G63" s="90">
        <f>INPUT3!H61*INPUT3!H100</f>
        <v>0</v>
      </c>
    </row>
    <row r="64" spans="2:73" ht="15.4" x14ac:dyDescent="0.6">
      <c r="C64" s="51" t="s">
        <v>310</v>
      </c>
      <c r="D64" s="34" t="s">
        <v>0</v>
      </c>
      <c r="E64" s="20" t="s">
        <v>135</v>
      </c>
      <c r="G64" s="90">
        <f>INPUT3!H62*INPUT3!H101</f>
        <v>0.55999999999999994</v>
      </c>
    </row>
    <row r="65" spans="2:73" ht="15.4" x14ac:dyDescent="0.6">
      <c r="C65" s="51" t="s">
        <v>312</v>
      </c>
      <c r="D65" s="34" t="s">
        <v>0</v>
      </c>
      <c r="E65" s="20" t="s">
        <v>135</v>
      </c>
      <c r="G65" s="90">
        <f>SUM(G63:G64)</f>
        <v>0.55999999999999994</v>
      </c>
    </row>
    <row r="66" spans="2:73" ht="15.4" x14ac:dyDescent="0.6">
      <c r="C66" s="51" t="s">
        <v>308</v>
      </c>
      <c r="D66" s="34" t="s">
        <v>0</v>
      </c>
      <c r="E66" s="20" t="s">
        <v>135</v>
      </c>
      <c r="G66" s="90">
        <f>INPUT3!H63*INPUT3!H102</f>
        <v>35.839999999999996</v>
      </c>
    </row>
    <row r="67" spans="2:73" ht="15.4" x14ac:dyDescent="0.6">
      <c r="C67" s="51" t="s">
        <v>311</v>
      </c>
      <c r="D67" s="34" t="s">
        <v>0</v>
      </c>
      <c r="E67" s="20" t="s">
        <v>135</v>
      </c>
      <c r="G67" s="90">
        <f>INPUT3!H64*INPUT3!H103</f>
        <v>31.360000000000003</v>
      </c>
    </row>
    <row r="68" spans="2:73" ht="15.4" x14ac:dyDescent="0.6">
      <c r="C68" s="51" t="s">
        <v>313</v>
      </c>
      <c r="D68" s="34" t="s">
        <v>0</v>
      </c>
      <c r="E68" s="20" t="s">
        <v>135</v>
      </c>
      <c r="G68" s="90">
        <f>SUM(G66:G67)</f>
        <v>67.2</v>
      </c>
    </row>
    <row r="69" spans="2:73" ht="15.4" x14ac:dyDescent="0.6">
      <c r="C69" s="51" t="s">
        <v>314</v>
      </c>
      <c r="D69" s="34" t="s">
        <v>0</v>
      </c>
      <c r="E69" s="20" t="s">
        <v>135</v>
      </c>
      <c r="G69" s="90">
        <f>+(G68*INPUT3!H60+G65*(1-INPUT3!H60))</f>
        <v>14.800876712328769</v>
      </c>
    </row>
    <row r="72" spans="2:73" x14ac:dyDescent="0.35">
      <c r="B72" s="121">
        <v>3.2</v>
      </c>
      <c r="C72" s="70" t="s">
        <v>3</v>
      </c>
    </row>
    <row r="73" spans="2:73" ht="15.4" x14ac:dyDescent="0.6">
      <c r="C73" s="51" t="s">
        <v>315</v>
      </c>
      <c r="D73" s="34" t="s">
        <v>0</v>
      </c>
      <c r="E73" s="20" t="s">
        <v>135</v>
      </c>
      <c r="G73" s="90">
        <f>(INPUT3!H104+INPUT3!H105)/2*INPUT3!H65</f>
        <v>0.375</v>
      </c>
    </row>
    <row r="74" spans="2:73" ht="15.4" x14ac:dyDescent="0.6">
      <c r="C74" s="51" t="s">
        <v>316</v>
      </c>
      <c r="D74" s="34" t="s">
        <v>0</v>
      </c>
      <c r="E74" s="20" t="s">
        <v>135</v>
      </c>
      <c r="G74" s="90">
        <f>(INPUT3!H106+INPUT3!H107)/2*INPUT3!H66</f>
        <v>66.75500000000001</v>
      </c>
    </row>
    <row r="75" spans="2:73" ht="15.4" x14ac:dyDescent="0.6">
      <c r="C75" s="51" t="s">
        <v>317</v>
      </c>
      <c r="D75" s="34" t="s">
        <v>0</v>
      </c>
      <c r="E75" s="20" t="s">
        <v>135</v>
      </c>
      <c r="G75" s="90">
        <f>(INPUT3!H108+INPUT3!H109)/2*INPUT3!H67</f>
        <v>21.405000000000001</v>
      </c>
    </row>
    <row r="76" spans="2:73" ht="15.4" x14ac:dyDescent="0.6">
      <c r="C76" s="51" t="s">
        <v>334</v>
      </c>
      <c r="D76" s="34" t="s">
        <v>0</v>
      </c>
      <c r="E76" s="20" t="s">
        <v>135</v>
      </c>
      <c r="G76" s="90">
        <f>SUM(G73:G75)</f>
        <v>88.535000000000011</v>
      </c>
    </row>
    <row r="77" spans="2:73" ht="15.4" x14ac:dyDescent="0.6">
      <c r="C77" s="51" t="s">
        <v>333</v>
      </c>
      <c r="D77" s="34" t="s">
        <v>0</v>
      </c>
      <c r="E77" s="20" t="s">
        <v>135</v>
      </c>
      <c r="G77" s="90">
        <f>+G76/12</f>
        <v>7.3779166666666676</v>
      </c>
    </row>
    <row r="80" spans="2:73" s="1" customFormat="1" ht="15.75" customHeight="1" x14ac:dyDescent="0.6">
      <c r="B80" s="115">
        <v>4</v>
      </c>
      <c r="C80" s="47" t="s">
        <v>321</v>
      </c>
      <c r="D80" s="28"/>
      <c r="E80" s="28"/>
      <c r="F80" s="29"/>
      <c r="G80" s="29"/>
      <c r="H80" s="29"/>
      <c r="I80" s="28"/>
      <c r="J80" s="30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28"/>
      <c r="BR80" s="28"/>
      <c r="BS80" s="28"/>
      <c r="BT80" s="28"/>
      <c r="BU80" s="49"/>
    </row>
    <row r="81" spans="2:7" x14ac:dyDescent="0.35">
      <c r="B81" s="141"/>
      <c r="C81" s="116"/>
      <c r="D81" s="116"/>
      <c r="E81" s="116"/>
      <c r="F81" s="116"/>
      <c r="G81" s="116"/>
    </row>
    <row r="82" spans="2:7" x14ac:dyDescent="0.35">
      <c r="B82" s="70">
        <v>4.0999999999999996</v>
      </c>
      <c r="C82" s="70" t="s">
        <v>319</v>
      </c>
    </row>
    <row r="83" spans="2:7" x14ac:dyDescent="0.35">
      <c r="B83" s="141"/>
      <c r="C83" s="117" t="s">
        <v>268</v>
      </c>
      <c r="D83" s="118" t="s">
        <v>318</v>
      </c>
      <c r="E83" s="116"/>
      <c r="G83" s="80">
        <f>INPUT3!H88/INPUT3!H89/12</f>
        <v>846311149.03299201</v>
      </c>
    </row>
    <row r="84" spans="2:7" x14ac:dyDescent="0.35">
      <c r="B84" s="141"/>
      <c r="C84" s="117"/>
      <c r="D84" s="118"/>
      <c r="E84" s="20"/>
    </row>
    <row r="85" spans="2:7" x14ac:dyDescent="0.35">
      <c r="B85" s="70">
        <v>4.2</v>
      </c>
      <c r="C85" s="70" t="s">
        <v>6</v>
      </c>
      <c r="D85" s="70"/>
      <c r="E85" s="20"/>
      <c r="G85" s="20"/>
    </row>
    <row r="86" spans="2:7" x14ac:dyDescent="0.35">
      <c r="B86" s="70"/>
      <c r="C86" s="116" t="s">
        <v>270</v>
      </c>
      <c r="D86" s="118" t="s">
        <v>0</v>
      </c>
      <c r="E86" s="20" t="s">
        <v>135</v>
      </c>
      <c r="G86" s="80">
        <f>(INPUT3!H92*(1-INPUT3!H60)+INPUT3!H93*INPUT3!H60)/100*G83/1000000</f>
        <v>45.213883304502318</v>
      </c>
    </row>
    <row r="87" spans="2:7" x14ac:dyDescent="0.35">
      <c r="B87" s="70"/>
      <c r="C87" s="116" t="s">
        <v>269</v>
      </c>
      <c r="D87" s="118" t="s">
        <v>0</v>
      </c>
      <c r="E87" s="20" t="s">
        <v>135</v>
      </c>
      <c r="G87" s="80">
        <f>G83*INPUT3!H94/100/1000000</f>
        <v>16.926222980659837</v>
      </c>
    </row>
    <row r="88" spans="2:7" x14ac:dyDescent="0.35">
      <c r="B88" s="70"/>
      <c r="C88" s="116"/>
      <c r="D88" s="116"/>
      <c r="E88" s="20"/>
      <c r="G88" s="116"/>
    </row>
    <row r="89" spans="2:7" x14ac:dyDescent="0.35">
      <c r="B89" s="70">
        <v>4.3</v>
      </c>
      <c r="C89" s="70" t="s">
        <v>7</v>
      </c>
      <c r="D89" s="116"/>
      <c r="E89" s="20"/>
      <c r="G89" s="116"/>
    </row>
    <row r="90" spans="2:7" x14ac:dyDescent="0.35">
      <c r="B90" s="141"/>
      <c r="C90" s="116" t="s">
        <v>270</v>
      </c>
      <c r="D90" s="118" t="s">
        <v>0</v>
      </c>
      <c r="E90" s="20" t="s">
        <v>135</v>
      </c>
      <c r="G90" s="80">
        <f>(INPUT3!H95*(1-INPUT3!H60)+INPUT3!H96*INPUT3!H60)/100*G83/1000000</f>
        <v>33.910412478376735</v>
      </c>
    </row>
    <row r="91" spans="2:7" x14ac:dyDescent="0.35">
      <c r="B91" s="141"/>
      <c r="C91" s="116" t="s">
        <v>269</v>
      </c>
      <c r="D91" s="118" t="s">
        <v>0</v>
      </c>
      <c r="E91" s="20" t="s">
        <v>135</v>
      </c>
      <c r="G91" s="80">
        <f>G83*INPUT3!H97/100/1000000</f>
        <v>12.69466723549488</v>
      </c>
    </row>
    <row r="92" spans="2:7" x14ac:dyDescent="0.35">
      <c r="B92" s="141"/>
      <c r="E92" s="20"/>
    </row>
    <row r="93" spans="2:7" x14ac:dyDescent="0.35">
      <c r="B93" s="70">
        <v>4.4000000000000004</v>
      </c>
      <c r="C93" s="70" t="s">
        <v>320</v>
      </c>
      <c r="E93" s="20"/>
    </row>
    <row r="94" spans="2:7" x14ac:dyDescent="0.35">
      <c r="B94" s="141"/>
      <c r="E94" s="20"/>
    </row>
    <row r="95" spans="2:7" x14ac:dyDescent="0.35">
      <c r="B95" s="77" t="s">
        <v>325</v>
      </c>
      <c r="C95" s="116" t="s">
        <v>322</v>
      </c>
      <c r="E95" s="20"/>
    </row>
    <row r="96" spans="2:7" x14ac:dyDescent="0.35">
      <c r="C96" s="116" t="s">
        <v>326</v>
      </c>
      <c r="D96" s="51" t="s">
        <v>78</v>
      </c>
      <c r="G96" s="90">
        <f>(INPUT3!H73+INPUT3!H74)/2</f>
        <v>0.7</v>
      </c>
    </row>
    <row r="97" spans="2:7" x14ac:dyDescent="0.35">
      <c r="C97" s="116" t="s">
        <v>327</v>
      </c>
      <c r="D97" s="118" t="s">
        <v>131</v>
      </c>
      <c r="G97" s="90">
        <f>G96*INPUT3!H72</f>
        <v>33.599999999999994</v>
      </c>
    </row>
    <row r="98" spans="2:7" ht="15.4" x14ac:dyDescent="0.6">
      <c r="C98" s="116" t="s">
        <v>328</v>
      </c>
      <c r="D98" s="34" t="s">
        <v>0</v>
      </c>
      <c r="E98" s="20" t="s">
        <v>110</v>
      </c>
      <c r="G98" s="90">
        <f>G96*INPUT3!H116/INPUT3!H127</f>
        <v>1.4876138181529945</v>
      </c>
    </row>
    <row r="99" spans="2:7" x14ac:dyDescent="0.35">
      <c r="B99" s="77" t="s">
        <v>329</v>
      </c>
      <c r="C99" s="116" t="s">
        <v>323</v>
      </c>
      <c r="D99" s="118"/>
    </row>
    <row r="100" spans="2:7" x14ac:dyDescent="0.35">
      <c r="C100" s="116" t="s">
        <v>326</v>
      </c>
      <c r="D100" s="51" t="s">
        <v>78</v>
      </c>
      <c r="G100" s="90">
        <f>(INPUT3!H76+INPUT3!H77)/2</f>
        <v>0.17499999999999999</v>
      </c>
    </row>
    <row r="101" spans="2:7" x14ac:dyDescent="0.35">
      <c r="C101" s="116" t="s">
        <v>327</v>
      </c>
      <c r="D101" s="118" t="s">
        <v>131</v>
      </c>
      <c r="G101" s="90">
        <f>G100*INPUT3!H75</f>
        <v>12.074999999999999</v>
      </c>
    </row>
    <row r="102" spans="2:7" ht="15.4" x14ac:dyDescent="0.6">
      <c r="C102" s="116" t="s">
        <v>328</v>
      </c>
      <c r="D102" s="34" t="s">
        <v>0</v>
      </c>
      <c r="E102" s="20" t="s">
        <v>110</v>
      </c>
      <c r="G102" s="90">
        <f>G100*INPUT3!H117/INPUT3!H127</f>
        <v>1.7953959874260279</v>
      </c>
    </row>
    <row r="103" spans="2:7" x14ac:dyDescent="0.35">
      <c r="B103" s="77" t="s">
        <v>330</v>
      </c>
      <c r="C103" s="116" t="s">
        <v>324</v>
      </c>
      <c r="D103" s="118"/>
    </row>
    <row r="104" spans="2:7" x14ac:dyDescent="0.35">
      <c r="B104" s="77"/>
      <c r="C104" s="116" t="s">
        <v>326</v>
      </c>
      <c r="D104" s="51" t="s">
        <v>78</v>
      </c>
      <c r="G104" s="90">
        <f>(INPUT3!H79+INPUT3!H80)/2</f>
        <v>7.5000000000000011E-2</v>
      </c>
    </row>
    <row r="105" spans="2:7" x14ac:dyDescent="0.35">
      <c r="B105" s="77"/>
      <c r="C105" s="116" t="s">
        <v>327</v>
      </c>
      <c r="D105" s="118" t="s">
        <v>131</v>
      </c>
      <c r="G105" s="90">
        <f>G104*INPUT3!H78</f>
        <v>5.6250000000000009</v>
      </c>
    </row>
    <row r="106" spans="2:7" ht="15.4" x14ac:dyDescent="0.6">
      <c r="B106" s="77"/>
      <c r="C106" s="116" t="s">
        <v>328</v>
      </c>
      <c r="D106" s="34" t="s">
        <v>0</v>
      </c>
      <c r="E106" s="20" t="s">
        <v>110</v>
      </c>
      <c r="G106" s="90">
        <f>G104*INPUT3!H118/INPUT3!H127</f>
        <v>1.1077715378200053</v>
      </c>
    </row>
    <row r="107" spans="2:7" ht="13.5" customHeight="1" x14ac:dyDescent="0.35">
      <c r="B107" s="77" t="s">
        <v>331</v>
      </c>
      <c r="C107" s="116" t="s">
        <v>8</v>
      </c>
    </row>
    <row r="108" spans="2:7" x14ac:dyDescent="0.35">
      <c r="B108" s="77"/>
      <c r="C108" s="116" t="s">
        <v>326</v>
      </c>
      <c r="D108" s="51" t="s">
        <v>78</v>
      </c>
      <c r="G108" s="90">
        <f>(INPUT3!H82+INPUT3!H83)/2</f>
        <v>0.05</v>
      </c>
    </row>
    <row r="109" spans="2:7" x14ac:dyDescent="0.35">
      <c r="B109" s="77"/>
      <c r="C109" s="116" t="s">
        <v>327</v>
      </c>
      <c r="D109" s="118" t="s">
        <v>131</v>
      </c>
      <c r="G109" s="90">
        <f>G108*INPUT3!H81</f>
        <v>15.600000000000001</v>
      </c>
    </row>
    <row r="110" spans="2:7" ht="15.4" x14ac:dyDescent="0.6">
      <c r="B110" s="77"/>
      <c r="C110" s="116" t="s">
        <v>328</v>
      </c>
      <c r="D110" s="34" t="s">
        <v>0</v>
      </c>
      <c r="E110" s="20" t="s">
        <v>110</v>
      </c>
      <c r="G110" s="90">
        <f>G108*'CALC| 3'!G19</f>
        <v>5.7243499999999994</v>
      </c>
    </row>
    <row r="111" spans="2:7" ht="15.4" x14ac:dyDescent="0.6">
      <c r="B111" s="77" t="s">
        <v>331</v>
      </c>
      <c r="C111" s="141" t="s">
        <v>335</v>
      </c>
      <c r="D111" s="34" t="s">
        <v>0</v>
      </c>
      <c r="E111" s="20" t="s">
        <v>110</v>
      </c>
      <c r="F111" s="116"/>
      <c r="G111" s="90">
        <f>SUM((G98,G102,G106,G110))</f>
        <v>10.115131343399028</v>
      </c>
    </row>
    <row r="112" spans="2:7" x14ac:dyDescent="0.35">
      <c r="B112" s="141"/>
    </row>
    <row r="114" spans="1:71" x14ac:dyDescent="0.35">
      <c r="A114" s="55"/>
      <c r="B114" s="55"/>
      <c r="C114" s="55" t="s">
        <v>104</v>
      </c>
      <c r="D114" s="55" t="s">
        <v>105</v>
      </c>
      <c r="E114" s="55" t="s">
        <v>106</v>
      </c>
      <c r="F114" s="55" t="s">
        <v>112</v>
      </c>
      <c r="G114" s="55">
        <v>1</v>
      </c>
      <c r="H114" s="55">
        <f t="shared" ref="H114:AM114" si="1">G114+1</f>
        <v>2</v>
      </c>
      <c r="I114" s="55">
        <f t="shared" si="1"/>
        <v>3</v>
      </c>
      <c r="J114" s="55">
        <f t="shared" si="1"/>
        <v>4</v>
      </c>
      <c r="K114" s="55">
        <f t="shared" si="1"/>
        <v>5</v>
      </c>
      <c r="L114" s="55">
        <f t="shared" si="1"/>
        <v>6</v>
      </c>
      <c r="M114" s="55">
        <f t="shared" si="1"/>
        <v>7</v>
      </c>
      <c r="N114" s="55">
        <f t="shared" si="1"/>
        <v>8</v>
      </c>
      <c r="O114" s="55">
        <f t="shared" si="1"/>
        <v>9</v>
      </c>
      <c r="P114" s="55">
        <f t="shared" si="1"/>
        <v>10</v>
      </c>
      <c r="Q114" s="55">
        <f t="shared" si="1"/>
        <v>11</v>
      </c>
      <c r="R114" s="55">
        <f t="shared" si="1"/>
        <v>12</v>
      </c>
      <c r="S114" s="55">
        <f t="shared" si="1"/>
        <v>13</v>
      </c>
      <c r="T114" s="55">
        <f t="shared" si="1"/>
        <v>14</v>
      </c>
      <c r="U114" s="55">
        <f t="shared" si="1"/>
        <v>15</v>
      </c>
      <c r="V114" s="55">
        <f t="shared" si="1"/>
        <v>16</v>
      </c>
      <c r="W114" s="55">
        <f t="shared" si="1"/>
        <v>17</v>
      </c>
      <c r="X114" s="55">
        <f t="shared" si="1"/>
        <v>18</v>
      </c>
      <c r="Y114" s="55">
        <f t="shared" si="1"/>
        <v>19</v>
      </c>
      <c r="Z114" s="55">
        <f t="shared" si="1"/>
        <v>20</v>
      </c>
      <c r="AA114" s="55">
        <f t="shared" si="1"/>
        <v>21</v>
      </c>
      <c r="AB114" s="55">
        <f t="shared" si="1"/>
        <v>22</v>
      </c>
      <c r="AC114" s="55">
        <f t="shared" si="1"/>
        <v>23</v>
      </c>
      <c r="AD114" s="55">
        <f t="shared" si="1"/>
        <v>24</v>
      </c>
      <c r="AE114" s="55">
        <f t="shared" si="1"/>
        <v>25</v>
      </c>
      <c r="AF114" s="55">
        <f t="shared" si="1"/>
        <v>26</v>
      </c>
      <c r="AG114" s="55">
        <f t="shared" si="1"/>
        <v>27</v>
      </c>
      <c r="AH114" s="55">
        <f t="shared" si="1"/>
        <v>28</v>
      </c>
      <c r="AI114" s="55">
        <f t="shared" si="1"/>
        <v>29</v>
      </c>
      <c r="AJ114" s="55">
        <f t="shared" si="1"/>
        <v>30</v>
      </c>
      <c r="AK114" s="55">
        <f t="shared" si="1"/>
        <v>31</v>
      </c>
      <c r="AL114" s="55">
        <f t="shared" si="1"/>
        <v>32</v>
      </c>
      <c r="AM114" s="55">
        <f t="shared" si="1"/>
        <v>33</v>
      </c>
      <c r="AN114" s="55">
        <f t="shared" ref="AN114:BS114" si="2">AM114+1</f>
        <v>34</v>
      </c>
      <c r="AO114" s="55">
        <f t="shared" si="2"/>
        <v>35</v>
      </c>
      <c r="AP114" s="55">
        <f t="shared" si="2"/>
        <v>36</v>
      </c>
      <c r="AQ114" s="55">
        <f t="shared" si="2"/>
        <v>37</v>
      </c>
      <c r="AR114" s="55">
        <f t="shared" si="2"/>
        <v>38</v>
      </c>
      <c r="AS114" s="55">
        <f t="shared" si="2"/>
        <v>39</v>
      </c>
      <c r="AT114" s="55">
        <f t="shared" si="2"/>
        <v>40</v>
      </c>
      <c r="AU114" s="55">
        <f t="shared" si="2"/>
        <v>41</v>
      </c>
      <c r="AV114" s="55">
        <f t="shared" si="2"/>
        <v>42</v>
      </c>
      <c r="AW114" s="55">
        <f t="shared" si="2"/>
        <v>43</v>
      </c>
      <c r="AX114" s="55">
        <f t="shared" si="2"/>
        <v>44</v>
      </c>
      <c r="AY114" s="55">
        <f t="shared" si="2"/>
        <v>45</v>
      </c>
      <c r="AZ114" s="55">
        <f t="shared" si="2"/>
        <v>46</v>
      </c>
      <c r="BA114" s="55">
        <f t="shared" si="2"/>
        <v>47</v>
      </c>
      <c r="BB114" s="55">
        <f t="shared" si="2"/>
        <v>48</v>
      </c>
      <c r="BC114" s="55">
        <f t="shared" si="2"/>
        <v>49</v>
      </c>
      <c r="BD114" s="55">
        <f t="shared" si="2"/>
        <v>50</v>
      </c>
      <c r="BE114" s="55">
        <f t="shared" si="2"/>
        <v>51</v>
      </c>
      <c r="BF114" s="55">
        <f t="shared" si="2"/>
        <v>52</v>
      </c>
      <c r="BG114" s="55">
        <f t="shared" si="2"/>
        <v>53</v>
      </c>
      <c r="BH114" s="55">
        <f t="shared" si="2"/>
        <v>54</v>
      </c>
      <c r="BI114" s="55">
        <f t="shared" si="2"/>
        <v>55</v>
      </c>
      <c r="BJ114" s="55">
        <f t="shared" si="2"/>
        <v>56</v>
      </c>
      <c r="BK114" s="55">
        <f t="shared" si="2"/>
        <v>57</v>
      </c>
      <c r="BL114" s="55">
        <f t="shared" si="2"/>
        <v>58</v>
      </c>
      <c r="BM114" s="55">
        <f t="shared" si="2"/>
        <v>59</v>
      </c>
      <c r="BN114" s="55">
        <f t="shared" si="2"/>
        <v>60</v>
      </c>
      <c r="BO114" s="55">
        <f t="shared" si="2"/>
        <v>61</v>
      </c>
      <c r="BP114" s="55">
        <f t="shared" si="2"/>
        <v>62</v>
      </c>
      <c r="BQ114" s="55">
        <f t="shared" si="2"/>
        <v>63</v>
      </c>
      <c r="BR114" s="55">
        <f t="shared" si="2"/>
        <v>64</v>
      </c>
      <c r="BS114" s="55">
        <f t="shared" si="2"/>
        <v>65</v>
      </c>
    </row>
    <row r="115" spans="1:71" x14ac:dyDescent="0.35">
      <c r="A115" s="49"/>
      <c r="B115" s="49"/>
      <c r="C115" s="49"/>
      <c r="D115" s="49"/>
      <c r="E115" s="49"/>
      <c r="F115" s="49"/>
      <c r="G115" s="65" t="s">
        <v>1</v>
      </c>
      <c r="H115" s="65" t="s">
        <v>158</v>
      </c>
      <c r="I115" s="65" t="s">
        <v>159</v>
      </c>
      <c r="J115" s="65" t="s">
        <v>160</v>
      </c>
      <c r="K115" s="65" t="s">
        <v>161</v>
      </c>
      <c r="L115" s="65" t="s">
        <v>162</v>
      </c>
      <c r="M115" s="65" t="s">
        <v>163</v>
      </c>
      <c r="N115" s="65" t="s">
        <v>164</v>
      </c>
      <c r="O115" s="65" t="s">
        <v>165</v>
      </c>
      <c r="P115" s="65" t="s">
        <v>166</v>
      </c>
      <c r="Q115" s="65" t="s">
        <v>167</v>
      </c>
      <c r="R115" s="65" t="s">
        <v>168</v>
      </c>
      <c r="S115" s="65" t="s">
        <v>169</v>
      </c>
      <c r="T115" s="65" t="s">
        <v>170</v>
      </c>
      <c r="U115" s="65" t="s">
        <v>171</v>
      </c>
      <c r="V115" s="65" t="s">
        <v>172</v>
      </c>
      <c r="W115" s="65" t="s">
        <v>173</v>
      </c>
      <c r="X115" s="65" t="s">
        <v>174</v>
      </c>
      <c r="Y115" s="65" t="s">
        <v>175</v>
      </c>
      <c r="Z115" s="65" t="s">
        <v>176</v>
      </c>
      <c r="AA115" s="65" t="s">
        <v>177</v>
      </c>
      <c r="AB115" s="65" t="s">
        <v>178</v>
      </c>
      <c r="AC115" s="65" t="s">
        <v>179</v>
      </c>
      <c r="AD115" s="65" t="s">
        <v>180</v>
      </c>
      <c r="AE115" s="65" t="s">
        <v>181</v>
      </c>
      <c r="AF115" s="65" t="s">
        <v>182</v>
      </c>
      <c r="AG115" s="65" t="s">
        <v>183</v>
      </c>
      <c r="AH115" s="65" t="s">
        <v>184</v>
      </c>
      <c r="AI115" s="65" t="s">
        <v>185</v>
      </c>
      <c r="AJ115" s="65" t="s">
        <v>186</v>
      </c>
      <c r="AK115" s="65" t="s">
        <v>187</v>
      </c>
      <c r="AL115" s="65" t="s">
        <v>188</v>
      </c>
      <c r="AM115" s="65" t="s">
        <v>189</v>
      </c>
      <c r="AN115" s="65" t="s">
        <v>190</v>
      </c>
      <c r="AO115" s="65" t="s">
        <v>191</v>
      </c>
      <c r="AP115" s="65" t="s">
        <v>192</v>
      </c>
      <c r="AQ115" s="65" t="s">
        <v>193</v>
      </c>
      <c r="AR115" s="65" t="s">
        <v>194</v>
      </c>
      <c r="AS115" s="65" t="s">
        <v>195</v>
      </c>
      <c r="AT115" s="65" t="s">
        <v>196</v>
      </c>
      <c r="AU115" s="65" t="s">
        <v>197</v>
      </c>
      <c r="AV115" s="65" t="s">
        <v>198</v>
      </c>
      <c r="AW115" s="65" t="s">
        <v>199</v>
      </c>
      <c r="AX115" s="65" t="s">
        <v>200</v>
      </c>
      <c r="AY115" s="65" t="s">
        <v>201</v>
      </c>
      <c r="AZ115" s="65" t="s">
        <v>202</v>
      </c>
      <c r="BA115" s="65" t="s">
        <v>203</v>
      </c>
      <c r="BB115" s="65" t="s">
        <v>204</v>
      </c>
      <c r="BC115" s="65" t="s">
        <v>205</v>
      </c>
      <c r="BD115" s="65" t="s">
        <v>206</v>
      </c>
      <c r="BE115" s="65" t="s">
        <v>207</v>
      </c>
      <c r="BF115" s="65" t="s">
        <v>208</v>
      </c>
      <c r="BG115" s="65" t="s">
        <v>209</v>
      </c>
      <c r="BH115" s="65" t="s">
        <v>210</v>
      </c>
      <c r="BI115" s="65" t="s">
        <v>211</v>
      </c>
      <c r="BJ115" s="65" t="s">
        <v>212</v>
      </c>
      <c r="BK115" s="65" t="s">
        <v>213</v>
      </c>
      <c r="BL115" s="65" t="s">
        <v>214</v>
      </c>
      <c r="BM115" s="65" t="s">
        <v>215</v>
      </c>
      <c r="BN115" s="65" t="s">
        <v>216</v>
      </c>
      <c r="BO115" s="65" t="s">
        <v>217</v>
      </c>
      <c r="BP115" s="65" t="s">
        <v>218</v>
      </c>
      <c r="BQ115" s="65" t="s">
        <v>219</v>
      </c>
      <c r="BR115" s="65" t="s">
        <v>220</v>
      </c>
      <c r="BS115" s="65" t="s">
        <v>221</v>
      </c>
    </row>
    <row r="116" spans="1:71" x14ac:dyDescent="0.35">
      <c r="A116" s="49"/>
      <c r="B116" s="56">
        <v>1</v>
      </c>
      <c r="C116" s="56" t="s">
        <v>136</v>
      </c>
      <c r="D116" s="66"/>
      <c r="E116" s="66"/>
      <c r="F116" s="66"/>
      <c r="G116" s="75"/>
      <c r="H116" s="75"/>
      <c r="I116" s="75"/>
      <c r="J116" s="66"/>
      <c r="K116" s="67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</row>
    <row r="117" spans="1:71" x14ac:dyDescent="0.35">
      <c r="A117" s="93"/>
      <c r="B117" s="91"/>
      <c r="C117" s="91"/>
      <c r="D117" s="93"/>
      <c r="E117" s="93"/>
      <c r="F117" s="93"/>
      <c r="G117" s="94"/>
      <c r="H117" s="94"/>
      <c r="I117" s="94"/>
      <c r="J117" s="93"/>
      <c r="K117" s="95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  <c r="AI117" s="93"/>
      <c r="AJ117" s="93"/>
      <c r="AK117" s="93"/>
      <c r="AL117" s="93"/>
      <c r="AM117" s="93"/>
      <c r="AN117" s="93"/>
      <c r="AO117" s="93"/>
      <c r="AP117" s="93"/>
      <c r="AQ117" s="93"/>
      <c r="AR117" s="93"/>
      <c r="AS117" s="93"/>
      <c r="AT117" s="93"/>
      <c r="AU117" s="93"/>
      <c r="AV117" s="93"/>
      <c r="AW117" s="93"/>
      <c r="AX117" s="93"/>
      <c r="AY117" s="93"/>
      <c r="AZ117" s="93"/>
      <c r="BA117" s="93"/>
      <c r="BB117" s="93"/>
      <c r="BC117" s="93"/>
      <c r="BD117" s="93"/>
      <c r="BE117" s="93"/>
      <c r="BF117" s="93"/>
      <c r="BG117" s="93"/>
      <c r="BH117" s="93"/>
      <c r="BI117" s="93"/>
      <c r="BJ117" s="93"/>
      <c r="BK117" s="93"/>
      <c r="BL117" s="93"/>
      <c r="BM117" s="93"/>
      <c r="BN117" s="93"/>
      <c r="BO117" s="93"/>
      <c r="BP117" s="93"/>
      <c r="BQ117" s="93"/>
      <c r="BR117" s="93"/>
      <c r="BS117" s="93"/>
    </row>
    <row r="118" spans="1:71" ht="15.4" x14ac:dyDescent="0.6">
      <c r="A118" s="68"/>
      <c r="B118" s="68"/>
      <c r="C118" s="68" t="s">
        <v>23</v>
      </c>
      <c r="D118" s="34" t="s">
        <v>0</v>
      </c>
      <c r="E118" s="20" t="s">
        <v>110</v>
      </c>
      <c r="F118" s="20"/>
      <c r="G118" s="90">
        <f>'CALC| 3'!H13</f>
        <v>5.7838887645273894E-3</v>
      </c>
      <c r="H118" s="90">
        <f>'CALC| 3'!I13</f>
        <v>0.3151921528117303</v>
      </c>
      <c r="I118" s="90">
        <f>'CALC| 3'!J13</f>
        <v>0.3472794925264685</v>
      </c>
      <c r="J118" s="90">
        <f>'CALC| 3'!K13</f>
        <v>2.2812991532527418</v>
      </c>
      <c r="K118" s="90">
        <f>'CALC| 3'!L13</f>
        <v>4.6920989592318199</v>
      </c>
      <c r="L118" s="90">
        <f>'CALC| 3'!M13</f>
        <v>6.8132159089927846</v>
      </c>
      <c r="M118" s="90">
        <f>'CALC| 3'!N13</f>
        <v>5.1315145410258705</v>
      </c>
      <c r="N118" s="90">
        <f>'CALC| 3'!O13</f>
        <v>4.8663030484745571</v>
      </c>
      <c r="O118" s="103">
        <f>'CALC| 3'!P13</f>
        <v>5.2003369381346189</v>
      </c>
      <c r="P118" s="90">
        <f>'CALC| 3'!Q13</f>
        <v>5.2387816817466026</v>
      </c>
      <c r="Q118" s="90">
        <f>'CALC| 3'!R13</f>
        <v>5.2637398972132381</v>
      </c>
      <c r="R118" s="90">
        <f>'CALC| 3'!S13</f>
        <v>5.2766759858042134</v>
      </c>
      <c r="S118" s="90">
        <f>'CALC| 3'!T13</f>
        <v>5.2788953404028023</v>
      </c>
      <c r="T118" s="90">
        <f>'CALC| 3'!U13</f>
        <v>5.271561611037848</v>
      </c>
      <c r="U118" s="90">
        <f>'CALC| 3'!V13</f>
        <v>5.2557120956806935</v>
      </c>
      <c r="V118" s="90">
        <f>'CALC| 3'!W13</f>
        <v>5.23227145987053</v>
      </c>
      <c r="W118" s="90">
        <f>'CALC| 3'!X13</f>
        <v>5.2020639666281987</v>
      </c>
      <c r="X118" s="90">
        <f>'CALC| 3'!Y13</f>
        <v>5.1658243784150688</v>
      </c>
      <c r="Y118" s="90">
        <f>'CALC| 3'!Z13</f>
        <v>5.1242076753297212</v>
      </c>
      <c r="Z118" s="90">
        <f>'CALC| 3'!AA13</f>
        <v>5.0777977180782763</v>
      </c>
      <c r="AA118" s="90">
        <f>'CALC| 3'!AB13</f>
        <v>5.0271149702975713</v>
      </c>
      <c r="AB118" s="90">
        <f>'CALC| 3'!AC13</f>
        <v>4.972623382368953</v>
      </c>
      <c r="AC118" s="90">
        <f>'CALC| 3'!AD13</f>
        <v>4.9147365277702315</v>
      </c>
      <c r="AD118" s="90">
        <f>'CALC| 3'!AE13</f>
        <v>4.853823073127022</v>
      </c>
      <c r="AE118" s="90">
        <f>'CALC| 3'!AF13</f>
        <v>4.7902116543121185</v>
      </c>
      <c r="AF118" s="90">
        <f>'CALC| 3'!AG13</f>
        <v>4.7241952230856752</v>
      </c>
      <c r="AG118" s="90">
        <f>'CALC| 3'!AH13</f>
        <v>4.6560349217662456</v>
      </c>
      <c r="AH118" s="90">
        <f>'CALC| 3'!AI13</f>
        <v>4.585963537180235</v>
      </c>
      <c r="AI118" s="90">
        <f>'CALC| 3'!AJ13</f>
        <v>4.5141885795728234</v>
      </c>
      <c r="AJ118" s="90">
        <f>'CALC| 3'!AK13</f>
        <v>4.4408950272029539</v>
      </c>
      <c r="AK118" s="90">
        <f>'CALC| 3'!AL13</f>
        <v>4.3662477729232831</v>
      </c>
      <c r="AL118" s="90">
        <f>'CALC| 3'!AM13</f>
        <v>4.290393805104288</v>
      </c>
      <c r="AM118" s="90">
        <f>'CALC| 3'!AN13</f>
        <v>4.2134641517481404</v>
      </c>
      <c r="AN118" s="90">
        <f>'CALC| 3'!AO13</f>
        <v>4.1355756135057868</v>
      </c>
      <c r="AO118" s="90">
        <f>'CALC| 3'!AP13</f>
        <v>4.0568323085186595</v>
      </c>
      <c r="AP118" s="90">
        <f>'CALC| 3'!AQ13</f>
        <v>3.9773270495175685</v>
      </c>
      <c r="AQ118" s="90">
        <f>'CALC| 3'!AR13</f>
        <v>3.8971425713927283</v>
      </c>
      <c r="AR118" s="90">
        <f>'CALC| 3'!AS13</f>
        <v>3.8163526254711302</v>
      </c>
      <c r="AS118" s="90">
        <f>'CALC| 3'!AT13</f>
        <v>3.7350229549745118</v>
      </c>
      <c r="AT118" s="90">
        <f>'CALC| 3'!AU13</f>
        <v>3.65321216455964</v>
      </c>
      <c r="AU118" s="90">
        <f>'CALC| 3'!AV13</f>
        <v>3.5709724954417164</v>
      </c>
      <c r="AV118" s="90">
        <f>'CALC| 3'!AW13</f>
        <v>3.488350516352924</v>
      </c>
      <c r="AW118" s="90">
        <f>'CALC| 3'!AX13</f>
        <v>3.4053877394749543</v>
      </c>
      <c r="AX118" s="90">
        <f>'CALC| 3'!AY13</f>
        <v>3.3221211694920232</v>
      </c>
      <c r="AY118" s="90">
        <f>'CALC| 3'!AZ13</f>
        <v>3.238583793026323</v>
      </c>
      <c r="AZ118" s="90">
        <f>'CALC| 3'!BA13</f>
        <v>3.1548050149293423</v>
      </c>
      <c r="BA118" s="90">
        <f>'CALC| 3'!BB13</f>
        <v>3.0694051196144687</v>
      </c>
      <c r="BB118" s="90">
        <f>'CALC| 3'!BC13</f>
        <v>2.9107201450489772</v>
      </c>
      <c r="BC118" s="90">
        <f>'CALC| 3'!BD13</f>
        <v>2.7815331835237824</v>
      </c>
      <c r="BD118" s="90">
        <f>'CALC| 3'!BE13</f>
        <v>2.2147759172466372</v>
      </c>
      <c r="BE118" s="90">
        <f>'CALC| 3'!BF13</f>
        <v>1.3156724535047217</v>
      </c>
      <c r="BF118" s="90">
        <f>'CALC| 3'!BG13</f>
        <v>0.28963686278098927</v>
      </c>
      <c r="BG118" s="90">
        <f>'CALC| 3'!BH13</f>
        <v>-2.8130833191550284E-2</v>
      </c>
      <c r="BH118" s="90">
        <f>'CALC| 3'!BI13</f>
        <v>0</v>
      </c>
      <c r="BI118" s="90">
        <f>'CALC| 3'!BJ13</f>
        <v>0</v>
      </c>
      <c r="BJ118" s="90">
        <f>'CALC| 3'!BK13</f>
        <v>0</v>
      </c>
      <c r="BK118" s="90">
        <f>'CALC| 3'!BL13</f>
        <v>0</v>
      </c>
      <c r="BL118" s="90">
        <f>'CALC| 3'!BM13</f>
        <v>0</v>
      </c>
      <c r="BM118" s="90">
        <f>'CALC| 3'!BN13</f>
        <v>0</v>
      </c>
      <c r="BN118" s="90">
        <f>'CALC| 3'!BO13</f>
        <v>0</v>
      </c>
      <c r="BO118" s="68"/>
      <c r="BP118" s="68"/>
      <c r="BQ118" s="68"/>
      <c r="BR118" s="68"/>
      <c r="BS118" s="68"/>
    </row>
    <row r="119" spans="1:71" ht="15.4" x14ac:dyDescent="0.6">
      <c r="A119" s="68"/>
      <c r="B119" s="68"/>
      <c r="C119" s="68" t="s">
        <v>24</v>
      </c>
      <c r="D119" s="34" t="s">
        <v>0</v>
      </c>
      <c r="E119" s="20" t="s">
        <v>110</v>
      </c>
      <c r="F119" s="20"/>
      <c r="G119" s="90">
        <f>IF(G114&lt;='CALC| 3'!$G$10,'CALC| 3'!$G$16,'CALC| 3'!$G$11)</f>
        <v>0.299509505675643</v>
      </c>
      <c r="H119" s="90">
        <f>IF(H114&lt;='CALC| 3'!$G$10,'CALC| 3'!$G$16,'CALC| 3'!$G$11)</f>
        <v>0.299509505675643</v>
      </c>
      <c r="I119" s="90">
        <f>IF(I114&lt;='CALC| 3'!$G$10,'CALC| 3'!$G$16,'CALC| 3'!$G$11)</f>
        <v>0.299509505675643</v>
      </c>
      <c r="J119" s="90">
        <f>IF(J114&lt;='CALC| 3'!$G$10,'CALC| 3'!$G$16,'CALC| 3'!$G$11)</f>
        <v>0.299509505675643</v>
      </c>
      <c r="K119" s="90">
        <f>IF(K114&lt;='CALC| 3'!$G$10,'CALC| 3'!$G$16,'CALC| 3'!$G$11)</f>
        <v>0.299509505675643</v>
      </c>
      <c r="L119" s="90">
        <f>IF(L114&lt;='CALC| 3'!$G$10,'CALC| 3'!$G$16,'CALC| 3'!$G$11)</f>
        <v>0.299509505675643</v>
      </c>
      <c r="M119" s="90">
        <f>IF(M114&lt;='CALC| 3'!$G$10,'CALC| 3'!$G$16,'CALC| 3'!$G$11)</f>
        <v>0.299509505675643</v>
      </c>
      <c r="N119" s="90">
        <f>IF(N114&lt;='CALC| 3'!$G$10,'CALC| 3'!$G$16,'CALC| 3'!$G$11)</f>
        <v>0.299509505675643</v>
      </c>
      <c r="O119" s="103">
        <f>IF(O114&lt;='CALC| 3'!$G$10,'CALC| 3'!$G$16,'CALC| 3'!$G$11)</f>
        <v>5.974475309631988E-2</v>
      </c>
      <c r="P119" s="90">
        <f>IF(P114&lt;='CALC| 3'!$G$10,'CALC| 3'!$G$16,'CALC| 3'!$G$11)</f>
        <v>5.974475309631988E-2</v>
      </c>
      <c r="Q119" s="90">
        <f>IF(Q114&lt;='CALC| 3'!$G$10,'CALC| 3'!$G$16,'CALC| 3'!$G$11)</f>
        <v>5.974475309631988E-2</v>
      </c>
      <c r="R119" s="90">
        <f>IF(R114&lt;='CALC| 3'!$G$10,'CALC| 3'!$G$16,'CALC| 3'!$G$11)</f>
        <v>5.974475309631988E-2</v>
      </c>
      <c r="S119" s="90">
        <f>IF(S114&lt;='CALC| 3'!$G$10,'CALC| 3'!$G$16,'CALC| 3'!$G$11)</f>
        <v>5.974475309631988E-2</v>
      </c>
      <c r="T119" s="90">
        <f>IF(T114&lt;='CALC| 3'!$G$10,'CALC| 3'!$G$16,'CALC| 3'!$G$11)</f>
        <v>5.974475309631988E-2</v>
      </c>
      <c r="U119" s="90">
        <f>IF(U114&lt;='CALC| 3'!$G$10,'CALC| 3'!$G$16,'CALC| 3'!$G$11)</f>
        <v>5.974475309631988E-2</v>
      </c>
      <c r="V119" s="90">
        <f>IF(V114&lt;='CALC| 3'!$G$10,'CALC| 3'!$G$16,'CALC| 3'!$G$11)</f>
        <v>5.974475309631988E-2</v>
      </c>
      <c r="W119" s="90">
        <f>IF(W114&lt;='CALC| 3'!$G$10,'CALC| 3'!$G$16,'CALC| 3'!$G$11)</f>
        <v>5.974475309631988E-2</v>
      </c>
      <c r="X119" s="90">
        <f>IF(X114&lt;='CALC| 3'!$G$10,'CALC| 3'!$G$16,'CALC| 3'!$G$11)</f>
        <v>5.974475309631988E-2</v>
      </c>
      <c r="Y119" s="90">
        <f>IF(Y114&lt;='CALC| 3'!$G$10,'CALC| 3'!$G$16,'CALC| 3'!$G$11)</f>
        <v>5.974475309631988E-2</v>
      </c>
      <c r="Z119" s="90">
        <f>IF(Z114&lt;='CALC| 3'!$G$10,'CALC| 3'!$G$16,'CALC| 3'!$G$11)</f>
        <v>5.974475309631988E-2</v>
      </c>
      <c r="AA119" s="90">
        <f>IF(AA114&lt;='CALC| 3'!$G$10,'CALC| 3'!$G$16,'CALC| 3'!$G$11)</f>
        <v>5.974475309631988E-2</v>
      </c>
      <c r="AB119" s="90">
        <f>IF(AB114&lt;='CALC| 3'!$G$10,'CALC| 3'!$G$16,'CALC| 3'!$G$11)</f>
        <v>5.974475309631988E-2</v>
      </c>
      <c r="AC119" s="90">
        <f>IF(AC114&lt;='CALC| 3'!$G$10,'CALC| 3'!$G$16,'CALC| 3'!$G$11)</f>
        <v>5.974475309631988E-2</v>
      </c>
      <c r="AD119" s="90">
        <f>IF(AD114&lt;='CALC| 3'!$G$10,'CALC| 3'!$G$16,'CALC| 3'!$G$11)</f>
        <v>5.974475309631988E-2</v>
      </c>
      <c r="AE119" s="90">
        <f>IF(AE114&lt;='CALC| 3'!$G$10,'CALC| 3'!$G$16,'CALC| 3'!$G$11)</f>
        <v>5.974475309631988E-2</v>
      </c>
      <c r="AF119" s="90">
        <f>IF(AF114&lt;='CALC| 3'!$G$10,'CALC| 3'!$G$16,'CALC| 3'!$G$11)</f>
        <v>5.974475309631988E-2</v>
      </c>
      <c r="AG119" s="90">
        <f>IF(AG114&lt;='CALC| 3'!$G$10,'CALC| 3'!$G$16,'CALC| 3'!$G$11)</f>
        <v>5.974475309631988E-2</v>
      </c>
      <c r="AH119" s="90">
        <f>IF(AH114&lt;='CALC| 3'!$G$10,'CALC| 3'!$G$16,'CALC| 3'!$G$11)</f>
        <v>5.974475309631988E-2</v>
      </c>
      <c r="AI119" s="90">
        <f>IF(AI114&lt;='CALC| 3'!$G$10,'CALC| 3'!$G$16,'CALC| 3'!$G$11)</f>
        <v>5.974475309631988E-2</v>
      </c>
      <c r="AJ119" s="90">
        <f>IF(AJ114&lt;='CALC| 3'!$G$10,'CALC| 3'!$G$16,'CALC| 3'!$G$11)</f>
        <v>5.974475309631988E-2</v>
      </c>
      <c r="AK119" s="90">
        <f>IF(AK114&lt;='CALC| 3'!$G$10,'CALC| 3'!$G$16,'CALC| 3'!$G$11)</f>
        <v>5.974475309631988E-2</v>
      </c>
      <c r="AL119" s="90">
        <f>IF(AL114&lt;='CALC| 3'!$G$10,'CALC| 3'!$G$16,'CALC| 3'!$G$11)</f>
        <v>5.974475309631988E-2</v>
      </c>
      <c r="AM119" s="90">
        <f>IF(AM114&lt;='CALC| 3'!$G$10,'CALC| 3'!$G$16,'CALC| 3'!$G$11)</f>
        <v>5.974475309631988E-2</v>
      </c>
      <c r="AN119" s="90">
        <f>IF(AN114&lt;='CALC| 3'!$G$10,'CALC| 3'!$G$16,'CALC| 3'!$G$11)</f>
        <v>5.974475309631988E-2</v>
      </c>
      <c r="AO119" s="90">
        <f>IF(AO114&lt;='CALC| 3'!$G$10,'CALC| 3'!$G$16,'CALC| 3'!$G$11)</f>
        <v>5.974475309631988E-2</v>
      </c>
      <c r="AP119" s="90">
        <f>IF(AP114&lt;='CALC| 3'!$G$10,'CALC| 3'!$G$16,'CALC| 3'!$G$11)</f>
        <v>5.974475309631988E-2</v>
      </c>
      <c r="AQ119" s="90">
        <f>IF(AQ114&lt;='CALC| 3'!$G$10,'CALC| 3'!$G$16,'CALC| 3'!$G$11)</f>
        <v>5.974475309631988E-2</v>
      </c>
      <c r="AR119" s="90">
        <f>IF(AR114&lt;='CALC| 3'!$G$10,'CALC| 3'!$G$16,'CALC| 3'!$G$11)</f>
        <v>5.974475309631988E-2</v>
      </c>
      <c r="AS119" s="90">
        <f>IF(AS114&lt;='CALC| 3'!$G$10,'CALC| 3'!$G$16,'CALC| 3'!$G$11)</f>
        <v>5.974475309631988E-2</v>
      </c>
      <c r="AT119" s="90">
        <f>IF(AT114&lt;='CALC| 3'!$G$10,'CALC| 3'!$G$16,'CALC| 3'!$G$11)</f>
        <v>5.974475309631988E-2</v>
      </c>
      <c r="AU119" s="90">
        <f>IF(AU114&lt;='CALC| 3'!$G$10,'CALC| 3'!$G$16,'CALC| 3'!$G$11)</f>
        <v>5.974475309631988E-2</v>
      </c>
      <c r="AV119" s="90">
        <f>IF(AV114&lt;='CALC| 3'!$G$10,'CALC| 3'!$G$16,'CALC| 3'!$G$11)</f>
        <v>5.974475309631988E-2</v>
      </c>
      <c r="AW119" s="90">
        <f>IF(AW114&lt;='CALC| 3'!$G$10,'CALC| 3'!$G$16,'CALC| 3'!$G$11)</f>
        <v>5.974475309631988E-2</v>
      </c>
      <c r="AX119" s="90">
        <f>IF(AX114&lt;='CALC| 3'!$G$10,'CALC| 3'!$G$16,'CALC| 3'!$G$11)</f>
        <v>5.974475309631988E-2</v>
      </c>
      <c r="AY119" s="90">
        <f>IF(AY114&lt;='CALC| 3'!$G$10,'CALC| 3'!$G$16,'CALC| 3'!$G$11)</f>
        <v>5.974475309631988E-2</v>
      </c>
      <c r="AZ119" s="90">
        <f>IF(AZ114&lt;='CALC| 3'!$G$10,'CALC| 3'!$G$16,'CALC| 3'!$G$11)</f>
        <v>5.974475309631988E-2</v>
      </c>
      <c r="BA119" s="90">
        <f>IF(BA114&lt;='CALC| 3'!$G$10,'CALC| 3'!$G$16,'CALC| 3'!$G$11)</f>
        <v>5.974475309631988E-2</v>
      </c>
      <c r="BB119" s="90">
        <f>IF(BB114&lt;='CALC| 3'!$G$10,'CALC| 3'!$G$16,'CALC| 3'!$G$11)</f>
        <v>5.974475309631988E-2</v>
      </c>
      <c r="BC119" s="90">
        <f>IF(BC114&lt;='CALC| 3'!$G$10,'CALC| 3'!$G$16,'CALC| 3'!$G$11)</f>
        <v>5.974475309631988E-2</v>
      </c>
      <c r="BD119" s="90">
        <f>IF(BD114&lt;='CALC| 3'!$G$10,'CALC| 3'!$G$16,'CALC| 3'!$G$11)</f>
        <v>5.974475309631988E-2</v>
      </c>
      <c r="BE119" s="90">
        <f>IF(BE114&lt;='CALC| 3'!$G$10,'CALC| 3'!$G$16,'CALC| 3'!$G$11)</f>
        <v>5.974475309631988E-2</v>
      </c>
      <c r="BF119" s="90">
        <f>IF(BF114&lt;='CALC| 3'!$G$10,'CALC| 3'!$G$16,'CALC| 3'!$G$11)</f>
        <v>5.974475309631988E-2</v>
      </c>
      <c r="BG119" s="90">
        <f>IF(BG114&lt;='CALC| 3'!$G$10,'CALC| 3'!$G$16,'CALC| 3'!$G$11)</f>
        <v>5.974475309631988E-2</v>
      </c>
      <c r="BH119" s="90">
        <f>IF(BH114&lt;='CALC| 3'!$G$10,'CALC| 3'!$G$16,'CALC| 3'!$G$11)</f>
        <v>5.974475309631988E-2</v>
      </c>
      <c r="BI119" s="90">
        <f>IF(BI114&lt;='CALC| 3'!$G$10,'CALC| 3'!$G$16,'CALC| 3'!$G$11)</f>
        <v>5.974475309631988E-2</v>
      </c>
      <c r="BJ119" s="90">
        <f>IF(BJ114&lt;='CALC| 3'!$G$10,'CALC| 3'!$G$16,'CALC| 3'!$G$11)</f>
        <v>5.974475309631988E-2</v>
      </c>
      <c r="BK119" s="90">
        <f>IF(BK114&lt;='CALC| 3'!$G$10,'CALC| 3'!$G$16,'CALC| 3'!$G$11)</f>
        <v>5.974475309631988E-2</v>
      </c>
      <c r="BL119" s="90">
        <f>IF(BL114&lt;='CALC| 3'!$G$10,'CALC| 3'!$G$16,'CALC| 3'!$G$11)</f>
        <v>5.974475309631988E-2</v>
      </c>
      <c r="BM119" s="90">
        <f>IF(BM114&lt;='CALC| 3'!$G$10,'CALC| 3'!$G$16,'CALC| 3'!$G$11)</f>
        <v>5.974475309631988E-2</v>
      </c>
      <c r="BN119" s="90">
        <f>IF(BN114&lt;='CALC| 3'!$G$10,'CALC| 3'!$G$16,'CALC| 3'!$G$11)</f>
        <v>5.974475309631988E-2</v>
      </c>
      <c r="BO119" s="68"/>
      <c r="BP119" s="68"/>
      <c r="BQ119" s="68"/>
      <c r="BR119" s="68"/>
      <c r="BS119" s="68"/>
    </row>
    <row r="120" spans="1:71" ht="15.4" x14ac:dyDescent="0.6">
      <c r="A120" s="68"/>
      <c r="B120" s="68"/>
      <c r="C120" s="68" t="s">
        <v>25</v>
      </c>
      <c r="D120" s="34" t="s">
        <v>0</v>
      </c>
      <c r="E120" s="20" t="s">
        <v>110</v>
      </c>
      <c r="F120" s="20"/>
      <c r="G120" s="90">
        <f>IF(G114&lt;='CALC| 3'!$G$10,'CALC| 3'!$G$24,0)</f>
        <v>0.12306440000000003</v>
      </c>
      <c r="H120" s="90">
        <f>IF(H114&lt;='CALC| 3'!$G$10,'CALC| 3'!$G$24,0)</f>
        <v>0.12306440000000003</v>
      </c>
      <c r="I120" s="90">
        <f>IF(I114&lt;='CALC| 3'!$G$10,'CALC| 3'!$G$24,0)</f>
        <v>0.12306440000000003</v>
      </c>
      <c r="J120" s="90">
        <f>IF(J114&lt;='CALC| 3'!$G$10,'CALC| 3'!$G$24,0)</f>
        <v>0.12306440000000003</v>
      </c>
      <c r="K120" s="90">
        <f>IF(K114&lt;='CALC| 3'!$G$10,'CALC| 3'!$G$24,0)</f>
        <v>0.12306440000000003</v>
      </c>
      <c r="L120" s="90">
        <f>IF(L114&lt;='CALC| 3'!$G$10,'CALC| 3'!$G$24,0)</f>
        <v>0.12306440000000003</v>
      </c>
      <c r="M120" s="90">
        <f>IF(M114&lt;='CALC| 3'!$G$10,'CALC| 3'!$G$24,0)</f>
        <v>0.12306440000000003</v>
      </c>
      <c r="N120" s="90">
        <f>IF(N114&lt;='CALC| 3'!$G$10,'CALC| 3'!$G$24,0)</f>
        <v>0.12306440000000003</v>
      </c>
      <c r="O120" s="90">
        <f>IF(O114&lt;='CALC| 3'!$G$10,'CALC| 3'!$G$24,0)</f>
        <v>0</v>
      </c>
      <c r="P120" s="90">
        <f>IF(P114&lt;='CALC| 3'!$G$10,'CALC| 3'!$G$24,0)</f>
        <v>0</v>
      </c>
      <c r="Q120" s="90">
        <f>IF(Q114&lt;='CALC| 3'!$G$10,'CALC| 3'!$G$24,0)</f>
        <v>0</v>
      </c>
      <c r="R120" s="90">
        <f>IF(R114&lt;='CALC| 3'!$G$10,'CALC| 3'!$G$24,0)</f>
        <v>0</v>
      </c>
      <c r="S120" s="90">
        <f>IF(S114&lt;='CALC| 3'!$G$10,'CALC| 3'!$G$24,0)</f>
        <v>0</v>
      </c>
      <c r="T120" s="90">
        <f>IF(T114&lt;='CALC| 3'!$G$10,'CALC| 3'!$G$24,0)</f>
        <v>0</v>
      </c>
      <c r="U120" s="90">
        <f>IF(U114&lt;='CALC| 3'!$G$10,'CALC| 3'!$G$24,0)</f>
        <v>0</v>
      </c>
      <c r="V120" s="90">
        <f>IF(V114&lt;='CALC| 3'!$G$10,'CALC| 3'!$G$24,0)</f>
        <v>0</v>
      </c>
      <c r="W120" s="90">
        <f>IF(W114&lt;='CALC| 3'!$G$10,'CALC| 3'!$G$24,0)</f>
        <v>0</v>
      </c>
      <c r="X120" s="90">
        <f>IF(X114&lt;='CALC| 3'!$G$10,'CALC| 3'!$G$24,0)</f>
        <v>0</v>
      </c>
      <c r="Y120" s="90">
        <f>IF(Y114&lt;='CALC| 3'!$G$10,'CALC| 3'!$G$24,0)</f>
        <v>0</v>
      </c>
      <c r="Z120" s="90">
        <f>IF(Z114&lt;='CALC| 3'!$G$10,'CALC| 3'!$G$24,0)</f>
        <v>0</v>
      </c>
      <c r="AA120" s="90">
        <f>IF(AA114&lt;='CALC| 3'!$G$10,'CALC| 3'!$G$24,0)</f>
        <v>0</v>
      </c>
      <c r="AB120" s="90">
        <f>IF(AB114&lt;='CALC| 3'!$G$10,'CALC| 3'!$G$24,0)</f>
        <v>0</v>
      </c>
      <c r="AC120" s="90">
        <f>IF(AC114&lt;='CALC| 3'!$G$10,'CALC| 3'!$G$24,0)</f>
        <v>0</v>
      </c>
      <c r="AD120" s="90">
        <f>IF(AD114&lt;='CALC| 3'!$G$10,'CALC| 3'!$G$24,0)</f>
        <v>0</v>
      </c>
      <c r="AE120" s="90">
        <f>IF(AE114&lt;='CALC| 3'!$G$10,'CALC| 3'!$G$24,0)</f>
        <v>0</v>
      </c>
      <c r="AF120" s="90">
        <f>IF(AF114&lt;='CALC| 3'!$G$10,'CALC| 3'!$G$24,0)</f>
        <v>0</v>
      </c>
      <c r="AG120" s="90">
        <f>IF(AG114&lt;='CALC| 3'!$G$10,'CALC| 3'!$G$24,0)</f>
        <v>0</v>
      </c>
      <c r="AH120" s="90">
        <f>IF(AH114&lt;='CALC| 3'!$G$10,'CALC| 3'!$G$24,0)</f>
        <v>0</v>
      </c>
      <c r="AI120" s="90">
        <f>IF(AI114&lt;='CALC| 3'!$G$10,'CALC| 3'!$G$24,0)</f>
        <v>0</v>
      </c>
      <c r="AJ120" s="90">
        <f>IF(AJ114&lt;='CALC| 3'!$G$10,'CALC| 3'!$G$24,0)</f>
        <v>0</v>
      </c>
      <c r="AK120" s="90">
        <f>IF(AK114&lt;='CALC| 3'!$G$10,'CALC| 3'!$G$24,0)</f>
        <v>0</v>
      </c>
      <c r="AL120" s="90">
        <f>IF(AL114&lt;='CALC| 3'!$G$10,'CALC| 3'!$G$24,0)</f>
        <v>0</v>
      </c>
      <c r="AM120" s="90">
        <f>IF(AM114&lt;='CALC| 3'!$G$10,'CALC| 3'!$G$24,0)</f>
        <v>0</v>
      </c>
      <c r="AN120" s="90">
        <f>IF(AN114&lt;='CALC| 3'!$G$10,'CALC| 3'!$G$24,0)</f>
        <v>0</v>
      </c>
      <c r="AO120" s="90">
        <f>IF(AO114&lt;='CALC| 3'!$G$10,'CALC| 3'!$G$24,0)</f>
        <v>0</v>
      </c>
      <c r="AP120" s="90">
        <f>IF(AP114&lt;='CALC| 3'!$G$10,'CALC| 3'!$G$24,0)</f>
        <v>0</v>
      </c>
      <c r="AQ120" s="90">
        <f>IF(AQ114&lt;='CALC| 3'!$G$10,'CALC| 3'!$G$24,0)</f>
        <v>0</v>
      </c>
      <c r="AR120" s="90">
        <f>IF(AR114&lt;='CALC| 3'!$G$10,'CALC| 3'!$G$24,0)</f>
        <v>0</v>
      </c>
      <c r="AS120" s="90">
        <f>IF(AS114&lt;='CALC| 3'!$G$10,'CALC| 3'!$G$24,0)</f>
        <v>0</v>
      </c>
      <c r="AT120" s="90">
        <f>IF(AT114&lt;='CALC| 3'!$G$10,'CALC| 3'!$G$24,0)</f>
        <v>0</v>
      </c>
      <c r="AU120" s="90">
        <f>IF(AU114&lt;='CALC| 3'!$G$10,'CALC| 3'!$G$24,0)</f>
        <v>0</v>
      </c>
      <c r="AV120" s="90">
        <f>IF(AV114&lt;='CALC| 3'!$G$10,'CALC| 3'!$G$24,0)</f>
        <v>0</v>
      </c>
      <c r="AW120" s="90">
        <f>IF(AW114&lt;='CALC| 3'!$G$10,'CALC| 3'!$G$24,0)</f>
        <v>0</v>
      </c>
      <c r="AX120" s="90">
        <f>IF(AX114&lt;='CALC| 3'!$G$10,'CALC| 3'!$G$24,0)</f>
        <v>0</v>
      </c>
      <c r="AY120" s="90">
        <f>IF(AY114&lt;='CALC| 3'!$G$10,'CALC| 3'!$G$24,0)</f>
        <v>0</v>
      </c>
      <c r="AZ120" s="90">
        <f>IF(AZ114&lt;='CALC| 3'!$G$10,'CALC| 3'!$G$24,0)</f>
        <v>0</v>
      </c>
      <c r="BA120" s="90">
        <f>IF(BA114&lt;='CALC| 3'!$G$10,'CALC| 3'!$G$24,0)</f>
        <v>0</v>
      </c>
      <c r="BB120" s="90">
        <f>IF(BB114&lt;='CALC| 3'!$G$10,'CALC| 3'!$G$24,0)</f>
        <v>0</v>
      </c>
      <c r="BC120" s="90">
        <f>IF(BC114&lt;='CALC| 3'!$G$10,'CALC| 3'!$G$24,0)</f>
        <v>0</v>
      </c>
      <c r="BD120" s="90">
        <f>IF(BD114&lt;='CALC| 3'!$G$10,'CALC| 3'!$G$24,0)</f>
        <v>0</v>
      </c>
      <c r="BE120" s="90">
        <f>IF(BE114&lt;='CALC| 3'!$G$10,'CALC| 3'!$G$24,0)</f>
        <v>0</v>
      </c>
      <c r="BF120" s="90">
        <f>IF(BF114&lt;='CALC| 3'!$G$10,'CALC| 3'!$G$24,0)</f>
        <v>0</v>
      </c>
      <c r="BG120" s="90">
        <f>IF(BG114&lt;='CALC| 3'!$G$10,'CALC| 3'!$G$24,0)</f>
        <v>0</v>
      </c>
      <c r="BH120" s="90">
        <f>IF(BH114&lt;='CALC| 3'!$G$10,'CALC| 3'!$G$24,0)</f>
        <v>0</v>
      </c>
      <c r="BI120" s="90">
        <f>IF(BI114&lt;='CALC| 3'!$G$10,'CALC| 3'!$G$24,0)</f>
        <v>0</v>
      </c>
      <c r="BJ120" s="90">
        <f>IF(BJ114&lt;='CALC| 3'!$G$10,'CALC| 3'!$G$24,0)</f>
        <v>0</v>
      </c>
      <c r="BK120" s="90">
        <f>IF(BK114&lt;='CALC| 3'!$G$10,'CALC| 3'!$G$24,0)</f>
        <v>0</v>
      </c>
      <c r="BL120" s="90">
        <f>IF(BL114&lt;='CALC| 3'!$G$10,'CALC| 3'!$G$24,0)</f>
        <v>0</v>
      </c>
      <c r="BM120" s="90">
        <f>IF(BM114&lt;='CALC| 3'!$G$10,'CALC| 3'!$G$24,0)</f>
        <v>0</v>
      </c>
      <c r="BN120" s="90">
        <f>IF(BN114&lt;='CALC| 3'!$G$10,'CALC| 3'!$G$24,0)</f>
        <v>0</v>
      </c>
      <c r="BO120" s="68"/>
      <c r="BP120" s="68"/>
      <c r="BQ120" s="68"/>
      <c r="BR120" s="68"/>
      <c r="BS120" s="68"/>
    </row>
    <row r="121" spans="1:71" ht="14.25" x14ac:dyDescent="0.4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</row>
    <row r="122" spans="1:71" x14ac:dyDescent="0.35">
      <c r="A122" s="68"/>
      <c r="B122" s="68"/>
      <c r="C122" s="70" t="s">
        <v>26</v>
      </c>
      <c r="D122" s="68"/>
      <c r="E122" s="68"/>
      <c r="F122" s="68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68"/>
      <c r="BP122" s="68"/>
      <c r="BQ122" s="68"/>
      <c r="BR122" s="68"/>
      <c r="BS122" s="68"/>
    </row>
    <row r="123" spans="1:71" ht="15.4" x14ac:dyDescent="0.6">
      <c r="A123" s="68"/>
      <c r="B123" s="68"/>
      <c r="C123" s="68" t="s">
        <v>27</v>
      </c>
      <c r="D123" s="34" t="s">
        <v>0</v>
      </c>
      <c r="E123" s="20" t="s">
        <v>110</v>
      </c>
      <c r="F123" s="20"/>
      <c r="G123" s="90">
        <f>IF(G114&lt;='CALC| 3'!$G$10,'CALC| 3'!$G$28,0)</f>
        <v>1.2306440000000002E-2</v>
      </c>
      <c r="H123" s="90">
        <f>IF(H114&lt;='CALC| 3'!$G$10,'CALC| 3'!$G$28,0)</f>
        <v>1.2306440000000002E-2</v>
      </c>
      <c r="I123" s="90">
        <f>IF(I114&lt;='CALC| 3'!$G$10,'CALC| 3'!$G$28,0)</f>
        <v>1.2306440000000002E-2</v>
      </c>
      <c r="J123" s="90">
        <f>IF(J114&lt;='CALC| 3'!$G$10,'CALC| 3'!$G$28,0)</f>
        <v>1.2306440000000002E-2</v>
      </c>
      <c r="K123" s="90">
        <f>IF(K114&lt;='CALC| 3'!$G$10,'CALC| 3'!$G$28,0)</f>
        <v>1.2306440000000002E-2</v>
      </c>
      <c r="L123" s="90">
        <f>IF(L114&lt;='CALC| 3'!$G$10,'CALC| 3'!$G$28,0)</f>
        <v>1.2306440000000002E-2</v>
      </c>
      <c r="M123" s="90">
        <f>IF(M114&lt;='CALC| 3'!$G$10,'CALC| 3'!$G$28,0)</f>
        <v>1.2306440000000002E-2</v>
      </c>
      <c r="N123" s="90">
        <f>IF(N114&lt;='CALC| 3'!$G$10,'CALC| 3'!$G$28,0)</f>
        <v>1.2306440000000002E-2</v>
      </c>
      <c r="O123" s="90">
        <f>IF(O114&lt;='CALC| 3'!$G$10,'CALC| 3'!$G$28,0)</f>
        <v>0</v>
      </c>
      <c r="P123" s="90">
        <f>IF(P114&lt;='CALC| 3'!$G$10,'CALC| 3'!$G$28,0)</f>
        <v>0</v>
      </c>
      <c r="Q123" s="90">
        <f>IF(Q114&lt;='CALC| 3'!$G$10,'CALC| 3'!$G$28,0)</f>
        <v>0</v>
      </c>
      <c r="R123" s="90">
        <f>IF(R114&lt;='CALC| 3'!$G$10,'CALC| 3'!$G$28,0)</f>
        <v>0</v>
      </c>
      <c r="S123" s="90">
        <f>IF(S114&lt;='CALC| 3'!$G$10,'CALC| 3'!$G$28,0)</f>
        <v>0</v>
      </c>
      <c r="T123" s="90">
        <f>IF(T114&lt;='CALC| 3'!$G$10,'CALC| 3'!$G$28,0)</f>
        <v>0</v>
      </c>
      <c r="U123" s="90">
        <f>IF(U114&lt;='CALC| 3'!$G$10,'CALC| 3'!$G$28,0)</f>
        <v>0</v>
      </c>
      <c r="V123" s="90">
        <f>IF(V114&lt;='CALC| 3'!$G$10,'CALC| 3'!$G$28,0)</f>
        <v>0</v>
      </c>
      <c r="W123" s="90">
        <f>IF(W114&lt;='CALC| 3'!$G$10,'CALC| 3'!$G$28,0)</f>
        <v>0</v>
      </c>
      <c r="X123" s="90">
        <f>IF(X114&lt;='CALC| 3'!$G$10,'CALC| 3'!$G$28,0)</f>
        <v>0</v>
      </c>
      <c r="Y123" s="90">
        <f>IF(Y114&lt;='CALC| 3'!$G$10,'CALC| 3'!$G$28,0)</f>
        <v>0</v>
      </c>
      <c r="Z123" s="90">
        <f>IF(Z114&lt;='CALC| 3'!$G$10,'CALC| 3'!$G$28,0)</f>
        <v>0</v>
      </c>
      <c r="AA123" s="90">
        <f>IF(AA114&lt;='CALC| 3'!$G$10,'CALC| 3'!$G$28,0)</f>
        <v>0</v>
      </c>
      <c r="AB123" s="90">
        <f>IF(AB114&lt;='CALC| 3'!$G$10,'CALC| 3'!$G$28,0)</f>
        <v>0</v>
      </c>
      <c r="AC123" s="90">
        <f>IF(AC114&lt;='CALC| 3'!$G$10,'CALC| 3'!$G$28,0)</f>
        <v>0</v>
      </c>
      <c r="AD123" s="90">
        <f>IF(AD114&lt;='CALC| 3'!$G$10,'CALC| 3'!$G$28,0)</f>
        <v>0</v>
      </c>
      <c r="AE123" s="90">
        <f>IF(AE114&lt;='CALC| 3'!$G$10,'CALC| 3'!$G$28,0)</f>
        <v>0</v>
      </c>
      <c r="AF123" s="90">
        <f>IF(AF114&lt;='CALC| 3'!$G$10,'CALC| 3'!$G$28,0)</f>
        <v>0</v>
      </c>
      <c r="AG123" s="90">
        <f>IF(AG114&lt;='CALC| 3'!$G$10,'CALC| 3'!$G$28,0)</f>
        <v>0</v>
      </c>
      <c r="AH123" s="90">
        <f>IF(AH114&lt;='CALC| 3'!$G$10,'CALC| 3'!$G$28,0)</f>
        <v>0</v>
      </c>
      <c r="AI123" s="90">
        <f>IF(AI114&lt;='CALC| 3'!$G$10,'CALC| 3'!$G$28,0)</f>
        <v>0</v>
      </c>
      <c r="AJ123" s="90">
        <f>IF(AJ114&lt;='CALC| 3'!$G$10,'CALC| 3'!$G$28,0)</f>
        <v>0</v>
      </c>
      <c r="AK123" s="90">
        <f>IF(AK114&lt;='CALC| 3'!$G$10,'CALC| 3'!$G$28,0)</f>
        <v>0</v>
      </c>
      <c r="AL123" s="90">
        <f>IF(AL114&lt;='CALC| 3'!$G$10,'CALC| 3'!$G$28,0)</f>
        <v>0</v>
      </c>
      <c r="AM123" s="90">
        <f>IF(AM114&lt;='CALC| 3'!$G$10,'CALC| 3'!$G$28,0)</f>
        <v>0</v>
      </c>
      <c r="AN123" s="90">
        <f>IF(AN114&lt;='CALC| 3'!$G$10,'CALC| 3'!$G$28,0)</f>
        <v>0</v>
      </c>
      <c r="AO123" s="90">
        <f>IF(AO114&lt;='CALC| 3'!$G$10,'CALC| 3'!$G$28,0)</f>
        <v>0</v>
      </c>
      <c r="AP123" s="90">
        <f>IF(AP114&lt;='CALC| 3'!$G$10,'CALC| 3'!$G$28,0)</f>
        <v>0</v>
      </c>
      <c r="AQ123" s="90">
        <f>IF(AQ114&lt;='CALC| 3'!$G$10,'CALC| 3'!$G$28,0)</f>
        <v>0</v>
      </c>
      <c r="AR123" s="90">
        <f>IF(AR114&lt;='CALC| 3'!$G$10,'CALC| 3'!$G$28,0)</f>
        <v>0</v>
      </c>
      <c r="AS123" s="90">
        <f>IF(AS114&lt;='CALC| 3'!$G$10,'CALC| 3'!$G$28,0)</f>
        <v>0</v>
      </c>
      <c r="AT123" s="90">
        <f>IF(AT114&lt;='CALC| 3'!$G$10,'CALC| 3'!$G$28,0)</f>
        <v>0</v>
      </c>
      <c r="AU123" s="90">
        <f>IF(AU114&lt;='CALC| 3'!$G$10,'CALC| 3'!$G$28,0)</f>
        <v>0</v>
      </c>
      <c r="AV123" s="90">
        <f>IF(AV114&lt;='CALC| 3'!$G$10,'CALC| 3'!$G$28,0)</f>
        <v>0</v>
      </c>
      <c r="AW123" s="90">
        <f>IF(AW114&lt;='CALC| 3'!$G$10,'CALC| 3'!$G$28,0)</f>
        <v>0</v>
      </c>
      <c r="AX123" s="90">
        <f>IF(AX114&lt;='CALC| 3'!$G$10,'CALC| 3'!$G$28,0)</f>
        <v>0</v>
      </c>
      <c r="AY123" s="90">
        <f>IF(AY114&lt;='CALC| 3'!$G$10,'CALC| 3'!$G$28,0)</f>
        <v>0</v>
      </c>
      <c r="AZ123" s="90">
        <f>IF(AZ114&lt;='CALC| 3'!$G$10,'CALC| 3'!$G$28,0)</f>
        <v>0</v>
      </c>
      <c r="BA123" s="90">
        <f>IF(BA114&lt;='CALC| 3'!$G$10,'CALC| 3'!$G$28,0)</f>
        <v>0</v>
      </c>
      <c r="BB123" s="90">
        <f>IF(BB114&lt;='CALC| 3'!$G$10,'CALC| 3'!$G$28,0)</f>
        <v>0</v>
      </c>
      <c r="BC123" s="90">
        <f>IF(BC114&lt;='CALC| 3'!$G$10,'CALC| 3'!$G$28,0)</f>
        <v>0</v>
      </c>
      <c r="BD123" s="90">
        <f>IF(BD114&lt;='CALC| 3'!$G$10,'CALC| 3'!$G$28,0)</f>
        <v>0</v>
      </c>
      <c r="BE123" s="90">
        <f>IF(BE114&lt;='CALC| 3'!$G$10,'CALC| 3'!$G$28,0)</f>
        <v>0</v>
      </c>
      <c r="BF123" s="90">
        <f>IF(BF114&lt;='CALC| 3'!$G$10,'CALC| 3'!$G$28,0)</f>
        <v>0</v>
      </c>
      <c r="BG123" s="90">
        <f>IF(BG114&lt;='CALC| 3'!$G$10,'CALC| 3'!$G$28,0)</f>
        <v>0</v>
      </c>
      <c r="BH123" s="90">
        <f>IF(BH114&lt;='CALC| 3'!$G$10,'CALC| 3'!$G$28,0)</f>
        <v>0</v>
      </c>
      <c r="BI123" s="90">
        <f>IF(BI114&lt;='CALC| 3'!$G$10,'CALC| 3'!$G$28,0)</f>
        <v>0</v>
      </c>
      <c r="BJ123" s="90">
        <f>IF(BJ114&lt;='CALC| 3'!$G$10,'CALC| 3'!$G$28,0)</f>
        <v>0</v>
      </c>
      <c r="BK123" s="90">
        <f>IF(BK114&lt;='CALC| 3'!$G$10,'CALC| 3'!$G$28,0)</f>
        <v>0</v>
      </c>
      <c r="BL123" s="90">
        <f>IF(BL114&lt;='CALC| 3'!$G$10,'CALC| 3'!$G$28,0)</f>
        <v>0</v>
      </c>
      <c r="BM123" s="90">
        <f>IF(BM114&lt;='CALC| 3'!$G$10,'CALC| 3'!$G$28,0)</f>
        <v>0</v>
      </c>
      <c r="BN123" s="90">
        <f>IF(BN114&lt;='CALC| 3'!$G$10,'CALC| 3'!$G$28,0)</f>
        <v>0</v>
      </c>
      <c r="BO123" s="68"/>
      <c r="BP123" s="68"/>
      <c r="BQ123" s="68"/>
      <c r="BR123" s="68"/>
      <c r="BS123" s="68"/>
    </row>
    <row r="124" spans="1:71" ht="14.25" x14ac:dyDescent="0.4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</row>
    <row r="125" spans="1:71" x14ac:dyDescent="0.35">
      <c r="A125" s="68"/>
      <c r="B125" s="68"/>
      <c r="C125" s="70" t="s">
        <v>28</v>
      </c>
      <c r="D125" s="68"/>
      <c r="E125" s="68"/>
      <c r="F125" s="68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90"/>
      <c r="BN125" s="90"/>
      <c r="BO125" s="68"/>
      <c r="BP125" s="68"/>
      <c r="BQ125" s="68"/>
      <c r="BR125" s="68"/>
      <c r="BS125" s="68"/>
    </row>
    <row r="126" spans="1:71" ht="15.4" x14ac:dyDescent="0.6">
      <c r="A126" s="68"/>
      <c r="B126" s="68"/>
      <c r="C126" s="68" t="s">
        <v>223</v>
      </c>
      <c r="D126" s="34" t="s">
        <v>0</v>
      </c>
      <c r="E126" s="20" t="s">
        <v>110</v>
      </c>
      <c r="F126" s="20"/>
      <c r="G126" s="90">
        <f>IF(G114&lt;='CALC| 3'!$G$10,'CALC| 3'!$G$32,0)</f>
        <v>8.2847700000000003E-3</v>
      </c>
      <c r="H126" s="90">
        <f>IF(H114&lt;='CALC| 3'!$G$10,'CALC| 3'!$G$32,0)</f>
        <v>8.2847700000000003E-3</v>
      </c>
      <c r="I126" s="90">
        <f>IF(I114&lt;='CALC| 3'!$G$10,'CALC| 3'!$G$32,0)</f>
        <v>8.2847700000000003E-3</v>
      </c>
      <c r="J126" s="90">
        <f>IF(J114&lt;='CALC| 3'!$G$10,'CALC| 3'!$G$32,0)</f>
        <v>8.2847700000000003E-3</v>
      </c>
      <c r="K126" s="90">
        <f>IF(K114&lt;='CALC| 3'!$G$10,'CALC| 3'!$G$32,0)</f>
        <v>8.2847700000000003E-3</v>
      </c>
      <c r="L126" s="90">
        <f>IF(L114&lt;='CALC| 3'!$G$10,'CALC| 3'!$G$32,0)</f>
        <v>8.2847700000000003E-3</v>
      </c>
      <c r="M126" s="90">
        <f>IF(M114&lt;='CALC| 3'!$G$10,'CALC| 3'!$G$32,0)</f>
        <v>8.2847700000000003E-3</v>
      </c>
      <c r="N126" s="90">
        <f>IF(N114&lt;='CALC| 3'!$G$10,'CALC| 3'!$G$32,0)</f>
        <v>8.2847700000000003E-3</v>
      </c>
      <c r="O126" s="90">
        <f>IF(O114&lt;='CALC| 3'!$G$10,'CALC| 3'!$G$32,0)</f>
        <v>0</v>
      </c>
      <c r="P126" s="90">
        <f>IF(P114&lt;='CALC| 3'!$G$10,'CALC| 3'!$G$32,0)</f>
        <v>0</v>
      </c>
      <c r="Q126" s="90">
        <f>IF(Q114&lt;='CALC| 3'!$G$10,'CALC| 3'!$G$32,0)</f>
        <v>0</v>
      </c>
      <c r="R126" s="90">
        <f>IF(R114&lt;='CALC| 3'!$G$10,'CALC| 3'!$G$32,0)</f>
        <v>0</v>
      </c>
      <c r="S126" s="90">
        <f>IF(S114&lt;='CALC| 3'!$G$10,'CALC| 3'!$G$32,0)</f>
        <v>0</v>
      </c>
      <c r="T126" s="90">
        <f>IF(T114&lt;='CALC| 3'!$G$10,'CALC| 3'!$G$32,0)</f>
        <v>0</v>
      </c>
      <c r="U126" s="90">
        <f>IF(U114&lt;='CALC| 3'!$G$10,'CALC| 3'!$G$32,0)</f>
        <v>0</v>
      </c>
      <c r="V126" s="90">
        <f>IF(V114&lt;='CALC| 3'!$G$10,'CALC| 3'!$G$32,0)</f>
        <v>0</v>
      </c>
      <c r="W126" s="90">
        <f>IF(W114&lt;='CALC| 3'!$G$10,'CALC| 3'!$G$32,0)</f>
        <v>0</v>
      </c>
      <c r="X126" s="90">
        <f>IF(X114&lt;='CALC| 3'!$G$10,'CALC| 3'!$G$32,0)</f>
        <v>0</v>
      </c>
      <c r="Y126" s="90">
        <f>IF(Y114&lt;='CALC| 3'!$G$10,'CALC| 3'!$G$32,0)</f>
        <v>0</v>
      </c>
      <c r="Z126" s="90">
        <f>IF(Z114&lt;='CALC| 3'!$G$10,'CALC| 3'!$G$32,0)</f>
        <v>0</v>
      </c>
      <c r="AA126" s="90">
        <f>IF(AA114&lt;='CALC| 3'!$G$10,'CALC| 3'!$G$32,0)</f>
        <v>0</v>
      </c>
      <c r="AB126" s="90">
        <f>IF(AB114&lt;='CALC| 3'!$G$10,'CALC| 3'!$G$32,0)</f>
        <v>0</v>
      </c>
      <c r="AC126" s="90">
        <f>IF(AC114&lt;='CALC| 3'!$G$10,'CALC| 3'!$G$32,0)</f>
        <v>0</v>
      </c>
      <c r="AD126" s="90">
        <f>IF(AD114&lt;='CALC| 3'!$G$10,'CALC| 3'!$G$32,0)</f>
        <v>0</v>
      </c>
      <c r="AE126" s="90">
        <f>IF(AE114&lt;='CALC| 3'!$G$10,'CALC| 3'!$G$32,0)</f>
        <v>0</v>
      </c>
      <c r="AF126" s="90">
        <f>IF(AF114&lt;='CALC| 3'!$G$10,'CALC| 3'!$G$32,0)</f>
        <v>0</v>
      </c>
      <c r="AG126" s="90">
        <f>IF(AG114&lt;='CALC| 3'!$G$10,'CALC| 3'!$G$32,0)</f>
        <v>0</v>
      </c>
      <c r="AH126" s="90">
        <f>IF(AH114&lt;='CALC| 3'!$G$10,'CALC| 3'!$G$32,0)</f>
        <v>0</v>
      </c>
      <c r="AI126" s="90">
        <f>IF(AI114&lt;='CALC| 3'!$G$10,'CALC| 3'!$G$32,0)</f>
        <v>0</v>
      </c>
      <c r="AJ126" s="90">
        <f>IF(AJ114&lt;='CALC| 3'!$G$10,'CALC| 3'!$G$32,0)</f>
        <v>0</v>
      </c>
      <c r="AK126" s="90">
        <f>IF(AK114&lt;='CALC| 3'!$G$10,'CALC| 3'!$G$32,0)</f>
        <v>0</v>
      </c>
      <c r="AL126" s="90">
        <f>IF(AL114&lt;='CALC| 3'!$G$10,'CALC| 3'!$G$32,0)</f>
        <v>0</v>
      </c>
      <c r="AM126" s="90">
        <f>IF(AM114&lt;='CALC| 3'!$G$10,'CALC| 3'!$G$32,0)</f>
        <v>0</v>
      </c>
      <c r="AN126" s="90">
        <f>IF(AN114&lt;='CALC| 3'!$G$10,'CALC| 3'!$G$32,0)</f>
        <v>0</v>
      </c>
      <c r="AO126" s="90">
        <f>IF(AO114&lt;='CALC| 3'!$G$10,'CALC| 3'!$G$32,0)</f>
        <v>0</v>
      </c>
      <c r="AP126" s="90">
        <f>IF(AP114&lt;='CALC| 3'!$G$10,'CALC| 3'!$G$32,0)</f>
        <v>0</v>
      </c>
      <c r="AQ126" s="90">
        <f>IF(AQ114&lt;='CALC| 3'!$G$10,'CALC| 3'!$G$32,0)</f>
        <v>0</v>
      </c>
      <c r="AR126" s="90">
        <f>IF(AR114&lt;='CALC| 3'!$G$10,'CALC| 3'!$G$32,0)</f>
        <v>0</v>
      </c>
      <c r="AS126" s="90">
        <f>IF(AS114&lt;='CALC| 3'!$G$10,'CALC| 3'!$G$32,0)</f>
        <v>0</v>
      </c>
      <c r="AT126" s="90">
        <f>IF(AT114&lt;='CALC| 3'!$G$10,'CALC| 3'!$G$32,0)</f>
        <v>0</v>
      </c>
      <c r="AU126" s="90">
        <f>IF(AU114&lt;='CALC| 3'!$G$10,'CALC| 3'!$G$32,0)</f>
        <v>0</v>
      </c>
      <c r="AV126" s="90">
        <f>IF(AV114&lt;='CALC| 3'!$G$10,'CALC| 3'!$G$32,0)</f>
        <v>0</v>
      </c>
      <c r="AW126" s="90">
        <f>IF(AW114&lt;='CALC| 3'!$G$10,'CALC| 3'!$G$32,0)</f>
        <v>0</v>
      </c>
      <c r="AX126" s="90">
        <f>IF(AX114&lt;='CALC| 3'!$G$10,'CALC| 3'!$G$32,0)</f>
        <v>0</v>
      </c>
      <c r="AY126" s="90">
        <f>IF(AY114&lt;='CALC| 3'!$G$10,'CALC| 3'!$G$32,0)</f>
        <v>0</v>
      </c>
      <c r="AZ126" s="90">
        <f>IF(AZ114&lt;='CALC| 3'!$G$10,'CALC| 3'!$G$32,0)</f>
        <v>0</v>
      </c>
      <c r="BA126" s="90">
        <f>IF(BA114&lt;='CALC| 3'!$G$10,'CALC| 3'!$G$32,0)</f>
        <v>0</v>
      </c>
      <c r="BB126" s="90">
        <f>IF(BB114&lt;='CALC| 3'!$G$10,'CALC| 3'!$G$32,0)</f>
        <v>0</v>
      </c>
      <c r="BC126" s="90">
        <f>IF(BC114&lt;='CALC| 3'!$G$10,'CALC| 3'!$G$32,0)</f>
        <v>0</v>
      </c>
      <c r="BD126" s="90">
        <f>IF(BD114&lt;='CALC| 3'!$G$10,'CALC| 3'!$G$32,0)</f>
        <v>0</v>
      </c>
      <c r="BE126" s="90">
        <f>IF(BE114&lt;='CALC| 3'!$G$10,'CALC| 3'!$G$32,0)</f>
        <v>0</v>
      </c>
      <c r="BF126" s="90">
        <f>IF(BF114&lt;='CALC| 3'!$G$10,'CALC| 3'!$G$32,0)</f>
        <v>0</v>
      </c>
      <c r="BG126" s="90">
        <f>IF(BG114&lt;='CALC| 3'!$G$10,'CALC| 3'!$G$32,0)</f>
        <v>0</v>
      </c>
      <c r="BH126" s="90">
        <f>IF(BH114&lt;='CALC| 3'!$G$10,'CALC| 3'!$G$32,0)</f>
        <v>0</v>
      </c>
      <c r="BI126" s="90">
        <f>IF(BI114&lt;='CALC| 3'!$G$10,'CALC| 3'!$G$32,0)</f>
        <v>0</v>
      </c>
      <c r="BJ126" s="90">
        <f>IF(BJ114&lt;='CALC| 3'!$G$10,'CALC| 3'!$G$32,0)</f>
        <v>0</v>
      </c>
      <c r="BK126" s="90">
        <f>IF(BK114&lt;='CALC| 3'!$G$10,'CALC| 3'!$G$32,0)</f>
        <v>0</v>
      </c>
      <c r="BL126" s="90">
        <f>IF(BL114&lt;='CALC| 3'!$G$10,'CALC| 3'!$G$32,0)</f>
        <v>0</v>
      </c>
      <c r="BM126" s="90">
        <f>IF(BM114&lt;='CALC| 3'!$G$10,'CALC| 3'!$G$32,0)</f>
        <v>0</v>
      </c>
      <c r="BN126" s="90">
        <f>IF(BN114&lt;='CALC| 3'!$G$10,'CALC| 3'!$G$32,0)</f>
        <v>0</v>
      </c>
      <c r="BO126" s="68"/>
      <c r="BP126" s="68"/>
      <c r="BQ126" s="68"/>
      <c r="BR126" s="68"/>
      <c r="BS126" s="68"/>
    </row>
    <row r="127" spans="1:71" ht="15.4" x14ac:dyDescent="0.6">
      <c r="A127" s="68"/>
      <c r="B127" s="68"/>
      <c r="C127" s="68" t="s">
        <v>154</v>
      </c>
      <c r="D127" s="34" t="s">
        <v>0</v>
      </c>
      <c r="E127" s="20" t="s">
        <v>110</v>
      </c>
      <c r="F127" s="20"/>
      <c r="G127" s="90">
        <f>IF(G114&lt;='CALC| 3'!$G$10,'CALC| 3'!$G$33,0)</f>
        <v>1.4100189819433935E-2</v>
      </c>
      <c r="H127" s="90">
        <f>IF(H114&lt;='CALC| 3'!$G$10,'CALC| 3'!$G$33,0)</f>
        <v>1.4100189819433935E-2</v>
      </c>
      <c r="I127" s="90">
        <f>IF(I114&lt;='CALC| 3'!$G$10,'CALC| 3'!$G$33,0)</f>
        <v>1.4100189819433935E-2</v>
      </c>
      <c r="J127" s="90">
        <f>IF(J114&lt;='CALC| 3'!$G$10,'CALC| 3'!$G$33,0)</f>
        <v>1.4100189819433935E-2</v>
      </c>
      <c r="K127" s="90">
        <f>IF(K114&lt;='CALC| 3'!$G$10,'CALC| 3'!$G$33,0)</f>
        <v>1.4100189819433935E-2</v>
      </c>
      <c r="L127" s="90">
        <f>IF(L114&lt;='CALC| 3'!$G$10,'CALC| 3'!$G$33,0)</f>
        <v>1.4100189819433935E-2</v>
      </c>
      <c r="M127" s="90">
        <f>IF(M114&lt;='CALC| 3'!$G$10,'CALC| 3'!$G$33,0)</f>
        <v>1.4100189819433935E-2</v>
      </c>
      <c r="N127" s="90">
        <f>IF(N114&lt;='CALC| 3'!$G$10,'CALC| 3'!$G$33,0)</f>
        <v>1.4100189819433935E-2</v>
      </c>
      <c r="O127" s="90">
        <f>IF(O114&lt;='CALC| 3'!$G$10,'CALC| 3'!$G$33,0)</f>
        <v>0</v>
      </c>
      <c r="P127" s="90">
        <f>IF(P114&lt;='CALC| 3'!$G$10,'CALC| 3'!$G$33,0)</f>
        <v>0</v>
      </c>
      <c r="Q127" s="90">
        <f>IF(Q114&lt;='CALC| 3'!$G$10,'CALC| 3'!$G$33,0)</f>
        <v>0</v>
      </c>
      <c r="R127" s="90">
        <f>IF(R114&lt;='CALC| 3'!$G$10,'CALC| 3'!$G$33,0)</f>
        <v>0</v>
      </c>
      <c r="S127" s="90">
        <f>IF(S114&lt;='CALC| 3'!$G$10,'CALC| 3'!$G$33,0)</f>
        <v>0</v>
      </c>
      <c r="T127" s="90">
        <f>IF(T114&lt;='CALC| 3'!$G$10,'CALC| 3'!$G$33,0)</f>
        <v>0</v>
      </c>
      <c r="U127" s="90">
        <f>IF(U114&lt;='CALC| 3'!$G$10,'CALC| 3'!$G$33,0)</f>
        <v>0</v>
      </c>
      <c r="V127" s="90">
        <f>IF(V114&lt;='CALC| 3'!$G$10,'CALC| 3'!$G$33,0)</f>
        <v>0</v>
      </c>
      <c r="W127" s="90">
        <f>IF(W114&lt;='CALC| 3'!$G$10,'CALC| 3'!$G$33,0)</f>
        <v>0</v>
      </c>
      <c r="X127" s="90">
        <f>IF(X114&lt;='CALC| 3'!$G$10,'CALC| 3'!$G$33,0)</f>
        <v>0</v>
      </c>
      <c r="Y127" s="90">
        <f>IF(Y114&lt;='CALC| 3'!$G$10,'CALC| 3'!$G$33,0)</f>
        <v>0</v>
      </c>
      <c r="Z127" s="90">
        <f>IF(Z114&lt;='CALC| 3'!$G$10,'CALC| 3'!$G$33,0)</f>
        <v>0</v>
      </c>
      <c r="AA127" s="90">
        <f>IF(AA114&lt;='CALC| 3'!$G$10,'CALC| 3'!$G$33,0)</f>
        <v>0</v>
      </c>
      <c r="AB127" s="90">
        <f>IF(AB114&lt;='CALC| 3'!$G$10,'CALC| 3'!$G$33,0)</f>
        <v>0</v>
      </c>
      <c r="AC127" s="90">
        <f>IF(AC114&lt;='CALC| 3'!$G$10,'CALC| 3'!$G$33,0)</f>
        <v>0</v>
      </c>
      <c r="AD127" s="90">
        <f>IF(AD114&lt;='CALC| 3'!$G$10,'CALC| 3'!$G$33,0)</f>
        <v>0</v>
      </c>
      <c r="AE127" s="90">
        <f>IF(AE114&lt;='CALC| 3'!$G$10,'CALC| 3'!$G$33,0)</f>
        <v>0</v>
      </c>
      <c r="AF127" s="90">
        <f>IF(AF114&lt;='CALC| 3'!$G$10,'CALC| 3'!$G$33,0)</f>
        <v>0</v>
      </c>
      <c r="AG127" s="90">
        <f>IF(AG114&lt;='CALC| 3'!$G$10,'CALC| 3'!$G$33,0)</f>
        <v>0</v>
      </c>
      <c r="AH127" s="90">
        <f>IF(AH114&lt;='CALC| 3'!$G$10,'CALC| 3'!$G$33,0)</f>
        <v>0</v>
      </c>
      <c r="AI127" s="90">
        <f>IF(AI114&lt;='CALC| 3'!$G$10,'CALC| 3'!$G$33,0)</f>
        <v>0</v>
      </c>
      <c r="AJ127" s="90">
        <f>IF(AJ114&lt;='CALC| 3'!$G$10,'CALC| 3'!$G$33,0)</f>
        <v>0</v>
      </c>
      <c r="AK127" s="90">
        <f>IF(AK114&lt;='CALC| 3'!$G$10,'CALC| 3'!$G$33,0)</f>
        <v>0</v>
      </c>
      <c r="AL127" s="90">
        <f>IF(AL114&lt;='CALC| 3'!$G$10,'CALC| 3'!$G$33,0)</f>
        <v>0</v>
      </c>
      <c r="AM127" s="90">
        <f>IF(AM114&lt;='CALC| 3'!$G$10,'CALC| 3'!$G$33,0)</f>
        <v>0</v>
      </c>
      <c r="AN127" s="90">
        <f>IF(AN114&lt;='CALC| 3'!$G$10,'CALC| 3'!$G$33,0)</f>
        <v>0</v>
      </c>
      <c r="AO127" s="90">
        <f>IF(AO114&lt;='CALC| 3'!$G$10,'CALC| 3'!$G$33,0)</f>
        <v>0</v>
      </c>
      <c r="AP127" s="90">
        <f>IF(AP114&lt;='CALC| 3'!$G$10,'CALC| 3'!$G$33,0)</f>
        <v>0</v>
      </c>
      <c r="AQ127" s="90">
        <f>IF(AQ114&lt;='CALC| 3'!$G$10,'CALC| 3'!$G$33,0)</f>
        <v>0</v>
      </c>
      <c r="AR127" s="90">
        <f>IF(AR114&lt;='CALC| 3'!$G$10,'CALC| 3'!$G$33,0)</f>
        <v>0</v>
      </c>
      <c r="AS127" s="90">
        <f>IF(AS114&lt;='CALC| 3'!$G$10,'CALC| 3'!$G$33,0)</f>
        <v>0</v>
      </c>
      <c r="AT127" s="90">
        <f>IF(AT114&lt;='CALC| 3'!$G$10,'CALC| 3'!$G$33,0)</f>
        <v>0</v>
      </c>
      <c r="AU127" s="90">
        <f>IF(AU114&lt;='CALC| 3'!$G$10,'CALC| 3'!$G$33,0)</f>
        <v>0</v>
      </c>
      <c r="AV127" s="90">
        <f>IF(AV114&lt;='CALC| 3'!$G$10,'CALC| 3'!$G$33,0)</f>
        <v>0</v>
      </c>
      <c r="AW127" s="90">
        <f>IF(AW114&lt;='CALC| 3'!$G$10,'CALC| 3'!$G$33,0)</f>
        <v>0</v>
      </c>
      <c r="AX127" s="90">
        <f>IF(AX114&lt;='CALC| 3'!$G$10,'CALC| 3'!$G$33,0)</f>
        <v>0</v>
      </c>
      <c r="AY127" s="90">
        <f>IF(AY114&lt;='CALC| 3'!$G$10,'CALC| 3'!$G$33,0)</f>
        <v>0</v>
      </c>
      <c r="AZ127" s="90">
        <f>IF(AZ114&lt;='CALC| 3'!$G$10,'CALC| 3'!$G$33,0)</f>
        <v>0</v>
      </c>
      <c r="BA127" s="90">
        <f>IF(BA114&lt;='CALC| 3'!$G$10,'CALC| 3'!$G$33,0)</f>
        <v>0</v>
      </c>
      <c r="BB127" s="90">
        <f>IF(BB114&lt;='CALC| 3'!$G$10,'CALC| 3'!$G$33,0)</f>
        <v>0</v>
      </c>
      <c r="BC127" s="90">
        <f>IF(BC114&lt;='CALC| 3'!$G$10,'CALC| 3'!$G$33,0)</f>
        <v>0</v>
      </c>
      <c r="BD127" s="90">
        <f>IF(BD114&lt;='CALC| 3'!$G$10,'CALC| 3'!$G$33,0)</f>
        <v>0</v>
      </c>
      <c r="BE127" s="90">
        <f>IF(BE114&lt;='CALC| 3'!$G$10,'CALC| 3'!$G$33,0)</f>
        <v>0</v>
      </c>
      <c r="BF127" s="90">
        <f>IF(BF114&lt;='CALC| 3'!$G$10,'CALC| 3'!$G$33,0)</f>
        <v>0</v>
      </c>
      <c r="BG127" s="90">
        <f>IF(BG114&lt;='CALC| 3'!$G$10,'CALC| 3'!$G$33,0)</f>
        <v>0</v>
      </c>
      <c r="BH127" s="90">
        <f>IF(BH114&lt;='CALC| 3'!$G$10,'CALC| 3'!$G$33,0)</f>
        <v>0</v>
      </c>
      <c r="BI127" s="90">
        <f>IF(BI114&lt;='CALC| 3'!$G$10,'CALC| 3'!$G$33,0)</f>
        <v>0</v>
      </c>
      <c r="BJ127" s="90">
        <f>IF(BJ114&lt;='CALC| 3'!$G$10,'CALC| 3'!$G$33,0)</f>
        <v>0</v>
      </c>
      <c r="BK127" s="90">
        <f>IF(BK114&lt;='CALC| 3'!$G$10,'CALC| 3'!$G$33,0)</f>
        <v>0</v>
      </c>
      <c r="BL127" s="90">
        <f>IF(BL114&lt;='CALC| 3'!$G$10,'CALC| 3'!$G$33,0)</f>
        <v>0</v>
      </c>
      <c r="BM127" s="90">
        <f>IF(BM114&lt;='CALC| 3'!$G$10,'CALC| 3'!$G$33,0)</f>
        <v>0</v>
      </c>
      <c r="BN127" s="90">
        <f>IF(BN114&lt;='CALC| 3'!$G$10,'CALC| 3'!$G$33,0)</f>
        <v>0</v>
      </c>
      <c r="BO127" s="68"/>
      <c r="BP127" s="68"/>
      <c r="BQ127" s="68"/>
      <c r="BR127" s="68"/>
      <c r="BS127" s="68"/>
    </row>
    <row r="128" spans="1:71" ht="15.4" x14ac:dyDescent="0.6">
      <c r="A128" s="68"/>
      <c r="B128" s="68"/>
      <c r="C128" s="68" t="s">
        <v>224</v>
      </c>
      <c r="D128" s="34" t="s">
        <v>0</v>
      </c>
      <c r="E128" s="20" t="s">
        <v>110</v>
      </c>
      <c r="F128" s="20"/>
      <c r="G128" s="90">
        <f>IF(G114&lt;='CALC| 3'!$G$10,'CALC| 3'!$G$34,0)</f>
        <v>2.108591825212168E-2</v>
      </c>
      <c r="H128" s="90">
        <f>IF(H114&lt;='CALC| 3'!$G$10,'CALC| 3'!$G$34,0)</f>
        <v>2.108591825212168E-2</v>
      </c>
      <c r="I128" s="90">
        <f>IF(I114&lt;='CALC| 3'!$G$10,'CALC| 3'!$G$34,0)</f>
        <v>2.108591825212168E-2</v>
      </c>
      <c r="J128" s="90">
        <f>IF(J114&lt;='CALC| 3'!$G$10,'CALC| 3'!$G$34,0)</f>
        <v>2.108591825212168E-2</v>
      </c>
      <c r="K128" s="90">
        <f>IF(K114&lt;='CALC| 3'!$G$10,'CALC| 3'!$G$34,0)</f>
        <v>2.108591825212168E-2</v>
      </c>
      <c r="L128" s="90">
        <f>IF(L114&lt;='CALC| 3'!$G$10,'CALC| 3'!$G$34,0)</f>
        <v>2.108591825212168E-2</v>
      </c>
      <c r="M128" s="90">
        <f>IF(M114&lt;='CALC| 3'!$G$10,'CALC| 3'!$G$34,0)</f>
        <v>2.108591825212168E-2</v>
      </c>
      <c r="N128" s="90">
        <f>IF(N114&lt;='CALC| 3'!$G$10,'CALC| 3'!$G$34,0)</f>
        <v>2.108591825212168E-2</v>
      </c>
      <c r="O128" s="90">
        <f>IF(O114&lt;='CALC| 3'!$G$10,'CALC| 3'!$G$34,0)</f>
        <v>0</v>
      </c>
      <c r="P128" s="90">
        <f>IF(P114&lt;='CALC| 3'!$G$10,'CALC| 3'!$G$34,0)</f>
        <v>0</v>
      </c>
      <c r="Q128" s="90">
        <f>IF(Q114&lt;='CALC| 3'!$G$10,'CALC| 3'!$G$34,0)</f>
        <v>0</v>
      </c>
      <c r="R128" s="90">
        <f>IF(R114&lt;='CALC| 3'!$G$10,'CALC| 3'!$G$34,0)</f>
        <v>0</v>
      </c>
      <c r="S128" s="90">
        <f>IF(S114&lt;='CALC| 3'!$G$10,'CALC| 3'!$G$34,0)</f>
        <v>0</v>
      </c>
      <c r="T128" s="90">
        <f>IF(T114&lt;='CALC| 3'!$G$10,'CALC| 3'!$G$34,0)</f>
        <v>0</v>
      </c>
      <c r="U128" s="90">
        <f>IF(U114&lt;='CALC| 3'!$G$10,'CALC| 3'!$G$34,0)</f>
        <v>0</v>
      </c>
      <c r="V128" s="90">
        <f>IF(V114&lt;='CALC| 3'!$G$10,'CALC| 3'!$G$34,0)</f>
        <v>0</v>
      </c>
      <c r="W128" s="90">
        <f>IF(W114&lt;='CALC| 3'!$G$10,'CALC| 3'!$G$34,0)</f>
        <v>0</v>
      </c>
      <c r="X128" s="90">
        <f>IF(X114&lt;='CALC| 3'!$G$10,'CALC| 3'!$G$34,0)</f>
        <v>0</v>
      </c>
      <c r="Y128" s="90">
        <f>IF(Y114&lt;='CALC| 3'!$G$10,'CALC| 3'!$G$34,0)</f>
        <v>0</v>
      </c>
      <c r="Z128" s="90">
        <f>IF(Z114&lt;='CALC| 3'!$G$10,'CALC| 3'!$G$34,0)</f>
        <v>0</v>
      </c>
      <c r="AA128" s="90">
        <f>IF(AA114&lt;='CALC| 3'!$G$10,'CALC| 3'!$G$34,0)</f>
        <v>0</v>
      </c>
      <c r="AB128" s="90">
        <f>IF(AB114&lt;='CALC| 3'!$G$10,'CALC| 3'!$G$34,0)</f>
        <v>0</v>
      </c>
      <c r="AC128" s="90">
        <f>IF(AC114&lt;='CALC| 3'!$G$10,'CALC| 3'!$G$34,0)</f>
        <v>0</v>
      </c>
      <c r="AD128" s="90">
        <f>IF(AD114&lt;='CALC| 3'!$G$10,'CALC| 3'!$G$34,0)</f>
        <v>0</v>
      </c>
      <c r="AE128" s="90">
        <f>IF(AE114&lt;='CALC| 3'!$G$10,'CALC| 3'!$G$34,0)</f>
        <v>0</v>
      </c>
      <c r="AF128" s="90">
        <f>IF(AF114&lt;='CALC| 3'!$G$10,'CALC| 3'!$G$34,0)</f>
        <v>0</v>
      </c>
      <c r="AG128" s="90">
        <f>IF(AG114&lt;='CALC| 3'!$G$10,'CALC| 3'!$G$34,0)</f>
        <v>0</v>
      </c>
      <c r="AH128" s="90">
        <f>IF(AH114&lt;='CALC| 3'!$G$10,'CALC| 3'!$G$34,0)</f>
        <v>0</v>
      </c>
      <c r="AI128" s="90">
        <f>IF(AI114&lt;='CALC| 3'!$G$10,'CALC| 3'!$G$34,0)</f>
        <v>0</v>
      </c>
      <c r="AJ128" s="90">
        <f>IF(AJ114&lt;='CALC| 3'!$G$10,'CALC| 3'!$G$34,0)</f>
        <v>0</v>
      </c>
      <c r="AK128" s="90">
        <f>IF(AK114&lt;='CALC| 3'!$G$10,'CALC| 3'!$G$34,0)</f>
        <v>0</v>
      </c>
      <c r="AL128" s="90">
        <f>IF(AL114&lt;='CALC| 3'!$G$10,'CALC| 3'!$G$34,0)</f>
        <v>0</v>
      </c>
      <c r="AM128" s="90">
        <f>IF(AM114&lt;='CALC| 3'!$G$10,'CALC| 3'!$G$34,0)</f>
        <v>0</v>
      </c>
      <c r="AN128" s="90">
        <f>IF(AN114&lt;='CALC| 3'!$G$10,'CALC| 3'!$G$34,0)</f>
        <v>0</v>
      </c>
      <c r="AO128" s="90">
        <f>IF(AO114&lt;='CALC| 3'!$G$10,'CALC| 3'!$G$34,0)</f>
        <v>0</v>
      </c>
      <c r="AP128" s="90">
        <f>IF(AP114&lt;='CALC| 3'!$G$10,'CALC| 3'!$G$34,0)</f>
        <v>0</v>
      </c>
      <c r="AQ128" s="90">
        <f>IF(AQ114&lt;='CALC| 3'!$G$10,'CALC| 3'!$G$34,0)</f>
        <v>0</v>
      </c>
      <c r="AR128" s="90">
        <f>IF(AR114&lt;='CALC| 3'!$G$10,'CALC| 3'!$G$34,0)</f>
        <v>0</v>
      </c>
      <c r="AS128" s="90">
        <f>IF(AS114&lt;='CALC| 3'!$G$10,'CALC| 3'!$G$34,0)</f>
        <v>0</v>
      </c>
      <c r="AT128" s="90">
        <f>IF(AT114&lt;='CALC| 3'!$G$10,'CALC| 3'!$G$34,0)</f>
        <v>0</v>
      </c>
      <c r="AU128" s="90">
        <f>IF(AU114&lt;='CALC| 3'!$G$10,'CALC| 3'!$G$34,0)</f>
        <v>0</v>
      </c>
      <c r="AV128" s="90">
        <f>IF(AV114&lt;='CALC| 3'!$G$10,'CALC| 3'!$G$34,0)</f>
        <v>0</v>
      </c>
      <c r="AW128" s="90">
        <f>IF(AW114&lt;='CALC| 3'!$G$10,'CALC| 3'!$G$34,0)</f>
        <v>0</v>
      </c>
      <c r="AX128" s="90">
        <f>IF(AX114&lt;='CALC| 3'!$G$10,'CALC| 3'!$G$34,0)</f>
        <v>0</v>
      </c>
      <c r="AY128" s="90">
        <f>IF(AY114&lt;='CALC| 3'!$G$10,'CALC| 3'!$G$34,0)</f>
        <v>0</v>
      </c>
      <c r="AZ128" s="90">
        <f>IF(AZ114&lt;='CALC| 3'!$G$10,'CALC| 3'!$G$34,0)</f>
        <v>0</v>
      </c>
      <c r="BA128" s="90">
        <f>IF(BA114&lt;='CALC| 3'!$G$10,'CALC| 3'!$G$34,0)</f>
        <v>0</v>
      </c>
      <c r="BB128" s="90">
        <f>IF(BB114&lt;='CALC| 3'!$G$10,'CALC| 3'!$G$34,0)</f>
        <v>0</v>
      </c>
      <c r="BC128" s="90">
        <f>IF(BC114&lt;='CALC| 3'!$G$10,'CALC| 3'!$G$34,0)</f>
        <v>0</v>
      </c>
      <c r="BD128" s="90">
        <f>IF(BD114&lt;='CALC| 3'!$G$10,'CALC| 3'!$G$34,0)</f>
        <v>0</v>
      </c>
      <c r="BE128" s="90">
        <f>IF(BE114&lt;='CALC| 3'!$G$10,'CALC| 3'!$G$34,0)</f>
        <v>0</v>
      </c>
      <c r="BF128" s="90">
        <f>IF(BF114&lt;='CALC| 3'!$G$10,'CALC| 3'!$G$34,0)</f>
        <v>0</v>
      </c>
      <c r="BG128" s="90">
        <f>IF(BG114&lt;='CALC| 3'!$G$10,'CALC| 3'!$G$34,0)</f>
        <v>0</v>
      </c>
      <c r="BH128" s="90">
        <f>IF(BH114&lt;='CALC| 3'!$G$10,'CALC| 3'!$G$34,0)</f>
        <v>0</v>
      </c>
      <c r="BI128" s="90">
        <f>IF(BI114&lt;='CALC| 3'!$G$10,'CALC| 3'!$G$34,0)</f>
        <v>0</v>
      </c>
      <c r="BJ128" s="90">
        <f>IF(BJ114&lt;='CALC| 3'!$G$10,'CALC| 3'!$G$34,0)</f>
        <v>0</v>
      </c>
      <c r="BK128" s="90">
        <f>IF(BK114&lt;='CALC| 3'!$G$10,'CALC| 3'!$G$34,0)</f>
        <v>0</v>
      </c>
      <c r="BL128" s="90">
        <f>IF(BL114&lt;='CALC| 3'!$G$10,'CALC| 3'!$G$34,0)</f>
        <v>0</v>
      </c>
      <c r="BM128" s="90">
        <f>IF(BM114&lt;='CALC| 3'!$G$10,'CALC| 3'!$G$34,0)</f>
        <v>0</v>
      </c>
      <c r="BN128" s="90">
        <f>IF(BN114&lt;='CALC| 3'!$G$10,'CALC| 3'!$G$34,0)</f>
        <v>0</v>
      </c>
      <c r="BO128" s="68"/>
      <c r="BP128" s="68"/>
      <c r="BQ128" s="68"/>
      <c r="BR128" s="68"/>
      <c r="BS128" s="68"/>
    </row>
    <row r="129" spans="1:71" ht="15.4" x14ac:dyDescent="0.6">
      <c r="A129" s="68"/>
      <c r="B129" s="68"/>
      <c r="C129" s="68" t="s">
        <v>150</v>
      </c>
      <c r="D129" s="34" t="s">
        <v>0</v>
      </c>
      <c r="E129" s="20" t="s">
        <v>110</v>
      </c>
      <c r="F129" s="20"/>
      <c r="G129" s="90">
        <f>IF(G114&lt;='CALC| 3'!$G$10,'CALC| 3'!$G$35,0)</f>
        <v>7.5323257712518576E-2</v>
      </c>
      <c r="H129" s="90">
        <f>IF(H114&lt;='CALC| 3'!$G$10,'CALC| 3'!$G$35,0)</f>
        <v>7.5323257712518576E-2</v>
      </c>
      <c r="I129" s="90">
        <f>IF(I114&lt;='CALC| 3'!$G$10,'CALC| 3'!$G$35,0)</f>
        <v>7.5323257712518576E-2</v>
      </c>
      <c r="J129" s="90">
        <f>IF(J114&lt;='CALC| 3'!$G$10,'CALC| 3'!$G$35,0)</f>
        <v>7.5323257712518576E-2</v>
      </c>
      <c r="K129" s="90">
        <f>IF(K114&lt;='CALC| 3'!$G$10,'CALC| 3'!$G$35,0)</f>
        <v>7.5323257712518576E-2</v>
      </c>
      <c r="L129" s="90">
        <f>IF(L114&lt;='CALC| 3'!$G$10,'CALC| 3'!$G$35,0)</f>
        <v>7.5323257712518576E-2</v>
      </c>
      <c r="M129" s="90">
        <f>IF(M114&lt;='CALC| 3'!$G$10,'CALC| 3'!$G$35,0)</f>
        <v>7.5323257712518576E-2</v>
      </c>
      <c r="N129" s="90">
        <f>IF(N114&lt;='CALC| 3'!$G$10,'CALC| 3'!$G$35,0)</f>
        <v>7.5323257712518576E-2</v>
      </c>
      <c r="O129" s="90">
        <f>IF(O114&lt;='CALC| 3'!$G$10,'CALC| 3'!$G$35,0)</f>
        <v>0</v>
      </c>
      <c r="P129" s="90">
        <f>IF(P114&lt;='CALC| 3'!$G$10,'CALC| 3'!$G$35,0)</f>
        <v>0</v>
      </c>
      <c r="Q129" s="90">
        <f>IF(Q114&lt;='CALC| 3'!$G$10,'CALC| 3'!$G$35,0)</f>
        <v>0</v>
      </c>
      <c r="R129" s="90">
        <f>IF(R114&lt;='CALC| 3'!$G$10,'CALC| 3'!$G$35,0)</f>
        <v>0</v>
      </c>
      <c r="S129" s="90">
        <f>IF(S114&lt;='CALC| 3'!$G$10,'CALC| 3'!$G$35,0)</f>
        <v>0</v>
      </c>
      <c r="T129" s="90">
        <f>IF(T114&lt;='CALC| 3'!$G$10,'CALC| 3'!$G$35,0)</f>
        <v>0</v>
      </c>
      <c r="U129" s="90">
        <f>IF(U114&lt;='CALC| 3'!$G$10,'CALC| 3'!$G$35,0)</f>
        <v>0</v>
      </c>
      <c r="V129" s="90">
        <f>IF(V114&lt;='CALC| 3'!$G$10,'CALC| 3'!$G$35,0)</f>
        <v>0</v>
      </c>
      <c r="W129" s="90">
        <f>IF(W114&lt;='CALC| 3'!$G$10,'CALC| 3'!$G$35,0)</f>
        <v>0</v>
      </c>
      <c r="X129" s="90">
        <f>IF(X114&lt;='CALC| 3'!$G$10,'CALC| 3'!$G$35,0)</f>
        <v>0</v>
      </c>
      <c r="Y129" s="90">
        <f>IF(Y114&lt;='CALC| 3'!$G$10,'CALC| 3'!$G$35,0)</f>
        <v>0</v>
      </c>
      <c r="Z129" s="90">
        <f>IF(Z114&lt;='CALC| 3'!$G$10,'CALC| 3'!$G$35,0)</f>
        <v>0</v>
      </c>
      <c r="AA129" s="90">
        <f>IF(AA114&lt;='CALC| 3'!$G$10,'CALC| 3'!$G$35,0)</f>
        <v>0</v>
      </c>
      <c r="AB129" s="90">
        <f>IF(AB114&lt;='CALC| 3'!$G$10,'CALC| 3'!$G$35,0)</f>
        <v>0</v>
      </c>
      <c r="AC129" s="90">
        <f>IF(AC114&lt;='CALC| 3'!$G$10,'CALC| 3'!$G$35,0)</f>
        <v>0</v>
      </c>
      <c r="AD129" s="90">
        <f>IF(AD114&lt;='CALC| 3'!$G$10,'CALC| 3'!$G$35,0)</f>
        <v>0</v>
      </c>
      <c r="AE129" s="90">
        <f>IF(AE114&lt;='CALC| 3'!$G$10,'CALC| 3'!$G$35,0)</f>
        <v>0</v>
      </c>
      <c r="AF129" s="90">
        <f>IF(AF114&lt;='CALC| 3'!$G$10,'CALC| 3'!$G$35,0)</f>
        <v>0</v>
      </c>
      <c r="AG129" s="90">
        <f>IF(AG114&lt;='CALC| 3'!$G$10,'CALC| 3'!$G$35,0)</f>
        <v>0</v>
      </c>
      <c r="AH129" s="90">
        <f>IF(AH114&lt;='CALC| 3'!$G$10,'CALC| 3'!$G$35,0)</f>
        <v>0</v>
      </c>
      <c r="AI129" s="90">
        <f>IF(AI114&lt;='CALC| 3'!$G$10,'CALC| 3'!$G$35,0)</f>
        <v>0</v>
      </c>
      <c r="AJ129" s="90">
        <f>IF(AJ114&lt;='CALC| 3'!$G$10,'CALC| 3'!$G$35,0)</f>
        <v>0</v>
      </c>
      <c r="AK129" s="90">
        <f>IF(AK114&lt;='CALC| 3'!$G$10,'CALC| 3'!$G$35,0)</f>
        <v>0</v>
      </c>
      <c r="AL129" s="90">
        <f>IF(AL114&lt;='CALC| 3'!$G$10,'CALC| 3'!$G$35,0)</f>
        <v>0</v>
      </c>
      <c r="AM129" s="90">
        <f>IF(AM114&lt;='CALC| 3'!$G$10,'CALC| 3'!$G$35,0)</f>
        <v>0</v>
      </c>
      <c r="AN129" s="90">
        <f>IF(AN114&lt;='CALC| 3'!$G$10,'CALC| 3'!$G$35,0)</f>
        <v>0</v>
      </c>
      <c r="AO129" s="90">
        <f>IF(AO114&lt;='CALC| 3'!$G$10,'CALC| 3'!$G$35,0)</f>
        <v>0</v>
      </c>
      <c r="AP129" s="90">
        <f>IF(AP114&lt;='CALC| 3'!$G$10,'CALC| 3'!$G$35,0)</f>
        <v>0</v>
      </c>
      <c r="AQ129" s="90">
        <f>IF(AQ114&lt;='CALC| 3'!$G$10,'CALC| 3'!$G$35,0)</f>
        <v>0</v>
      </c>
      <c r="AR129" s="90">
        <f>IF(AR114&lt;='CALC| 3'!$G$10,'CALC| 3'!$G$35,0)</f>
        <v>0</v>
      </c>
      <c r="AS129" s="90">
        <f>IF(AS114&lt;='CALC| 3'!$G$10,'CALC| 3'!$G$35,0)</f>
        <v>0</v>
      </c>
      <c r="AT129" s="90">
        <f>IF(AT114&lt;='CALC| 3'!$G$10,'CALC| 3'!$G$35,0)</f>
        <v>0</v>
      </c>
      <c r="AU129" s="90">
        <f>IF(AU114&lt;='CALC| 3'!$G$10,'CALC| 3'!$G$35,0)</f>
        <v>0</v>
      </c>
      <c r="AV129" s="90">
        <f>IF(AV114&lt;='CALC| 3'!$G$10,'CALC| 3'!$G$35,0)</f>
        <v>0</v>
      </c>
      <c r="AW129" s="90">
        <f>IF(AW114&lt;='CALC| 3'!$G$10,'CALC| 3'!$G$35,0)</f>
        <v>0</v>
      </c>
      <c r="AX129" s="90">
        <f>IF(AX114&lt;='CALC| 3'!$G$10,'CALC| 3'!$G$35,0)</f>
        <v>0</v>
      </c>
      <c r="AY129" s="90">
        <f>IF(AY114&lt;='CALC| 3'!$G$10,'CALC| 3'!$G$35,0)</f>
        <v>0</v>
      </c>
      <c r="AZ129" s="90">
        <f>IF(AZ114&lt;='CALC| 3'!$G$10,'CALC| 3'!$G$35,0)</f>
        <v>0</v>
      </c>
      <c r="BA129" s="90">
        <f>IF(BA114&lt;='CALC| 3'!$G$10,'CALC| 3'!$G$35,0)</f>
        <v>0</v>
      </c>
      <c r="BB129" s="90">
        <f>IF(BB114&lt;='CALC| 3'!$G$10,'CALC| 3'!$G$35,0)</f>
        <v>0</v>
      </c>
      <c r="BC129" s="90">
        <f>IF(BC114&lt;='CALC| 3'!$G$10,'CALC| 3'!$G$35,0)</f>
        <v>0</v>
      </c>
      <c r="BD129" s="90">
        <f>IF(BD114&lt;='CALC| 3'!$G$10,'CALC| 3'!$G$35,0)</f>
        <v>0</v>
      </c>
      <c r="BE129" s="90">
        <f>IF(BE114&lt;='CALC| 3'!$G$10,'CALC| 3'!$G$35,0)</f>
        <v>0</v>
      </c>
      <c r="BF129" s="90">
        <f>IF(BF114&lt;='CALC| 3'!$G$10,'CALC| 3'!$G$35,0)</f>
        <v>0</v>
      </c>
      <c r="BG129" s="90">
        <f>IF(BG114&lt;='CALC| 3'!$G$10,'CALC| 3'!$G$35,0)</f>
        <v>0</v>
      </c>
      <c r="BH129" s="90">
        <f>IF(BH114&lt;='CALC| 3'!$G$10,'CALC| 3'!$G$35,0)</f>
        <v>0</v>
      </c>
      <c r="BI129" s="90">
        <f>IF(BI114&lt;='CALC| 3'!$G$10,'CALC| 3'!$G$35,0)</f>
        <v>0</v>
      </c>
      <c r="BJ129" s="90">
        <f>IF(BJ114&lt;='CALC| 3'!$G$10,'CALC| 3'!$G$35,0)</f>
        <v>0</v>
      </c>
      <c r="BK129" s="90">
        <f>IF(BK114&lt;='CALC| 3'!$G$10,'CALC| 3'!$G$35,0)</f>
        <v>0</v>
      </c>
      <c r="BL129" s="90">
        <f>IF(BL114&lt;='CALC| 3'!$G$10,'CALC| 3'!$G$35,0)</f>
        <v>0</v>
      </c>
      <c r="BM129" s="90">
        <f>IF(BM114&lt;='CALC| 3'!$G$10,'CALC| 3'!$G$35,0)</f>
        <v>0</v>
      </c>
      <c r="BN129" s="90">
        <f>IF(BN114&lt;='CALC| 3'!$G$10,'CALC| 3'!$G$35,0)</f>
        <v>0</v>
      </c>
      <c r="BO129" s="68"/>
      <c r="BP129" s="68"/>
      <c r="BQ129" s="68"/>
      <c r="BR129" s="68"/>
      <c r="BS129" s="68"/>
    </row>
    <row r="130" spans="1:71" ht="15.4" x14ac:dyDescent="0.6">
      <c r="A130" s="68"/>
      <c r="B130" s="68"/>
      <c r="C130" s="68" t="s">
        <v>227</v>
      </c>
      <c r="D130" s="34" t="s">
        <v>0</v>
      </c>
      <c r="E130" s="20" t="s">
        <v>110</v>
      </c>
      <c r="F130" s="20"/>
      <c r="G130" s="90">
        <v>0</v>
      </c>
      <c r="H130" s="90">
        <v>0</v>
      </c>
      <c r="I130" s="90">
        <v>0</v>
      </c>
      <c r="J130" s="90">
        <v>0</v>
      </c>
      <c r="K130" s="90">
        <v>0</v>
      </c>
      <c r="L130" s="90">
        <v>0</v>
      </c>
      <c r="M130" s="90">
        <v>0</v>
      </c>
      <c r="N130" s="90">
        <v>0</v>
      </c>
      <c r="O130" s="90">
        <v>0</v>
      </c>
      <c r="P130" s="90">
        <v>0</v>
      </c>
      <c r="Q130" s="90">
        <v>0</v>
      </c>
      <c r="R130" s="90">
        <v>0</v>
      </c>
      <c r="S130" s="90">
        <v>0</v>
      </c>
      <c r="T130" s="90">
        <v>0</v>
      </c>
      <c r="U130" s="90">
        <v>0</v>
      </c>
      <c r="V130" s="90">
        <v>0</v>
      </c>
      <c r="W130" s="90">
        <v>0</v>
      </c>
      <c r="X130" s="90">
        <v>0</v>
      </c>
      <c r="Y130" s="90">
        <v>0</v>
      </c>
      <c r="Z130" s="90">
        <v>0</v>
      </c>
      <c r="AA130" s="90">
        <v>0</v>
      </c>
      <c r="AB130" s="90">
        <v>0</v>
      </c>
      <c r="AC130" s="90">
        <v>0</v>
      </c>
      <c r="AD130" s="90">
        <v>0</v>
      </c>
      <c r="AE130" s="90">
        <v>0</v>
      </c>
      <c r="AF130" s="90">
        <v>0</v>
      </c>
      <c r="AG130" s="90">
        <v>0</v>
      </c>
      <c r="AH130" s="90">
        <v>0</v>
      </c>
      <c r="AI130" s="90">
        <v>0</v>
      </c>
      <c r="AJ130" s="90">
        <v>0</v>
      </c>
      <c r="AK130" s="90">
        <v>0</v>
      </c>
      <c r="AL130" s="90">
        <v>0</v>
      </c>
      <c r="AM130" s="90">
        <v>0</v>
      </c>
      <c r="AN130" s="90">
        <v>0</v>
      </c>
      <c r="AO130" s="90">
        <v>0</v>
      </c>
      <c r="AP130" s="90">
        <v>0</v>
      </c>
      <c r="AQ130" s="90">
        <v>0</v>
      </c>
      <c r="AR130" s="90">
        <v>0</v>
      </c>
      <c r="AS130" s="90">
        <v>0</v>
      </c>
      <c r="AT130" s="90">
        <v>0</v>
      </c>
      <c r="AU130" s="90">
        <v>0</v>
      </c>
      <c r="AV130" s="90">
        <v>0</v>
      </c>
      <c r="AW130" s="90">
        <v>0</v>
      </c>
      <c r="AX130" s="90">
        <v>0</v>
      </c>
      <c r="AY130" s="90">
        <v>0</v>
      </c>
      <c r="AZ130" s="90">
        <v>0</v>
      </c>
      <c r="BA130" s="90">
        <v>0</v>
      </c>
      <c r="BB130" s="90">
        <v>0</v>
      </c>
      <c r="BC130" s="90">
        <v>0</v>
      </c>
      <c r="BD130" s="90">
        <v>0</v>
      </c>
      <c r="BE130" s="90">
        <v>0</v>
      </c>
      <c r="BF130" s="90">
        <v>0</v>
      </c>
      <c r="BG130" s="90">
        <v>0</v>
      </c>
      <c r="BH130" s="90">
        <v>0</v>
      </c>
      <c r="BI130" s="90">
        <v>0</v>
      </c>
      <c r="BJ130" s="90">
        <v>0</v>
      </c>
      <c r="BK130" s="90">
        <v>0</v>
      </c>
      <c r="BL130" s="90">
        <v>0</v>
      </c>
      <c r="BM130" s="90">
        <v>0</v>
      </c>
      <c r="BN130" s="90">
        <v>0</v>
      </c>
      <c r="BO130" s="68"/>
      <c r="BP130" s="68"/>
      <c r="BQ130" s="68"/>
      <c r="BR130" s="68"/>
      <c r="BS130" s="68"/>
    </row>
    <row r="131" spans="1:71" x14ac:dyDescent="0.35">
      <c r="A131" s="68"/>
      <c r="B131" s="68"/>
      <c r="C131" s="68"/>
      <c r="D131" s="68"/>
      <c r="E131" s="68"/>
      <c r="F131" s="68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  <c r="AI131" s="90"/>
      <c r="AJ131" s="90"/>
      <c r="AK131" s="90"/>
      <c r="AL131" s="90"/>
      <c r="AM131" s="90"/>
      <c r="AN131" s="90"/>
      <c r="AO131" s="90"/>
      <c r="AP131" s="90"/>
      <c r="AQ131" s="90"/>
      <c r="AR131" s="90"/>
      <c r="AS131" s="90"/>
      <c r="AT131" s="90"/>
      <c r="AU131" s="90"/>
      <c r="AV131" s="90"/>
      <c r="AW131" s="90"/>
      <c r="AX131" s="90"/>
      <c r="AY131" s="90"/>
      <c r="AZ131" s="90"/>
      <c r="BA131" s="90"/>
      <c r="BB131" s="90"/>
      <c r="BC131" s="90"/>
      <c r="BD131" s="90"/>
      <c r="BE131" s="90"/>
      <c r="BF131" s="90"/>
      <c r="BG131" s="90"/>
      <c r="BH131" s="90"/>
      <c r="BI131" s="90"/>
      <c r="BJ131" s="90"/>
      <c r="BK131" s="90"/>
      <c r="BL131" s="90"/>
      <c r="BM131" s="90"/>
      <c r="BN131" s="90"/>
      <c r="BO131" s="68"/>
      <c r="BP131" s="68"/>
      <c r="BQ131" s="68"/>
      <c r="BR131" s="68"/>
      <c r="BS131" s="68"/>
    </row>
    <row r="132" spans="1:71" ht="14.25" x14ac:dyDescent="0.45">
      <c r="A132"/>
      <c r="B132"/>
      <c r="C132" s="70" t="s">
        <v>29</v>
      </c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</row>
    <row r="133" spans="1:71" ht="15.4" x14ac:dyDescent="0.6">
      <c r="A133" s="68"/>
      <c r="B133" s="68"/>
      <c r="C133" s="68" t="s">
        <v>223</v>
      </c>
      <c r="D133" s="34" t="s">
        <v>0</v>
      </c>
      <c r="E133" s="20" t="s">
        <v>110</v>
      </c>
      <c r="F133" s="20"/>
      <c r="G133" s="90">
        <f>IF(G114&lt;='CALC| 3'!$G$10,'CALC| 3'!$G$41,0)</f>
        <v>1.6286300000000001E-3</v>
      </c>
      <c r="H133" s="90">
        <f>IF(H114&lt;='CALC| 3'!$G$10,'CALC| 3'!$G$41,0)</f>
        <v>1.6286300000000001E-3</v>
      </c>
      <c r="I133" s="90">
        <f>IF(I114&lt;='CALC| 3'!$G$10,'CALC| 3'!$G$41,0)</f>
        <v>1.6286300000000001E-3</v>
      </c>
      <c r="J133" s="90">
        <f>IF(J114&lt;='CALC| 3'!$G$10,'CALC| 3'!$G$41,0)</f>
        <v>1.6286300000000001E-3</v>
      </c>
      <c r="K133" s="90">
        <f>IF(K114&lt;='CALC| 3'!$G$10,'CALC| 3'!$G$41,0)</f>
        <v>1.6286300000000001E-3</v>
      </c>
      <c r="L133" s="90">
        <f>IF(L114&lt;='CALC| 3'!$G$10,'CALC| 3'!$G$41,0)</f>
        <v>1.6286300000000001E-3</v>
      </c>
      <c r="M133" s="90">
        <f>IF(M114&lt;='CALC| 3'!$G$10,'CALC| 3'!$G$41,0)</f>
        <v>1.6286300000000001E-3</v>
      </c>
      <c r="N133" s="90">
        <f>IF(N114&lt;='CALC| 3'!$G$10,'CALC| 3'!$G$41,0)</f>
        <v>1.6286300000000001E-3</v>
      </c>
      <c r="O133" s="90">
        <f>IF(O114&lt;='CALC| 3'!$G$10,'CALC| 3'!$G$41,0)</f>
        <v>0</v>
      </c>
      <c r="P133" s="90">
        <f>IF(P114&lt;='CALC| 3'!$G$10,'CALC| 3'!$G$41,0)</f>
        <v>0</v>
      </c>
      <c r="Q133" s="90">
        <f>IF(Q114&lt;='CALC| 3'!$G$10,'CALC| 3'!$G$41,0)</f>
        <v>0</v>
      </c>
      <c r="R133" s="90">
        <f>IF(R114&lt;='CALC| 3'!$G$10,'CALC| 3'!$G$41,0)</f>
        <v>0</v>
      </c>
      <c r="S133" s="90">
        <f>IF(S114&lt;='CALC| 3'!$G$10,'CALC| 3'!$G$41,0)</f>
        <v>0</v>
      </c>
      <c r="T133" s="90">
        <f>IF(T114&lt;='CALC| 3'!$G$10,'CALC| 3'!$G$41,0)</f>
        <v>0</v>
      </c>
      <c r="U133" s="90">
        <f>IF(U114&lt;='CALC| 3'!$G$10,'CALC| 3'!$G$41,0)</f>
        <v>0</v>
      </c>
      <c r="V133" s="90">
        <f>IF(V114&lt;='CALC| 3'!$G$10,'CALC| 3'!$G$41,0)</f>
        <v>0</v>
      </c>
      <c r="W133" s="90">
        <f>IF(W114&lt;='CALC| 3'!$G$10,'CALC| 3'!$G$41,0)</f>
        <v>0</v>
      </c>
      <c r="X133" s="90">
        <f>IF(X114&lt;='CALC| 3'!$G$10,'CALC| 3'!$G$41,0)</f>
        <v>0</v>
      </c>
      <c r="Y133" s="90">
        <f>IF(Y114&lt;='CALC| 3'!$G$10,'CALC| 3'!$G$41,0)</f>
        <v>0</v>
      </c>
      <c r="Z133" s="90">
        <f>IF(Z114&lt;='CALC| 3'!$G$10,'CALC| 3'!$G$41,0)</f>
        <v>0</v>
      </c>
      <c r="AA133" s="90">
        <f>IF(AA114&lt;='CALC| 3'!$G$10,'CALC| 3'!$G$41,0)</f>
        <v>0</v>
      </c>
      <c r="AB133" s="90">
        <f>IF(AB114&lt;='CALC| 3'!$G$10,'CALC| 3'!$G$41,0)</f>
        <v>0</v>
      </c>
      <c r="AC133" s="90">
        <f>IF(AC114&lt;='CALC| 3'!$G$10,'CALC| 3'!$G$41,0)</f>
        <v>0</v>
      </c>
      <c r="AD133" s="90">
        <f>IF(AD114&lt;='CALC| 3'!$G$10,'CALC| 3'!$G$41,0)</f>
        <v>0</v>
      </c>
      <c r="AE133" s="90">
        <f>IF(AE114&lt;='CALC| 3'!$G$10,'CALC| 3'!$G$41,0)</f>
        <v>0</v>
      </c>
      <c r="AF133" s="90">
        <f>IF(AF114&lt;='CALC| 3'!$G$10,'CALC| 3'!$G$41,0)</f>
        <v>0</v>
      </c>
      <c r="AG133" s="90">
        <f>IF(AG114&lt;='CALC| 3'!$G$10,'CALC| 3'!$G$41,0)</f>
        <v>0</v>
      </c>
      <c r="AH133" s="90">
        <f>IF(AH114&lt;='CALC| 3'!$G$10,'CALC| 3'!$G$41,0)</f>
        <v>0</v>
      </c>
      <c r="AI133" s="90">
        <f>IF(AI114&lt;='CALC| 3'!$G$10,'CALC| 3'!$G$41,0)</f>
        <v>0</v>
      </c>
      <c r="AJ133" s="90">
        <f>IF(AJ114&lt;='CALC| 3'!$G$10,'CALC| 3'!$G$41,0)</f>
        <v>0</v>
      </c>
      <c r="AK133" s="90">
        <f>IF(AK114&lt;='CALC| 3'!$G$10,'CALC| 3'!$G$41,0)</f>
        <v>0</v>
      </c>
      <c r="AL133" s="90">
        <f>IF(AL114&lt;='CALC| 3'!$G$10,'CALC| 3'!$G$41,0)</f>
        <v>0</v>
      </c>
      <c r="AM133" s="90">
        <f>IF(AM114&lt;='CALC| 3'!$G$10,'CALC| 3'!$G$41,0)</f>
        <v>0</v>
      </c>
      <c r="AN133" s="90">
        <f>IF(AN114&lt;='CALC| 3'!$G$10,'CALC| 3'!$G$41,0)</f>
        <v>0</v>
      </c>
      <c r="AO133" s="90">
        <f>IF(AO114&lt;='CALC| 3'!$G$10,'CALC| 3'!$G$41,0)</f>
        <v>0</v>
      </c>
      <c r="AP133" s="90">
        <f>IF(AP114&lt;='CALC| 3'!$G$10,'CALC| 3'!$G$41,0)</f>
        <v>0</v>
      </c>
      <c r="AQ133" s="90">
        <f>IF(AQ114&lt;='CALC| 3'!$G$10,'CALC| 3'!$G$41,0)</f>
        <v>0</v>
      </c>
      <c r="AR133" s="90">
        <f>IF(AR114&lt;='CALC| 3'!$G$10,'CALC| 3'!$G$41,0)</f>
        <v>0</v>
      </c>
      <c r="AS133" s="90">
        <f>IF(AS114&lt;='CALC| 3'!$G$10,'CALC| 3'!$G$41,0)</f>
        <v>0</v>
      </c>
      <c r="AT133" s="90">
        <f>IF(AT114&lt;='CALC| 3'!$G$10,'CALC| 3'!$G$41,0)</f>
        <v>0</v>
      </c>
      <c r="AU133" s="90">
        <f>IF(AU114&lt;='CALC| 3'!$G$10,'CALC| 3'!$G$41,0)</f>
        <v>0</v>
      </c>
      <c r="AV133" s="90">
        <f>IF(AV114&lt;='CALC| 3'!$G$10,'CALC| 3'!$G$41,0)</f>
        <v>0</v>
      </c>
      <c r="AW133" s="90">
        <f>IF(AW114&lt;='CALC| 3'!$G$10,'CALC| 3'!$G$41,0)</f>
        <v>0</v>
      </c>
      <c r="AX133" s="90">
        <f>IF(AX114&lt;='CALC| 3'!$G$10,'CALC| 3'!$G$41,0)</f>
        <v>0</v>
      </c>
      <c r="AY133" s="90">
        <f>IF(AY114&lt;='CALC| 3'!$G$10,'CALC| 3'!$G$41,0)</f>
        <v>0</v>
      </c>
      <c r="AZ133" s="90">
        <f>IF(AZ114&lt;='CALC| 3'!$G$10,'CALC| 3'!$G$41,0)</f>
        <v>0</v>
      </c>
      <c r="BA133" s="90">
        <f>IF(BA114&lt;='CALC| 3'!$G$10,'CALC| 3'!$G$41,0)</f>
        <v>0</v>
      </c>
      <c r="BB133" s="90">
        <f>IF(BB114&lt;='CALC| 3'!$G$10,'CALC| 3'!$G$41,0)</f>
        <v>0</v>
      </c>
      <c r="BC133" s="90">
        <f>IF(BC114&lt;='CALC| 3'!$G$10,'CALC| 3'!$G$41,0)</f>
        <v>0</v>
      </c>
      <c r="BD133" s="90">
        <f>IF(BD114&lt;='CALC| 3'!$G$10,'CALC| 3'!$G$41,0)</f>
        <v>0</v>
      </c>
      <c r="BE133" s="90">
        <f>IF(BE114&lt;='CALC| 3'!$G$10,'CALC| 3'!$G$41,0)</f>
        <v>0</v>
      </c>
      <c r="BF133" s="90">
        <f>IF(BF114&lt;='CALC| 3'!$G$10,'CALC| 3'!$G$41,0)</f>
        <v>0</v>
      </c>
      <c r="BG133" s="90">
        <f>IF(BG114&lt;='CALC| 3'!$G$10,'CALC| 3'!$G$41,0)</f>
        <v>0</v>
      </c>
      <c r="BH133" s="90">
        <f>IF(BH114&lt;='CALC| 3'!$G$10,'CALC| 3'!$G$41,0)</f>
        <v>0</v>
      </c>
      <c r="BI133" s="90">
        <f>IF(BI114&lt;='CALC| 3'!$G$10,'CALC| 3'!$G$41,0)</f>
        <v>0</v>
      </c>
      <c r="BJ133" s="90">
        <f>IF(BJ114&lt;='CALC| 3'!$G$10,'CALC| 3'!$G$41,0)</f>
        <v>0</v>
      </c>
      <c r="BK133" s="90">
        <f>IF(BK114&lt;='CALC| 3'!$G$10,'CALC| 3'!$G$41,0)</f>
        <v>0</v>
      </c>
      <c r="BL133" s="90">
        <f>IF(BL114&lt;='CALC| 3'!$G$10,'CALC| 3'!$G$41,0)</f>
        <v>0</v>
      </c>
      <c r="BM133" s="90">
        <f>IF(BM114&lt;='CALC| 3'!$G$10,'CALC| 3'!$G$41,0)</f>
        <v>0</v>
      </c>
      <c r="BN133" s="90">
        <f>IF(BN114&lt;='CALC| 3'!$G$10,'CALC| 3'!$G$41,0)</f>
        <v>0</v>
      </c>
      <c r="BO133" s="68"/>
      <c r="BP133" s="68"/>
      <c r="BQ133" s="68"/>
      <c r="BR133" s="68"/>
      <c r="BS133" s="68"/>
    </row>
    <row r="134" spans="1:71" ht="15.4" x14ac:dyDescent="0.6">
      <c r="A134" s="68"/>
      <c r="B134" s="68"/>
      <c r="C134" s="68" t="s">
        <v>154</v>
      </c>
      <c r="D134" s="34" t="s">
        <v>0</v>
      </c>
      <c r="E134" s="20" t="s">
        <v>110</v>
      </c>
      <c r="F134" s="20"/>
      <c r="G134" s="90">
        <f>IF(G114&lt;='CALC| 3'!$G$10,'CALC| 3'!$G$42,0)</f>
        <v>2.7718321867263294E-3</v>
      </c>
      <c r="H134" s="90">
        <f>IF(H114&lt;='CALC| 3'!$G$10,'CALC| 3'!$G$42,0)</f>
        <v>2.7718321867263294E-3</v>
      </c>
      <c r="I134" s="90">
        <f>IF(I114&lt;='CALC| 3'!$G$10,'CALC| 3'!$G$42,0)</f>
        <v>2.7718321867263294E-3</v>
      </c>
      <c r="J134" s="90">
        <f>IF(J114&lt;='CALC| 3'!$G$10,'CALC| 3'!$G$42,0)</f>
        <v>2.7718321867263294E-3</v>
      </c>
      <c r="K134" s="90">
        <f>IF(K114&lt;='CALC| 3'!$G$10,'CALC| 3'!$G$42,0)</f>
        <v>2.7718321867263294E-3</v>
      </c>
      <c r="L134" s="90">
        <f>IF(L114&lt;='CALC| 3'!$G$10,'CALC| 3'!$G$42,0)</f>
        <v>2.7718321867263294E-3</v>
      </c>
      <c r="M134" s="90">
        <f>IF(M114&lt;='CALC| 3'!$G$10,'CALC| 3'!$G$42,0)</f>
        <v>2.7718321867263294E-3</v>
      </c>
      <c r="N134" s="90">
        <f>IF(N114&lt;='CALC| 3'!$G$10,'CALC| 3'!$G$42,0)</f>
        <v>2.7718321867263294E-3</v>
      </c>
      <c r="O134" s="90">
        <f>IF(O114&lt;='CALC| 3'!$G$10,'CALC| 3'!$G$42,0)</f>
        <v>0</v>
      </c>
      <c r="P134" s="90">
        <f>IF(P114&lt;='CALC| 3'!$G$10,'CALC| 3'!$G$42,0)</f>
        <v>0</v>
      </c>
      <c r="Q134" s="90">
        <f>IF(Q114&lt;='CALC| 3'!$G$10,'CALC| 3'!$G$42,0)</f>
        <v>0</v>
      </c>
      <c r="R134" s="90">
        <f>IF(R114&lt;='CALC| 3'!$G$10,'CALC| 3'!$G$42,0)</f>
        <v>0</v>
      </c>
      <c r="S134" s="90">
        <f>IF(S114&lt;='CALC| 3'!$G$10,'CALC| 3'!$G$42,0)</f>
        <v>0</v>
      </c>
      <c r="T134" s="90">
        <f>IF(T114&lt;='CALC| 3'!$G$10,'CALC| 3'!$G$42,0)</f>
        <v>0</v>
      </c>
      <c r="U134" s="90">
        <f>IF(U114&lt;='CALC| 3'!$G$10,'CALC| 3'!$G$42,0)</f>
        <v>0</v>
      </c>
      <c r="V134" s="90">
        <f>IF(V114&lt;='CALC| 3'!$G$10,'CALC| 3'!$G$42,0)</f>
        <v>0</v>
      </c>
      <c r="W134" s="90">
        <f>IF(W114&lt;='CALC| 3'!$G$10,'CALC| 3'!$G$42,0)</f>
        <v>0</v>
      </c>
      <c r="X134" s="90">
        <f>IF(X114&lt;='CALC| 3'!$G$10,'CALC| 3'!$G$42,0)</f>
        <v>0</v>
      </c>
      <c r="Y134" s="90">
        <f>IF(Y114&lt;='CALC| 3'!$G$10,'CALC| 3'!$G$42,0)</f>
        <v>0</v>
      </c>
      <c r="Z134" s="90">
        <f>IF(Z114&lt;='CALC| 3'!$G$10,'CALC| 3'!$G$42,0)</f>
        <v>0</v>
      </c>
      <c r="AA134" s="90">
        <f>IF(AA114&lt;='CALC| 3'!$G$10,'CALC| 3'!$G$42,0)</f>
        <v>0</v>
      </c>
      <c r="AB134" s="90">
        <f>IF(AB114&lt;='CALC| 3'!$G$10,'CALC| 3'!$G$42,0)</f>
        <v>0</v>
      </c>
      <c r="AC134" s="90">
        <f>IF(AC114&lt;='CALC| 3'!$G$10,'CALC| 3'!$G$42,0)</f>
        <v>0</v>
      </c>
      <c r="AD134" s="90">
        <f>IF(AD114&lt;='CALC| 3'!$G$10,'CALC| 3'!$G$42,0)</f>
        <v>0</v>
      </c>
      <c r="AE134" s="90">
        <f>IF(AE114&lt;='CALC| 3'!$G$10,'CALC| 3'!$G$42,0)</f>
        <v>0</v>
      </c>
      <c r="AF134" s="90">
        <f>IF(AF114&lt;='CALC| 3'!$G$10,'CALC| 3'!$G$42,0)</f>
        <v>0</v>
      </c>
      <c r="AG134" s="90">
        <f>IF(AG114&lt;='CALC| 3'!$G$10,'CALC| 3'!$G$42,0)</f>
        <v>0</v>
      </c>
      <c r="AH134" s="90">
        <f>IF(AH114&lt;='CALC| 3'!$G$10,'CALC| 3'!$G$42,0)</f>
        <v>0</v>
      </c>
      <c r="AI134" s="90">
        <f>IF(AI114&lt;='CALC| 3'!$G$10,'CALC| 3'!$G$42,0)</f>
        <v>0</v>
      </c>
      <c r="AJ134" s="90">
        <f>IF(AJ114&lt;='CALC| 3'!$G$10,'CALC| 3'!$G$42,0)</f>
        <v>0</v>
      </c>
      <c r="AK134" s="90">
        <f>IF(AK114&lt;='CALC| 3'!$G$10,'CALC| 3'!$G$42,0)</f>
        <v>0</v>
      </c>
      <c r="AL134" s="90">
        <f>IF(AL114&lt;='CALC| 3'!$G$10,'CALC| 3'!$G$42,0)</f>
        <v>0</v>
      </c>
      <c r="AM134" s="90">
        <f>IF(AM114&lt;='CALC| 3'!$G$10,'CALC| 3'!$G$42,0)</f>
        <v>0</v>
      </c>
      <c r="AN134" s="90">
        <f>IF(AN114&lt;='CALC| 3'!$G$10,'CALC| 3'!$G$42,0)</f>
        <v>0</v>
      </c>
      <c r="AO134" s="90">
        <f>IF(AO114&lt;='CALC| 3'!$G$10,'CALC| 3'!$G$42,0)</f>
        <v>0</v>
      </c>
      <c r="AP134" s="90">
        <f>IF(AP114&lt;='CALC| 3'!$G$10,'CALC| 3'!$G$42,0)</f>
        <v>0</v>
      </c>
      <c r="AQ134" s="90">
        <f>IF(AQ114&lt;='CALC| 3'!$G$10,'CALC| 3'!$G$42,0)</f>
        <v>0</v>
      </c>
      <c r="AR134" s="90">
        <f>IF(AR114&lt;='CALC| 3'!$G$10,'CALC| 3'!$G$42,0)</f>
        <v>0</v>
      </c>
      <c r="AS134" s="90">
        <f>IF(AS114&lt;='CALC| 3'!$G$10,'CALC| 3'!$G$42,0)</f>
        <v>0</v>
      </c>
      <c r="AT134" s="90">
        <f>IF(AT114&lt;='CALC| 3'!$G$10,'CALC| 3'!$G$42,0)</f>
        <v>0</v>
      </c>
      <c r="AU134" s="90">
        <f>IF(AU114&lt;='CALC| 3'!$G$10,'CALC| 3'!$G$42,0)</f>
        <v>0</v>
      </c>
      <c r="AV134" s="90">
        <f>IF(AV114&lt;='CALC| 3'!$G$10,'CALC| 3'!$G$42,0)</f>
        <v>0</v>
      </c>
      <c r="AW134" s="90">
        <f>IF(AW114&lt;='CALC| 3'!$G$10,'CALC| 3'!$G$42,0)</f>
        <v>0</v>
      </c>
      <c r="AX134" s="90">
        <f>IF(AX114&lt;='CALC| 3'!$G$10,'CALC| 3'!$G$42,0)</f>
        <v>0</v>
      </c>
      <c r="AY134" s="90">
        <f>IF(AY114&lt;='CALC| 3'!$G$10,'CALC| 3'!$G$42,0)</f>
        <v>0</v>
      </c>
      <c r="AZ134" s="90">
        <f>IF(AZ114&lt;='CALC| 3'!$G$10,'CALC| 3'!$G$42,0)</f>
        <v>0</v>
      </c>
      <c r="BA134" s="90">
        <f>IF(BA114&lt;='CALC| 3'!$G$10,'CALC| 3'!$G$42,0)</f>
        <v>0</v>
      </c>
      <c r="BB134" s="90">
        <f>IF(BB114&lt;='CALC| 3'!$G$10,'CALC| 3'!$G$42,0)</f>
        <v>0</v>
      </c>
      <c r="BC134" s="90">
        <f>IF(BC114&lt;='CALC| 3'!$G$10,'CALC| 3'!$G$42,0)</f>
        <v>0</v>
      </c>
      <c r="BD134" s="90">
        <f>IF(BD114&lt;='CALC| 3'!$G$10,'CALC| 3'!$G$42,0)</f>
        <v>0</v>
      </c>
      <c r="BE134" s="90">
        <f>IF(BE114&lt;='CALC| 3'!$G$10,'CALC| 3'!$G$42,0)</f>
        <v>0</v>
      </c>
      <c r="BF134" s="90">
        <f>IF(BF114&lt;='CALC| 3'!$G$10,'CALC| 3'!$G$42,0)</f>
        <v>0</v>
      </c>
      <c r="BG134" s="90">
        <f>IF(BG114&lt;='CALC| 3'!$G$10,'CALC| 3'!$G$42,0)</f>
        <v>0</v>
      </c>
      <c r="BH134" s="90">
        <f>IF(BH114&lt;='CALC| 3'!$G$10,'CALC| 3'!$G$42,0)</f>
        <v>0</v>
      </c>
      <c r="BI134" s="90">
        <f>IF(BI114&lt;='CALC| 3'!$G$10,'CALC| 3'!$G$42,0)</f>
        <v>0</v>
      </c>
      <c r="BJ134" s="90">
        <f>IF(BJ114&lt;='CALC| 3'!$G$10,'CALC| 3'!$G$42,0)</f>
        <v>0</v>
      </c>
      <c r="BK134" s="90">
        <f>IF(BK114&lt;='CALC| 3'!$G$10,'CALC| 3'!$G$42,0)</f>
        <v>0</v>
      </c>
      <c r="BL134" s="90">
        <f>IF(BL114&lt;='CALC| 3'!$G$10,'CALC| 3'!$G$42,0)</f>
        <v>0</v>
      </c>
      <c r="BM134" s="90">
        <f>IF(BM114&lt;='CALC| 3'!$G$10,'CALC| 3'!$G$42,0)</f>
        <v>0</v>
      </c>
      <c r="BN134" s="90">
        <f>IF(BN114&lt;='CALC| 3'!$G$10,'CALC| 3'!$G$42,0)</f>
        <v>0</v>
      </c>
      <c r="BO134" s="68"/>
      <c r="BP134" s="68"/>
      <c r="BQ134" s="68"/>
      <c r="BR134" s="68"/>
      <c r="BS134" s="68"/>
    </row>
    <row r="135" spans="1:71" ht="15.4" x14ac:dyDescent="0.6">
      <c r="A135" s="68"/>
      <c r="B135" s="68"/>
      <c r="C135" s="68" t="s">
        <v>155</v>
      </c>
      <c r="D135" s="34" t="s">
        <v>0</v>
      </c>
      <c r="E135" s="20" t="s">
        <v>110</v>
      </c>
      <c r="F135" s="20"/>
      <c r="G135" s="90">
        <f>IF(G114&lt;='CALC| 3'!$G$10,'CALC| 3'!$G$43,0)</f>
        <v>2.2107173552081989E-2</v>
      </c>
      <c r="H135" s="90">
        <f>IF(H114&lt;='CALC| 3'!$G$10,'CALC| 3'!$G$43,0)</f>
        <v>2.2107173552081989E-2</v>
      </c>
      <c r="I135" s="90">
        <f>IF(I114&lt;='CALC| 3'!$G$10,'CALC| 3'!$G$43,0)</f>
        <v>2.2107173552081989E-2</v>
      </c>
      <c r="J135" s="90">
        <f>IF(J114&lt;='CALC| 3'!$G$10,'CALC| 3'!$G$43,0)</f>
        <v>2.2107173552081989E-2</v>
      </c>
      <c r="K135" s="90">
        <f>IF(K114&lt;='CALC| 3'!$G$10,'CALC| 3'!$G$43,0)</f>
        <v>2.2107173552081989E-2</v>
      </c>
      <c r="L135" s="90">
        <f>IF(L114&lt;='CALC| 3'!$G$10,'CALC| 3'!$G$43,0)</f>
        <v>2.2107173552081989E-2</v>
      </c>
      <c r="M135" s="90">
        <f>IF(M114&lt;='CALC| 3'!$G$10,'CALC| 3'!$G$43,0)</f>
        <v>2.2107173552081989E-2</v>
      </c>
      <c r="N135" s="90">
        <f>IF(N114&lt;='CALC| 3'!$G$10,'CALC| 3'!$G$43,0)</f>
        <v>2.2107173552081989E-2</v>
      </c>
      <c r="O135" s="90">
        <f>IF(O114&lt;='CALC| 3'!$G$10,'CALC| 3'!$G$43,0)</f>
        <v>0</v>
      </c>
      <c r="P135" s="90">
        <f>IF(P114&lt;='CALC| 3'!$G$10,'CALC| 3'!$G$43,0)</f>
        <v>0</v>
      </c>
      <c r="Q135" s="90">
        <f>IF(Q114&lt;='CALC| 3'!$G$10,'CALC| 3'!$G$43,0)</f>
        <v>0</v>
      </c>
      <c r="R135" s="90">
        <f>IF(R114&lt;='CALC| 3'!$G$10,'CALC| 3'!$G$43,0)</f>
        <v>0</v>
      </c>
      <c r="S135" s="90">
        <f>IF(S114&lt;='CALC| 3'!$G$10,'CALC| 3'!$G$43,0)</f>
        <v>0</v>
      </c>
      <c r="T135" s="90">
        <f>IF(T114&lt;='CALC| 3'!$G$10,'CALC| 3'!$G$43,0)</f>
        <v>0</v>
      </c>
      <c r="U135" s="90">
        <f>IF(U114&lt;='CALC| 3'!$G$10,'CALC| 3'!$G$43,0)</f>
        <v>0</v>
      </c>
      <c r="V135" s="90">
        <f>IF(V114&lt;='CALC| 3'!$G$10,'CALC| 3'!$G$43,0)</f>
        <v>0</v>
      </c>
      <c r="W135" s="90">
        <f>IF(W114&lt;='CALC| 3'!$G$10,'CALC| 3'!$G$43,0)</f>
        <v>0</v>
      </c>
      <c r="X135" s="90">
        <f>IF(X114&lt;='CALC| 3'!$G$10,'CALC| 3'!$G$43,0)</f>
        <v>0</v>
      </c>
      <c r="Y135" s="90">
        <f>IF(Y114&lt;='CALC| 3'!$G$10,'CALC| 3'!$G$43,0)</f>
        <v>0</v>
      </c>
      <c r="Z135" s="90">
        <f>IF(Z114&lt;='CALC| 3'!$G$10,'CALC| 3'!$G$43,0)</f>
        <v>0</v>
      </c>
      <c r="AA135" s="90">
        <f>IF(AA114&lt;='CALC| 3'!$G$10,'CALC| 3'!$G$43,0)</f>
        <v>0</v>
      </c>
      <c r="AB135" s="90">
        <f>IF(AB114&lt;='CALC| 3'!$G$10,'CALC| 3'!$G$43,0)</f>
        <v>0</v>
      </c>
      <c r="AC135" s="90">
        <f>IF(AC114&lt;='CALC| 3'!$G$10,'CALC| 3'!$G$43,0)</f>
        <v>0</v>
      </c>
      <c r="AD135" s="90">
        <f>IF(AD114&lt;='CALC| 3'!$G$10,'CALC| 3'!$G$43,0)</f>
        <v>0</v>
      </c>
      <c r="AE135" s="90">
        <f>IF(AE114&lt;='CALC| 3'!$G$10,'CALC| 3'!$G$43,0)</f>
        <v>0</v>
      </c>
      <c r="AF135" s="90">
        <f>IF(AF114&lt;='CALC| 3'!$G$10,'CALC| 3'!$G$43,0)</f>
        <v>0</v>
      </c>
      <c r="AG135" s="90">
        <f>IF(AG114&lt;='CALC| 3'!$G$10,'CALC| 3'!$G$43,0)</f>
        <v>0</v>
      </c>
      <c r="AH135" s="90">
        <f>IF(AH114&lt;='CALC| 3'!$G$10,'CALC| 3'!$G$43,0)</f>
        <v>0</v>
      </c>
      <c r="AI135" s="90">
        <f>IF(AI114&lt;='CALC| 3'!$G$10,'CALC| 3'!$G$43,0)</f>
        <v>0</v>
      </c>
      <c r="AJ135" s="90">
        <f>IF(AJ114&lt;='CALC| 3'!$G$10,'CALC| 3'!$G$43,0)</f>
        <v>0</v>
      </c>
      <c r="AK135" s="90">
        <f>IF(AK114&lt;='CALC| 3'!$G$10,'CALC| 3'!$G$43,0)</f>
        <v>0</v>
      </c>
      <c r="AL135" s="90">
        <f>IF(AL114&lt;='CALC| 3'!$G$10,'CALC| 3'!$G$43,0)</f>
        <v>0</v>
      </c>
      <c r="AM135" s="90">
        <f>IF(AM114&lt;='CALC| 3'!$G$10,'CALC| 3'!$G$43,0)</f>
        <v>0</v>
      </c>
      <c r="AN135" s="90">
        <f>IF(AN114&lt;='CALC| 3'!$G$10,'CALC| 3'!$G$43,0)</f>
        <v>0</v>
      </c>
      <c r="AO135" s="90">
        <f>IF(AO114&lt;='CALC| 3'!$G$10,'CALC| 3'!$G$43,0)</f>
        <v>0</v>
      </c>
      <c r="AP135" s="90">
        <f>IF(AP114&lt;='CALC| 3'!$G$10,'CALC| 3'!$G$43,0)</f>
        <v>0</v>
      </c>
      <c r="AQ135" s="90">
        <f>IF(AQ114&lt;='CALC| 3'!$G$10,'CALC| 3'!$G$43,0)</f>
        <v>0</v>
      </c>
      <c r="AR135" s="90">
        <f>IF(AR114&lt;='CALC| 3'!$G$10,'CALC| 3'!$G$43,0)</f>
        <v>0</v>
      </c>
      <c r="AS135" s="90">
        <f>IF(AS114&lt;='CALC| 3'!$G$10,'CALC| 3'!$G$43,0)</f>
        <v>0</v>
      </c>
      <c r="AT135" s="90">
        <f>IF(AT114&lt;='CALC| 3'!$G$10,'CALC| 3'!$G$43,0)</f>
        <v>0</v>
      </c>
      <c r="AU135" s="90">
        <f>IF(AU114&lt;='CALC| 3'!$G$10,'CALC| 3'!$G$43,0)</f>
        <v>0</v>
      </c>
      <c r="AV135" s="90">
        <f>IF(AV114&lt;='CALC| 3'!$G$10,'CALC| 3'!$G$43,0)</f>
        <v>0</v>
      </c>
      <c r="AW135" s="90">
        <f>IF(AW114&lt;='CALC| 3'!$G$10,'CALC| 3'!$G$43,0)</f>
        <v>0</v>
      </c>
      <c r="AX135" s="90">
        <f>IF(AX114&lt;='CALC| 3'!$G$10,'CALC| 3'!$G$43,0)</f>
        <v>0</v>
      </c>
      <c r="AY135" s="90">
        <f>IF(AY114&lt;='CALC| 3'!$G$10,'CALC| 3'!$G$43,0)</f>
        <v>0</v>
      </c>
      <c r="AZ135" s="90">
        <f>IF(AZ114&lt;='CALC| 3'!$G$10,'CALC| 3'!$G$43,0)</f>
        <v>0</v>
      </c>
      <c r="BA135" s="90">
        <f>IF(BA114&lt;='CALC| 3'!$G$10,'CALC| 3'!$G$43,0)</f>
        <v>0</v>
      </c>
      <c r="BB135" s="90">
        <f>IF(BB114&lt;='CALC| 3'!$G$10,'CALC| 3'!$G$43,0)</f>
        <v>0</v>
      </c>
      <c r="BC135" s="90">
        <f>IF(BC114&lt;='CALC| 3'!$G$10,'CALC| 3'!$G$43,0)</f>
        <v>0</v>
      </c>
      <c r="BD135" s="90">
        <f>IF(BD114&lt;='CALC| 3'!$G$10,'CALC| 3'!$G$43,0)</f>
        <v>0</v>
      </c>
      <c r="BE135" s="90">
        <f>IF(BE114&lt;='CALC| 3'!$G$10,'CALC| 3'!$G$43,0)</f>
        <v>0</v>
      </c>
      <c r="BF135" s="90">
        <f>IF(BF114&lt;='CALC| 3'!$G$10,'CALC| 3'!$G$43,0)</f>
        <v>0</v>
      </c>
      <c r="BG135" s="90">
        <f>IF(BG114&lt;='CALC| 3'!$G$10,'CALC| 3'!$G$43,0)</f>
        <v>0</v>
      </c>
      <c r="BH135" s="90">
        <f>IF(BH114&lt;='CALC| 3'!$G$10,'CALC| 3'!$G$43,0)</f>
        <v>0</v>
      </c>
      <c r="BI135" s="90">
        <f>IF(BI114&lt;='CALC| 3'!$G$10,'CALC| 3'!$G$43,0)</f>
        <v>0</v>
      </c>
      <c r="BJ135" s="90">
        <f>IF(BJ114&lt;='CALC| 3'!$G$10,'CALC| 3'!$G$43,0)</f>
        <v>0</v>
      </c>
      <c r="BK135" s="90">
        <f>IF(BK114&lt;='CALC| 3'!$G$10,'CALC| 3'!$G$43,0)</f>
        <v>0</v>
      </c>
      <c r="BL135" s="90">
        <f>IF(BL114&lt;='CALC| 3'!$G$10,'CALC| 3'!$G$43,0)</f>
        <v>0</v>
      </c>
      <c r="BM135" s="90">
        <f>IF(BM114&lt;='CALC| 3'!$G$10,'CALC| 3'!$G$43,0)</f>
        <v>0</v>
      </c>
      <c r="BN135" s="90">
        <f>IF(BN114&lt;='CALC| 3'!$G$10,'CALC| 3'!$G$43,0)</f>
        <v>0</v>
      </c>
      <c r="BO135" s="68"/>
      <c r="BP135" s="68"/>
      <c r="BQ135" s="68"/>
      <c r="BR135" s="68"/>
      <c r="BS135" s="68"/>
    </row>
    <row r="136" spans="1:71" ht="15.4" x14ac:dyDescent="0.6">
      <c r="A136" s="68"/>
      <c r="B136" s="68"/>
      <c r="C136" s="98" t="s">
        <v>228</v>
      </c>
      <c r="D136" s="34" t="s">
        <v>0</v>
      </c>
      <c r="E136" s="20" t="s">
        <v>110</v>
      </c>
      <c r="F136" s="20"/>
      <c r="G136" s="90">
        <f>IF(G114&lt;='CALC| 3'!$G$10,'CALC| 3'!$G$44,0)</f>
        <v>5.6015265717483172E-2</v>
      </c>
      <c r="H136" s="90">
        <f>IF(H114&lt;='CALC| 3'!$G$10,'CALC| 3'!$G$44,0)</f>
        <v>5.6015265717483172E-2</v>
      </c>
      <c r="I136" s="90">
        <f>IF(I114&lt;='CALC| 3'!$G$10,'CALC| 3'!$G$44,0)</f>
        <v>5.6015265717483172E-2</v>
      </c>
      <c r="J136" s="90">
        <f>IF(J114&lt;='CALC| 3'!$G$10,'CALC| 3'!$G$44,0)</f>
        <v>5.6015265717483172E-2</v>
      </c>
      <c r="K136" s="90">
        <f>IF(K114&lt;='CALC| 3'!$G$10,'CALC| 3'!$G$44,0)</f>
        <v>5.6015265717483172E-2</v>
      </c>
      <c r="L136" s="90">
        <f>IF(L114&lt;='CALC| 3'!$G$10,'CALC| 3'!$G$44,0)</f>
        <v>5.6015265717483172E-2</v>
      </c>
      <c r="M136" s="90">
        <f>IF(M114&lt;='CALC| 3'!$G$10,'CALC| 3'!$G$44,0)</f>
        <v>5.6015265717483172E-2</v>
      </c>
      <c r="N136" s="90">
        <f>IF(N114&lt;='CALC| 3'!$G$10,'CALC| 3'!$G$44,0)</f>
        <v>5.6015265717483172E-2</v>
      </c>
      <c r="O136" s="90">
        <f>IF(O114&lt;='CALC| 3'!$G$10,'CALC| 3'!$G$44,0)</f>
        <v>0</v>
      </c>
      <c r="P136" s="90">
        <f>IF(P114&lt;='CALC| 3'!$G$10,'CALC| 3'!$G$44,0)</f>
        <v>0</v>
      </c>
      <c r="Q136" s="90">
        <f>IF(Q114&lt;='CALC| 3'!$G$10,'CALC| 3'!$G$44,0)</f>
        <v>0</v>
      </c>
      <c r="R136" s="90">
        <f>IF(R114&lt;='CALC| 3'!$G$10,'CALC| 3'!$G$44,0)</f>
        <v>0</v>
      </c>
      <c r="S136" s="90">
        <f>IF(S114&lt;='CALC| 3'!$G$10,'CALC| 3'!$G$44,0)</f>
        <v>0</v>
      </c>
      <c r="T136" s="90">
        <f>IF(T114&lt;='CALC| 3'!$G$10,'CALC| 3'!$G$44,0)</f>
        <v>0</v>
      </c>
      <c r="U136" s="90">
        <f>IF(U114&lt;='CALC| 3'!$G$10,'CALC| 3'!$G$44,0)</f>
        <v>0</v>
      </c>
      <c r="V136" s="90">
        <f>IF(V114&lt;='CALC| 3'!$G$10,'CALC| 3'!$G$44,0)</f>
        <v>0</v>
      </c>
      <c r="W136" s="90">
        <f>IF(W114&lt;='CALC| 3'!$G$10,'CALC| 3'!$G$44,0)</f>
        <v>0</v>
      </c>
      <c r="X136" s="90">
        <f>IF(X114&lt;='CALC| 3'!$G$10,'CALC| 3'!$G$44,0)</f>
        <v>0</v>
      </c>
      <c r="Y136" s="90">
        <f>IF(Y114&lt;='CALC| 3'!$G$10,'CALC| 3'!$G$44,0)</f>
        <v>0</v>
      </c>
      <c r="Z136" s="90">
        <f>IF(Z114&lt;='CALC| 3'!$G$10,'CALC| 3'!$G$44,0)</f>
        <v>0</v>
      </c>
      <c r="AA136" s="90">
        <f>IF(AA114&lt;='CALC| 3'!$G$10,'CALC| 3'!$G$44,0)</f>
        <v>0</v>
      </c>
      <c r="AB136" s="90">
        <f>IF(AB114&lt;='CALC| 3'!$G$10,'CALC| 3'!$G$44,0)</f>
        <v>0</v>
      </c>
      <c r="AC136" s="90">
        <f>IF(AC114&lt;='CALC| 3'!$G$10,'CALC| 3'!$G$44,0)</f>
        <v>0</v>
      </c>
      <c r="AD136" s="90">
        <f>IF(AD114&lt;='CALC| 3'!$G$10,'CALC| 3'!$G$44,0)</f>
        <v>0</v>
      </c>
      <c r="AE136" s="90">
        <f>IF(AE114&lt;='CALC| 3'!$G$10,'CALC| 3'!$G$44,0)</f>
        <v>0</v>
      </c>
      <c r="AF136" s="90">
        <f>IF(AF114&lt;='CALC| 3'!$G$10,'CALC| 3'!$G$44,0)</f>
        <v>0</v>
      </c>
      <c r="AG136" s="90">
        <f>IF(AG114&lt;='CALC| 3'!$G$10,'CALC| 3'!$G$44,0)</f>
        <v>0</v>
      </c>
      <c r="AH136" s="90">
        <f>IF(AH114&lt;='CALC| 3'!$G$10,'CALC| 3'!$G$44,0)</f>
        <v>0</v>
      </c>
      <c r="AI136" s="90">
        <f>IF(AI114&lt;='CALC| 3'!$G$10,'CALC| 3'!$G$44,0)</f>
        <v>0</v>
      </c>
      <c r="AJ136" s="90">
        <f>IF(AJ114&lt;='CALC| 3'!$G$10,'CALC| 3'!$G$44,0)</f>
        <v>0</v>
      </c>
      <c r="AK136" s="90">
        <f>IF(AK114&lt;='CALC| 3'!$G$10,'CALC| 3'!$G$44,0)</f>
        <v>0</v>
      </c>
      <c r="AL136" s="90">
        <f>IF(AL114&lt;='CALC| 3'!$G$10,'CALC| 3'!$G$44,0)</f>
        <v>0</v>
      </c>
      <c r="AM136" s="90">
        <f>IF(AM114&lt;='CALC| 3'!$G$10,'CALC| 3'!$G$44,0)</f>
        <v>0</v>
      </c>
      <c r="AN136" s="90">
        <f>IF(AN114&lt;='CALC| 3'!$G$10,'CALC| 3'!$G$44,0)</f>
        <v>0</v>
      </c>
      <c r="AO136" s="90">
        <f>IF(AO114&lt;='CALC| 3'!$G$10,'CALC| 3'!$G$44,0)</f>
        <v>0</v>
      </c>
      <c r="AP136" s="90">
        <f>IF(AP114&lt;='CALC| 3'!$G$10,'CALC| 3'!$G$44,0)</f>
        <v>0</v>
      </c>
      <c r="AQ136" s="90">
        <f>IF(AQ114&lt;='CALC| 3'!$G$10,'CALC| 3'!$G$44,0)</f>
        <v>0</v>
      </c>
      <c r="AR136" s="90">
        <f>IF(AR114&lt;='CALC| 3'!$G$10,'CALC| 3'!$G$44,0)</f>
        <v>0</v>
      </c>
      <c r="AS136" s="90">
        <f>IF(AS114&lt;='CALC| 3'!$G$10,'CALC| 3'!$G$44,0)</f>
        <v>0</v>
      </c>
      <c r="AT136" s="90">
        <f>IF(AT114&lt;='CALC| 3'!$G$10,'CALC| 3'!$G$44,0)</f>
        <v>0</v>
      </c>
      <c r="AU136" s="90">
        <f>IF(AU114&lt;='CALC| 3'!$G$10,'CALC| 3'!$G$44,0)</f>
        <v>0</v>
      </c>
      <c r="AV136" s="90">
        <f>IF(AV114&lt;='CALC| 3'!$G$10,'CALC| 3'!$G$44,0)</f>
        <v>0</v>
      </c>
      <c r="AW136" s="90">
        <f>IF(AW114&lt;='CALC| 3'!$G$10,'CALC| 3'!$G$44,0)</f>
        <v>0</v>
      </c>
      <c r="AX136" s="90">
        <f>IF(AX114&lt;='CALC| 3'!$G$10,'CALC| 3'!$G$44,0)</f>
        <v>0</v>
      </c>
      <c r="AY136" s="90">
        <f>IF(AY114&lt;='CALC| 3'!$G$10,'CALC| 3'!$G$44,0)</f>
        <v>0</v>
      </c>
      <c r="AZ136" s="90">
        <f>IF(AZ114&lt;='CALC| 3'!$G$10,'CALC| 3'!$G$44,0)</f>
        <v>0</v>
      </c>
      <c r="BA136" s="90">
        <f>IF(BA114&lt;='CALC| 3'!$G$10,'CALC| 3'!$G$44,0)</f>
        <v>0</v>
      </c>
      <c r="BB136" s="90">
        <f>IF(BB114&lt;='CALC| 3'!$G$10,'CALC| 3'!$G$44,0)</f>
        <v>0</v>
      </c>
      <c r="BC136" s="90">
        <f>IF(BC114&lt;='CALC| 3'!$G$10,'CALC| 3'!$G$44,0)</f>
        <v>0</v>
      </c>
      <c r="BD136" s="90">
        <f>IF(BD114&lt;='CALC| 3'!$G$10,'CALC| 3'!$G$44,0)</f>
        <v>0</v>
      </c>
      <c r="BE136" s="90">
        <f>IF(BE114&lt;='CALC| 3'!$G$10,'CALC| 3'!$G$44,0)</f>
        <v>0</v>
      </c>
      <c r="BF136" s="90">
        <f>IF(BF114&lt;='CALC| 3'!$G$10,'CALC| 3'!$G$44,0)</f>
        <v>0</v>
      </c>
      <c r="BG136" s="90">
        <f>IF(BG114&lt;='CALC| 3'!$G$10,'CALC| 3'!$G$44,0)</f>
        <v>0</v>
      </c>
      <c r="BH136" s="90">
        <f>IF(BH114&lt;='CALC| 3'!$G$10,'CALC| 3'!$G$44,0)</f>
        <v>0</v>
      </c>
      <c r="BI136" s="90">
        <f>IF(BI114&lt;='CALC| 3'!$G$10,'CALC| 3'!$G$44,0)</f>
        <v>0</v>
      </c>
      <c r="BJ136" s="90">
        <f>IF(BJ114&lt;='CALC| 3'!$G$10,'CALC| 3'!$G$44,0)</f>
        <v>0</v>
      </c>
      <c r="BK136" s="90">
        <f>IF(BK114&lt;='CALC| 3'!$G$10,'CALC| 3'!$G$44,0)</f>
        <v>0</v>
      </c>
      <c r="BL136" s="90">
        <f>IF(BL114&lt;='CALC| 3'!$G$10,'CALC| 3'!$G$44,0)</f>
        <v>0</v>
      </c>
      <c r="BM136" s="90">
        <f>IF(BM114&lt;='CALC| 3'!$G$10,'CALC| 3'!$G$44,0)</f>
        <v>0</v>
      </c>
      <c r="BN136" s="90">
        <f>IF(BN114&lt;='CALC| 3'!$G$10,'CALC| 3'!$G$44,0)</f>
        <v>0</v>
      </c>
      <c r="BO136" s="68"/>
      <c r="BP136" s="68"/>
      <c r="BQ136" s="68"/>
      <c r="BR136" s="68"/>
      <c r="BS136" s="68"/>
    </row>
    <row r="137" spans="1:71" ht="15.4" x14ac:dyDescent="0.6">
      <c r="A137" s="68"/>
      <c r="B137" s="68"/>
      <c r="C137" s="68" t="s">
        <v>229</v>
      </c>
      <c r="D137" s="34" t="s">
        <v>0</v>
      </c>
      <c r="E137" s="20" t="s">
        <v>110</v>
      </c>
      <c r="F137" s="2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90"/>
      <c r="AL137" s="90"/>
      <c r="AM137" s="90"/>
      <c r="AN137" s="90"/>
      <c r="AO137" s="90"/>
      <c r="AP137" s="90"/>
      <c r="AQ137" s="90"/>
      <c r="AR137" s="90"/>
      <c r="AS137" s="90"/>
      <c r="AT137" s="90"/>
      <c r="AU137" s="90"/>
      <c r="AV137" s="90"/>
      <c r="AW137" s="90"/>
      <c r="AX137" s="90"/>
      <c r="AY137" s="90"/>
      <c r="AZ137" s="90"/>
      <c r="BA137" s="90"/>
      <c r="BB137" s="90"/>
      <c r="BC137" s="90"/>
      <c r="BD137" s="90"/>
      <c r="BE137" s="90"/>
      <c r="BF137" s="90"/>
      <c r="BG137" s="90"/>
      <c r="BH137" s="90"/>
      <c r="BI137" s="90"/>
      <c r="BJ137" s="90"/>
      <c r="BK137" s="90"/>
      <c r="BL137" s="90"/>
      <c r="BM137" s="90"/>
      <c r="BN137" s="90"/>
      <c r="BO137" s="68"/>
      <c r="BP137" s="68"/>
      <c r="BQ137" s="68"/>
      <c r="BR137" s="68"/>
      <c r="BS137" s="68"/>
    </row>
    <row r="138" spans="1:71" ht="14.25" x14ac:dyDescent="0.4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</row>
    <row r="139" spans="1:71" x14ac:dyDescent="0.35">
      <c r="A139" s="68"/>
      <c r="B139" s="68"/>
      <c r="C139" s="70" t="s">
        <v>30</v>
      </c>
      <c r="D139" s="68"/>
      <c r="E139" s="68"/>
      <c r="F139" s="68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90"/>
      <c r="AL139" s="90"/>
      <c r="AM139" s="90"/>
      <c r="AN139" s="90"/>
      <c r="AO139" s="90"/>
      <c r="AP139" s="90"/>
      <c r="AQ139" s="90"/>
      <c r="AR139" s="90"/>
      <c r="AS139" s="90"/>
      <c r="AT139" s="90"/>
      <c r="AU139" s="90"/>
      <c r="AV139" s="90"/>
      <c r="AW139" s="90"/>
      <c r="AX139" s="90"/>
      <c r="AY139" s="90"/>
      <c r="AZ139" s="90"/>
      <c r="BA139" s="90"/>
      <c r="BB139" s="90"/>
      <c r="BC139" s="90"/>
      <c r="BD139" s="90"/>
      <c r="BE139" s="90"/>
      <c r="BF139" s="90"/>
      <c r="BG139" s="90"/>
      <c r="BH139" s="90"/>
      <c r="BI139" s="90"/>
      <c r="BJ139" s="90"/>
      <c r="BK139" s="90"/>
      <c r="BL139" s="90"/>
      <c r="BM139" s="90"/>
      <c r="BN139" s="90"/>
      <c r="BO139" s="68"/>
      <c r="BP139" s="68"/>
      <c r="BQ139" s="68"/>
      <c r="BR139" s="68"/>
      <c r="BS139" s="68"/>
    </row>
    <row r="140" spans="1:71" x14ac:dyDescent="0.35">
      <c r="A140" s="68"/>
      <c r="B140" s="68"/>
      <c r="C140" s="68" t="s">
        <v>31</v>
      </c>
      <c r="D140" s="68"/>
      <c r="E140" s="68"/>
      <c r="F140" s="68"/>
      <c r="G140" s="130">
        <f>IF(G114&lt;='CALC| 3'!$G$10,'CALC| 3'!$G$50,0)</f>
        <v>0.115361316779374</v>
      </c>
      <c r="H140" s="130">
        <f>IF(H114&lt;='CALC| 3'!$G$10,'CALC| 3'!$G$50,0)</f>
        <v>0.115361316779374</v>
      </c>
      <c r="I140" s="130">
        <f>IF(I114&lt;='CALC| 3'!$G$10,'CALC| 3'!$G$50,0)</f>
        <v>0.115361316779374</v>
      </c>
      <c r="J140" s="130">
        <f>IF(J114&lt;='CALC| 3'!$G$10,'CALC| 3'!$G$50,0)</f>
        <v>0.115361316779374</v>
      </c>
      <c r="K140" s="130">
        <f>IF(K114&lt;='CALC| 3'!$G$10,'CALC| 3'!$G$50,0)</f>
        <v>0.115361316779374</v>
      </c>
      <c r="L140" s="130">
        <f>IF(L114&lt;='CALC| 3'!$G$10,'CALC| 3'!$G$50,0)</f>
        <v>0.115361316779374</v>
      </c>
      <c r="M140" s="130">
        <f>IF(M114&lt;='CALC| 3'!$G$10,'CALC| 3'!$G$50,0)</f>
        <v>0.115361316779374</v>
      </c>
      <c r="N140" s="130">
        <f>IF(N114&lt;='CALC| 3'!$G$10,'CALC| 3'!$G$50,0)</f>
        <v>0.115361316779374</v>
      </c>
      <c r="O140" s="90">
        <f>IF(O114&lt;='CALC| 3'!$G$10,'CALC| 3'!$G$50,0)</f>
        <v>0</v>
      </c>
      <c r="P140" s="90">
        <f>IF(P114&lt;='CALC| 3'!$G$10,'CALC| 3'!$G$50,0)</f>
        <v>0</v>
      </c>
      <c r="Q140" s="90">
        <f>IF(Q114&lt;='CALC| 3'!$G$10,'CALC| 3'!$G$50,0)</f>
        <v>0</v>
      </c>
      <c r="R140" s="90">
        <f>IF(R114&lt;='CALC| 3'!$G$10,'CALC| 3'!$G$50,0)</f>
        <v>0</v>
      </c>
      <c r="S140" s="90">
        <f>IF(S114&lt;='CALC| 3'!$G$10,'CALC| 3'!$G$50,0)</f>
        <v>0</v>
      </c>
      <c r="T140" s="90">
        <f>IF(T114&lt;='CALC| 3'!$G$10,'CALC| 3'!$G$50,0)</f>
        <v>0</v>
      </c>
      <c r="U140" s="90">
        <f>IF(U114&lt;='CALC| 3'!$G$10,'CALC| 3'!$G$50,0)</f>
        <v>0</v>
      </c>
      <c r="V140" s="90">
        <f>IF(V114&lt;='CALC| 3'!$G$10,'CALC| 3'!$G$50,0)</f>
        <v>0</v>
      </c>
      <c r="W140" s="90">
        <f>IF(W114&lt;='CALC| 3'!$G$10,'CALC| 3'!$G$50,0)</f>
        <v>0</v>
      </c>
      <c r="X140" s="90">
        <f>IF(X114&lt;='CALC| 3'!$G$10,'CALC| 3'!$G$50,0)</f>
        <v>0</v>
      </c>
      <c r="Y140" s="90">
        <f>IF(Y114&lt;='CALC| 3'!$G$10,'CALC| 3'!$G$50,0)</f>
        <v>0</v>
      </c>
      <c r="Z140" s="90">
        <f>IF(Z114&lt;='CALC| 3'!$G$10,'CALC| 3'!$G$50,0)</f>
        <v>0</v>
      </c>
      <c r="AA140" s="90">
        <f>IF(AA114&lt;='CALC| 3'!$G$10,'CALC| 3'!$G$50,0)</f>
        <v>0</v>
      </c>
      <c r="AB140" s="90">
        <f>IF(AB114&lt;='CALC| 3'!$G$10,'CALC| 3'!$G$50,0)</f>
        <v>0</v>
      </c>
      <c r="AC140" s="90">
        <f>IF(AC114&lt;='CALC| 3'!$G$10,'CALC| 3'!$G$50,0)</f>
        <v>0</v>
      </c>
      <c r="AD140" s="90">
        <f>IF(AD114&lt;='CALC| 3'!$G$10,'CALC| 3'!$G$50,0)</f>
        <v>0</v>
      </c>
      <c r="AE140" s="90">
        <f>IF(AE114&lt;='CALC| 3'!$G$10,'CALC| 3'!$G$50,0)</f>
        <v>0</v>
      </c>
      <c r="AF140" s="90">
        <f>IF(AF114&lt;='CALC| 3'!$G$10,'CALC| 3'!$G$50,0)</f>
        <v>0</v>
      </c>
      <c r="AG140" s="90">
        <f>IF(AG114&lt;='CALC| 3'!$G$10,'CALC| 3'!$G$50,0)</f>
        <v>0</v>
      </c>
      <c r="AH140" s="90">
        <f>IF(AH114&lt;='CALC| 3'!$G$10,'CALC| 3'!$G$50,0)</f>
        <v>0</v>
      </c>
      <c r="AI140" s="90">
        <f>IF(AI114&lt;='CALC| 3'!$G$10,'CALC| 3'!$G$50,0)</f>
        <v>0</v>
      </c>
      <c r="AJ140" s="90">
        <f>IF(AJ114&lt;='CALC| 3'!$G$10,'CALC| 3'!$G$50,0)</f>
        <v>0</v>
      </c>
      <c r="AK140" s="90">
        <f>IF(AK114&lt;='CALC| 3'!$G$10,'CALC| 3'!$G$50,0)</f>
        <v>0</v>
      </c>
      <c r="AL140" s="90">
        <f>IF(AL114&lt;='CALC| 3'!$G$10,'CALC| 3'!$G$50,0)</f>
        <v>0</v>
      </c>
      <c r="AM140" s="90">
        <f>IF(AM114&lt;='CALC| 3'!$G$10,'CALC| 3'!$G$50,0)</f>
        <v>0</v>
      </c>
      <c r="AN140" s="90">
        <f>IF(AN114&lt;='CALC| 3'!$G$10,'CALC| 3'!$G$50,0)</f>
        <v>0</v>
      </c>
      <c r="AO140" s="90">
        <f>IF(AO114&lt;='CALC| 3'!$G$10,'CALC| 3'!$G$50,0)</f>
        <v>0</v>
      </c>
      <c r="AP140" s="90">
        <f>IF(AP114&lt;='CALC| 3'!$G$10,'CALC| 3'!$G$50,0)</f>
        <v>0</v>
      </c>
      <c r="AQ140" s="90">
        <f>IF(AQ114&lt;='CALC| 3'!$G$10,'CALC| 3'!$G$50,0)</f>
        <v>0</v>
      </c>
      <c r="AR140" s="90">
        <f>IF(AR114&lt;='CALC| 3'!$G$10,'CALC| 3'!$G$50,0)</f>
        <v>0</v>
      </c>
      <c r="AS140" s="90">
        <f>IF(AS114&lt;='CALC| 3'!$G$10,'CALC| 3'!$G$50,0)</f>
        <v>0</v>
      </c>
      <c r="AT140" s="90">
        <f>IF(AT114&lt;='CALC| 3'!$G$10,'CALC| 3'!$G$50,0)</f>
        <v>0</v>
      </c>
      <c r="AU140" s="90">
        <f>IF(AU114&lt;='CALC| 3'!$G$10,'CALC| 3'!$G$50,0)</f>
        <v>0</v>
      </c>
      <c r="AV140" s="90">
        <f>IF(AV114&lt;='CALC| 3'!$G$10,'CALC| 3'!$G$50,0)</f>
        <v>0</v>
      </c>
      <c r="AW140" s="90">
        <f>IF(AW114&lt;='CALC| 3'!$G$10,'CALC| 3'!$G$50,0)</f>
        <v>0</v>
      </c>
      <c r="AX140" s="90">
        <f>IF(AX114&lt;='CALC| 3'!$G$10,'CALC| 3'!$G$50,0)</f>
        <v>0</v>
      </c>
      <c r="AY140" s="90">
        <f>IF(AY114&lt;='CALC| 3'!$G$10,'CALC| 3'!$G$50,0)</f>
        <v>0</v>
      </c>
      <c r="AZ140" s="90">
        <f>IF(AZ114&lt;='CALC| 3'!$G$10,'CALC| 3'!$G$50,0)</f>
        <v>0</v>
      </c>
      <c r="BA140" s="90">
        <f>IF(BA114&lt;='CALC| 3'!$G$10,'CALC| 3'!$G$50,0)</f>
        <v>0</v>
      </c>
      <c r="BB140" s="90">
        <f>IF(BB114&lt;='CALC| 3'!$G$10,'CALC| 3'!$G$50,0)</f>
        <v>0</v>
      </c>
      <c r="BC140" s="90">
        <f>IF(BC114&lt;='CALC| 3'!$G$10,'CALC| 3'!$G$50,0)</f>
        <v>0</v>
      </c>
      <c r="BD140" s="90">
        <f>IF(BD114&lt;='CALC| 3'!$G$10,'CALC| 3'!$G$50,0)</f>
        <v>0</v>
      </c>
      <c r="BE140" s="90">
        <f>IF(BE114&lt;='CALC| 3'!$G$10,'CALC| 3'!$G$50,0)</f>
        <v>0</v>
      </c>
      <c r="BF140" s="90">
        <f>IF(BF114&lt;='CALC| 3'!$G$10,'CALC| 3'!$G$50,0)</f>
        <v>0</v>
      </c>
      <c r="BG140" s="90">
        <f>IF(BG114&lt;='CALC| 3'!$G$10,'CALC| 3'!$G$50,0)</f>
        <v>0</v>
      </c>
      <c r="BH140" s="90">
        <f>IF(BH114&lt;='CALC| 3'!$G$10,'CALC| 3'!$G$50,0)</f>
        <v>0</v>
      </c>
      <c r="BI140" s="90">
        <f>IF(BI114&lt;='CALC| 3'!$G$10,'CALC| 3'!$G$50,0)</f>
        <v>0</v>
      </c>
      <c r="BJ140" s="90">
        <f>IF(BJ114&lt;='CALC| 3'!$G$10,'CALC| 3'!$G$50,0)</f>
        <v>0</v>
      </c>
      <c r="BK140" s="90">
        <f>IF(BK114&lt;='CALC| 3'!$G$10,'CALC| 3'!$G$50,0)</f>
        <v>0</v>
      </c>
      <c r="BL140" s="90">
        <f>IF(BL114&lt;='CALC| 3'!$G$10,'CALC| 3'!$G$50,0)</f>
        <v>0</v>
      </c>
      <c r="BM140" s="90">
        <f>IF(BM114&lt;='CALC| 3'!$G$10,'CALC| 3'!$G$50,0)</f>
        <v>0</v>
      </c>
      <c r="BN140" s="90">
        <f>IF(BN114&lt;='CALC| 3'!$G$10,'CALC| 3'!$G$50,0)</f>
        <v>0</v>
      </c>
      <c r="BO140" s="68"/>
      <c r="BP140" s="68"/>
      <c r="BQ140" s="68"/>
      <c r="BR140" s="68"/>
      <c r="BS140" s="68"/>
    </row>
    <row r="141" spans="1:71" x14ac:dyDescent="0.35">
      <c r="A141" s="68"/>
      <c r="B141" s="68"/>
      <c r="C141" s="68" t="s">
        <v>16</v>
      </c>
      <c r="D141" s="68"/>
      <c r="E141" s="68"/>
      <c r="F141" s="68"/>
      <c r="G141" s="130">
        <f>IF(G114&lt;='CALC| 3'!$G$10,'CALC| 3'!$G$51,0)</f>
        <v>3.1609785448121963E-3</v>
      </c>
      <c r="H141" s="130">
        <f>IF(H114&lt;='CALC| 3'!$G$10,'CALC| 3'!$G$51,0)</f>
        <v>3.1609785448121963E-3</v>
      </c>
      <c r="I141" s="130">
        <f>IF(I114&lt;='CALC| 3'!$G$10,'CALC| 3'!$G$51,0)</f>
        <v>3.1609785448121963E-3</v>
      </c>
      <c r="J141" s="130">
        <f>IF(J114&lt;='CALC| 3'!$G$10,'CALC| 3'!$G$51,0)</f>
        <v>3.1609785448121963E-3</v>
      </c>
      <c r="K141" s="130">
        <f>IF(K114&lt;='CALC| 3'!$G$10,'CALC| 3'!$G$51,0)</f>
        <v>3.1609785448121963E-3</v>
      </c>
      <c r="L141" s="130">
        <f>IF(L114&lt;='CALC| 3'!$G$10,'CALC| 3'!$G$51,0)</f>
        <v>3.1609785448121963E-3</v>
      </c>
      <c r="M141" s="130">
        <f>IF(M114&lt;='CALC| 3'!$G$10,'CALC| 3'!$G$51,0)</f>
        <v>3.1609785448121963E-3</v>
      </c>
      <c r="N141" s="130">
        <f>IF(N114&lt;='CALC| 3'!$G$10,'CALC| 3'!$G$51,0)</f>
        <v>3.1609785448121963E-3</v>
      </c>
      <c r="O141" s="90">
        <f>IF(O114&lt;='CALC| 3'!$G$10,'CALC| 3'!$G$51,0)</f>
        <v>0</v>
      </c>
      <c r="P141" s="90">
        <f>IF(P114&lt;='CALC| 3'!$G$10,'CALC| 3'!$G$51,0)</f>
        <v>0</v>
      </c>
      <c r="Q141" s="90">
        <f>IF(Q114&lt;='CALC| 3'!$G$10,'CALC| 3'!$G$51,0)</f>
        <v>0</v>
      </c>
      <c r="R141" s="90">
        <f>IF(R114&lt;='CALC| 3'!$G$10,'CALC| 3'!$G$51,0)</f>
        <v>0</v>
      </c>
      <c r="S141" s="90">
        <f>IF(S114&lt;='CALC| 3'!$G$10,'CALC| 3'!$G$51,0)</f>
        <v>0</v>
      </c>
      <c r="T141" s="90">
        <f>IF(T114&lt;='CALC| 3'!$G$10,'CALC| 3'!$G$51,0)</f>
        <v>0</v>
      </c>
      <c r="U141" s="90">
        <f>IF(U114&lt;='CALC| 3'!$G$10,'CALC| 3'!$G$51,0)</f>
        <v>0</v>
      </c>
      <c r="V141" s="90">
        <f>IF(V114&lt;='CALC| 3'!$G$10,'CALC| 3'!$G$51,0)</f>
        <v>0</v>
      </c>
      <c r="W141" s="90">
        <f>IF(W114&lt;='CALC| 3'!$G$10,'CALC| 3'!$G$51,0)</f>
        <v>0</v>
      </c>
      <c r="X141" s="90">
        <f>IF(X114&lt;='CALC| 3'!$G$10,'CALC| 3'!$G$51,0)</f>
        <v>0</v>
      </c>
      <c r="Y141" s="90">
        <f>IF(Y114&lt;='CALC| 3'!$G$10,'CALC| 3'!$G$51,0)</f>
        <v>0</v>
      </c>
      <c r="Z141" s="90">
        <f>IF(Z114&lt;='CALC| 3'!$G$10,'CALC| 3'!$G$51,0)</f>
        <v>0</v>
      </c>
      <c r="AA141" s="90">
        <f>IF(AA114&lt;='CALC| 3'!$G$10,'CALC| 3'!$G$51,0)</f>
        <v>0</v>
      </c>
      <c r="AB141" s="90">
        <f>IF(AB114&lt;='CALC| 3'!$G$10,'CALC| 3'!$G$51,0)</f>
        <v>0</v>
      </c>
      <c r="AC141" s="90">
        <f>IF(AC114&lt;='CALC| 3'!$G$10,'CALC| 3'!$G$51,0)</f>
        <v>0</v>
      </c>
      <c r="AD141" s="90">
        <f>IF(AD114&lt;='CALC| 3'!$G$10,'CALC| 3'!$G$51,0)</f>
        <v>0</v>
      </c>
      <c r="AE141" s="90">
        <f>IF(AE114&lt;='CALC| 3'!$G$10,'CALC| 3'!$G$51,0)</f>
        <v>0</v>
      </c>
      <c r="AF141" s="90">
        <f>IF(AF114&lt;='CALC| 3'!$G$10,'CALC| 3'!$G$51,0)</f>
        <v>0</v>
      </c>
      <c r="AG141" s="90">
        <f>IF(AG114&lt;='CALC| 3'!$G$10,'CALC| 3'!$G$51,0)</f>
        <v>0</v>
      </c>
      <c r="AH141" s="90">
        <f>IF(AH114&lt;='CALC| 3'!$G$10,'CALC| 3'!$G$51,0)</f>
        <v>0</v>
      </c>
      <c r="AI141" s="90">
        <f>IF(AI114&lt;='CALC| 3'!$G$10,'CALC| 3'!$G$51,0)</f>
        <v>0</v>
      </c>
      <c r="AJ141" s="90">
        <f>IF(AJ114&lt;='CALC| 3'!$G$10,'CALC| 3'!$G$51,0)</f>
        <v>0</v>
      </c>
      <c r="AK141" s="90">
        <f>IF(AK114&lt;='CALC| 3'!$G$10,'CALC| 3'!$G$51,0)</f>
        <v>0</v>
      </c>
      <c r="AL141" s="90">
        <f>IF(AL114&lt;='CALC| 3'!$G$10,'CALC| 3'!$G$51,0)</f>
        <v>0</v>
      </c>
      <c r="AM141" s="90">
        <f>IF(AM114&lt;='CALC| 3'!$G$10,'CALC| 3'!$G$51,0)</f>
        <v>0</v>
      </c>
      <c r="AN141" s="90">
        <f>IF(AN114&lt;='CALC| 3'!$G$10,'CALC| 3'!$G$51,0)</f>
        <v>0</v>
      </c>
      <c r="AO141" s="90">
        <f>IF(AO114&lt;='CALC| 3'!$G$10,'CALC| 3'!$G$51,0)</f>
        <v>0</v>
      </c>
      <c r="AP141" s="90">
        <f>IF(AP114&lt;='CALC| 3'!$G$10,'CALC| 3'!$G$51,0)</f>
        <v>0</v>
      </c>
      <c r="AQ141" s="90">
        <f>IF(AQ114&lt;='CALC| 3'!$G$10,'CALC| 3'!$G$51,0)</f>
        <v>0</v>
      </c>
      <c r="AR141" s="90">
        <f>IF(AR114&lt;='CALC| 3'!$G$10,'CALC| 3'!$G$51,0)</f>
        <v>0</v>
      </c>
      <c r="AS141" s="90">
        <f>IF(AS114&lt;='CALC| 3'!$G$10,'CALC| 3'!$G$51,0)</f>
        <v>0</v>
      </c>
      <c r="AT141" s="90">
        <f>IF(AT114&lt;='CALC| 3'!$G$10,'CALC| 3'!$G$51,0)</f>
        <v>0</v>
      </c>
      <c r="AU141" s="90">
        <f>IF(AU114&lt;='CALC| 3'!$G$10,'CALC| 3'!$G$51,0)</f>
        <v>0</v>
      </c>
      <c r="AV141" s="90">
        <f>IF(AV114&lt;='CALC| 3'!$G$10,'CALC| 3'!$G$51,0)</f>
        <v>0</v>
      </c>
      <c r="AW141" s="90">
        <f>IF(AW114&lt;='CALC| 3'!$G$10,'CALC| 3'!$G$51,0)</f>
        <v>0</v>
      </c>
      <c r="AX141" s="90">
        <f>IF(AX114&lt;='CALC| 3'!$G$10,'CALC| 3'!$G$51,0)</f>
        <v>0</v>
      </c>
      <c r="AY141" s="90">
        <f>IF(AY114&lt;='CALC| 3'!$G$10,'CALC| 3'!$G$51,0)</f>
        <v>0</v>
      </c>
      <c r="AZ141" s="90">
        <f>IF(AZ114&lt;='CALC| 3'!$G$10,'CALC| 3'!$G$51,0)</f>
        <v>0</v>
      </c>
      <c r="BA141" s="90">
        <f>IF(BA114&lt;='CALC| 3'!$G$10,'CALC| 3'!$G$51,0)</f>
        <v>0</v>
      </c>
      <c r="BB141" s="90">
        <f>IF(BB114&lt;='CALC| 3'!$G$10,'CALC| 3'!$G$51,0)</f>
        <v>0</v>
      </c>
      <c r="BC141" s="90">
        <f>IF(BC114&lt;='CALC| 3'!$G$10,'CALC| 3'!$G$51,0)</f>
        <v>0</v>
      </c>
      <c r="BD141" s="90">
        <f>IF(BD114&lt;='CALC| 3'!$G$10,'CALC| 3'!$G$51,0)</f>
        <v>0</v>
      </c>
      <c r="BE141" s="90">
        <f>IF(BE114&lt;='CALC| 3'!$G$10,'CALC| 3'!$G$51,0)</f>
        <v>0</v>
      </c>
      <c r="BF141" s="90">
        <f>IF(BF114&lt;='CALC| 3'!$G$10,'CALC| 3'!$G$51,0)</f>
        <v>0</v>
      </c>
      <c r="BG141" s="90">
        <f>IF(BG114&lt;='CALC| 3'!$G$10,'CALC| 3'!$G$51,0)</f>
        <v>0</v>
      </c>
      <c r="BH141" s="90">
        <f>IF(BH114&lt;='CALC| 3'!$G$10,'CALC| 3'!$G$51,0)</f>
        <v>0</v>
      </c>
      <c r="BI141" s="90">
        <f>IF(BI114&lt;='CALC| 3'!$G$10,'CALC| 3'!$G$51,0)</f>
        <v>0</v>
      </c>
      <c r="BJ141" s="90">
        <f>IF(BJ114&lt;='CALC| 3'!$G$10,'CALC| 3'!$G$51,0)</f>
        <v>0</v>
      </c>
      <c r="BK141" s="90">
        <f>IF(BK114&lt;='CALC| 3'!$G$10,'CALC| 3'!$G$51,0)</f>
        <v>0</v>
      </c>
      <c r="BL141" s="90">
        <f>IF(BL114&lt;='CALC| 3'!$G$10,'CALC| 3'!$G$51,0)</f>
        <v>0</v>
      </c>
      <c r="BM141" s="90">
        <f>IF(BM114&lt;='CALC| 3'!$G$10,'CALC| 3'!$G$51,0)</f>
        <v>0</v>
      </c>
      <c r="BN141" s="90">
        <f>IF(BN114&lt;='CALC| 3'!$G$10,'CALC| 3'!$G$51,0)</f>
        <v>0</v>
      </c>
      <c r="BO141" s="68"/>
      <c r="BP141" s="68"/>
      <c r="BQ141" s="68"/>
      <c r="BR141" s="68"/>
      <c r="BS141" s="68"/>
    </row>
    <row r="142" spans="1:71" ht="15.4" x14ac:dyDescent="0.6">
      <c r="A142" s="68"/>
      <c r="B142" s="68"/>
      <c r="C142" s="68" t="s">
        <v>230</v>
      </c>
      <c r="D142" s="34" t="s">
        <v>0</v>
      </c>
      <c r="E142" s="20" t="s">
        <v>110</v>
      </c>
      <c r="F142" s="20"/>
      <c r="G142" s="130">
        <f>IF(G114&lt;='CALC| 3'!$G$10,'CALC| 3'!$G$52,0)</f>
        <v>3.7660763406607732E-3</v>
      </c>
      <c r="H142" s="130">
        <f>IF(H114&lt;='CALC| 3'!$G$10,'CALC| 3'!$G$52,0)</f>
        <v>3.7660763406607732E-3</v>
      </c>
      <c r="I142" s="130">
        <f>IF(I114&lt;='CALC| 3'!$G$10,'CALC| 3'!$G$52,0)</f>
        <v>3.7660763406607732E-3</v>
      </c>
      <c r="J142" s="130">
        <f>IF(J114&lt;='CALC| 3'!$G$10,'CALC| 3'!$G$52,0)</f>
        <v>3.7660763406607732E-3</v>
      </c>
      <c r="K142" s="130">
        <f>IF(K114&lt;='CALC| 3'!$G$10,'CALC| 3'!$G$52,0)</f>
        <v>3.7660763406607732E-3</v>
      </c>
      <c r="L142" s="130">
        <f>IF(L114&lt;='CALC| 3'!$G$10,'CALC| 3'!$G$52,0)</f>
        <v>3.7660763406607732E-3</v>
      </c>
      <c r="M142" s="130">
        <f>IF(M114&lt;='CALC| 3'!$G$10,'CALC| 3'!$G$52,0)</f>
        <v>3.7660763406607732E-3</v>
      </c>
      <c r="N142" s="130">
        <f>IF(N114&lt;='CALC| 3'!$G$10,'CALC| 3'!$G$52,0)</f>
        <v>3.7660763406607732E-3</v>
      </c>
      <c r="O142" s="90">
        <f>IF(O114&lt;='CALC| 3'!$G$10,'CALC| 3'!$G$52,0)</f>
        <v>0</v>
      </c>
      <c r="P142" s="90">
        <f>IF(P114&lt;='CALC| 3'!$G$10,'CALC| 3'!$G$52,0)</f>
        <v>0</v>
      </c>
      <c r="Q142" s="90">
        <f>IF(Q114&lt;='CALC| 3'!$G$10,'CALC| 3'!$G$52,0)</f>
        <v>0</v>
      </c>
      <c r="R142" s="90">
        <f>IF(R114&lt;='CALC| 3'!$G$10,'CALC| 3'!$G$52,0)</f>
        <v>0</v>
      </c>
      <c r="S142" s="90">
        <f>IF(S114&lt;='CALC| 3'!$G$10,'CALC| 3'!$G$52,0)</f>
        <v>0</v>
      </c>
      <c r="T142" s="90">
        <f>IF(T114&lt;='CALC| 3'!$G$10,'CALC| 3'!$G$52,0)</f>
        <v>0</v>
      </c>
      <c r="U142" s="90">
        <f>IF(U114&lt;='CALC| 3'!$G$10,'CALC| 3'!$G$52,0)</f>
        <v>0</v>
      </c>
      <c r="V142" s="90">
        <f>IF(V114&lt;='CALC| 3'!$G$10,'CALC| 3'!$G$52,0)</f>
        <v>0</v>
      </c>
      <c r="W142" s="90">
        <f>IF(W114&lt;='CALC| 3'!$G$10,'CALC| 3'!$G$52,0)</f>
        <v>0</v>
      </c>
      <c r="X142" s="90">
        <f>IF(X114&lt;='CALC| 3'!$G$10,'CALC| 3'!$G$52,0)</f>
        <v>0</v>
      </c>
      <c r="Y142" s="90">
        <f>IF(Y114&lt;='CALC| 3'!$G$10,'CALC| 3'!$G$52,0)</f>
        <v>0</v>
      </c>
      <c r="Z142" s="90">
        <f>IF(Z114&lt;='CALC| 3'!$G$10,'CALC| 3'!$G$52,0)</f>
        <v>0</v>
      </c>
      <c r="AA142" s="90">
        <f>IF(AA114&lt;='CALC| 3'!$G$10,'CALC| 3'!$G$52,0)</f>
        <v>0</v>
      </c>
      <c r="AB142" s="90">
        <f>IF(AB114&lt;='CALC| 3'!$G$10,'CALC| 3'!$G$52,0)</f>
        <v>0</v>
      </c>
      <c r="AC142" s="90">
        <f>IF(AC114&lt;='CALC| 3'!$G$10,'CALC| 3'!$G$52,0)</f>
        <v>0</v>
      </c>
      <c r="AD142" s="90">
        <f>IF(AD114&lt;='CALC| 3'!$G$10,'CALC| 3'!$G$52,0)</f>
        <v>0</v>
      </c>
      <c r="AE142" s="90">
        <f>IF(AE114&lt;='CALC| 3'!$G$10,'CALC| 3'!$G$52,0)</f>
        <v>0</v>
      </c>
      <c r="AF142" s="90">
        <f>IF(AF114&lt;='CALC| 3'!$G$10,'CALC| 3'!$G$52,0)</f>
        <v>0</v>
      </c>
      <c r="AG142" s="90">
        <f>IF(AG114&lt;='CALC| 3'!$G$10,'CALC| 3'!$G$52,0)</f>
        <v>0</v>
      </c>
      <c r="AH142" s="90">
        <f>IF(AH114&lt;='CALC| 3'!$G$10,'CALC| 3'!$G$52,0)</f>
        <v>0</v>
      </c>
      <c r="AI142" s="90">
        <f>IF(AI114&lt;='CALC| 3'!$G$10,'CALC| 3'!$G$52,0)</f>
        <v>0</v>
      </c>
      <c r="AJ142" s="90">
        <f>IF(AJ114&lt;='CALC| 3'!$G$10,'CALC| 3'!$G$52,0)</f>
        <v>0</v>
      </c>
      <c r="AK142" s="90">
        <f>IF(AK114&lt;='CALC| 3'!$G$10,'CALC| 3'!$G$52,0)</f>
        <v>0</v>
      </c>
      <c r="AL142" s="90">
        <f>IF(AL114&lt;='CALC| 3'!$G$10,'CALC| 3'!$G$52,0)</f>
        <v>0</v>
      </c>
      <c r="AM142" s="90">
        <f>IF(AM114&lt;='CALC| 3'!$G$10,'CALC| 3'!$G$52,0)</f>
        <v>0</v>
      </c>
      <c r="AN142" s="90">
        <f>IF(AN114&lt;='CALC| 3'!$G$10,'CALC| 3'!$G$52,0)</f>
        <v>0</v>
      </c>
      <c r="AO142" s="90">
        <f>IF(AO114&lt;='CALC| 3'!$G$10,'CALC| 3'!$G$52,0)</f>
        <v>0</v>
      </c>
      <c r="AP142" s="90">
        <f>IF(AP114&lt;='CALC| 3'!$G$10,'CALC| 3'!$G$52,0)</f>
        <v>0</v>
      </c>
      <c r="AQ142" s="90">
        <f>IF(AQ114&lt;='CALC| 3'!$G$10,'CALC| 3'!$G$52,0)</f>
        <v>0</v>
      </c>
      <c r="AR142" s="90">
        <f>IF(AR114&lt;='CALC| 3'!$G$10,'CALC| 3'!$G$52,0)</f>
        <v>0</v>
      </c>
      <c r="AS142" s="90">
        <f>IF(AS114&lt;='CALC| 3'!$G$10,'CALC| 3'!$G$52,0)</f>
        <v>0</v>
      </c>
      <c r="AT142" s="90">
        <f>IF(AT114&lt;='CALC| 3'!$G$10,'CALC| 3'!$G$52,0)</f>
        <v>0</v>
      </c>
      <c r="AU142" s="90">
        <f>IF(AU114&lt;='CALC| 3'!$G$10,'CALC| 3'!$G$52,0)</f>
        <v>0</v>
      </c>
      <c r="AV142" s="90">
        <f>IF(AV114&lt;='CALC| 3'!$G$10,'CALC| 3'!$G$52,0)</f>
        <v>0</v>
      </c>
      <c r="AW142" s="90">
        <f>IF(AW114&lt;='CALC| 3'!$G$10,'CALC| 3'!$G$52,0)</f>
        <v>0</v>
      </c>
      <c r="AX142" s="90">
        <f>IF(AX114&lt;='CALC| 3'!$G$10,'CALC| 3'!$G$52,0)</f>
        <v>0</v>
      </c>
      <c r="AY142" s="90">
        <f>IF(AY114&lt;='CALC| 3'!$G$10,'CALC| 3'!$G$52,0)</f>
        <v>0</v>
      </c>
      <c r="AZ142" s="90">
        <f>IF(AZ114&lt;='CALC| 3'!$G$10,'CALC| 3'!$G$52,0)</f>
        <v>0</v>
      </c>
      <c r="BA142" s="90">
        <f>IF(BA114&lt;='CALC| 3'!$G$10,'CALC| 3'!$G$52,0)</f>
        <v>0</v>
      </c>
      <c r="BB142" s="90">
        <f>IF(BB114&lt;='CALC| 3'!$G$10,'CALC| 3'!$G$52,0)</f>
        <v>0</v>
      </c>
      <c r="BC142" s="90">
        <f>IF(BC114&lt;='CALC| 3'!$G$10,'CALC| 3'!$G$52,0)</f>
        <v>0</v>
      </c>
      <c r="BD142" s="90">
        <f>IF(BD114&lt;='CALC| 3'!$G$10,'CALC| 3'!$G$52,0)</f>
        <v>0</v>
      </c>
      <c r="BE142" s="90">
        <f>IF(BE114&lt;='CALC| 3'!$G$10,'CALC| 3'!$G$52,0)</f>
        <v>0</v>
      </c>
      <c r="BF142" s="90">
        <f>IF(BF114&lt;='CALC| 3'!$G$10,'CALC| 3'!$G$52,0)</f>
        <v>0</v>
      </c>
      <c r="BG142" s="90">
        <f>IF(BG114&lt;='CALC| 3'!$G$10,'CALC| 3'!$G$52,0)</f>
        <v>0</v>
      </c>
      <c r="BH142" s="90">
        <f>IF(BH114&lt;='CALC| 3'!$G$10,'CALC| 3'!$G$52,0)</f>
        <v>0</v>
      </c>
      <c r="BI142" s="90">
        <f>IF(BI114&lt;='CALC| 3'!$G$10,'CALC| 3'!$G$52,0)</f>
        <v>0</v>
      </c>
      <c r="BJ142" s="90">
        <f>IF(BJ114&lt;='CALC| 3'!$G$10,'CALC| 3'!$G$52,0)</f>
        <v>0</v>
      </c>
      <c r="BK142" s="90">
        <f>IF(BK114&lt;='CALC| 3'!$G$10,'CALC| 3'!$G$52,0)</f>
        <v>0</v>
      </c>
      <c r="BL142" s="90">
        <f>IF(BL114&lt;='CALC| 3'!$G$10,'CALC| 3'!$G$52,0)</f>
        <v>0</v>
      </c>
      <c r="BM142" s="90">
        <f>IF(BM114&lt;='CALC| 3'!$G$10,'CALC| 3'!$G$52,0)</f>
        <v>0</v>
      </c>
      <c r="BN142" s="90">
        <f>IF(BN114&lt;='CALC| 3'!$G$10,'CALC| 3'!$G$52,0)</f>
        <v>0</v>
      </c>
      <c r="BO142" s="68"/>
      <c r="BP142" s="68"/>
      <c r="BQ142" s="68"/>
      <c r="BR142" s="68"/>
      <c r="BS142" s="68"/>
    </row>
    <row r="143" spans="1:71" ht="15.4" x14ac:dyDescent="0.6">
      <c r="A143" s="68"/>
      <c r="B143" s="68"/>
      <c r="C143" s="68" t="s">
        <v>231</v>
      </c>
      <c r="D143" s="34" t="s">
        <v>0</v>
      </c>
      <c r="E143" s="20" t="s">
        <v>110</v>
      </c>
      <c r="F143" s="20"/>
      <c r="G143" s="130">
        <f>IF(G114&lt;='CALC| 3'!$G$10,'CALC| 3'!$G$53,0)</f>
        <v>3.0036920587067917E-2</v>
      </c>
      <c r="H143" s="130">
        <f>IF(H114&lt;='CALC| 3'!$G$10,'CALC| 3'!$G$53,0)</f>
        <v>3.0036920587067917E-2</v>
      </c>
      <c r="I143" s="130">
        <f>IF(I114&lt;='CALC| 3'!$G$10,'CALC| 3'!$G$53,0)</f>
        <v>3.0036920587067917E-2</v>
      </c>
      <c r="J143" s="130">
        <f>IF(J114&lt;='CALC| 3'!$G$10,'CALC| 3'!$G$53,0)</f>
        <v>3.0036920587067917E-2</v>
      </c>
      <c r="K143" s="130">
        <f>IF(K114&lt;='CALC| 3'!$G$10,'CALC| 3'!$G$53,0)</f>
        <v>3.0036920587067917E-2</v>
      </c>
      <c r="L143" s="130">
        <f>IF(L114&lt;='CALC| 3'!$G$10,'CALC| 3'!$G$53,0)</f>
        <v>3.0036920587067917E-2</v>
      </c>
      <c r="M143" s="130">
        <f>IF(M114&lt;='CALC| 3'!$G$10,'CALC| 3'!$G$53,0)</f>
        <v>3.0036920587067917E-2</v>
      </c>
      <c r="N143" s="130">
        <f>IF(N114&lt;='CALC| 3'!$G$10,'CALC| 3'!$G$53,0)</f>
        <v>3.0036920587067917E-2</v>
      </c>
      <c r="O143" s="90">
        <f>IF(O114&lt;='CALC| 3'!$G$10,'CALC| 3'!$G$53,0)</f>
        <v>0</v>
      </c>
      <c r="P143" s="90">
        <f>IF(P114&lt;='CALC| 3'!$G$10,'CALC| 3'!$G$53,0)</f>
        <v>0</v>
      </c>
      <c r="Q143" s="90">
        <f>IF(Q114&lt;='CALC| 3'!$G$10,'CALC| 3'!$G$53,0)</f>
        <v>0</v>
      </c>
      <c r="R143" s="90">
        <f>IF(R114&lt;='CALC| 3'!$G$10,'CALC| 3'!$G$53,0)</f>
        <v>0</v>
      </c>
      <c r="S143" s="90">
        <f>IF(S114&lt;='CALC| 3'!$G$10,'CALC| 3'!$G$53,0)</f>
        <v>0</v>
      </c>
      <c r="T143" s="90">
        <f>IF(T114&lt;='CALC| 3'!$G$10,'CALC| 3'!$G$53,0)</f>
        <v>0</v>
      </c>
      <c r="U143" s="90">
        <f>IF(U114&lt;='CALC| 3'!$G$10,'CALC| 3'!$G$53,0)</f>
        <v>0</v>
      </c>
      <c r="V143" s="90">
        <f>IF(V114&lt;='CALC| 3'!$G$10,'CALC| 3'!$G$53,0)</f>
        <v>0</v>
      </c>
      <c r="W143" s="90">
        <f>IF(W114&lt;='CALC| 3'!$G$10,'CALC| 3'!$G$53,0)</f>
        <v>0</v>
      </c>
      <c r="X143" s="90">
        <f>IF(X114&lt;='CALC| 3'!$G$10,'CALC| 3'!$G$53,0)</f>
        <v>0</v>
      </c>
      <c r="Y143" s="90">
        <f>IF(Y114&lt;='CALC| 3'!$G$10,'CALC| 3'!$G$53,0)</f>
        <v>0</v>
      </c>
      <c r="Z143" s="90">
        <f>IF(Z114&lt;='CALC| 3'!$G$10,'CALC| 3'!$G$53,0)</f>
        <v>0</v>
      </c>
      <c r="AA143" s="90">
        <f>IF(AA114&lt;='CALC| 3'!$G$10,'CALC| 3'!$G$53,0)</f>
        <v>0</v>
      </c>
      <c r="AB143" s="90">
        <f>IF(AB114&lt;='CALC| 3'!$G$10,'CALC| 3'!$G$53,0)</f>
        <v>0</v>
      </c>
      <c r="AC143" s="90">
        <f>IF(AC114&lt;='CALC| 3'!$G$10,'CALC| 3'!$G$53,0)</f>
        <v>0</v>
      </c>
      <c r="AD143" s="90">
        <f>IF(AD114&lt;='CALC| 3'!$G$10,'CALC| 3'!$G$53,0)</f>
        <v>0</v>
      </c>
      <c r="AE143" s="90">
        <f>IF(AE114&lt;='CALC| 3'!$G$10,'CALC| 3'!$G$53,0)</f>
        <v>0</v>
      </c>
      <c r="AF143" s="90">
        <f>IF(AF114&lt;='CALC| 3'!$G$10,'CALC| 3'!$G$53,0)</f>
        <v>0</v>
      </c>
      <c r="AG143" s="90">
        <f>IF(AG114&lt;='CALC| 3'!$G$10,'CALC| 3'!$G$53,0)</f>
        <v>0</v>
      </c>
      <c r="AH143" s="90">
        <f>IF(AH114&lt;='CALC| 3'!$G$10,'CALC| 3'!$G$53,0)</f>
        <v>0</v>
      </c>
      <c r="AI143" s="90">
        <f>IF(AI114&lt;='CALC| 3'!$G$10,'CALC| 3'!$G$53,0)</f>
        <v>0</v>
      </c>
      <c r="AJ143" s="90">
        <f>IF(AJ114&lt;='CALC| 3'!$G$10,'CALC| 3'!$G$53,0)</f>
        <v>0</v>
      </c>
      <c r="AK143" s="90">
        <f>IF(AK114&lt;='CALC| 3'!$G$10,'CALC| 3'!$G$53,0)</f>
        <v>0</v>
      </c>
      <c r="AL143" s="90">
        <f>IF(AL114&lt;='CALC| 3'!$G$10,'CALC| 3'!$G$53,0)</f>
        <v>0</v>
      </c>
      <c r="AM143" s="90">
        <f>IF(AM114&lt;='CALC| 3'!$G$10,'CALC| 3'!$G$53,0)</f>
        <v>0</v>
      </c>
      <c r="AN143" s="90">
        <f>IF(AN114&lt;='CALC| 3'!$G$10,'CALC| 3'!$G$53,0)</f>
        <v>0</v>
      </c>
      <c r="AO143" s="90">
        <f>IF(AO114&lt;='CALC| 3'!$G$10,'CALC| 3'!$G$53,0)</f>
        <v>0</v>
      </c>
      <c r="AP143" s="90">
        <f>IF(AP114&lt;='CALC| 3'!$G$10,'CALC| 3'!$G$53,0)</f>
        <v>0</v>
      </c>
      <c r="AQ143" s="90">
        <f>IF(AQ114&lt;='CALC| 3'!$G$10,'CALC| 3'!$G$53,0)</f>
        <v>0</v>
      </c>
      <c r="AR143" s="90">
        <f>IF(AR114&lt;='CALC| 3'!$G$10,'CALC| 3'!$G$53,0)</f>
        <v>0</v>
      </c>
      <c r="AS143" s="90">
        <f>IF(AS114&lt;='CALC| 3'!$G$10,'CALC| 3'!$G$53,0)</f>
        <v>0</v>
      </c>
      <c r="AT143" s="90">
        <f>IF(AT114&lt;='CALC| 3'!$G$10,'CALC| 3'!$G$53,0)</f>
        <v>0</v>
      </c>
      <c r="AU143" s="90">
        <f>IF(AU114&lt;='CALC| 3'!$G$10,'CALC| 3'!$G$53,0)</f>
        <v>0</v>
      </c>
      <c r="AV143" s="90">
        <f>IF(AV114&lt;='CALC| 3'!$G$10,'CALC| 3'!$G$53,0)</f>
        <v>0</v>
      </c>
      <c r="AW143" s="90">
        <f>IF(AW114&lt;='CALC| 3'!$G$10,'CALC| 3'!$G$53,0)</f>
        <v>0</v>
      </c>
      <c r="AX143" s="90">
        <f>IF(AX114&lt;='CALC| 3'!$G$10,'CALC| 3'!$G$53,0)</f>
        <v>0</v>
      </c>
      <c r="AY143" s="90">
        <f>IF(AY114&lt;='CALC| 3'!$G$10,'CALC| 3'!$G$53,0)</f>
        <v>0</v>
      </c>
      <c r="AZ143" s="90">
        <f>IF(AZ114&lt;='CALC| 3'!$G$10,'CALC| 3'!$G$53,0)</f>
        <v>0</v>
      </c>
      <c r="BA143" s="90">
        <f>IF(BA114&lt;='CALC| 3'!$G$10,'CALC| 3'!$G$53,0)</f>
        <v>0</v>
      </c>
      <c r="BB143" s="90">
        <f>IF(BB114&lt;='CALC| 3'!$G$10,'CALC| 3'!$G$53,0)</f>
        <v>0</v>
      </c>
      <c r="BC143" s="90">
        <f>IF(BC114&lt;='CALC| 3'!$G$10,'CALC| 3'!$G$53,0)</f>
        <v>0</v>
      </c>
      <c r="BD143" s="90">
        <f>IF(BD114&lt;='CALC| 3'!$G$10,'CALC| 3'!$G$53,0)</f>
        <v>0</v>
      </c>
      <c r="BE143" s="90">
        <f>IF(BE114&lt;='CALC| 3'!$G$10,'CALC| 3'!$G$53,0)</f>
        <v>0</v>
      </c>
      <c r="BF143" s="90">
        <f>IF(BF114&lt;='CALC| 3'!$G$10,'CALC| 3'!$G$53,0)</f>
        <v>0</v>
      </c>
      <c r="BG143" s="90">
        <f>IF(BG114&lt;='CALC| 3'!$G$10,'CALC| 3'!$G$53,0)</f>
        <v>0</v>
      </c>
      <c r="BH143" s="90">
        <f>IF(BH114&lt;='CALC| 3'!$G$10,'CALC| 3'!$G$53,0)</f>
        <v>0</v>
      </c>
      <c r="BI143" s="90">
        <f>IF(BI114&lt;='CALC| 3'!$G$10,'CALC| 3'!$G$53,0)</f>
        <v>0</v>
      </c>
      <c r="BJ143" s="90">
        <f>IF(BJ114&lt;='CALC| 3'!$G$10,'CALC| 3'!$G$53,0)</f>
        <v>0</v>
      </c>
      <c r="BK143" s="90">
        <f>IF(BK114&lt;='CALC| 3'!$G$10,'CALC| 3'!$G$53,0)</f>
        <v>0</v>
      </c>
      <c r="BL143" s="90">
        <f>IF(BL114&lt;='CALC| 3'!$G$10,'CALC| 3'!$G$53,0)</f>
        <v>0</v>
      </c>
      <c r="BM143" s="90">
        <f>IF(BM114&lt;='CALC| 3'!$G$10,'CALC| 3'!$G$53,0)</f>
        <v>0</v>
      </c>
      <c r="BN143" s="90">
        <f>IF(BN114&lt;='CALC| 3'!$G$10,'CALC| 3'!$G$53,0)</f>
        <v>0</v>
      </c>
      <c r="BO143" s="68"/>
      <c r="BP143" s="68"/>
      <c r="BQ143" s="68"/>
      <c r="BR143" s="68"/>
      <c r="BS143" s="68"/>
    </row>
    <row r="144" spans="1:71" ht="15.4" x14ac:dyDescent="0.6">
      <c r="A144" s="68"/>
      <c r="B144" s="68"/>
      <c r="C144" s="68" t="s">
        <v>228</v>
      </c>
      <c r="D144" s="34" t="s">
        <v>0</v>
      </c>
      <c r="E144" s="20" t="s">
        <v>110</v>
      </c>
      <c r="F144" s="20"/>
      <c r="G144" s="130">
        <f>IF(G114&lt;='CALC| 3'!$G$10,'CALC| 3'!$G$54,0)</f>
        <v>7.6107697985710834E-2</v>
      </c>
      <c r="H144" s="130">
        <f>IF(H114&lt;='CALC| 3'!$G$10,'CALC| 3'!$G$54,0)</f>
        <v>7.6107697985710834E-2</v>
      </c>
      <c r="I144" s="130">
        <f>IF(I114&lt;='CALC| 3'!$G$10,'CALC| 3'!$G$54,0)</f>
        <v>7.6107697985710834E-2</v>
      </c>
      <c r="J144" s="130">
        <f>IF(J114&lt;='CALC| 3'!$G$10,'CALC| 3'!$G$54,0)</f>
        <v>7.6107697985710834E-2</v>
      </c>
      <c r="K144" s="130">
        <f>IF(K114&lt;='CALC| 3'!$G$10,'CALC| 3'!$G$54,0)</f>
        <v>7.6107697985710834E-2</v>
      </c>
      <c r="L144" s="130">
        <f>IF(L114&lt;='CALC| 3'!$G$10,'CALC| 3'!$G$54,0)</f>
        <v>7.6107697985710834E-2</v>
      </c>
      <c r="M144" s="130">
        <f>IF(M114&lt;='CALC| 3'!$G$10,'CALC| 3'!$G$54,0)</f>
        <v>7.6107697985710834E-2</v>
      </c>
      <c r="N144" s="130">
        <f>IF(N114&lt;='CALC| 3'!$G$10,'CALC| 3'!$G$54,0)</f>
        <v>7.6107697985710834E-2</v>
      </c>
      <c r="O144" s="90">
        <f>IF(O114&lt;='CALC| 3'!$G$10,'CALC| 3'!$G$54,0)</f>
        <v>0</v>
      </c>
      <c r="P144" s="90">
        <f>IF(P114&lt;='CALC| 3'!$G$10,'CALC| 3'!$G$54,0)</f>
        <v>0</v>
      </c>
      <c r="Q144" s="90">
        <f>IF(Q114&lt;='CALC| 3'!$G$10,'CALC| 3'!$G$54,0)</f>
        <v>0</v>
      </c>
      <c r="R144" s="90">
        <f>IF(R114&lt;='CALC| 3'!$G$10,'CALC| 3'!$G$54,0)</f>
        <v>0</v>
      </c>
      <c r="S144" s="90">
        <f>IF(S114&lt;='CALC| 3'!$G$10,'CALC| 3'!$G$54,0)</f>
        <v>0</v>
      </c>
      <c r="T144" s="90">
        <f>IF(T114&lt;='CALC| 3'!$G$10,'CALC| 3'!$G$54,0)</f>
        <v>0</v>
      </c>
      <c r="U144" s="90">
        <f>IF(U114&lt;='CALC| 3'!$G$10,'CALC| 3'!$G$54,0)</f>
        <v>0</v>
      </c>
      <c r="V144" s="90">
        <f>IF(V114&lt;='CALC| 3'!$G$10,'CALC| 3'!$G$54,0)</f>
        <v>0</v>
      </c>
      <c r="W144" s="90">
        <f>IF(W114&lt;='CALC| 3'!$G$10,'CALC| 3'!$G$54,0)</f>
        <v>0</v>
      </c>
      <c r="X144" s="90">
        <f>IF(X114&lt;='CALC| 3'!$G$10,'CALC| 3'!$G$54,0)</f>
        <v>0</v>
      </c>
      <c r="Y144" s="90">
        <f>IF(Y114&lt;='CALC| 3'!$G$10,'CALC| 3'!$G$54,0)</f>
        <v>0</v>
      </c>
      <c r="Z144" s="90">
        <f>IF(Z114&lt;='CALC| 3'!$G$10,'CALC| 3'!$G$54,0)</f>
        <v>0</v>
      </c>
      <c r="AA144" s="90">
        <f>IF(AA114&lt;='CALC| 3'!$G$10,'CALC| 3'!$G$54,0)</f>
        <v>0</v>
      </c>
      <c r="AB144" s="90">
        <f>IF(AB114&lt;='CALC| 3'!$G$10,'CALC| 3'!$G$54,0)</f>
        <v>0</v>
      </c>
      <c r="AC144" s="90">
        <f>IF(AC114&lt;='CALC| 3'!$G$10,'CALC| 3'!$G$54,0)</f>
        <v>0</v>
      </c>
      <c r="AD144" s="90">
        <f>IF(AD114&lt;='CALC| 3'!$G$10,'CALC| 3'!$G$54,0)</f>
        <v>0</v>
      </c>
      <c r="AE144" s="90">
        <f>IF(AE114&lt;='CALC| 3'!$G$10,'CALC| 3'!$G$54,0)</f>
        <v>0</v>
      </c>
      <c r="AF144" s="90">
        <f>IF(AF114&lt;='CALC| 3'!$G$10,'CALC| 3'!$G$54,0)</f>
        <v>0</v>
      </c>
      <c r="AG144" s="90">
        <f>IF(AG114&lt;='CALC| 3'!$G$10,'CALC| 3'!$G$54,0)</f>
        <v>0</v>
      </c>
      <c r="AH144" s="90">
        <f>IF(AH114&lt;='CALC| 3'!$G$10,'CALC| 3'!$G$54,0)</f>
        <v>0</v>
      </c>
      <c r="AI144" s="90">
        <f>IF(AI114&lt;='CALC| 3'!$G$10,'CALC| 3'!$G$54,0)</f>
        <v>0</v>
      </c>
      <c r="AJ144" s="90">
        <f>IF(AJ114&lt;='CALC| 3'!$G$10,'CALC| 3'!$G$54,0)</f>
        <v>0</v>
      </c>
      <c r="AK144" s="90">
        <f>IF(AK114&lt;='CALC| 3'!$G$10,'CALC| 3'!$G$54,0)</f>
        <v>0</v>
      </c>
      <c r="AL144" s="90">
        <f>IF(AL114&lt;='CALC| 3'!$G$10,'CALC| 3'!$G$54,0)</f>
        <v>0</v>
      </c>
      <c r="AM144" s="90">
        <f>IF(AM114&lt;='CALC| 3'!$G$10,'CALC| 3'!$G$54,0)</f>
        <v>0</v>
      </c>
      <c r="AN144" s="90">
        <f>IF(AN114&lt;='CALC| 3'!$G$10,'CALC| 3'!$G$54,0)</f>
        <v>0</v>
      </c>
      <c r="AO144" s="90">
        <f>IF(AO114&lt;='CALC| 3'!$G$10,'CALC| 3'!$G$54,0)</f>
        <v>0</v>
      </c>
      <c r="AP144" s="90">
        <f>IF(AP114&lt;='CALC| 3'!$G$10,'CALC| 3'!$G$54,0)</f>
        <v>0</v>
      </c>
      <c r="AQ144" s="90">
        <f>IF(AQ114&lt;='CALC| 3'!$G$10,'CALC| 3'!$G$54,0)</f>
        <v>0</v>
      </c>
      <c r="AR144" s="90">
        <f>IF(AR114&lt;='CALC| 3'!$G$10,'CALC| 3'!$G$54,0)</f>
        <v>0</v>
      </c>
      <c r="AS144" s="90">
        <f>IF(AS114&lt;='CALC| 3'!$G$10,'CALC| 3'!$G$54,0)</f>
        <v>0</v>
      </c>
      <c r="AT144" s="90">
        <f>IF(AT114&lt;='CALC| 3'!$G$10,'CALC| 3'!$G$54,0)</f>
        <v>0</v>
      </c>
      <c r="AU144" s="90">
        <f>IF(AU114&lt;='CALC| 3'!$G$10,'CALC| 3'!$G$54,0)</f>
        <v>0</v>
      </c>
      <c r="AV144" s="90">
        <f>IF(AV114&lt;='CALC| 3'!$G$10,'CALC| 3'!$G$54,0)</f>
        <v>0</v>
      </c>
      <c r="AW144" s="90">
        <f>IF(AW114&lt;='CALC| 3'!$G$10,'CALC| 3'!$G$54,0)</f>
        <v>0</v>
      </c>
      <c r="AX144" s="90">
        <f>IF(AX114&lt;='CALC| 3'!$G$10,'CALC| 3'!$G$54,0)</f>
        <v>0</v>
      </c>
      <c r="AY144" s="90">
        <f>IF(AY114&lt;='CALC| 3'!$G$10,'CALC| 3'!$G$54,0)</f>
        <v>0</v>
      </c>
      <c r="AZ144" s="90">
        <f>IF(AZ114&lt;='CALC| 3'!$G$10,'CALC| 3'!$G$54,0)</f>
        <v>0</v>
      </c>
      <c r="BA144" s="90">
        <f>IF(BA114&lt;='CALC| 3'!$G$10,'CALC| 3'!$G$54,0)</f>
        <v>0</v>
      </c>
      <c r="BB144" s="90">
        <f>IF(BB114&lt;='CALC| 3'!$G$10,'CALC| 3'!$G$54,0)</f>
        <v>0</v>
      </c>
      <c r="BC144" s="90">
        <f>IF(BC114&lt;='CALC| 3'!$G$10,'CALC| 3'!$G$54,0)</f>
        <v>0</v>
      </c>
      <c r="BD144" s="90">
        <f>IF(BD114&lt;='CALC| 3'!$G$10,'CALC| 3'!$G$54,0)</f>
        <v>0</v>
      </c>
      <c r="BE144" s="90">
        <f>IF(BE114&lt;='CALC| 3'!$G$10,'CALC| 3'!$G$54,0)</f>
        <v>0</v>
      </c>
      <c r="BF144" s="90">
        <f>IF(BF114&lt;='CALC| 3'!$G$10,'CALC| 3'!$G$54,0)</f>
        <v>0</v>
      </c>
      <c r="BG144" s="90">
        <f>IF(BG114&lt;='CALC| 3'!$G$10,'CALC| 3'!$G$54,0)</f>
        <v>0</v>
      </c>
      <c r="BH144" s="90">
        <f>IF(BH114&lt;='CALC| 3'!$G$10,'CALC| 3'!$G$54,0)</f>
        <v>0</v>
      </c>
      <c r="BI144" s="90">
        <f>IF(BI114&lt;='CALC| 3'!$G$10,'CALC| 3'!$G$54,0)</f>
        <v>0</v>
      </c>
      <c r="BJ144" s="90">
        <f>IF(BJ114&lt;='CALC| 3'!$G$10,'CALC| 3'!$G$54,0)</f>
        <v>0</v>
      </c>
      <c r="BK144" s="90">
        <f>IF(BK114&lt;='CALC| 3'!$G$10,'CALC| 3'!$G$54,0)</f>
        <v>0</v>
      </c>
      <c r="BL144" s="90">
        <f>IF(BL114&lt;='CALC| 3'!$G$10,'CALC| 3'!$G$54,0)</f>
        <v>0</v>
      </c>
      <c r="BM144" s="90">
        <f>IF(BM114&lt;='CALC| 3'!$G$10,'CALC| 3'!$G$54,0)</f>
        <v>0</v>
      </c>
      <c r="BN144" s="90">
        <f>IF(BN114&lt;='CALC| 3'!$G$10,'CALC| 3'!$G$54,0)</f>
        <v>0</v>
      </c>
      <c r="BO144" s="68"/>
      <c r="BP144" s="68"/>
      <c r="BQ144" s="68"/>
      <c r="BR144" s="68"/>
      <c r="BS144" s="68"/>
    </row>
    <row r="145" spans="1:71" ht="15.4" x14ac:dyDescent="0.6">
      <c r="A145" s="68"/>
      <c r="B145" s="68"/>
      <c r="C145" s="68" t="s">
        <v>229</v>
      </c>
      <c r="D145" s="34" t="s">
        <v>0</v>
      </c>
      <c r="E145" s="20" t="s">
        <v>110</v>
      </c>
      <c r="F145" s="20"/>
      <c r="G145" s="130"/>
      <c r="H145" s="130"/>
      <c r="I145" s="130"/>
      <c r="J145" s="130"/>
      <c r="K145" s="130"/>
      <c r="L145" s="130"/>
      <c r="M145" s="130"/>
      <c r="N145" s="13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  <c r="AX145" s="90"/>
      <c r="AY145" s="90"/>
      <c r="AZ145" s="90"/>
      <c r="BA145" s="90"/>
      <c r="BB145" s="90"/>
      <c r="BC145" s="90"/>
      <c r="BD145" s="90"/>
      <c r="BE145" s="90"/>
      <c r="BF145" s="90"/>
      <c r="BG145" s="90"/>
      <c r="BH145" s="90"/>
      <c r="BI145" s="90"/>
      <c r="BJ145" s="90"/>
      <c r="BK145" s="90"/>
      <c r="BL145" s="90"/>
      <c r="BM145" s="90"/>
      <c r="BN145" s="90"/>
      <c r="BO145" s="68"/>
      <c r="BP145" s="68"/>
      <c r="BQ145" s="68"/>
      <c r="BR145" s="68"/>
      <c r="BS145" s="68"/>
    </row>
    <row r="146" spans="1:71" ht="15.4" x14ac:dyDescent="0.6">
      <c r="A146" s="68"/>
      <c r="B146" s="68"/>
      <c r="C146" s="98" t="s">
        <v>245</v>
      </c>
      <c r="D146" s="34" t="s">
        <v>0</v>
      </c>
      <c r="E146" s="20" t="s">
        <v>110</v>
      </c>
      <c r="F146" s="20"/>
      <c r="G146" s="130">
        <f>IF(G114&lt;='CALC| 3'!$G$10,'CALC| 3'!$G$56,0)</f>
        <v>2.1628211299775002E-3</v>
      </c>
      <c r="H146" s="130">
        <f>IF(H114&lt;='CALC| 3'!$G$10,'CALC| 3'!$G$56,0)</f>
        <v>2.1628211299775002E-3</v>
      </c>
      <c r="I146" s="130">
        <f>IF(I114&lt;='CALC| 3'!$G$10,'CALC| 3'!$G$56,0)</f>
        <v>2.1628211299775002E-3</v>
      </c>
      <c r="J146" s="130">
        <f>IF(J114&lt;='CALC| 3'!$G$10,'CALC| 3'!$G$56,0)</f>
        <v>2.1628211299775002E-3</v>
      </c>
      <c r="K146" s="130">
        <f>IF(K114&lt;='CALC| 3'!$G$10,'CALC| 3'!$G$56,0)</f>
        <v>2.1628211299775002E-3</v>
      </c>
      <c r="L146" s="130">
        <f>IF(L114&lt;='CALC| 3'!$G$10,'CALC| 3'!$G$56,0)</f>
        <v>2.1628211299775002E-3</v>
      </c>
      <c r="M146" s="130">
        <f>IF(M114&lt;='CALC| 3'!$G$10,'CALC| 3'!$G$56,0)</f>
        <v>2.1628211299775002E-3</v>
      </c>
      <c r="N146" s="130">
        <f>IF(N114&lt;='CALC| 3'!$G$10,'CALC| 3'!$G$56,0)</f>
        <v>2.1628211299775002E-3</v>
      </c>
      <c r="O146" s="90">
        <f>IF(O114&lt;='CALC| 3'!$G$10,'CALC| 3'!$G$56,0)</f>
        <v>0</v>
      </c>
      <c r="P146" s="90">
        <f>IF(P114&lt;='CALC| 3'!$G$10,'CALC| 3'!$G$56,0)</f>
        <v>0</v>
      </c>
      <c r="Q146" s="90">
        <f>IF(Q114&lt;='CALC| 3'!$G$10,'CALC| 3'!$G$56,0)</f>
        <v>0</v>
      </c>
      <c r="R146" s="90">
        <f>IF(R114&lt;='CALC| 3'!$G$10,'CALC| 3'!$G$56,0)</f>
        <v>0</v>
      </c>
      <c r="S146" s="90">
        <f>IF(S114&lt;='CALC| 3'!$G$10,'CALC| 3'!$G$56,0)</f>
        <v>0</v>
      </c>
      <c r="T146" s="90">
        <f>IF(T114&lt;='CALC| 3'!$G$10,'CALC| 3'!$G$56,0)</f>
        <v>0</v>
      </c>
      <c r="U146" s="90">
        <f>IF(U114&lt;='CALC| 3'!$G$10,'CALC| 3'!$G$56,0)</f>
        <v>0</v>
      </c>
      <c r="V146" s="90">
        <f>IF(V114&lt;='CALC| 3'!$G$10,'CALC| 3'!$G$56,0)</f>
        <v>0</v>
      </c>
      <c r="W146" s="90">
        <f>IF(W114&lt;='CALC| 3'!$G$10,'CALC| 3'!$G$56,0)</f>
        <v>0</v>
      </c>
      <c r="X146" s="90">
        <f>IF(X114&lt;='CALC| 3'!$G$10,'CALC| 3'!$G$56,0)</f>
        <v>0</v>
      </c>
      <c r="Y146" s="90">
        <f>IF(Y114&lt;='CALC| 3'!$G$10,'CALC| 3'!$G$56,0)</f>
        <v>0</v>
      </c>
      <c r="Z146" s="90">
        <f>IF(Z114&lt;='CALC| 3'!$G$10,'CALC| 3'!$G$56,0)</f>
        <v>0</v>
      </c>
      <c r="AA146" s="90">
        <f>IF(AA114&lt;='CALC| 3'!$G$10,'CALC| 3'!$G$56,0)</f>
        <v>0</v>
      </c>
      <c r="AB146" s="90">
        <f>IF(AB114&lt;='CALC| 3'!$G$10,'CALC| 3'!$G$56,0)</f>
        <v>0</v>
      </c>
      <c r="AC146" s="90">
        <f>IF(AC114&lt;='CALC| 3'!$G$10,'CALC| 3'!$G$56,0)</f>
        <v>0</v>
      </c>
      <c r="AD146" s="90">
        <f>IF(AD114&lt;='CALC| 3'!$G$10,'CALC| 3'!$G$56,0)</f>
        <v>0</v>
      </c>
      <c r="AE146" s="90">
        <f>IF(AE114&lt;='CALC| 3'!$G$10,'CALC| 3'!$G$56,0)</f>
        <v>0</v>
      </c>
      <c r="AF146" s="90">
        <f>IF(AF114&lt;='CALC| 3'!$G$10,'CALC| 3'!$G$56,0)</f>
        <v>0</v>
      </c>
      <c r="AG146" s="90">
        <f>IF(AG114&lt;='CALC| 3'!$G$10,'CALC| 3'!$G$56,0)</f>
        <v>0</v>
      </c>
      <c r="AH146" s="90">
        <f>IF(AH114&lt;='CALC| 3'!$G$10,'CALC| 3'!$G$56,0)</f>
        <v>0</v>
      </c>
      <c r="AI146" s="90">
        <f>IF(AI114&lt;='CALC| 3'!$G$10,'CALC| 3'!$G$56,0)</f>
        <v>0</v>
      </c>
      <c r="AJ146" s="90">
        <f>IF(AJ114&lt;='CALC| 3'!$G$10,'CALC| 3'!$G$56,0)</f>
        <v>0</v>
      </c>
      <c r="AK146" s="90">
        <f>IF(AK114&lt;='CALC| 3'!$G$10,'CALC| 3'!$G$56,0)</f>
        <v>0</v>
      </c>
      <c r="AL146" s="90">
        <f>IF(AL114&lt;='CALC| 3'!$G$10,'CALC| 3'!$G$56,0)</f>
        <v>0</v>
      </c>
      <c r="AM146" s="90">
        <f>IF(AM114&lt;='CALC| 3'!$G$10,'CALC| 3'!$G$56,0)</f>
        <v>0</v>
      </c>
      <c r="AN146" s="90">
        <f>IF(AN114&lt;='CALC| 3'!$G$10,'CALC| 3'!$G$56,0)</f>
        <v>0</v>
      </c>
      <c r="AO146" s="90">
        <f>IF(AO114&lt;='CALC| 3'!$G$10,'CALC| 3'!$G$56,0)</f>
        <v>0</v>
      </c>
      <c r="AP146" s="90">
        <f>IF(AP114&lt;='CALC| 3'!$G$10,'CALC| 3'!$G$56,0)</f>
        <v>0</v>
      </c>
      <c r="AQ146" s="90">
        <f>IF(AQ114&lt;='CALC| 3'!$G$10,'CALC| 3'!$G$56,0)</f>
        <v>0</v>
      </c>
      <c r="AR146" s="90">
        <f>IF(AR114&lt;='CALC| 3'!$G$10,'CALC| 3'!$G$56,0)</f>
        <v>0</v>
      </c>
      <c r="AS146" s="90">
        <f>IF(AS114&lt;='CALC| 3'!$G$10,'CALC| 3'!$G$56,0)</f>
        <v>0</v>
      </c>
      <c r="AT146" s="90">
        <f>IF(AT114&lt;='CALC| 3'!$G$10,'CALC| 3'!$G$56,0)</f>
        <v>0</v>
      </c>
      <c r="AU146" s="90">
        <f>IF(AU114&lt;='CALC| 3'!$G$10,'CALC| 3'!$G$56,0)</f>
        <v>0</v>
      </c>
      <c r="AV146" s="90">
        <f>IF(AV114&lt;='CALC| 3'!$G$10,'CALC| 3'!$G$56,0)</f>
        <v>0</v>
      </c>
      <c r="AW146" s="90">
        <f>IF(AW114&lt;='CALC| 3'!$G$10,'CALC| 3'!$G$56,0)</f>
        <v>0</v>
      </c>
      <c r="AX146" s="90">
        <f>IF(AX114&lt;='CALC| 3'!$G$10,'CALC| 3'!$G$56,0)</f>
        <v>0</v>
      </c>
      <c r="AY146" s="90">
        <f>IF(AY114&lt;='CALC| 3'!$G$10,'CALC| 3'!$G$56,0)</f>
        <v>0</v>
      </c>
      <c r="AZ146" s="90">
        <f>IF(AZ114&lt;='CALC| 3'!$G$10,'CALC| 3'!$G$56,0)</f>
        <v>0</v>
      </c>
      <c r="BA146" s="90">
        <f>IF(BA114&lt;='CALC| 3'!$G$10,'CALC| 3'!$G$56,0)</f>
        <v>0</v>
      </c>
      <c r="BB146" s="90">
        <f>IF(BB114&lt;='CALC| 3'!$G$10,'CALC| 3'!$G$56,0)</f>
        <v>0</v>
      </c>
      <c r="BC146" s="90">
        <f>IF(BC114&lt;='CALC| 3'!$G$10,'CALC| 3'!$G$56,0)</f>
        <v>0</v>
      </c>
      <c r="BD146" s="90">
        <f>IF(BD114&lt;='CALC| 3'!$G$10,'CALC| 3'!$G$56,0)</f>
        <v>0</v>
      </c>
      <c r="BE146" s="90">
        <f>IF(BE114&lt;='CALC| 3'!$G$10,'CALC| 3'!$G$56,0)</f>
        <v>0</v>
      </c>
      <c r="BF146" s="90">
        <f>IF(BF114&lt;='CALC| 3'!$G$10,'CALC| 3'!$G$56,0)</f>
        <v>0</v>
      </c>
      <c r="BG146" s="90">
        <f>IF(BG114&lt;='CALC| 3'!$G$10,'CALC| 3'!$G$56,0)</f>
        <v>0</v>
      </c>
      <c r="BH146" s="90">
        <f>IF(BH114&lt;='CALC| 3'!$G$10,'CALC| 3'!$G$56,0)</f>
        <v>0</v>
      </c>
      <c r="BI146" s="90">
        <f>IF(BI114&lt;='CALC| 3'!$G$10,'CALC| 3'!$G$56,0)</f>
        <v>0</v>
      </c>
      <c r="BJ146" s="90">
        <f>IF(BJ114&lt;='CALC| 3'!$G$10,'CALC| 3'!$G$56,0)</f>
        <v>0</v>
      </c>
      <c r="BK146" s="90">
        <f>IF(BK114&lt;='CALC| 3'!$G$10,'CALC| 3'!$G$56,0)</f>
        <v>0</v>
      </c>
      <c r="BL146" s="90">
        <f>IF(BL114&lt;='CALC| 3'!$G$10,'CALC| 3'!$G$56,0)</f>
        <v>0</v>
      </c>
      <c r="BM146" s="90">
        <f>IF(BM114&lt;='CALC| 3'!$G$10,'CALC| 3'!$G$56,0)</f>
        <v>0</v>
      </c>
      <c r="BN146" s="90">
        <f>IF(BN114&lt;='CALC| 3'!$G$10,'CALC| 3'!$G$56,0)</f>
        <v>0</v>
      </c>
      <c r="BO146" s="68"/>
      <c r="BP146" s="68"/>
      <c r="BQ146" s="68"/>
      <c r="BR146" s="68"/>
      <c r="BS146" s="68"/>
    </row>
    <row r="147" spans="1:71" ht="15.4" x14ac:dyDescent="0.6">
      <c r="A147" s="68"/>
      <c r="B147" s="68"/>
      <c r="C147" s="98" t="s">
        <v>244</v>
      </c>
      <c r="D147" s="34" t="s">
        <v>0</v>
      </c>
      <c r="E147" s="20" t="s">
        <v>110</v>
      </c>
      <c r="F147" s="20"/>
      <c r="G147" s="130">
        <f>IF(G114&lt;='CALC| 3'!$G$10,'CALC| 3'!$G$57,0)</f>
        <v>6.1322340273479707E-2</v>
      </c>
      <c r="H147" s="130">
        <f>IF(H114&lt;='CALC| 3'!$G$10,'CALC| 3'!$G$57,0)</f>
        <v>6.1322340273479707E-2</v>
      </c>
      <c r="I147" s="130">
        <f>IF(I114&lt;='CALC| 3'!$G$10,'CALC| 3'!$G$57,0)</f>
        <v>6.1322340273479707E-2</v>
      </c>
      <c r="J147" s="130">
        <f>IF(J114&lt;='CALC| 3'!$G$10,'CALC| 3'!$G$57,0)</f>
        <v>6.1322340273479707E-2</v>
      </c>
      <c r="K147" s="130">
        <f>IF(K114&lt;='CALC| 3'!$G$10,'CALC| 3'!$G$57,0)</f>
        <v>6.1322340273479707E-2</v>
      </c>
      <c r="L147" s="130">
        <f>IF(L114&lt;='CALC| 3'!$G$10,'CALC| 3'!$G$57,0)</f>
        <v>6.1322340273479707E-2</v>
      </c>
      <c r="M147" s="130">
        <f>IF(M114&lt;='CALC| 3'!$G$10,'CALC| 3'!$G$57,0)</f>
        <v>6.1322340273479707E-2</v>
      </c>
      <c r="N147" s="130">
        <f>IF(N114&lt;='CALC| 3'!$G$10,'CALC| 3'!$G$57,0)</f>
        <v>6.1322340273479707E-2</v>
      </c>
      <c r="O147" s="90">
        <f>IF(O114&lt;='CALC| 3'!$G$10,'CALC| 3'!$G$57,0)</f>
        <v>0</v>
      </c>
      <c r="P147" s="90">
        <f>IF(P114&lt;='CALC| 3'!$G$10,'CALC| 3'!$G$57,0)</f>
        <v>0</v>
      </c>
      <c r="Q147" s="90">
        <f>IF(Q114&lt;='CALC| 3'!$G$10,'CALC| 3'!$G$57,0)</f>
        <v>0</v>
      </c>
      <c r="R147" s="90">
        <f>IF(R114&lt;='CALC| 3'!$G$10,'CALC| 3'!$G$57,0)</f>
        <v>0</v>
      </c>
      <c r="S147" s="90">
        <f>IF(S114&lt;='CALC| 3'!$G$10,'CALC| 3'!$G$57,0)</f>
        <v>0</v>
      </c>
      <c r="T147" s="90">
        <f>IF(T114&lt;='CALC| 3'!$G$10,'CALC| 3'!$G$57,0)</f>
        <v>0</v>
      </c>
      <c r="U147" s="90">
        <f>IF(U114&lt;='CALC| 3'!$G$10,'CALC| 3'!$G$57,0)</f>
        <v>0</v>
      </c>
      <c r="V147" s="90">
        <f>IF(V114&lt;='CALC| 3'!$G$10,'CALC| 3'!$G$57,0)</f>
        <v>0</v>
      </c>
      <c r="W147" s="90">
        <f>IF(W114&lt;='CALC| 3'!$G$10,'CALC| 3'!$G$57,0)</f>
        <v>0</v>
      </c>
      <c r="X147" s="90">
        <f>IF(X114&lt;='CALC| 3'!$G$10,'CALC| 3'!$G$57,0)</f>
        <v>0</v>
      </c>
      <c r="Y147" s="90">
        <f>IF(Y114&lt;='CALC| 3'!$G$10,'CALC| 3'!$G$57,0)</f>
        <v>0</v>
      </c>
      <c r="Z147" s="90">
        <f>IF(Z114&lt;='CALC| 3'!$G$10,'CALC| 3'!$G$57,0)</f>
        <v>0</v>
      </c>
      <c r="AA147" s="90">
        <f>IF(AA114&lt;='CALC| 3'!$G$10,'CALC| 3'!$G$57,0)</f>
        <v>0</v>
      </c>
      <c r="AB147" s="90">
        <f>IF(AB114&lt;='CALC| 3'!$G$10,'CALC| 3'!$G$57,0)</f>
        <v>0</v>
      </c>
      <c r="AC147" s="90">
        <f>IF(AC114&lt;='CALC| 3'!$G$10,'CALC| 3'!$G$57,0)</f>
        <v>0</v>
      </c>
      <c r="AD147" s="90">
        <f>IF(AD114&lt;='CALC| 3'!$G$10,'CALC| 3'!$G$57,0)</f>
        <v>0</v>
      </c>
      <c r="AE147" s="90">
        <f>IF(AE114&lt;='CALC| 3'!$G$10,'CALC| 3'!$G$57,0)</f>
        <v>0</v>
      </c>
      <c r="AF147" s="90">
        <f>IF(AF114&lt;='CALC| 3'!$G$10,'CALC| 3'!$G$57,0)</f>
        <v>0</v>
      </c>
      <c r="AG147" s="90">
        <f>IF(AG114&lt;='CALC| 3'!$G$10,'CALC| 3'!$G$57,0)</f>
        <v>0</v>
      </c>
      <c r="AH147" s="90">
        <f>IF(AH114&lt;='CALC| 3'!$G$10,'CALC| 3'!$G$57,0)</f>
        <v>0</v>
      </c>
      <c r="AI147" s="90">
        <f>IF(AI114&lt;='CALC| 3'!$G$10,'CALC| 3'!$G$57,0)</f>
        <v>0</v>
      </c>
      <c r="AJ147" s="90">
        <f>IF(AJ114&lt;='CALC| 3'!$G$10,'CALC| 3'!$G$57,0)</f>
        <v>0</v>
      </c>
      <c r="AK147" s="90">
        <f>IF(AK114&lt;='CALC| 3'!$G$10,'CALC| 3'!$G$57,0)</f>
        <v>0</v>
      </c>
      <c r="AL147" s="90">
        <f>IF(AL114&lt;='CALC| 3'!$G$10,'CALC| 3'!$G$57,0)</f>
        <v>0</v>
      </c>
      <c r="AM147" s="90">
        <f>IF(AM114&lt;='CALC| 3'!$G$10,'CALC| 3'!$G$57,0)</f>
        <v>0</v>
      </c>
      <c r="AN147" s="90">
        <f>IF(AN114&lt;='CALC| 3'!$G$10,'CALC| 3'!$G$57,0)</f>
        <v>0</v>
      </c>
      <c r="AO147" s="90">
        <f>IF(AO114&lt;='CALC| 3'!$G$10,'CALC| 3'!$G$57,0)</f>
        <v>0</v>
      </c>
      <c r="AP147" s="90">
        <f>IF(AP114&lt;='CALC| 3'!$G$10,'CALC| 3'!$G$57,0)</f>
        <v>0</v>
      </c>
      <c r="AQ147" s="90">
        <f>IF(AQ114&lt;='CALC| 3'!$G$10,'CALC| 3'!$G$57,0)</f>
        <v>0</v>
      </c>
      <c r="AR147" s="90">
        <f>IF(AR114&lt;='CALC| 3'!$G$10,'CALC| 3'!$G$57,0)</f>
        <v>0</v>
      </c>
      <c r="AS147" s="90">
        <f>IF(AS114&lt;='CALC| 3'!$G$10,'CALC| 3'!$G$57,0)</f>
        <v>0</v>
      </c>
      <c r="AT147" s="90">
        <f>IF(AT114&lt;='CALC| 3'!$G$10,'CALC| 3'!$G$57,0)</f>
        <v>0</v>
      </c>
      <c r="AU147" s="90">
        <f>IF(AU114&lt;='CALC| 3'!$G$10,'CALC| 3'!$G$57,0)</f>
        <v>0</v>
      </c>
      <c r="AV147" s="90">
        <f>IF(AV114&lt;='CALC| 3'!$G$10,'CALC| 3'!$G$57,0)</f>
        <v>0</v>
      </c>
      <c r="AW147" s="90">
        <f>IF(AW114&lt;='CALC| 3'!$G$10,'CALC| 3'!$G$57,0)</f>
        <v>0</v>
      </c>
      <c r="AX147" s="90">
        <f>IF(AX114&lt;='CALC| 3'!$G$10,'CALC| 3'!$G$57,0)</f>
        <v>0</v>
      </c>
      <c r="AY147" s="90">
        <f>IF(AY114&lt;='CALC| 3'!$G$10,'CALC| 3'!$G$57,0)</f>
        <v>0</v>
      </c>
      <c r="AZ147" s="90">
        <f>IF(AZ114&lt;='CALC| 3'!$G$10,'CALC| 3'!$G$57,0)</f>
        <v>0</v>
      </c>
      <c r="BA147" s="90">
        <f>IF(BA114&lt;='CALC| 3'!$G$10,'CALC| 3'!$G$57,0)</f>
        <v>0</v>
      </c>
      <c r="BB147" s="90">
        <f>IF(BB114&lt;='CALC| 3'!$G$10,'CALC| 3'!$G$57,0)</f>
        <v>0</v>
      </c>
      <c r="BC147" s="90">
        <f>IF(BC114&lt;='CALC| 3'!$G$10,'CALC| 3'!$G$57,0)</f>
        <v>0</v>
      </c>
      <c r="BD147" s="90">
        <f>IF(BD114&lt;='CALC| 3'!$G$10,'CALC| 3'!$G$57,0)</f>
        <v>0</v>
      </c>
      <c r="BE147" s="90">
        <f>IF(BE114&lt;='CALC| 3'!$G$10,'CALC| 3'!$G$57,0)</f>
        <v>0</v>
      </c>
      <c r="BF147" s="90">
        <f>IF(BF114&lt;='CALC| 3'!$G$10,'CALC| 3'!$G$57,0)</f>
        <v>0</v>
      </c>
      <c r="BG147" s="90">
        <f>IF(BG114&lt;='CALC| 3'!$G$10,'CALC| 3'!$G$57,0)</f>
        <v>0</v>
      </c>
      <c r="BH147" s="90">
        <f>IF(BH114&lt;='CALC| 3'!$G$10,'CALC| 3'!$G$57,0)</f>
        <v>0</v>
      </c>
      <c r="BI147" s="90">
        <f>IF(BI114&lt;='CALC| 3'!$G$10,'CALC| 3'!$G$57,0)</f>
        <v>0</v>
      </c>
      <c r="BJ147" s="90">
        <f>IF(BJ114&lt;='CALC| 3'!$G$10,'CALC| 3'!$G$57,0)</f>
        <v>0</v>
      </c>
      <c r="BK147" s="90">
        <f>IF(BK114&lt;='CALC| 3'!$G$10,'CALC| 3'!$G$57,0)</f>
        <v>0</v>
      </c>
      <c r="BL147" s="90">
        <f>IF(BL114&lt;='CALC| 3'!$G$10,'CALC| 3'!$G$57,0)</f>
        <v>0</v>
      </c>
      <c r="BM147" s="90">
        <f>IF(BM114&lt;='CALC| 3'!$G$10,'CALC| 3'!$G$57,0)</f>
        <v>0</v>
      </c>
      <c r="BN147" s="90">
        <f>IF(BN114&lt;='CALC| 3'!$G$10,'CALC| 3'!$G$57,0)</f>
        <v>0</v>
      </c>
      <c r="BO147" s="68"/>
      <c r="BP147" s="68"/>
      <c r="BQ147" s="68"/>
      <c r="BR147" s="68"/>
      <c r="BS147" s="68"/>
    </row>
    <row r="148" spans="1:71" x14ac:dyDescent="0.35">
      <c r="A148" s="68"/>
      <c r="B148" s="68"/>
      <c r="C148" s="68"/>
      <c r="D148" s="68"/>
      <c r="E148" s="68"/>
      <c r="F148" s="68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  <c r="AN148" s="69"/>
      <c r="AO148" s="69"/>
      <c r="AP148" s="69"/>
      <c r="AQ148" s="69"/>
      <c r="AR148" s="69"/>
      <c r="AS148" s="69"/>
      <c r="AT148" s="69"/>
      <c r="AU148" s="69"/>
      <c r="AV148" s="69"/>
      <c r="AW148" s="69"/>
      <c r="AX148" s="69"/>
      <c r="AY148" s="69"/>
      <c r="AZ148" s="69"/>
      <c r="BA148" s="69"/>
      <c r="BB148" s="69"/>
      <c r="BC148" s="69"/>
      <c r="BD148" s="69"/>
      <c r="BE148" s="69"/>
      <c r="BF148" s="69"/>
      <c r="BG148" s="69"/>
      <c r="BH148" s="69"/>
      <c r="BI148" s="69"/>
      <c r="BJ148" s="69"/>
      <c r="BK148" s="69"/>
      <c r="BL148" s="69"/>
      <c r="BM148" s="69"/>
      <c r="BN148" s="69"/>
      <c r="BO148" s="68"/>
      <c r="BP148" s="68"/>
      <c r="BQ148" s="68"/>
      <c r="BR148" s="68"/>
      <c r="BS148" s="68"/>
    </row>
    <row r="149" spans="1:71" ht="15.4" x14ac:dyDescent="0.6">
      <c r="A149" s="68"/>
      <c r="B149" s="68"/>
      <c r="C149" s="105" t="s">
        <v>246</v>
      </c>
      <c r="D149" s="106" t="s">
        <v>0</v>
      </c>
      <c r="E149" s="107" t="s">
        <v>110</v>
      </c>
      <c r="F149" s="107"/>
      <c r="G149" s="110">
        <f t="shared" ref="G149:AL149" si="3">G118+G119</f>
        <v>0.3052933944401704</v>
      </c>
      <c r="H149" s="110">
        <f t="shared" si="3"/>
        <v>0.61470165848737324</v>
      </c>
      <c r="I149" s="110">
        <f t="shared" si="3"/>
        <v>0.64678899820211155</v>
      </c>
      <c r="J149" s="110">
        <f t="shared" si="3"/>
        <v>2.580808658928385</v>
      </c>
      <c r="K149" s="110">
        <f t="shared" si="3"/>
        <v>4.991608464907463</v>
      </c>
      <c r="L149" s="110">
        <f t="shared" si="3"/>
        <v>7.1127254146684278</v>
      </c>
      <c r="M149" s="110">
        <f t="shared" si="3"/>
        <v>5.4310240467015136</v>
      </c>
      <c r="N149" s="110">
        <f t="shared" si="3"/>
        <v>5.1658125541502002</v>
      </c>
      <c r="O149" s="110">
        <f t="shared" si="3"/>
        <v>5.2600816912309387</v>
      </c>
      <c r="P149" s="110">
        <f t="shared" si="3"/>
        <v>5.2985264348429224</v>
      </c>
      <c r="Q149" s="110">
        <f t="shared" si="3"/>
        <v>5.3234846503095579</v>
      </c>
      <c r="R149" s="110">
        <f t="shared" si="3"/>
        <v>5.3364207389005331</v>
      </c>
      <c r="S149" s="110">
        <f t="shared" si="3"/>
        <v>5.3386400934991221</v>
      </c>
      <c r="T149" s="110">
        <f t="shared" si="3"/>
        <v>5.3313063641341678</v>
      </c>
      <c r="U149" s="110">
        <f t="shared" si="3"/>
        <v>5.3154568487770133</v>
      </c>
      <c r="V149" s="110">
        <f t="shared" si="3"/>
        <v>5.2920162129668498</v>
      </c>
      <c r="W149" s="110">
        <f t="shared" si="3"/>
        <v>5.2618087197245185</v>
      </c>
      <c r="X149" s="110">
        <f t="shared" si="3"/>
        <v>5.2255691315113886</v>
      </c>
      <c r="Y149" s="110">
        <f t="shared" si="3"/>
        <v>5.183952428426041</v>
      </c>
      <c r="Z149" s="110">
        <f t="shared" si="3"/>
        <v>5.1375424711745961</v>
      </c>
      <c r="AA149" s="110">
        <f t="shared" si="3"/>
        <v>5.086859723393891</v>
      </c>
      <c r="AB149" s="110">
        <f t="shared" si="3"/>
        <v>5.0323681354652727</v>
      </c>
      <c r="AC149" s="110">
        <f t="shared" si="3"/>
        <v>4.9744812808665513</v>
      </c>
      <c r="AD149" s="110">
        <f t="shared" si="3"/>
        <v>4.9135678262233418</v>
      </c>
      <c r="AE149" s="110">
        <f t="shared" si="3"/>
        <v>4.8499564074084383</v>
      </c>
      <c r="AF149" s="110">
        <f t="shared" si="3"/>
        <v>4.783939976181995</v>
      </c>
      <c r="AG149" s="110">
        <f t="shared" si="3"/>
        <v>4.7157796748625653</v>
      </c>
      <c r="AH149" s="110">
        <f t="shared" si="3"/>
        <v>4.6457082902765547</v>
      </c>
      <c r="AI149" s="110">
        <f t="shared" si="3"/>
        <v>4.5739333326691431</v>
      </c>
      <c r="AJ149" s="110">
        <f t="shared" si="3"/>
        <v>4.5006397802992737</v>
      </c>
      <c r="AK149" s="110">
        <f t="shared" si="3"/>
        <v>4.4259925260196029</v>
      </c>
      <c r="AL149" s="110">
        <f t="shared" si="3"/>
        <v>4.3501385582006078</v>
      </c>
      <c r="AM149" s="110">
        <f t="shared" ref="AM149:BN149" si="4">AM118+AM119</f>
        <v>4.2732089048444601</v>
      </c>
      <c r="AN149" s="110">
        <f t="shared" si="4"/>
        <v>4.1953203666021066</v>
      </c>
      <c r="AO149" s="110">
        <f t="shared" si="4"/>
        <v>4.1165770616149793</v>
      </c>
      <c r="AP149" s="110">
        <f t="shared" si="4"/>
        <v>4.0370718026138883</v>
      </c>
      <c r="AQ149" s="110">
        <f t="shared" si="4"/>
        <v>3.9568873244890481</v>
      </c>
      <c r="AR149" s="110">
        <f t="shared" si="4"/>
        <v>3.87609737856745</v>
      </c>
      <c r="AS149" s="110">
        <f t="shared" si="4"/>
        <v>3.7947677080708315</v>
      </c>
      <c r="AT149" s="110">
        <f t="shared" si="4"/>
        <v>3.7129569176559598</v>
      </c>
      <c r="AU149" s="110">
        <f t="shared" si="4"/>
        <v>3.6307172485380361</v>
      </c>
      <c r="AV149" s="110">
        <f t="shared" si="4"/>
        <v>3.5480952694492438</v>
      </c>
      <c r="AW149" s="110">
        <f t="shared" si="4"/>
        <v>3.4651324925712741</v>
      </c>
      <c r="AX149" s="110">
        <f t="shared" si="4"/>
        <v>3.381865922588343</v>
      </c>
      <c r="AY149" s="110">
        <f t="shared" si="4"/>
        <v>3.2983285461226428</v>
      </c>
      <c r="AZ149" s="110">
        <f t="shared" si="4"/>
        <v>3.2145497680256621</v>
      </c>
      <c r="BA149" s="110">
        <f t="shared" si="4"/>
        <v>3.1291498727107885</v>
      </c>
      <c r="BB149" s="110">
        <f t="shared" si="4"/>
        <v>2.970464898145297</v>
      </c>
      <c r="BC149" s="110">
        <f t="shared" si="4"/>
        <v>2.8412779366201022</v>
      </c>
      <c r="BD149" s="110">
        <f t="shared" si="4"/>
        <v>2.274520670342957</v>
      </c>
      <c r="BE149" s="110">
        <f t="shared" si="4"/>
        <v>1.3754172066010417</v>
      </c>
      <c r="BF149" s="110">
        <f t="shared" si="4"/>
        <v>0.34938161587730915</v>
      </c>
      <c r="BG149" s="110">
        <f t="shared" si="4"/>
        <v>3.1613919904769597E-2</v>
      </c>
      <c r="BH149" s="110">
        <f t="shared" si="4"/>
        <v>5.974475309631988E-2</v>
      </c>
      <c r="BI149" s="110">
        <f t="shared" si="4"/>
        <v>5.974475309631988E-2</v>
      </c>
      <c r="BJ149" s="110">
        <f t="shared" si="4"/>
        <v>5.974475309631988E-2</v>
      </c>
      <c r="BK149" s="110">
        <f t="shared" si="4"/>
        <v>5.974475309631988E-2</v>
      </c>
      <c r="BL149" s="110">
        <f t="shared" si="4"/>
        <v>5.974475309631988E-2</v>
      </c>
      <c r="BM149" s="110">
        <f t="shared" si="4"/>
        <v>5.974475309631988E-2</v>
      </c>
      <c r="BN149" s="110">
        <f t="shared" si="4"/>
        <v>5.974475309631988E-2</v>
      </c>
      <c r="BO149" s="68"/>
      <c r="BP149" s="68"/>
      <c r="BQ149" s="68"/>
      <c r="BR149" s="68"/>
      <c r="BS149" s="68"/>
    </row>
    <row r="150" spans="1:71" ht="15.4" x14ac:dyDescent="0.6">
      <c r="A150" s="68"/>
      <c r="B150" s="68"/>
      <c r="C150" s="105" t="s">
        <v>247</v>
      </c>
      <c r="D150" s="106" t="s">
        <v>0</v>
      </c>
      <c r="E150" s="107" t="s">
        <v>110</v>
      </c>
      <c r="F150" s="107"/>
      <c r="G150" s="110">
        <f t="shared" ref="G150:AL150" si="5">SUM(G118:G147)-G140</f>
        <v>0.8185381065422449</v>
      </c>
      <c r="H150" s="110">
        <f t="shared" si="5"/>
        <v>1.1279463705894481</v>
      </c>
      <c r="I150" s="110">
        <f t="shared" si="5"/>
        <v>1.1600337103041864</v>
      </c>
      <c r="J150" s="110">
        <f t="shared" si="5"/>
        <v>3.0940533710304594</v>
      </c>
      <c r="K150" s="110">
        <f t="shared" si="5"/>
        <v>5.5048531770095375</v>
      </c>
      <c r="L150" s="110">
        <f t="shared" si="5"/>
        <v>7.6259701267705022</v>
      </c>
      <c r="M150" s="110">
        <f t="shared" si="5"/>
        <v>5.9442687588035881</v>
      </c>
      <c r="N150" s="110">
        <f t="shared" si="5"/>
        <v>5.6790572662522747</v>
      </c>
      <c r="O150" s="110">
        <f t="shared" si="5"/>
        <v>5.2600816912309387</v>
      </c>
      <c r="P150" s="110">
        <f t="shared" si="5"/>
        <v>5.2985264348429224</v>
      </c>
      <c r="Q150" s="110">
        <f t="shared" si="5"/>
        <v>5.3234846503095579</v>
      </c>
      <c r="R150" s="110">
        <f t="shared" si="5"/>
        <v>5.3364207389005331</v>
      </c>
      <c r="S150" s="110">
        <f t="shared" si="5"/>
        <v>5.3386400934991221</v>
      </c>
      <c r="T150" s="110">
        <f t="shared" si="5"/>
        <v>5.3313063641341678</v>
      </c>
      <c r="U150" s="110">
        <f t="shared" si="5"/>
        <v>5.3154568487770133</v>
      </c>
      <c r="V150" s="110">
        <f t="shared" si="5"/>
        <v>5.2920162129668498</v>
      </c>
      <c r="W150" s="110">
        <f t="shared" si="5"/>
        <v>5.2618087197245185</v>
      </c>
      <c r="X150" s="110">
        <f t="shared" si="5"/>
        <v>5.2255691315113886</v>
      </c>
      <c r="Y150" s="110">
        <f t="shared" si="5"/>
        <v>5.183952428426041</v>
      </c>
      <c r="Z150" s="110">
        <f t="shared" si="5"/>
        <v>5.1375424711745961</v>
      </c>
      <c r="AA150" s="110">
        <f t="shared" si="5"/>
        <v>5.086859723393891</v>
      </c>
      <c r="AB150" s="110">
        <f t="shared" si="5"/>
        <v>5.0323681354652727</v>
      </c>
      <c r="AC150" s="110">
        <f t="shared" si="5"/>
        <v>4.9744812808665513</v>
      </c>
      <c r="AD150" s="110">
        <f t="shared" si="5"/>
        <v>4.9135678262233418</v>
      </c>
      <c r="AE150" s="110">
        <f t="shared" si="5"/>
        <v>4.8499564074084383</v>
      </c>
      <c r="AF150" s="110">
        <f t="shared" si="5"/>
        <v>4.783939976181995</v>
      </c>
      <c r="AG150" s="110">
        <f t="shared" si="5"/>
        <v>4.7157796748625653</v>
      </c>
      <c r="AH150" s="110">
        <f t="shared" si="5"/>
        <v>4.6457082902765547</v>
      </c>
      <c r="AI150" s="110">
        <f t="shared" si="5"/>
        <v>4.5739333326691431</v>
      </c>
      <c r="AJ150" s="110">
        <f t="shared" si="5"/>
        <v>4.5006397802992737</v>
      </c>
      <c r="AK150" s="110">
        <f t="shared" si="5"/>
        <v>4.4259925260196029</v>
      </c>
      <c r="AL150" s="110">
        <f t="shared" si="5"/>
        <v>4.3501385582006078</v>
      </c>
      <c r="AM150" s="110">
        <f t="shared" ref="AM150:BN150" si="6">SUM(AM118:AM147)-AM140</f>
        <v>4.2732089048444601</v>
      </c>
      <c r="AN150" s="110">
        <f t="shared" si="6"/>
        <v>4.1953203666021066</v>
      </c>
      <c r="AO150" s="110">
        <f t="shared" si="6"/>
        <v>4.1165770616149793</v>
      </c>
      <c r="AP150" s="110">
        <f t="shared" si="6"/>
        <v>4.0370718026138883</v>
      </c>
      <c r="AQ150" s="110">
        <f t="shared" si="6"/>
        <v>3.9568873244890481</v>
      </c>
      <c r="AR150" s="110">
        <f t="shared" si="6"/>
        <v>3.87609737856745</v>
      </c>
      <c r="AS150" s="110">
        <f t="shared" si="6"/>
        <v>3.7947677080708315</v>
      </c>
      <c r="AT150" s="110">
        <f t="shared" si="6"/>
        <v>3.7129569176559598</v>
      </c>
      <c r="AU150" s="110">
        <f t="shared" si="6"/>
        <v>3.6307172485380361</v>
      </c>
      <c r="AV150" s="110">
        <f t="shared" si="6"/>
        <v>3.5480952694492438</v>
      </c>
      <c r="AW150" s="110">
        <f t="shared" si="6"/>
        <v>3.4651324925712741</v>
      </c>
      <c r="AX150" s="110">
        <f t="shared" si="6"/>
        <v>3.381865922588343</v>
      </c>
      <c r="AY150" s="110">
        <f t="shared" si="6"/>
        <v>3.2983285461226428</v>
      </c>
      <c r="AZ150" s="110">
        <f t="shared" si="6"/>
        <v>3.2145497680256621</v>
      </c>
      <c r="BA150" s="110">
        <f t="shared" si="6"/>
        <v>3.1291498727107885</v>
      </c>
      <c r="BB150" s="110">
        <f t="shared" si="6"/>
        <v>2.970464898145297</v>
      </c>
      <c r="BC150" s="110">
        <f t="shared" si="6"/>
        <v>2.8412779366201022</v>
      </c>
      <c r="BD150" s="110">
        <f t="shared" si="6"/>
        <v>2.274520670342957</v>
      </c>
      <c r="BE150" s="110">
        <f t="shared" si="6"/>
        <v>1.3754172066010417</v>
      </c>
      <c r="BF150" s="110">
        <f t="shared" si="6"/>
        <v>0.34938161587730915</v>
      </c>
      <c r="BG150" s="110">
        <f t="shared" si="6"/>
        <v>3.1613919904769597E-2</v>
      </c>
      <c r="BH150" s="110">
        <f t="shared" si="6"/>
        <v>5.974475309631988E-2</v>
      </c>
      <c r="BI150" s="110">
        <f t="shared" si="6"/>
        <v>5.974475309631988E-2</v>
      </c>
      <c r="BJ150" s="110">
        <f t="shared" si="6"/>
        <v>5.974475309631988E-2</v>
      </c>
      <c r="BK150" s="110">
        <f t="shared" si="6"/>
        <v>5.974475309631988E-2</v>
      </c>
      <c r="BL150" s="110">
        <f t="shared" si="6"/>
        <v>5.974475309631988E-2</v>
      </c>
      <c r="BM150" s="110">
        <f t="shared" si="6"/>
        <v>5.974475309631988E-2</v>
      </c>
      <c r="BN150" s="110">
        <f t="shared" si="6"/>
        <v>5.974475309631988E-2</v>
      </c>
      <c r="BO150" s="68"/>
      <c r="BP150" s="68"/>
      <c r="BQ150" s="68"/>
      <c r="BR150" s="68"/>
      <c r="BS150" s="68"/>
    </row>
    <row r="151" spans="1:71" ht="15.4" x14ac:dyDescent="0.6">
      <c r="A151" s="68"/>
      <c r="B151" s="68"/>
      <c r="C151" s="105" t="s">
        <v>248</v>
      </c>
      <c r="D151" s="106" t="s">
        <v>0</v>
      </c>
      <c r="E151" s="107" t="s">
        <v>110</v>
      </c>
      <c r="F151" s="107"/>
      <c r="G151" s="110">
        <f t="shared" ref="G151:AL151" si="7">G140</f>
        <v>0.115361316779374</v>
      </c>
      <c r="H151" s="110">
        <f t="shared" si="7"/>
        <v>0.115361316779374</v>
      </c>
      <c r="I151" s="110">
        <f t="shared" si="7"/>
        <v>0.115361316779374</v>
      </c>
      <c r="J151" s="110">
        <f t="shared" si="7"/>
        <v>0.115361316779374</v>
      </c>
      <c r="K151" s="110">
        <f t="shared" si="7"/>
        <v>0.115361316779374</v>
      </c>
      <c r="L151" s="110">
        <f t="shared" si="7"/>
        <v>0.115361316779374</v>
      </c>
      <c r="M151" s="110">
        <f t="shared" si="7"/>
        <v>0.115361316779374</v>
      </c>
      <c r="N151" s="110">
        <f t="shared" si="7"/>
        <v>0.115361316779374</v>
      </c>
      <c r="O151" s="110">
        <f t="shared" si="7"/>
        <v>0</v>
      </c>
      <c r="P151" s="110">
        <f t="shared" si="7"/>
        <v>0</v>
      </c>
      <c r="Q151" s="110">
        <f t="shared" si="7"/>
        <v>0</v>
      </c>
      <c r="R151" s="110">
        <f t="shared" si="7"/>
        <v>0</v>
      </c>
      <c r="S151" s="110">
        <f t="shared" si="7"/>
        <v>0</v>
      </c>
      <c r="T151" s="110">
        <f t="shared" si="7"/>
        <v>0</v>
      </c>
      <c r="U151" s="110">
        <f t="shared" si="7"/>
        <v>0</v>
      </c>
      <c r="V151" s="110">
        <f t="shared" si="7"/>
        <v>0</v>
      </c>
      <c r="W151" s="110">
        <f t="shared" si="7"/>
        <v>0</v>
      </c>
      <c r="X151" s="110">
        <f t="shared" si="7"/>
        <v>0</v>
      </c>
      <c r="Y151" s="110">
        <f t="shared" si="7"/>
        <v>0</v>
      </c>
      <c r="Z151" s="110">
        <f t="shared" si="7"/>
        <v>0</v>
      </c>
      <c r="AA151" s="110">
        <f t="shared" si="7"/>
        <v>0</v>
      </c>
      <c r="AB151" s="110">
        <f t="shared" si="7"/>
        <v>0</v>
      </c>
      <c r="AC151" s="110">
        <f t="shared" si="7"/>
        <v>0</v>
      </c>
      <c r="AD151" s="110">
        <f t="shared" si="7"/>
        <v>0</v>
      </c>
      <c r="AE151" s="110">
        <f t="shared" si="7"/>
        <v>0</v>
      </c>
      <c r="AF151" s="110">
        <f t="shared" si="7"/>
        <v>0</v>
      </c>
      <c r="AG151" s="110">
        <f t="shared" si="7"/>
        <v>0</v>
      </c>
      <c r="AH151" s="110">
        <f t="shared" si="7"/>
        <v>0</v>
      </c>
      <c r="AI151" s="110">
        <f t="shared" si="7"/>
        <v>0</v>
      </c>
      <c r="AJ151" s="110">
        <f t="shared" si="7"/>
        <v>0</v>
      </c>
      <c r="AK151" s="110">
        <f t="shared" si="7"/>
        <v>0</v>
      </c>
      <c r="AL151" s="110">
        <f t="shared" si="7"/>
        <v>0</v>
      </c>
      <c r="AM151" s="110">
        <f t="shared" ref="AM151:BN151" si="8">AM140</f>
        <v>0</v>
      </c>
      <c r="AN151" s="110">
        <f t="shared" si="8"/>
        <v>0</v>
      </c>
      <c r="AO151" s="110">
        <f t="shared" si="8"/>
        <v>0</v>
      </c>
      <c r="AP151" s="110">
        <f t="shared" si="8"/>
        <v>0</v>
      </c>
      <c r="AQ151" s="110">
        <f t="shared" si="8"/>
        <v>0</v>
      </c>
      <c r="AR151" s="110">
        <f t="shared" si="8"/>
        <v>0</v>
      </c>
      <c r="AS151" s="110">
        <f t="shared" si="8"/>
        <v>0</v>
      </c>
      <c r="AT151" s="110">
        <f t="shared" si="8"/>
        <v>0</v>
      </c>
      <c r="AU151" s="110">
        <f t="shared" si="8"/>
        <v>0</v>
      </c>
      <c r="AV151" s="110">
        <f t="shared" si="8"/>
        <v>0</v>
      </c>
      <c r="AW151" s="110">
        <f t="shared" si="8"/>
        <v>0</v>
      </c>
      <c r="AX151" s="110">
        <f t="shared" si="8"/>
        <v>0</v>
      </c>
      <c r="AY151" s="110">
        <f t="shared" si="8"/>
        <v>0</v>
      </c>
      <c r="AZ151" s="110">
        <f t="shared" si="8"/>
        <v>0</v>
      </c>
      <c r="BA151" s="110">
        <f t="shared" si="8"/>
        <v>0</v>
      </c>
      <c r="BB151" s="110">
        <f t="shared" si="8"/>
        <v>0</v>
      </c>
      <c r="BC151" s="110">
        <f t="shared" si="8"/>
        <v>0</v>
      </c>
      <c r="BD151" s="110">
        <f t="shared" si="8"/>
        <v>0</v>
      </c>
      <c r="BE151" s="110">
        <f t="shared" si="8"/>
        <v>0</v>
      </c>
      <c r="BF151" s="110">
        <f t="shared" si="8"/>
        <v>0</v>
      </c>
      <c r="BG151" s="110">
        <f t="shared" si="8"/>
        <v>0</v>
      </c>
      <c r="BH151" s="110">
        <f t="shared" si="8"/>
        <v>0</v>
      </c>
      <c r="BI151" s="110">
        <f t="shared" si="8"/>
        <v>0</v>
      </c>
      <c r="BJ151" s="110">
        <f t="shared" si="8"/>
        <v>0</v>
      </c>
      <c r="BK151" s="110">
        <f t="shared" si="8"/>
        <v>0</v>
      </c>
      <c r="BL151" s="110">
        <f t="shared" si="8"/>
        <v>0</v>
      </c>
      <c r="BM151" s="110">
        <f t="shared" si="8"/>
        <v>0</v>
      </c>
      <c r="BN151" s="110">
        <f t="shared" si="8"/>
        <v>0</v>
      </c>
      <c r="BO151" s="68"/>
      <c r="BP151" s="68"/>
      <c r="BQ151" s="68"/>
      <c r="BR151" s="68"/>
      <c r="BS151" s="68"/>
    </row>
    <row r="152" spans="1:71" x14ac:dyDescent="0.35">
      <c r="A152" s="68"/>
      <c r="B152" s="68"/>
      <c r="C152" s="108" t="s">
        <v>74</v>
      </c>
      <c r="D152" s="108"/>
      <c r="E152" s="108"/>
      <c r="F152" s="108"/>
      <c r="G152" s="110">
        <f>IF(G$114&lt;31,(1/(1+INPUT3!$H$16)^G$114),(1/(1+INPUT3!$H$17)^G$114))</f>
        <v>0.96618357487922713</v>
      </c>
      <c r="H152" s="110">
        <f>IF(H$114&lt;31,(1/(1+INPUT3!$H$16)^H$114),(1/(1+INPUT3!$H$17)^H$114))</f>
        <v>0.93351070036640305</v>
      </c>
      <c r="I152" s="110">
        <f>IF(I$114&lt;31,(1/(1+INPUT3!$H$16)^I$114),(1/(1+INPUT3!$H$17)^I$114))</f>
        <v>0.90194270566802237</v>
      </c>
      <c r="J152" s="110">
        <f>IF(J$114&lt;31,(1/(1+INPUT3!$H$16)^J$114),(1/(1+INPUT3!$H$17)^J$114))</f>
        <v>0.87144222769857238</v>
      </c>
      <c r="K152" s="110">
        <f>IF(K$114&lt;31,(1/(1+INPUT3!$H$16)^K$114),(1/(1+INPUT3!$H$17)^K$114))</f>
        <v>0.84197316685852419</v>
      </c>
      <c r="L152" s="110">
        <f>IF(L$114&lt;31,(1/(1+INPUT3!$H$16)^L$114),(1/(1+INPUT3!$H$17)^L$114))</f>
        <v>0.81350064430775282</v>
      </c>
      <c r="M152" s="110">
        <f>IF(M$114&lt;31,(1/(1+INPUT3!$H$16)^M$114),(1/(1+INPUT3!$H$17)^M$114))</f>
        <v>0.78599096068381913</v>
      </c>
      <c r="N152" s="110">
        <f>IF(N$114&lt;31,(1/(1+INPUT3!$H$16)^N$114),(1/(1+INPUT3!$H$17)^N$114))</f>
        <v>0.75941155621625056</v>
      </c>
      <c r="O152" s="110">
        <f>IF(O$114&lt;31,(1/(1+INPUT3!$H$16)^O$114),(1/(1+INPUT3!$H$17)^O$114))</f>
        <v>0.73373097218961414</v>
      </c>
      <c r="P152" s="110">
        <f>IF(P$114&lt;31,(1/(1+INPUT3!$H$16)^P$114),(1/(1+INPUT3!$H$17)^P$114))</f>
        <v>0.70891881370977217</v>
      </c>
      <c r="Q152" s="110">
        <f>IF(Q$114&lt;31,(1/(1+INPUT3!$H$16)^Q$114),(1/(1+INPUT3!$H$17)^Q$114))</f>
        <v>0.68494571372924851</v>
      </c>
      <c r="R152" s="110">
        <f>IF(R$114&lt;31,(1/(1+INPUT3!$H$16)^R$114),(1/(1+INPUT3!$H$17)^R$114))</f>
        <v>0.66178329828912896</v>
      </c>
      <c r="S152" s="110">
        <f>IF(S$114&lt;31,(1/(1+INPUT3!$H$16)^S$114),(1/(1+INPUT3!$H$17)^S$114))</f>
        <v>0.63940415293635666</v>
      </c>
      <c r="T152" s="110">
        <f>IF(T$114&lt;31,(1/(1+INPUT3!$H$16)^T$114),(1/(1+INPUT3!$H$17)^T$114))</f>
        <v>0.61778179027667302</v>
      </c>
      <c r="U152" s="110">
        <f>IF(U$114&lt;31,(1/(1+INPUT3!$H$16)^U$114),(1/(1+INPUT3!$H$17)^U$114))</f>
        <v>0.59689061862480497</v>
      </c>
      <c r="V152" s="110">
        <f>IF(V$114&lt;31,(1/(1+INPUT3!$H$16)^V$114),(1/(1+INPUT3!$H$17)^V$114))</f>
        <v>0.57670591171478747</v>
      </c>
      <c r="W152" s="110">
        <f>IF(W$114&lt;31,(1/(1+INPUT3!$H$16)^W$114),(1/(1+INPUT3!$H$17)^W$114))</f>
        <v>0.55720377943457733</v>
      </c>
      <c r="X152" s="110">
        <f>IF(X$114&lt;31,(1/(1+INPUT3!$H$16)^X$114),(1/(1+INPUT3!$H$17)^X$114))</f>
        <v>0.53836113955031628</v>
      </c>
      <c r="Y152" s="110">
        <f>IF(Y$114&lt;31,(1/(1+INPUT3!$H$16)^Y$114),(1/(1+INPUT3!$H$17)^Y$114))</f>
        <v>0.52015569038677911</v>
      </c>
      <c r="Z152" s="110">
        <f>IF(Z$114&lt;31,(1/(1+INPUT3!$H$16)^Z$114),(1/(1+INPUT3!$H$17)^Z$114))</f>
        <v>0.50256588443167061</v>
      </c>
      <c r="AA152" s="110">
        <f>IF(AA$114&lt;31,(1/(1+INPUT3!$H$16)^AA$114),(1/(1+INPUT3!$H$17)^AA$114))</f>
        <v>0.48557090283253213</v>
      </c>
      <c r="AB152" s="110">
        <f>IF(AB$114&lt;31,(1/(1+INPUT3!$H$16)^AB$114),(1/(1+INPUT3!$H$17)^AB$114))</f>
        <v>0.46915063075606966</v>
      </c>
      <c r="AC152" s="110">
        <f>IF(AC$114&lt;31,(1/(1+INPUT3!$H$16)^AC$114),(1/(1+INPUT3!$H$17)^AC$114))</f>
        <v>0.45328563358074364</v>
      </c>
      <c r="AD152" s="110">
        <f>IF(AD$114&lt;31,(1/(1+INPUT3!$H$16)^AD$114),(1/(1+INPUT3!$H$17)^AD$114))</f>
        <v>0.43795713389443841</v>
      </c>
      <c r="AE152" s="110">
        <f>IF(AE$114&lt;31,(1/(1+INPUT3!$H$16)^AE$114),(1/(1+INPUT3!$H$17)^AE$114))</f>
        <v>0.42314698926998884</v>
      </c>
      <c r="AF152" s="110">
        <f>IF(AF$114&lt;31,(1/(1+INPUT3!$H$16)^AF$114),(1/(1+INPUT3!$H$17)^AF$114))</f>
        <v>0.40883767079225974</v>
      </c>
      <c r="AG152" s="110">
        <f>IF(AG$114&lt;31,(1/(1+INPUT3!$H$16)^AG$114),(1/(1+INPUT3!$H$17)^AG$114))</f>
        <v>0.39501224231136206</v>
      </c>
      <c r="AH152" s="110">
        <f>IF(AH$114&lt;31,(1/(1+INPUT3!$H$16)^AH$114),(1/(1+INPUT3!$H$17)^AH$114))</f>
        <v>0.38165434039745127</v>
      </c>
      <c r="AI152" s="110">
        <f>IF(AI$114&lt;31,(1/(1+INPUT3!$H$16)^AI$114),(1/(1+INPUT3!$H$17)^AI$114))</f>
        <v>0.36874815497338298</v>
      </c>
      <c r="AJ152" s="110">
        <f>IF(AJ$114&lt;31,(1/(1+INPUT3!$H$16)^AJ$114),(1/(1+INPUT3!$H$17)^AJ$114))</f>
        <v>0.35627841060230236</v>
      </c>
      <c r="AK152" s="110">
        <f>IF(AK$114&lt;31,(1/(1+INPUT3!$H$16)^AK$114),(1/(1+INPUT3!$H$17)^AK$114))</f>
        <v>0.39998714516107459</v>
      </c>
      <c r="AL152" s="110">
        <f>IF(AL$114&lt;31,(1/(1+INPUT3!$H$16)^AL$114),(1/(1+INPUT3!$H$17)^AL$114))</f>
        <v>0.38833703413696569</v>
      </c>
      <c r="AM152" s="110">
        <f>IF(AM$114&lt;31,(1/(1+INPUT3!$H$16)^AM$114),(1/(1+INPUT3!$H$17)^AM$114))</f>
        <v>0.37702624673491814</v>
      </c>
      <c r="AN152" s="110">
        <f>IF(AN$114&lt;31,(1/(1+INPUT3!$H$16)^AN$114),(1/(1+INPUT3!$H$17)^AN$114))</f>
        <v>0.36604489974263904</v>
      </c>
      <c r="AO152" s="110">
        <f>IF(AO$114&lt;31,(1/(1+INPUT3!$H$16)^AO$114),(1/(1+INPUT3!$H$17)^AO$114))</f>
        <v>0.35538339780838735</v>
      </c>
      <c r="AP152" s="110">
        <f>IF(AP$114&lt;31,(1/(1+INPUT3!$H$16)^AP$114),(1/(1+INPUT3!$H$17)^AP$114))</f>
        <v>0.34503242505668674</v>
      </c>
      <c r="AQ152" s="110">
        <f>IF(AQ$114&lt;31,(1/(1+INPUT3!$H$16)^AQ$114),(1/(1+INPUT3!$H$17)^AQ$114))</f>
        <v>0.33498293694823961</v>
      </c>
      <c r="AR152" s="110">
        <f>IF(AR$114&lt;31,(1/(1+INPUT3!$H$16)^AR$114),(1/(1+INPUT3!$H$17)^AR$114))</f>
        <v>0.3252261523769317</v>
      </c>
      <c r="AS152" s="110">
        <f>IF(AS$114&lt;31,(1/(1+INPUT3!$H$16)^AS$114),(1/(1+INPUT3!$H$17)^AS$114))</f>
        <v>0.31575354599702099</v>
      </c>
      <c r="AT152" s="110">
        <f>IF(AT$114&lt;31,(1/(1+INPUT3!$H$16)^AT$114),(1/(1+INPUT3!$H$17)^AT$114))</f>
        <v>0.30655684077380685</v>
      </c>
      <c r="AU152" s="110">
        <f>IF(AU$114&lt;31,(1/(1+INPUT3!$H$16)^AU$114),(1/(1+INPUT3!$H$17)^AU$114))</f>
        <v>0.29762800075126877</v>
      </c>
      <c r="AV152" s="110">
        <f>IF(AV$114&lt;31,(1/(1+INPUT3!$H$16)^AV$114),(1/(1+INPUT3!$H$17)^AV$114))</f>
        <v>0.28895922403035801</v>
      </c>
      <c r="AW152" s="110">
        <f>IF(AW$114&lt;31,(1/(1+INPUT3!$H$16)^AW$114),(1/(1+INPUT3!$H$17)^AW$114))</f>
        <v>0.28054293595180391</v>
      </c>
      <c r="AX152" s="110">
        <f>IF(AX$114&lt;31,(1/(1+INPUT3!$H$16)^AX$114),(1/(1+INPUT3!$H$17)^AX$114))</f>
        <v>0.27237178247747956</v>
      </c>
      <c r="AY152" s="110">
        <f>IF(AY$114&lt;31,(1/(1+INPUT3!$H$16)^AY$114),(1/(1+INPUT3!$H$17)^AY$114))</f>
        <v>0.26443862376454325</v>
      </c>
      <c r="AZ152" s="110">
        <f>IF(AZ$114&lt;31,(1/(1+INPUT3!$H$16)^AZ$114),(1/(1+INPUT3!$H$17)^AZ$114))</f>
        <v>0.25673652792674101</v>
      </c>
      <c r="BA152" s="110">
        <f>IF(BA$114&lt;31,(1/(1+INPUT3!$H$16)^BA$114),(1/(1+INPUT3!$H$17)^BA$114))</f>
        <v>0.24925876497741845</v>
      </c>
      <c r="BB152" s="110">
        <f>IF(BB$114&lt;31,(1/(1+INPUT3!$H$16)^BB$114),(1/(1+INPUT3!$H$17)^BB$114))</f>
        <v>0.24199880094894996</v>
      </c>
      <c r="BC152" s="110">
        <f>IF(BC$114&lt;31,(1/(1+INPUT3!$H$16)^BC$114),(1/(1+INPUT3!$H$17)^BC$114))</f>
        <v>0.2349502921834466</v>
      </c>
      <c r="BD152" s="110">
        <f>IF(BD$114&lt;31,(1/(1+INPUT3!$H$16)^BD$114),(1/(1+INPUT3!$H$17)^BD$114))</f>
        <v>0.22810707978975397</v>
      </c>
      <c r="BE152" s="110">
        <f>IF(BE$114&lt;31,(1/(1+INPUT3!$H$16)^BE$114),(1/(1+INPUT3!$H$17)^BE$114))</f>
        <v>0.22146318426189707</v>
      </c>
      <c r="BF152" s="110">
        <f>IF(BF$114&lt;31,(1/(1+INPUT3!$H$16)^BF$114),(1/(1+INPUT3!$H$17)^BF$114))</f>
        <v>0.215012800254269</v>
      </c>
      <c r="BG152" s="110">
        <f>IF(BG$114&lt;31,(1/(1+INPUT3!$H$16)^BG$114),(1/(1+INPUT3!$H$17)^BG$114))</f>
        <v>0.20875029150899907</v>
      </c>
      <c r="BH152" s="110">
        <f>IF(BH$114&lt;31,(1/(1+INPUT3!$H$16)^BH$114),(1/(1+INPUT3!$H$17)^BH$114))</f>
        <v>0.20267018593106703</v>
      </c>
      <c r="BI152" s="110">
        <f>IF(BI$114&lt;31,(1/(1+INPUT3!$H$16)^BI$114),(1/(1+INPUT3!$H$17)^BI$114))</f>
        <v>0.19676717080686118</v>
      </c>
      <c r="BJ152" s="110">
        <f>IF(BJ$114&lt;31,(1/(1+INPUT3!$H$16)^BJ$114),(1/(1+INPUT3!$H$17)^BJ$114))</f>
        <v>0.19103608816200118</v>
      </c>
      <c r="BK152" s="110">
        <f>IF(BK$114&lt;31,(1/(1+INPUT3!$H$16)^BK$114),(1/(1+INPUT3!$H$17)^BK$114))</f>
        <v>0.18547193025437006</v>
      </c>
      <c r="BL152" s="110">
        <f>IF(BL$114&lt;31,(1/(1+INPUT3!$H$16)^BL$114),(1/(1+INPUT3!$H$17)^BL$114))</f>
        <v>0.18006983519841754</v>
      </c>
      <c r="BM152" s="110">
        <f>IF(BM$114&lt;31,(1/(1+INPUT3!$H$16)^BM$114),(1/(1+INPUT3!$H$17)^BM$114))</f>
        <v>0.17482508271691022</v>
      </c>
      <c r="BN152" s="110">
        <f>IF(BN$114&lt;31,(1/(1+INPUT3!$H$16)^BN$114),(1/(1+INPUT3!$H$17)^BN$114))</f>
        <v>0.1697330900164177</v>
      </c>
      <c r="BO152" s="68"/>
      <c r="BP152" s="68"/>
      <c r="BQ152" s="68"/>
      <c r="BR152" s="68"/>
      <c r="BS152" s="68"/>
    </row>
    <row r="153" spans="1:71" x14ac:dyDescent="0.35">
      <c r="A153" s="68"/>
      <c r="B153" s="68"/>
      <c r="C153" s="108" t="s">
        <v>79</v>
      </c>
      <c r="D153" s="108"/>
      <c r="E153" s="108"/>
      <c r="F153" s="108"/>
      <c r="G153" s="110">
        <f>IF(G$114&lt;31,(1/(1+INPUT3!$H$18)^G$114),(1/(1+INPUT3!$H$19)^G$114))</f>
        <v>0.98522167487684742</v>
      </c>
      <c r="H153" s="110">
        <f>IF(H$114&lt;31,(1/(1+INPUT3!$H$18)^H$114),(1/(1+INPUT3!$H$19)^H$114))</f>
        <v>0.9706617486471405</v>
      </c>
      <c r="I153" s="110">
        <f>IF(I$114&lt;31,(1/(1+INPUT3!$H$18)^I$114),(1/(1+INPUT3!$H$19)^I$114))</f>
        <v>0.95631699374102519</v>
      </c>
      <c r="J153" s="110">
        <f>IF(J$114&lt;31,(1/(1+INPUT3!$H$18)^J$114),(1/(1+INPUT3!$H$19)^J$114))</f>
        <v>0.94218423028672449</v>
      </c>
      <c r="K153" s="110">
        <f>IF(K$114&lt;31,(1/(1+INPUT3!$H$18)^K$114),(1/(1+INPUT3!$H$19)^K$114))</f>
        <v>0.92826032540563996</v>
      </c>
      <c r="L153" s="110">
        <f>IF(L$114&lt;31,(1/(1+INPUT3!$H$18)^L$114),(1/(1+INPUT3!$H$19)^L$114))</f>
        <v>0.91454219251787205</v>
      </c>
      <c r="M153" s="110">
        <f>IF(M$114&lt;31,(1/(1+INPUT3!$H$18)^M$114),(1/(1+INPUT3!$H$19)^M$114))</f>
        <v>0.90102679065800217</v>
      </c>
      <c r="N153" s="110">
        <f>IF(N$114&lt;31,(1/(1+INPUT3!$H$18)^N$114),(1/(1+INPUT3!$H$19)^N$114))</f>
        <v>0.88771112380098749</v>
      </c>
      <c r="O153" s="110">
        <f>IF(O$114&lt;31,(1/(1+INPUT3!$H$18)^O$114),(1/(1+INPUT3!$H$19)^O$114))</f>
        <v>0.87459224019801729</v>
      </c>
      <c r="P153" s="110">
        <f>IF(P$114&lt;31,(1/(1+INPUT3!$H$18)^P$114),(1/(1+INPUT3!$H$19)^P$114))</f>
        <v>0.86166723172218462</v>
      </c>
      <c r="Q153" s="110">
        <f>IF(Q$114&lt;31,(1/(1+INPUT3!$H$18)^Q$114),(1/(1+INPUT3!$H$19)^Q$114))</f>
        <v>0.8489332332238273</v>
      </c>
      <c r="R153" s="110">
        <f>IF(R$114&lt;31,(1/(1+INPUT3!$H$18)^R$114),(1/(1+INPUT3!$H$19)^R$114))</f>
        <v>0.83638742189539661</v>
      </c>
      <c r="S153" s="110">
        <f>IF(S$114&lt;31,(1/(1+INPUT3!$H$18)^S$114),(1/(1+INPUT3!$H$19)^S$114))</f>
        <v>0.82402701664571099</v>
      </c>
      <c r="T153" s="110">
        <f>IF(T$114&lt;31,(1/(1+INPUT3!$H$18)^T$114),(1/(1+INPUT3!$H$19)^T$114))</f>
        <v>0.81184927748345925</v>
      </c>
      <c r="U153" s="110">
        <f>IF(U$114&lt;31,(1/(1+INPUT3!$H$18)^U$114),(1/(1+INPUT3!$H$19)^U$114))</f>
        <v>0.79985150490981216</v>
      </c>
      <c r="V153" s="110">
        <f>IF(V$114&lt;31,(1/(1+INPUT3!$H$18)^V$114),(1/(1+INPUT3!$H$19)^V$114))</f>
        <v>0.78803103932001206</v>
      </c>
      <c r="W153" s="110">
        <f>IF(W$114&lt;31,(1/(1+INPUT3!$H$18)^W$114),(1/(1+INPUT3!$H$19)^W$114))</f>
        <v>0.77638526041380518</v>
      </c>
      <c r="X153" s="110">
        <f>IF(X$114&lt;31,(1/(1+INPUT3!$H$18)^X$114),(1/(1+INPUT3!$H$19)^X$114))</f>
        <v>0.76491158661458636</v>
      </c>
      <c r="Y153" s="110">
        <f>IF(Y$114&lt;31,(1/(1+INPUT3!$H$18)^Y$114),(1/(1+INPUT3!$H$19)^Y$114))</f>
        <v>0.7536074744971295</v>
      </c>
      <c r="Z153" s="110">
        <f>IF(Z$114&lt;31,(1/(1+INPUT3!$H$18)^Z$114),(1/(1+INPUT3!$H$19)^Z$114))</f>
        <v>0.74247041822377313</v>
      </c>
      <c r="AA153" s="110">
        <f>IF(AA$114&lt;31,(1/(1+INPUT3!$H$18)^AA$114),(1/(1+INPUT3!$H$19)^AA$114))</f>
        <v>0.73149794898893916</v>
      </c>
      <c r="AB153" s="110">
        <f>IF(AB$114&lt;31,(1/(1+INPUT3!$H$18)^AB$114),(1/(1+INPUT3!$H$19)^AB$114))</f>
        <v>0.72068763447186135</v>
      </c>
      <c r="AC153" s="110">
        <f>IF(AC$114&lt;31,(1/(1+INPUT3!$H$18)^AC$114),(1/(1+INPUT3!$H$19)^AC$114))</f>
        <v>0.71003707829740037</v>
      </c>
      <c r="AD153" s="110">
        <f>IF(AD$114&lt;31,(1/(1+INPUT3!$H$18)^AD$114),(1/(1+INPUT3!$H$19)^AD$114))</f>
        <v>0.69954391950482808</v>
      </c>
      <c r="AE153" s="110">
        <f>IF(AE$114&lt;31,(1/(1+INPUT3!$H$18)^AE$114),(1/(1+INPUT3!$H$19)^AE$114))</f>
        <v>0.68920583202446117</v>
      </c>
      <c r="AF153" s="110">
        <f>IF(AF$114&lt;31,(1/(1+INPUT3!$H$18)^AF$114),(1/(1+INPUT3!$H$19)^AF$114))</f>
        <v>0.67902052416203085</v>
      </c>
      <c r="AG153" s="110">
        <f>IF(AG$114&lt;31,(1/(1+INPUT3!$H$18)^AG$114),(1/(1+INPUT3!$H$19)^AG$114))</f>
        <v>0.66898573809067086</v>
      </c>
      <c r="AH153" s="110">
        <f>IF(AH$114&lt;31,(1/(1+INPUT3!$H$18)^AH$114),(1/(1+INPUT3!$H$19)^AH$114))</f>
        <v>0.65909924935041486</v>
      </c>
      <c r="AI153" s="110">
        <f>IF(AI$114&lt;31,(1/(1+INPUT3!$H$18)^AI$114),(1/(1+INPUT3!$H$19)^AI$114))</f>
        <v>0.64935886635508844</v>
      </c>
      <c r="AJ153" s="110">
        <f>IF(AJ$114&lt;31,(1/(1+INPUT3!$H$18)^AJ$114),(1/(1+INPUT3!$H$19)^AJ$114))</f>
        <v>0.63976242990649135</v>
      </c>
      <c r="AK153" s="110">
        <f>IF(AK$114&lt;31,(1/(1+INPUT3!$H$18)^AK$114),(1/(1+INPUT3!$H$19)^AK$114))</f>
        <v>0.67210371334741503</v>
      </c>
      <c r="AL153" s="110">
        <f>IF(AL$114&lt;31,(1/(1+INPUT3!$H$18)^AL$114),(1/(1+INPUT3!$H$19)^AL$114))</f>
        <v>0.66354399580157475</v>
      </c>
      <c r="AM153" s="110">
        <f>IF(AM$114&lt;31,(1/(1+INPUT3!$H$18)^AM$114),(1/(1+INPUT3!$H$19)^AM$114))</f>
        <v>0.65509329233051128</v>
      </c>
      <c r="AN153" s="110">
        <f>IF(AN$114&lt;31,(1/(1+INPUT3!$H$18)^AN$114),(1/(1+INPUT3!$H$19)^AN$114))</f>
        <v>0.64675021456265303</v>
      </c>
      <c r="AO153" s="110">
        <f>IF(AO$114&lt;31,(1/(1+INPUT3!$H$18)^AO$114),(1/(1+INPUT3!$H$19)^AO$114))</f>
        <v>0.63851339180832567</v>
      </c>
      <c r="AP153" s="110">
        <f>IF(AP$114&lt;31,(1/(1+INPUT3!$H$18)^AP$114),(1/(1+INPUT3!$H$19)^AP$114))</f>
        <v>0.63038147083455986</v>
      </c>
      <c r="AQ153" s="110">
        <f>IF(AQ$114&lt;31,(1/(1+INPUT3!$H$18)^AQ$114),(1/(1+INPUT3!$H$19)^AQ$114))</f>
        <v>0.62235311564276841</v>
      </c>
      <c r="AR153" s="110">
        <f>IF(AR$114&lt;31,(1/(1+INPUT3!$H$18)^AR$114),(1/(1+INPUT3!$H$19)^AR$114))</f>
        <v>0.61442700724925292</v>
      </c>
      <c r="AS153" s="110">
        <f>IF(AS$114&lt;31,(1/(1+INPUT3!$H$18)^AS$114),(1/(1+INPUT3!$H$19)^AS$114))</f>
        <v>0.60660184346850921</v>
      </c>
      <c r="AT153" s="110">
        <f>IF(AT$114&lt;31,(1/(1+INPUT3!$H$18)^AT$114),(1/(1+INPUT3!$H$19)^AT$114))</f>
        <v>0.59887633869928847</v>
      </c>
      <c r="AU153" s="110">
        <f>IF(AU$114&lt;31,(1/(1+INPUT3!$H$18)^AU$114),(1/(1+INPUT3!$H$19)^AU$114))</f>
        <v>0.59124922371338573</v>
      </c>
      <c r="AV153" s="110">
        <f>IF(AV$114&lt;31,(1/(1+INPUT3!$H$18)^AV$114),(1/(1+INPUT3!$H$19)^AV$114))</f>
        <v>0.58371924544711795</v>
      </c>
      <c r="AW153" s="110">
        <f>IF(AW$114&lt;31,(1/(1+INPUT3!$H$18)^AW$114),(1/(1+INPUT3!$H$19)^AW$114))</f>
        <v>0.5762851667954566</v>
      </c>
      <c r="AX153" s="110">
        <f>IF(AX$114&lt;31,(1/(1+INPUT3!$H$18)^AX$114),(1/(1+INPUT3!$H$19)^AX$114))</f>
        <v>0.56894576640878336</v>
      </c>
      <c r="AY153" s="110">
        <f>IF(AY$114&lt;31,(1/(1+INPUT3!$H$18)^AY$114),(1/(1+INPUT3!$H$19)^AY$114))</f>
        <v>0.56169983849223359</v>
      </c>
      <c r="AZ153" s="110">
        <f>IF(AZ$114&lt;31,(1/(1+INPUT3!$H$18)^AZ$114),(1/(1+INPUT3!$H$19)^AZ$114))</f>
        <v>0.55454619260759574</v>
      </c>
      <c r="BA153" s="110">
        <f>IF(BA$114&lt;31,(1/(1+INPUT3!$H$18)^BA$114),(1/(1+INPUT3!$H$19)^BA$114))</f>
        <v>0.54748365347773287</v>
      </c>
      <c r="BB153" s="110">
        <f>IF(BB$114&lt;31,(1/(1+INPUT3!$H$18)^BB$114),(1/(1+INPUT3!$H$19)^BB$114))</f>
        <v>0.54051106079349687</v>
      </c>
      <c r="BC153" s="110">
        <f>IF(BC$114&lt;31,(1/(1+INPUT3!$H$18)^BC$114),(1/(1+INPUT3!$H$19)^BC$114))</f>
        <v>0.53362726902309887</v>
      </c>
      <c r="BD153" s="110">
        <f>IF(BD$114&lt;31,(1/(1+INPUT3!$H$18)^BD$114),(1/(1+INPUT3!$H$19)^BD$114))</f>
        <v>0.52683114722391056</v>
      </c>
      <c r="BE153" s="110">
        <f>IF(BE$114&lt;31,(1/(1+INPUT3!$H$18)^BE$114),(1/(1+INPUT3!$H$19)^BE$114))</f>
        <v>0.52012157885665966</v>
      </c>
      <c r="BF153" s="110">
        <f>IF(BF$114&lt;31,(1/(1+INPUT3!$H$18)^BF$114),(1/(1+INPUT3!$H$19)^BF$114))</f>
        <v>0.51349746160199394</v>
      </c>
      <c r="BG153" s="110">
        <f>IF(BG$114&lt;31,(1/(1+INPUT3!$H$18)^BG$114),(1/(1+INPUT3!$H$19)^BG$114))</f>
        <v>0.50695770717938005</v>
      </c>
      <c r="BH153" s="110">
        <f>IF(BH$114&lt;31,(1/(1+INPUT3!$H$18)^BH$114),(1/(1+INPUT3!$H$19)^BH$114))</f>
        <v>0.50050124116830885</v>
      </c>
      <c r="BI153" s="110">
        <f>IF(BI$114&lt;31,(1/(1+INPUT3!$H$18)^BI$114),(1/(1+INPUT3!$H$19)^BI$114))</f>
        <v>0.49412700283177891</v>
      </c>
      <c r="BJ153" s="110">
        <f>IF(BJ$114&lt;31,(1/(1+INPUT3!$H$18)^BJ$114),(1/(1+INPUT3!$H$19)^BJ$114))</f>
        <v>0.48783394494202686</v>
      </c>
      <c r="BK153" s="110">
        <f>IF(BK$114&lt;31,(1/(1+INPUT3!$H$18)^BK$114),(1/(1+INPUT3!$H$19)^BK$114))</f>
        <v>0.48162103360847752</v>
      </c>
      <c r="BL153" s="110">
        <f>IF(BL$114&lt;31,(1/(1+INPUT3!$H$18)^BL$114),(1/(1+INPUT3!$H$19)^BL$114))</f>
        <v>0.47548724810788578</v>
      </c>
      <c r="BM153" s="110">
        <f>IF(BM$114&lt;31,(1/(1+INPUT3!$H$18)^BM$114),(1/(1+INPUT3!$H$19)^BM$114))</f>
        <v>0.46943158071664109</v>
      </c>
      <c r="BN153" s="110">
        <f>IF(BN$114&lt;31,(1/(1+INPUT3!$H$18)^BN$114),(1/(1+INPUT3!$H$19)^BN$114))</f>
        <v>0.46345303654520797</v>
      </c>
      <c r="BO153" s="68"/>
      <c r="BP153" s="68"/>
      <c r="BQ153" s="68"/>
      <c r="BR153" s="68"/>
      <c r="BS153" s="68"/>
    </row>
    <row r="154" spans="1:71" ht="15.4" x14ac:dyDescent="0.6">
      <c r="A154" s="68"/>
      <c r="B154" s="68"/>
      <c r="C154" s="108" t="s">
        <v>232</v>
      </c>
      <c r="D154" s="106" t="s">
        <v>0</v>
      </c>
      <c r="E154" s="107" t="s">
        <v>110</v>
      </c>
      <c r="F154" s="107"/>
      <c r="G154" s="110">
        <f t="shared" ref="G154:AL154" si="9">G149*G152</f>
        <v>0.29496946322721779</v>
      </c>
      <c r="H154" s="110">
        <f t="shared" si="9"/>
        <v>0.57383057573093732</v>
      </c>
      <c r="I154" s="110">
        <f t="shared" si="9"/>
        <v>0.5833666190347222</v>
      </c>
      <c r="J154" s="110">
        <f t="shared" si="9"/>
        <v>2.2490256470003169</v>
      </c>
      <c r="K154" s="110">
        <f t="shared" si="9"/>
        <v>4.2028003869159534</v>
      </c>
      <c r="L154" s="110">
        <f t="shared" si="9"/>
        <v>5.7862067076168939</v>
      </c>
      <c r="M154" s="110">
        <f t="shared" si="9"/>
        <v>4.2687358079638456</v>
      </c>
      <c r="N154" s="110">
        <f t="shared" si="9"/>
        <v>3.9229777508686476</v>
      </c>
      <c r="O154" s="110">
        <f t="shared" si="9"/>
        <v>3.8594848531036665</v>
      </c>
      <c r="P154" s="110">
        <f t="shared" si="9"/>
        <v>3.7562250745987131</v>
      </c>
      <c r="Q154" s="110">
        <f t="shared" si="9"/>
        <v>3.6462979933329791</v>
      </c>
      <c r="R154" s="110">
        <f t="shared" si="9"/>
        <v>3.5315541176481053</v>
      </c>
      <c r="S154" s="110">
        <f t="shared" si="9"/>
        <v>3.4135486468158782</v>
      </c>
      <c r="T154" s="110">
        <f t="shared" si="9"/>
        <v>3.2935839901482264</v>
      </c>
      <c r="U154" s="110">
        <f t="shared" si="9"/>
        <v>3.172746326739968</v>
      </c>
      <c r="V154" s="110">
        <f t="shared" si="9"/>
        <v>3.0519370349084838</v>
      </c>
      <c r="W154" s="110">
        <f t="shared" si="9"/>
        <v>2.9318997052923161</v>
      </c>
      <c r="X154" s="110">
        <f t="shared" si="9"/>
        <v>2.8132433524394278</v>
      </c>
      <c r="Y154" s="110">
        <f t="shared" si="9"/>
        <v>2.6964623543401673</v>
      </c>
      <c r="Z154" s="110">
        <f t="shared" si="9"/>
        <v>2.5819535758311316</v>
      </c>
      <c r="AA154" s="110">
        <f t="shared" si="9"/>
        <v>2.4700310684708162</v>
      </c>
      <c r="AB154" s="110">
        <f t="shared" si="9"/>
        <v>2.3609386849502791</v>
      </c>
      <c r="AC154" s="110">
        <f t="shared" si="9"/>
        <v>2.2548608991331438</v>
      </c>
      <c r="AD154" s="110">
        <f t="shared" si="9"/>
        <v>2.1519320823687007</v>
      </c>
      <c r="AE154" s="110">
        <f t="shared" si="9"/>
        <v>2.052244451885572</v>
      </c>
      <c r="AF154" s="110">
        <f t="shared" si="9"/>
        <v>1.9558548770722253</v>
      </c>
      <c r="AG154" s="110">
        <f t="shared" si="9"/>
        <v>1.8627907036138078</v>
      </c>
      <c r="AH154" s="110">
        <f t="shared" si="9"/>
        <v>1.7730547332044695</v>
      </c>
      <c r="AI154" s="110">
        <f t="shared" si="9"/>
        <v>1.6866294773930033</v>
      </c>
      <c r="AJ154" s="110">
        <f t="shared" si="9"/>
        <v>1.6034807876185206</v>
      </c>
      <c r="AK154" s="110">
        <f t="shared" si="9"/>
        <v>1.7703401149868341</v>
      </c>
      <c r="AL154" s="110">
        <f t="shared" si="9"/>
        <v>1.6893199057764801</v>
      </c>
      <c r="AM154" s="110">
        <f t="shared" ref="AM154:BN154" si="10">AM149*AM152</f>
        <v>1.6111119149077366</v>
      </c>
      <c r="AN154" s="110">
        <f t="shared" si="10"/>
        <v>1.5356756229811197</v>
      </c>
      <c r="AO154" s="110">
        <f t="shared" si="10"/>
        <v>1.4629631434967985</v>
      </c>
      <c r="AP154" s="110">
        <f t="shared" si="10"/>
        <v>1.3929206741838396</v>
      </c>
      <c r="AQ154" s="110">
        <f t="shared" si="10"/>
        <v>1.3254897371306034</v>
      </c>
      <c r="AR154" s="110">
        <f t="shared" si="10"/>
        <v>1.260608236669803</v>
      </c>
      <c r="AS154" s="110">
        <f t="shared" si="10"/>
        <v>1.1982113600583533</v>
      </c>
      <c r="AT154" s="110">
        <f t="shared" si="10"/>
        <v>1.1382323426058627</v>
      </c>
      <c r="AU154" s="110">
        <f t="shared" si="10"/>
        <v>1.0806031159755232</v>
      </c>
      <c r="AV154" s="110">
        <f t="shared" si="10"/>
        <v>1.0252548558458374</v>
      </c>
      <c r="AW154" s="110">
        <f t="shared" si="10"/>
        <v>0.97211844292793759</v>
      </c>
      <c r="AX154" s="110">
        <f t="shared" si="10"/>
        <v>0.92112484943523287</v>
      </c>
      <c r="AY154" s="110">
        <f t="shared" si="10"/>
        <v>0.87220546145997846</v>
      </c>
      <c r="AZ154" s="110">
        <f t="shared" si="10"/>
        <v>0.82529234629061921</v>
      </c>
      <c r="BA154" s="110">
        <f t="shared" si="10"/>
        <v>0.77996803270113724</v>
      </c>
      <c r="BB154" s="110">
        <f t="shared" si="10"/>
        <v>0.71884894361210661</v>
      </c>
      <c r="BC154" s="110">
        <f t="shared" si="10"/>
        <v>0.66755908138327325</v>
      </c>
      <c r="BD154" s="110">
        <f t="shared" si="10"/>
        <v>0.51883426803336563</v>
      </c>
      <c r="BE154" s="110">
        <f t="shared" si="10"/>
        <v>0.30460427426247028</v>
      </c>
      <c r="BF154" s="110">
        <f t="shared" si="10"/>
        <v>7.5121519587141611E-2</v>
      </c>
      <c r="BG154" s="110">
        <f t="shared" si="10"/>
        <v>6.5994149958628016E-3</v>
      </c>
      <c r="BH154" s="110">
        <f t="shared" si="10"/>
        <v>1.2108480218436843E-2</v>
      </c>
      <c r="BI154" s="110">
        <f t="shared" si="10"/>
        <v>1.1755806037317322E-2</v>
      </c>
      <c r="BJ154" s="110">
        <f t="shared" si="10"/>
        <v>1.1413403919725559E-2</v>
      </c>
      <c r="BK154" s="110">
        <f t="shared" si="10"/>
        <v>1.10809746793452E-2</v>
      </c>
      <c r="BL154" s="110">
        <f t="shared" si="10"/>
        <v>1.0758227844024467E-2</v>
      </c>
      <c r="BM154" s="110">
        <f t="shared" si="10"/>
        <v>1.04448814019655E-2</v>
      </c>
      <c r="BN154" s="110">
        <f t="shared" si="10"/>
        <v>1.0140661555306312E-2</v>
      </c>
      <c r="BO154" s="68"/>
      <c r="BP154" s="68"/>
      <c r="BQ154" s="68"/>
      <c r="BR154" s="68"/>
      <c r="BS154" s="68"/>
    </row>
    <row r="155" spans="1:71" ht="15.4" x14ac:dyDescent="0.6">
      <c r="A155" s="68"/>
      <c r="B155" s="68"/>
      <c r="C155" s="105" t="s">
        <v>249</v>
      </c>
      <c r="D155" s="106" t="s">
        <v>0</v>
      </c>
      <c r="E155" s="107" t="s">
        <v>110</v>
      </c>
      <c r="F155" s="107"/>
      <c r="G155" s="110">
        <f t="shared" ref="G155:AL155" si="11">G150*G152</f>
        <v>0.79085807395385987</v>
      </c>
      <c r="H155" s="110">
        <f t="shared" si="11"/>
        <v>1.0529500063846982</v>
      </c>
      <c r="I155" s="110">
        <f t="shared" si="11"/>
        <v>1.0462839433378728</v>
      </c>
      <c r="J155" s="110">
        <f t="shared" si="11"/>
        <v>2.6962887622690612</v>
      </c>
      <c r="K155" s="110">
        <f t="shared" si="11"/>
        <v>4.6349386625379285</v>
      </c>
      <c r="L155" s="110">
        <f t="shared" si="11"/>
        <v>6.2037316115994789</v>
      </c>
      <c r="M155" s="110">
        <f t="shared" si="11"/>
        <v>4.6721415122948455</v>
      </c>
      <c r="N155" s="110">
        <f t="shared" si="11"/>
        <v>4.3127417164058457</v>
      </c>
      <c r="O155" s="110">
        <f t="shared" si="11"/>
        <v>3.8594848531036665</v>
      </c>
      <c r="P155" s="110">
        <f t="shared" si="11"/>
        <v>3.7562250745987131</v>
      </c>
      <c r="Q155" s="110">
        <f t="shared" si="11"/>
        <v>3.6462979933329791</v>
      </c>
      <c r="R155" s="110">
        <f t="shared" si="11"/>
        <v>3.5315541176481053</v>
      </c>
      <c r="S155" s="110">
        <f t="shared" si="11"/>
        <v>3.4135486468158782</v>
      </c>
      <c r="T155" s="110">
        <f t="shared" si="11"/>
        <v>3.2935839901482264</v>
      </c>
      <c r="U155" s="110">
        <f t="shared" si="11"/>
        <v>3.172746326739968</v>
      </c>
      <c r="V155" s="110">
        <f t="shared" si="11"/>
        <v>3.0519370349084838</v>
      </c>
      <c r="W155" s="110">
        <f t="shared" si="11"/>
        <v>2.9318997052923161</v>
      </c>
      <c r="X155" s="110">
        <f t="shared" si="11"/>
        <v>2.8132433524394278</v>
      </c>
      <c r="Y155" s="110">
        <f t="shared" si="11"/>
        <v>2.6964623543401673</v>
      </c>
      <c r="Z155" s="110">
        <f t="shared" si="11"/>
        <v>2.5819535758311316</v>
      </c>
      <c r="AA155" s="110">
        <f t="shared" si="11"/>
        <v>2.4700310684708162</v>
      </c>
      <c r="AB155" s="110">
        <f t="shared" si="11"/>
        <v>2.3609386849502791</v>
      </c>
      <c r="AC155" s="110">
        <f t="shared" si="11"/>
        <v>2.2548608991331438</v>
      </c>
      <c r="AD155" s="110">
        <f t="shared" si="11"/>
        <v>2.1519320823687007</v>
      </c>
      <c r="AE155" s="110">
        <f t="shared" si="11"/>
        <v>2.052244451885572</v>
      </c>
      <c r="AF155" s="110">
        <f t="shared" si="11"/>
        <v>1.9558548770722253</v>
      </c>
      <c r="AG155" s="110">
        <f t="shared" si="11"/>
        <v>1.8627907036138078</v>
      </c>
      <c r="AH155" s="110">
        <f t="shared" si="11"/>
        <v>1.7730547332044695</v>
      </c>
      <c r="AI155" s="110">
        <f t="shared" si="11"/>
        <v>1.6866294773930033</v>
      </c>
      <c r="AJ155" s="110">
        <f t="shared" si="11"/>
        <v>1.6034807876185206</v>
      </c>
      <c r="AK155" s="110">
        <f t="shared" si="11"/>
        <v>1.7703401149868341</v>
      </c>
      <c r="AL155" s="110">
        <f t="shared" si="11"/>
        <v>1.6893199057764801</v>
      </c>
      <c r="AM155" s="110">
        <f t="shared" ref="AM155:BN155" si="12">AM150*AM152</f>
        <v>1.6111119149077366</v>
      </c>
      <c r="AN155" s="110">
        <f t="shared" si="12"/>
        <v>1.5356756229811197</v>
      </c>
      <c r="AO155" s="110">
        <f t="shared" si="12"/>
        <v>1.4629631434967985</v>
      </c>
      <c r="AP155" s="110">
        <f t="shared" si="12"/>
        <v>1.3929206741838396</v>
      </c>
      <c r="AQ155" s="110">
        <f t="shared" si="12"/>
        <v>1.3254897371306034</v>
      </c>
      <c r="AR155" s="110">
        <f t="shared" si="12"/>
        <v>1.260608236669803</v>
      </c>
      <c r="AS155" s="110">
        <f t="shared" si="12"/>
        <v>1.1982113600583533</v>
      </c>
      <c r="AT155" s="110">
        <f t="shared" si="12"/>
        <v>1.1382323426058627</v>
      </c>
      <c r="AU155" s="110">
        <f t="shared" si="12"/>
        <v>1.0806031159755232</v>
      </c>
      <c r="AV155" s="110">
        <f t="shared" si="12"/>
        <v>1.0252548558458374</v>
      </c>
      <c r="AW155" s="110">
        <f t="shared" si="12"/>
        <v>0.97211844292793759</v>
      </c>
      <c r="AX155" s="110">
        <f t="shared" si="12"/>
        <v>0.92112484943523287</v>
      </c>
      <c r="AY155" s="110">
        <f t="shared" si="12"/>
        <v>0.87220546145997846</v>
      </c>
      <c r="AZ155" s="110">
        <f t="shared" si="12"/>
        <v>0.82529234629061921</v>
      </c>
      <c r="BA155" s="110">
        <f t="shared" si="12"/>
        <v>0.77996803270113724</v>
      </c>
      <c r="BB155" s="110">
        <f t="shared" si="12"/>
        <v>0.71884894361210661</v>
      </c>
      <c r="BC155" s="110">
        <f t="shared" si="12"/>
        <v>0.66755908138327325</v>
      </c>
      <c r="BD155" s="110">
        <f t="shared" si="12"/>
        <v>0.51883426803336563</v>
      </c>
      <c r="BE155" s="110">
        <f t="shared" si="12"/>
        <v>0.30460427426247028</v>
      </c>
      <c r="BF155" s="110">
        <f t="shared" si="12"/>
        <v>7.5121519587141611E-2</v>
      </c>
      <c r="BG155" s="110">
        <f t="shared" si="12"/>
        <v>6.5994149958628016E-3</v>
      </c>
      <c r="BH155" s="110">
        <f t="shared" si="12"/>
        <v>1.2108480218436843E-2</v>
      </c>
      <c r="BI155" s="110">
        <f t="shared" si="12"/>
        <v>1.1755806037317322E-2</v>
      </c>
      <c r="BJ155" s="110">
        <f t="shared" si="12"/>
        <v>1.1413403919725559E-2</v>
      </c>
      <c r="BK155" s="110">
        <f t="shared" si="12"/>
        <v>1.10809746793452E-2</v>
      </c>
      <c r="BL155" s="110">
        <f t="shared" si="12"/>
        <v>1.0758227844024467E-2</v>
      </c>
      <c r="BM155" s="110">
        <f t="shared" si="12"/>
        <v>1.04448814019655E-2</v>
      </c>
      <c r="BN155" s="110">
        <f t="shared" si="12"/>
        <v>1.0140661555306312E-2</v>
      </c>
      <c r="BO155" s="68"/>
      <c r="BP155" s="68"/>
      <c r="BQ155" s="68"/>
      <c r="BR155" s="68"/>
      <c r="BS155" s="68"/>
    </row>
    <row r="156" spans="1:71" ht="15.4" x14ac:dyDescent="0.6">
      <c r="A156" s="68"/>
      <c r="B156" s="68"/>
      <c r="C156" s="105" t="s">
        <v>250</v>
      </c>
      <c r="D156" s="106" t="s">
        <v>0</v>
      </c>
      <c r="E156" s="107" t="s">
        <v>110</v>
      </c>
      <c r="F156" s="107"/>
      <c r="G156" s="110">
        <f t="shared" ref="G156:AL156" si="13">G151*G153</f>
        <v>0.11365646973337341</v>
      </c>
      <c r="H156" s="110">
        <f t="shared" si="13"/>
        <v>0.11197681747130388</v>
      </c>
      <c r="I156" s="110">
        <f t="shared" si="13"/>
        <v>0.11032198765645704</v>
      </c>
      <c r="J156" s="110">
        <f t="shared" si="13"/>
        <v>0.10869161345463749</v>
      </c>
      <c r="K156" s="110">
        <f t="shared" si="13"/>
        <v>0.10708533345284482</v>
      </c>
      <c r="L156" s="110">
        <f t="shared" si="13"/>
        <v>0.10550279157915748</v>
      </c>
      <c r="M156" s="110">
        <f t="shared" si="13"/>
        <v>0.10394363702380049</v>
      </c>
      <c r="N156" s="110">
        <f t="shared" si="13"/>
        <v>0.10240752416137981</v>
      </c>
      <c r="O156" s="110">
        <f t="shared" si="13"/>
        <v>0</v>
      </c>
      <c r="P156" s="110">
        <f t="shared" si="13"/>
        <v>0</v>
      </c>
      <c r="Q156" s="110">
        <f t="shared" si="13"/>
        <v>0</v>
      </c>
      <c r="R156" s="110">
        <f t="shared" si="13"/>
        <v>0</v>
      </c>
      <c r="S156" s="110">
        <f t="shared" si="13"/>
        <v>0</v>
      </c>
      <c r="T156" s="110">
        <f t="shared" si="13"/>
        <v>0</v>
      </c>
      <c r="U156" s="110">
        <f t="shared" si="13"/>
        <v>0</v>
      </c>
      <c r="V156" s="110">
        <f t="shared" si="13"/>
        <v>0</v>
      </c>
      <c r="W156" s="110">
        <f t="shared" si="13"/>
        <v>0</v>
      </c>
      <c r="X156" s="110">
        <f t="shared" si="13"/>
        <v>0</v>
      </c>
      <c r="Y156" s="110">
        <f t="shared" si="13"/>
        <v>0</v>
      </c>
      <c r="Z156" s="110">
        <f t="shared" si="13"/>
        <v>0</v>
      </c>
      <c r="AA156" s="110">
        <f t="shared" si="13"/>
        <v>0</v>
      </c>
      <c r="AB156" s="110">
        <f t="shared" si="13"/>
        <v>0</v>
      </c>
      <c r="AC156" s="110">
        <f t="shared" si="13"/>
        <v>0</v>
      </c>
      <c r="AD156" s="110">
        <f t="shared" si="13"/>
        <v>0</v>
      </c>
      <c r="AE156" s="110">
        <f t="shared" si="13"/>
        <v>0</v>
      </c>
      <c r="AF156" s="110">
        <f t="shared" si="13"/>
        <v>0</v>
      </c>
      <c r="AG156" s="110">
        <f t="shared" si="13"/>
        <v>0</v>
      </c>
      <c r="AH156" s="110">
        <f t="shared" si="13"/>
        <v>0</v>
      </c>
      <c r="AI156" s="110">
        <f t="shared" si="13"/>
        <v>0</v>
      </c>
      <c r="AJ156" s="110">
        <f t="shared" si="13"/>
        <v>0</v>
      </c>
      <c r="AK156" s="110">
        <f t="shared" si="13"/>
        <v>0</v>
      </c>
      <c r="AL156" s="110">
        <f t="shared" si="13"/>
        <v>0</v>
      </c>
      <c r="AM156" s="110">
        <f t="shared" ref="AM156:BN156" si="14">AM151*AM153</f>
        <v>0</v>
      </c>
      <c r="AN156" s="110">
        <f t="shared" si="14"/>
        <v>0</v>
      </c>
      <c r="AO156" s="110">
        <f t="shared" si="14"/>
        <v>0</v>
      </c>
      <c r="AP156" s="110">
        <f t="shared" si="14"/>
        <v>0</v>
      </c>
      <c r="AQ156" s="110">
        <f t="shared" si="14"/>
        <v>0</v>
      </c>
      <c r="AR156" s="110">
        <f t="shared" si="14"/>
        <v>0</v>
      </c>
      <c r="AS156" s="110">
        <f t="shared" si="14"/>
        <v>0</v>
      </c>
      <c r="AT156" s="110">
        <f t="shared" si="14"/>
        <v>0</v>
      </c>
      <c r="AU156" s="110">
        <f t="shared" si="14"/>
        <v>0</v>
      </c>
      <c r="AV156" s="110">
        <f t="shared" si="14"/>
        <v>0</v>
      </c>
      <c r="AW156" s="110">
        <f t="shared" si="14"/>
        <v>0</v>
      </c>
      <c r="AX156" s="110">
        <f t="shared" si="14"/>
        <v>0</v>
      </c>
      <c r="AY156" s="110">
        <f t="shared" si="14"/>
        <v>0</v>
      </c>
      <c r="AZ156" s="110">
        <f t="shared" si="14"/>
        <v>0</v>
      </c>
      <c r="BA156" s="110">
        <f t="shared" si="14"/>
        <v>0</v>
      </c>
      <c r="BB156" s="110">
        <f t="shared" si="14"/>
        <v>0</v>
      </c>
      <c r="BC156" s="110">
        <f t="shared" si="14"/>
        <v>0</v>
      </c>
      <c r="BD156" s="110">
        <f t="shared" si="14"/>
        <v>0</v>
      </c>
      <c r="BE156" s="110">
        <f t="shared" si="14"/>
        <v>0</v>
      </c>
      <c r="BF156" s="110">
        <f t="shared" si="14"/>
        <v>0</v>
      </c>
      <c r="BG156" s="110">
        <f t="shared" si="14"/>
        <v>0</v>
      </c>
      <c r="BH156" s="110">
        <f t="shared" si="14"/>
        <v>0</v>
      </c>
      <c r="BI156" s="110">
        <f t="shared" si="14"/>
        <v>0</v>
      </c>
      <c r="BJ156" s="110">
        <f t="shared" si="14"/>
        <v>0</v>
      </c>
      <c r="BK156" s="110">
        <f t="shared" si="14"/>
        <v>0</v>
      </c>
      <c r="BL156" s="110">
        <f t="shared" si="14"/>
        <v>0</v>
      </c>
      <c r="BM156" s="110">
        <f t="shared" si="14"/>
        <v>0</v>
      </c>
      <c r="BN156" s="110">
        <f t="shared" si="14"/>
        <v>0</v>
      </c>
      <c r="BO156" s="68"/>
      <c r="BP156" s="68"/>
      <c r="BQ156" s="68"/>
      <c r="BR156" s="68"/>
      <c r="BS156" s="68"/>
    </row>
    <row r="157" spans="1:71" ht="15.4" x14ac:dyDescent="0.6">
      <c r="A157" s="68"/>
      <c r="B157" s="68"/>
      <c r="C157" s="105" t="s">
        <v>251</v>
      </c>
      <c r="D157" s="106" t="s">
        <v>0</v>
      </c>
      <c r="E157" s="107" t="s">
        <v>110</v>
      </c>
      <c r="F157" s="107"/>
      <c r="G157" s="110">
        <f t="shared" ref="G157:AL157" si="15">G155+G156</f>
        <v>0.90451454368723327</v>
      </c>
      <c r="H157" s="110">
        <f t="shared" si="15"/>
        <v>1.164926823856002</v>
      </c>
      <c r="I157" s="110">
        <f t="shared" si="15"/>
        <v>1.1566059309943297</v>
      </c>
      <c r="J157" s="110">
        <f t="shared" si="15"/>
        <v>2.8049803757236988</v>
      </c>
      <c r="K157" s="110">
        <f t="shared" si="15"/>
        <v>4.7420239959907731</v>
      </c>
      <c r="L157" s="110">
        <f t="shared" si="15"/>
        <v>6.3092344031786363</v>
      </c>
      <c r="M157" s="110">
        <f t="shared" si="15"/>
        <v>4.7760851493186465</v>
      </c>
      <c r="N157" s="110">
        <f t="shared" si="15"/>
        <v>4.4151492405672252</v>
      </c>
      <c r="O157" s="110">
        <f t="shared" si="15"/>
        <v>3.8594848531036665</v>
      </c>
      <c r="P157" s="110">
        <f t="shared" si="15"/>
        <v>3.7562250745987131</v>
      </c>
      <c r="Q157" s="110">
        <f t="shared" si="15"/>
        <v>3.6462979933329791</v>
      </c>
      <c r="R157" s="110">
        <f t="shared" si="15"/>
        <v>3.5315541176481053</v>
      </c>
      <c r="S157" s="110">
        <f t="shared" si="15"/>
        <v>3.4135486468158782</v>
      </c>
      <c r="T157" s="110">
        <f t="shared" si="15"/>
        <v>3.2935839901482264</v>
      </c>
      <c r="U157" s="110">
        <f t="shared" si="15"/>
        <v>3.172746326739968</v>
      </c>
      <c r="V157" s="110">
        <f t="shared" si="15"/>
        <v>3.0519370349084838</v>
      </c>
      <c r="W157" s="110">
        <f t="shared" si="15"/>
        <v>2.9318997052923161</v>
      </c>
      <c r="X157" s="110">
        <f t="shared" si="15"/>
        <v>2.8132433524394278</v>
      </c>
      <c r="Y157" s="110">
        <f t="shared" si="15"/>
        <v>2.6964623543401673</v>
      </c>
      <c r="Z157" s="110">
        <f t="shared" si="15"/>
        <v>2.5819535758311316</v>
      </c>
      <c r="AA157" s="110">
        <f t="shared" si="15"/>
        <v>2.4700310684708162</v>
      </c>
      <c r="AB157" s="110">
        <f t="shared" si="15"/>
        <v>2.3609386849502791</v>
      </c>
      <c r="AC157" s="110">
        <f t="shared" si="15"/>
        <v>2.2548608991331438</v>
      </c>
      <c r="AD157" s="110">
        <f t="shared" si="15"/>
        <v>2.1519320823687007</v>
      </c>
      <c r="AE157" s="110">
        <f t="shared" si="15"/>
        <v>2.052244451885572</v>
      </c>
      <c r="AF157" s="110">
        <f t="shared" si="15"/>
        <v>1.9558548770722253</v>
      </c>
      <c r="AG157" s="110">
        <f t="shared" si="15"/>
        <v>1.8627907036138078</v>
      </c>
      <c r="AH157" s="110">
        <f t="shared" si="15"/>
        <v>1.7730547332044695</v>
      </c>
      <c r="AI157" s="110">
        <f t="shared" si="15"/>
        <v>1.6866294773930033</v>
      </c>
      <c r="AJ157" s="110">
        <f t="shared" si="15"/>
        <v>1.6034807876185206</v>
      </c>
      <c r="AK157" s="110">
        <f t="shared" si="15"/>
        <v>1.7703401149868341</v>
      </c>
      <c r="AL157" s="110">
        <f t="shared" si="15"/>
        <v>1.6893199057764801</v>
      </c>
      <c r="AM157" s="110">
        <f t="shared" ref="AM157:BN157" si="16">AM155+AM156</f>
        <v>1.6111119149077366</v>
      </c>
      <c r="AN157" s="110">
        <f t="shared" si="16"/>
        <v>1.5356756229811197</v>
      </c>
      <c r="AO157" s="110">
        <f t="shared" si="16"/>
        <v>1.4629631434967985</v>
      </c>
      <c r="AP157" s="110">
        <f t="shared" si="16"/>
        <v>1.3929206741838396</v>
      </c>
      <c r="AQ157" s="110">
        <f t="shared" si="16"/>
        <v>1.3254897371306034</v>
      </c>
      <c r="AR157" s="110">
        <f t="shared" si="16"/>
        <v>1.260608236669803</v>
      </c>
      <c r="AS157" s="110">
        <f t="shared" si="16"/>
        <v>1.1982113600583533</v>
      </c>
      <c r="AT157" s="110">
        <f t="shared" si="16"/>
        <v>1.1382323426058627</v>
      </c>
      <c r="AU157" s="110">
        <f t="shared" si="16"/>
        <v>1.0806031159755232</v>
      </c>
      <c r="AV157" s="110">
        <f t="shared" si="16"/>
        <v>1.0252548558458374</v>
      </c>
      <c r="AW157" s="110">
        <f t="shared" si="16"/>
        <v>0.97211844292793759</v>
      </c>
      <c r="AX157" s="110">
        <f t="shared" si="16"/>
        <v>0.92112484943523287</v>
      </c>
      <c r="AY157" s="110">
        <f t="shared" si="16"/>
        <v>0.87220546145997846</v>
      </c>
      <c r="AZ157" s="110">
        <f t="shared" si="16"/>
        <v>0.82529234629061921</v>
      </c>
      <c r="BA157" s="110">
        <f t="shared" si="16"/>
        <v>0.77996803270113724</v>
      </c>
      <c r="BB157" s="110">
        <f t="shared" si="16"/>
        <v>0.71884894361210661</v>
      </c>
      <c r="BC157" s="110">
        <f t="shared" si="16"/>
        <v>0.66755908138327325</v>
      </c>
      <c r="BD157" s="110">
        <f t="shared" si="16"/>
        <v>0.51883426803336563</v>
      </c>
      <c r="BE157" s="110">
        <f t="shared" si="16"/>
        <v>0.30460427426247028</v>
      </c>
      <c r="BF157" s="110">
        <f t="shared" si="16"/>
        <v>7.5121519587141611E-2</v>
      </c>
      <c r="BG157" s="110">
        <f t="shared" si="16"/>
        <v>6.5994149958628016E-3</v>
      </c>
      <c r="BH157" s="110">
        <f t="shared" si="16"/>
        <v>1.2108480218436843E-2</v>
      </c>
      <c r="BI157" s="110">
        <f t="shared" si="16"/>
        <v>1.1755806037317322E-2</v>
      </c>
      <c r="BJ157" s="110">
        <f t="shared" si="16"/>
        <v>1.1413403919725559E-2</v>
      </c>
      <c r="BK157" s="110">
        <f t="shared" si="16"/>
        <v>1.10809746793452E-2</v>
      </c>
      <c r="BL157" s="110">
        <f t="shared" si="16"/>
        <v>1.0758227844024467E-2</v>
      </c>
      <c r="BM157" s="110">
        <f t="shared" si="16"/>
        <v>1.04448814019655E-2</v>
      </c>
      <c r="BN157" s="110">
        <f t="shared" si="16"/>
        <v>1.0140661555306312E-2</v>
      </c>
      <c r="BO157" s="68"/>
      <c r="BP157" s="68"/>
      <c r="BQ157" s="68"/>
      <c r="BR157" s="68"/>
      <c r="BS157" s="68"/>
    </row>
    <row r="158" spans="1:71" ht="15.4" x14ac:dyDescent="0.6">
      <c r="A158" s="68"/>
      <c r="B158" s="68"/>
      <c r="C158" s="109" t="s">
        <v>236</v>
      </c>
      <c r="D158" s="106" t="s">
        <v>0</v>
      </c>
      <c r="E158" s="107" t="s">
        <v>110</v>
      </c>
      <c r="F158" s="107"/>
      <c r="G158" s="110">
        <f>SUM($G154:G154)</f>
        <v>0.29496946322721779</v>
      </c>
      <c r="H158" s="110">
        <f>SUM($G154:H154)</f>
        <v>0.86880003895815516</v>
      </c>
      <c r="I158" s="110">
        <f>SUM($G154:I154)</f>
        <v>1.4521666579928774</v>
      </c>
      <c r="J158" s="110">
        <f>SUM($G154:J154)</f>
        <v>3.7011923049931941</v>
      </c>
      <c r="K158" s="110">
        <f>SUM($G154:K154)</f>
        <v>7.9039926919091474</v>
      </c>
      <c r="L158" s="110">
        <f>SUM($G154:L154)</f>
        <v>13.69019939952604</v>
      </c>
      <c r="M158" s="110">
        <f>SUM($G154:M154)</f>
        <v>17.958935207489887</v>
      </c>
      <c r="N158" s="110">
        <f>SUM($G154:N154)</f>
        <v>21.881912958358534</v>
      </c>
      <c r="O158" s="110">
        <f>SUM($G154:O154)</f>
        <v>25.7413978114622</v>
      </c>
      <c r="P158" s="110">
        <f>SUM($G154:P154)</f>
        <v>29.497622886060913</v>
      </c>
      <c r="Q158" s="110">
        <f>SUM($G154:Q154)</f>
        <v>33.143920879393889</v>
      </c>
      <c r="R158" s="110">
        <f>SUM($G154:R154)</f>
        <v>36.675474997041995</v>
      </c>
      <c r="S158" s="110">
        <f>SUM($G154:S154)</f>
        <v>40.089023643857871</v>
      </c>
      <c r="T158" s="110">
        <f>SUM($G154:T154)</f>
        <v>43.382607634006099</v>
      </c>
      <c r="U158" s="110">
        <f>SUM($G154:U154)</f>
        <v>46.555353960746068</v>
      </c>
      <c r="V158" s="110">
        <f>SUM($G154:V154)</f>
        <v>49.607290995654552</v>
      </c>
      <c r="W158" s="110">
        <f>SUM($G154:W154)</f>
        <v>52.539190700946868</v>
      </c>
      <c r="X158" s="110">
        <f>SUM($G154:X154)</f>
        <v>55.352434053386297</v>
      </c>
      <c r="Y158" s="110">
        <f>SUM($G154:Y154)</f>
        <v>58.048896407726467</v>
      </c>
      <c r="Z158" s="110">
        <f>SUM($G154:Z154)</f>
        <v>60.630849983557596</v>
      </c>
      <c r="AA158" s="110">
        <f>SUM($G154:AA154)</f>
        <v>63.100881052028413</v>
      </c>
      <c r="AB158" s="110">
        <f>SUM($G154:AB154)</f>
        <v>65.461819736978697</v>
      </c>
      <c r="AC158" s="110">
        <f>SUM($G154:AC154)</f>
        <v>67.716680636111846</v>
      </c>
      <c r="AD158" s="110">
        <f>SUM($G154:AD154)</f>
        <v>69.868612718480549</v>
      </c>
      <c r="AE158" s="110">
        <f>SUM($G154:AE154)</f>
        <v>71.920857170366119</v>
      </c>
      <c r="AF158" s="110">
        <f>SUM($G154:AF154)</f>
        <v>73.876712047438346</v>
      </c>
      <c r="AG158" s="110">
        <f>SUM($G154:AG154)</f>
        <v>75.739502751052157</v>
      </c>
      <c r="AH158" s="110">
        <f>SUM($G154:AH154)</f>
        <v>77.512557484256632</v>
      </c>
      <c r="AI158" s="110">
        <f>SUM($G154:AI154)</f>
        <v>79.19918696164963</v>
      </c>
      <c r="AJ158" s="110">
        <f>SUM($G154:AJ154)</f>
        <v>80.802667749268153</v>
      </c>
      <c r="AK158" s="110">
        <f>SUM($G154:AK154)</f>
        <v>82.57300786425499</v>
      </c>
      <c r="AL158" s="110">
        <f>SUM($G154:AL154)</f>
        <v>84.262327770031476</v>
      </c>
      <c r="AM158" s="110">
        <f>SUM($G154:AM154)</f>
        <v>85.873439684939214</v>
      </c>
      <c r="AN158" s="110">
        <f>SUM($G154:AN154)</f>
        <v>87.409115307920331</v>
      </c>
      <c r="AO158" s="110">
        <f>SUM($G154:AO154)</f>
        <v>88.872078451417124</v>
      </c>
      <c r="AP158" s="110">
        <f>SUM($G154:AP154)</f>
        <v>90.264999125600966</v>
      </c>
      <c r="AQ158" s="110">
        <f>SUM($G154:AQ154)</f>
        <v>91.590488862731576</v>
      </c>
      <c r="AR158" s="110">
        <f>SUM($G154:AR154)</f>
        <v>92.851097099401372</v>
      </c>
      <c r="AS158" s="110">
        <f>SUM($G154:AS154)</f>
        <v>94.049308459459724</v>
      </c>
      <c r="AT158" s="110">
        <f>SUM($G154:AT154)</f>
        <v>95.187540802065584</v>
      </c>
      <c r="AU158" s="110">
        <f>SUM($G154:AU154)</f>
        <v>96.268143918041105</v>
      </c>
      <c r="AV158" s="110">
        <f>SUM($G154:AV154)</f>
        <v>97.293398773886949</v>
      </c>
      <c r="AW158" s="110">
        <f>SUM($G154:AW154)</f>
        <v>98.265517216814885</v>
      </c>
      <c r="AX158" s="110">
        <f>SUM($G154:AX154)</f>
        <v>99.186642066250116</v>
      </c>
      <c r="AY158" s="110">
        <f>SUM($G154:AY154)</f>
        <v>100.0588475277101</v>
      </c>
      <c r="AZ158" s="110">
        <f>SUM($G154:AZ154)</f>
        <v>100.88413987400072</v>
      </c>
      <c r="BA158" s="110">
        <f>SUM($G154:BA154)</f>
        <v>101.66410790670186</v>
      </c>
      <c r="BB158" s="110">
        <f>SUM($G154:BB154)</f>
        <v>102.38295685031396</v>
      </c>
      <c r="BC158" s="110">
        <f>SUM($G154:BC154)</f>
        <v>103.05051593169723</v>
      </c>
      <c r="BD158" s="110">
        <f>SUM($G154:BD154)</f>
        <v>103.56935019973059</v>
      </c>
      <c r="BE158" s="110">
        <f>SUM($G154:BE154)</f>
        <v>103.87395447399307</v>
      </c>
      <c r="BF158" s="110">
        <f>SUM($G154:BF154)</f>
        <v>103.94907599358021</v>
      </c>
      <c r="BG158" s="110">
        <f>SUM($G154:BG154)</f>
        <v>103.95567540857607</v>
      </c>
      <c r="BH158" s="110">
        <f>SUM($G154:BH154)</f>
        <v>103.9677838887945</v>
      </c>
      <c r="BI158" s="110">
        <f>SUM($G154:BI154)</f>
        <v>103.97953969483181</v>
      </c>
      <c r="BJ158" s="110">
        <f>SUM($G154:BJ154)</f>
        <v>103.99095309875155</v>
      </c>
      <c r="BK158" s="110">
        <f>SUM($G154:BK154)</f>
        <v>104.00203407343089</v>
      </c>
      <c r="BL158" s="110">
        <f>SUM($G154:BL154)</f>
        <v>104.01279230127491</v>
      </c>
      <c r="BM158" s="110">
        <f>SUM($G154:BM154)</f>
        <v>104.02323718267688</v>
      </c>
      <c r="BN158" s="110">
        <f>SUM($G154:BN154)</f>
        <v>104.03337784423219</v>
      </c>
      <c r="BO158" s="68"/>
      <c r="BP158" s="68"/>
      <c r="BQ158" s="68"/>
      <c r="BR158" s="68"/>
      <c r="BS158" s="68"/>
    </row>
    <row r="159" spans="1:71" ht="15.4" x14ac:dyDescent="0.6">
      <c r="A159" s="68"/>
      <c r="B159" s="68"/>
      <c r="C159" s="109" t="s">
        <v>235</v>
      </c>
      <c r="D159" s="106" t="s">
        <v>0</v>
      </c>
      <c r="E159" s="107" t="s">
        <v>110</v>
      </c>
      <c r="F159" s="107"/>
      <c r="G159" s="110">
        <f>SUM($G155:G155)</f>
        <v>0.79085807395385987</v>
      </c>
      <c r="H159" s="110">
        <f>SUM($G155:H155)</f>
        <v>1.8438080803385581</v>
      </c>
      <c r="I159" s="110">
        <f>SUM($G155:I155)</f>
        <v>2.8900920236764307</v>
      </c>
      <c r="J159" s="110">
        <f>SUM($G155:J155)</f>
        <v>5.5863807859454919</v>
      </c>
      <c r="K159" s="110">
        <f>SUM($G155:K155)</f>
        <v>10.22131944848342</v>
      </c>
      <c r="L159" s="110">
        <f>SUM($G155:L155)</f>
        <v>16.4250510600829</v>
      </c>
      <c r="M159" s="110">
        <f>SUM($G155:M155)</f>
        <v>21.097192572377747</v>
      </c>
      <c r="N159" s="110">
        <f>SUM($G155:N155)</f>
        <v>25.409934288783592</v>
      </c>
      <c r="O159" s="110">
        <f>SUM($G155:O155)</f>
        <v>29.269419141887258</v>
      </c>
      <c r="P159" s="110">
        <f>SUM($G155:P155)</f>
        <v>33.025644216485972</v>
      </c>
      <c r="Q159" s="110">
        <f>SUM($G155:Q155)</f>
        <v>36.671942209818951</v>
      </c>
      <c r="R159" s="110">
        <f>SUM($G155:R155)</f>
        <v>40.203496327467057</v>
      </c>
      <c r="S159" s="110">
        <f>SUM($G155:S155)</f>
        <v>43.617044974282933</v>
      </c>
      <c r="T159" s="110">
        <f>SUM($G155:T155)</f>
        <v>46.910628964431162</v>
      </c>
      <c r="U159" s="110">
        <f>SUM($G155:U155)</f>
        <v>50.08337529117113</v>
      </c>
      <c r="V159" s="110">
        <f>SUM($G155:V155)</f>
        <v>53.135312326079614</v>
      </c>
      <c r="W159" s="110">
        <f>SUM($G155:W155)</f>
        <v>56.06721203137193</v>
      </c>
      <c r="X159" s="110">
        <f>SUM($G155:X155)</f>
        <v>58.880455383811359</v>
      </c>
      <c r="Y159" s="110">
        <f>SUM($G155:Y155)</f>
        <v>61.576917738151529</v>
      </c>
      <c r="Z159" s="110">
        <f>SUM($G155:Z155)</f>
        <v>64.158871313982658</v>
      </c>
      <c r="AA159" s="110">
        <f>SUM($G155:AA155)</f>
        <v>66.628902382453475</v>
      </c>
      <c r="AB159" s="110">
        <f>SUM($G155:AB155)</f>
        <v>68.989841067403759</v>
      </c>
      <c r="AC159" s="110">
        <f>SUM($G155:AC155)</f>
        <v>71.244701966536908</v>
      </c>
      <c r="AD159" s="110">
        <f>SUM($G155:AD155)</f>
        <v>73.396634048905611</v>
      </c>
      <c r="AE159" s="110">
        <f>SUM($G155:AE155)</f>
        <v>75.448878500791182</v>
      </c>
      <c r="AF159" s="110">
        <f>SUM($G155:AF155)</f>
        <v>77.404733377863408</v>
      </c>
      <c r="AG159" s="110">
        <f>SUM($G155:AG155)</f>
        <v>79.26752408147722</v>
      </c>
      <c r="AH159" s="110">
        <f>SUM($G155:AH155)</f>
        <v>81.040578814681695</v>
      </c>
      <c r="AI159" s="110">
        <f>SUM($G155:AI155)</f>
        <v>82.727208292074693</v>
      </c>
      <c r="AJ159" s="110">
        <f>SUM($G155:AJ155)</f>
        <v>84.330689079693215</v>
      </c>
      <c r="AK159" s="110">
        <f>SUM($G155:AK155)</f>
        <v>86.101029194680052</v>
      </c>
      <c r="AL159" s="110">
        <f>SUM($G155:AL155)</f>
        <v>87.790349100456538</v>
      </c>
      <c r="AM159" s="110">
        <f>SUM($G155:AM155)</f>
        <v>89.401461015364276</v>
      </c>
      <c r="AN159" s="110">
        <f>SUM($G155:AN155)</f>
        <v>90.937136638345393</v>
      </c>
      <c r="AO159" s="110">
        <f>SUM($G155:AO155)</f>
        <v>92.400099781842187</v>
      </c>
      <c r="AP159" s="110">
        <f>SUM($G155:AP155)</f>
        <v>93.793020456026028</v>
      </c>
      <c r="AQ159" s="110">
        <f>SUM($G155:AQ155)</f>
        <v>95.118510193156638</v>
      </c>
      <c r="AR159" s="110">
        <f>SUM($G155:AR155)</f>
        <v>96.379118429826434</v>
      </c>
      <c r="AS159" s="110">
        <f>SUM($G155:AS155)</f>
        <v>97.577329789884786</v>
      </c>
      <c r="AT159" s="110">
        <f>SUM($G155:AT155)</f>
        <v>98.715562132490646</v>
      </c>
      <c r="AU159" s="110">
        <f>SUM($G155:AU155)</f>
        <v>99.796165248466167</v>
      </c>
      <c r="AV159" s="110">
        <f>SUM($G155:AV155)</f>
        <v>100.82142010431201</v>
      </c>
      <c r="AW159" s="110">
        <f>SUM($G155:AW155)</f>
        <v>101.79353854723995</v>
      </c>
      <c r="AX159" s="110">
        <f>SUM($G155:AX155)</f>
        <v>102.71466339667518</v>
      </c>
      <c r="AY159" s="110">
        <f>SUM($G155:AY155)</f>
        <v>103.58686885813516</v>
      </c>
      <c r="AZ159" s="110">
        <f>SUM($G155:AZ155)</f>
        <v>104.41216120442579</v>
      </c>
      <c r="BA159" s="110">
        <f>SUM($G155:BA155)</f>
        <v>105.19212923712692</v>
      </c>
      <c r="BB159" s="110">
        <f>SUM($G155:BB155)</f>
        <v>105.91097818073902</v>
      </c>
      <c r="BC159" s="110">
        <f>SUM($G155:BC155)</f>
        <v>106.5785372621223</v>
      </c>
      <c r="BD159" s="110">
        <f>SUM($G155:BD155)</f>
        <v>107.09737153015566</v>
      </c>
      <c r="BE159" s="110">
        <f>SUM($G155:BE155)</f>
        <v>107.40197580441813</v>
      </c>
      <c r="BF159" s="110">
        <f>SUM($G155:BF155)</f>
        <v>107.47709732400527</v>
      </c>
      <c r="BG159" s="110">
        <f>SUM($G155:BG155)</f>
        <v>107.48369673900113</v>
      </c>
      <c r="BH159" s="110">
        <f>SUM($G155:BH155)</f>
        <v>107.49580521921956</v>
      </c>
      <c r="BI159" s="110">
        <f>SUM($G155:BI155)</f>
        <v>107.50756102525688</v>
      </c>
      <c r="BJ159" s="110">
        <f>SUM($G155:BJ155)</f>
        <v>107.51897442917661</v>
      </c>
      <c r="BK159" s="110">
        <f>SUM($G155:BK155)</f>
        <v>107.53005540385595</v>
      </c>
      <c r="BL159" s="110">
        <f>SUM($G155:BL155)</f>
        <v>107.54081363169998</v>
      </c>
      <c r="BM159" s="110">
        <f>SUM($G155:BM155)</f>
        <v>107.55125851310194</v>
      </c>
      <c r="BN159" s="110">
        <f>SUM($G155:BN155)</f>
        <v>107.56139917465725</v>
      </c>
      <c r="BO159" s="68"/>
      <c r="BP159" s="68"/>
      <c r="BQ159" s="68"/>
      <c r="BR159" s="68"/>
      <c r="BS159" s="68"/>
    </row>
    <row r="160" spans="1:71" ht="15.4" x14ac:dyDescent="0.6">
      <c r="A160" s="68"/>
      <c r="B160" s="68"/>
      <c r="C160" s="109" t="s">
        <v>234</v>
      </c>
      <c r="D160" s="106" t="s">
        <v>0</v>
      </c>
      <c r="E160" s="107" t="s">
        <v>110</v>
      </c>
      <c r="F160" s="107"/>
      <c r="G160" s="110">
        <f>SUM($G156:G156)</f>
        <v>0.11365646973337341</v>
      </c>
      <c r="H160" s="110">
        <f>SUM($G156:H156)</f>
        <v>0.22563328720467729</v>
      </c>
      <c r="I160" s="110">
        <f>SUM($G156:I156)</f>
        <v>0.3359552748611343</v>
      </c>
      <c r="J160" s="110">
        <f>SUM($G156:J156)</f>
        <v>0.44464688831577182</v>
      </c>
      <c r="K160" s="110">
        <f>SUM($G156:K156)</f>
        <v>0.55173222176861669</v>
      </c>
      <c r="L160" s="110">
        <f>SUM($G156:L156)</f>
        <v>0.65723501334777423</v>
      </c>
      <c r="M160" s="110">
        <f>SUM($G156:M156)</f>
        <v>0.76117865037157473</v>
      </c>
      <c r="N160" s="110">
        <f>SUM($G156:N156)</f>
        <v>0.8635861745329545</v>
      </c>
      <c r="O160" s="110">
        <f>SUM($G156:O156)</f>
        <v>0.8635861745329545</v>
      </c>
      <c r="P160" s="110">
        <f>SUM($G156:P156)</f>
        <v>0.8635861745329545</v>
      </c>
      <c r="Q160" s="110">
        <f>SUM($G156:Q156)</f>
        <v>0.8635861745329545</v>
      </c>
      <c r="R160" s="110">
        <f>SUM($G156:R156)</f>
        <v>0.8635861745329545</v>
      </c>
      <c r="S160" s="110">
        <f>SUM($G156:S156)</f>
        <v>0.8635861745329545</v>
      </c>
      <c r="T160" s="110">
        <f>SUM($G156:T156)</f>
        <v>0.8635861745329545</v>
      </c>
      <c r="U160" s="110">
        <f>SUM($G156:U156)</f>
        <v>0.8635861745329545</v>
      </c>
      <c r="V160" s="110">
        <f>SUM($G156:V156)</f>
        <v>0.8635861745329545</v>
      </c>
      <c r="W160" s="110">
        <f>SUM($G156:W156)</f>
        <v>0.8635861745329545</v>
      </c>
      <c r="X160" s="110">
        <f>SUM($G156:X156)</f>
        <v>0.8635861745329545</v>
      </c>
      <c r="Y160" s="110">
        <f>SUM($G156:Y156)</f>
        <v>0.8635861745329545</v>
      </c>
      <c r="Z160" s="110">
        <f>SUM($G156:Z156)</f>
        <v>0.8635861745329545</v>
      </c>
      <c r="AA160" s="110">
        <f>SUM($G156:AA156)</f>
        <v>0.8635861745329545</v>
      </c>
      <c r="AB160" s="110">
        <f>SUM($G156:AB156)</f>
        <v>0.8635861745329545</v>
      </c>
      <c r="AC160" s="110">
        <f>SUM($G156:AC156)</f>
        <v>0.8635861745329545</v>
      </c>
      <c r="AD160" s="110">
        <f>SUM($G156:AD156)</f>
        <v>0.8635861745329545</v>
      </c>
      <c r="AE160" s="110">
        <f>SUM($G156:AE156)</f>
        <v>0.8635861745329545</v>
      </c>
      <c r="AF160" s="110">
        <f>SUM($G156:AF156)</f>
        <v>0.8635861745329545</v>
      </c>
      <c r="AG160" s="110">
        <f>SUM($G156:AG156)</f>
        <v>0.8635861745329545</v>
      </c>
      <c r="AH160" s="110">
        <f>SUM($G156:AH156)</f>
        <v>0.8635861745329545</v>
      </c>
      <c r="AI160" s="110">
        <f>SUM($G156:AI156)</f>
        <v>0.8635861745329545</v>
      </c>
      <c r="AJ160" s="110">
        <f>SUM($G156:AJ156)</f>
        <v>0.8635861745329545</v>
      </c>
      <c r="AK160" s="110">
        <f>SUM($G156:AK156)</f>
        <v>0.8635861745329545</v>
      </c>
      <c r="AL160" s="110">
        <f>SUM($G156:AL156)</f>
        <v>0.8635861745329545</v>
      </c>
      <c r="AM160" s="110">
        <f>SUM($G156:AM156)</f>
        <v>0.8635861745329545</v>
      </c>
      <c r="AN160" s="110">
        <f>SUM($G156:AN156)</f>
        <v>0.8635861745329545</v>
      </c>
      <c r="AO160" s="110">
        <f>SUM($G156:AO156)</f>
        <v>0.8635861745329545</v>
      </c>
      <c r="AP160" s="110">
        <f>SUM($G156:AP156)</f>
        <v>0.8635861745329545</v>
      </c>
      <c r="AQ160" s="110">
        <f>SUM($G156:AQ156)</f>
        <v>0.8635861745329545</v>
      </c>
      <c r="AR160" s="110">
        <f>SUM($G156:AR156)</f>
        <v>0.8635861745329545</v>
      </c>
      <c r="AS160" s="110">
        <f>SUM($G156:AS156)</f>
        <v>0.8635861745329545</v>
      </c>
      <c r="AT160" s="110">
        <f>SUM($G156:AT156)</f>
        <v>0.8635861745329545</v>
      </c>
      <c r="AU160" s="110">
        <f>SUM($G156:AU156)</f>
        <v>0.8635861745329545</v>
      </c>
      <c r="AV160" s="110">
        <f>SUM($G156:AV156)</f>
        <v>0.8635861745329545</v>
      </c>
      <c r="AW160" s="110">
        <f>SUM($G156:AW156)</f>
        <v>0.8635861745329545</v>
      </c>
      <c r="AX160" s="110">
        <f>SUM($G156:AX156)</f>
        <v>0.8635861745329545</v>
      </c>
      <c r="AY160" s="110">
        <f>SUM($G156:AY156)</f>
        <v>0.8635861745329545</v>
      </c>
      <c r="AZ160" s="110">
        <f>SUM($G156:AZ156)</f>
        <v>0.8635861745329545</v>
      </c>
      <c r="BA160" s="110">
        <f>SUM($G156:BA156)</f>
        <v>0.8635861745329545</v>
      </c>
      <c r="BB160" s="110">
        <f>SUM($G156:BB156)</f>
        <v>0.8635861745329545</v>
      </c>
      <c r="BC160" s="110">
        <f>SUM($G156:BC156)</f>
        <v>0.8635861745329545</v>
      </c>
      <c r="BD160" s="110">
        <f>SUM($G156:BD156)</f>
        <v>0.8635861745329545</v>
      </c>
      <c r="BE160" s="110">
        <f>SUM($G156:BE156)</f>
        <v>0.8635861745329545</v>
      </c>
      <c r="BF160" s="110">
        <f>SUM($G156:BF156)</f>
        <v>0.8635861745329545</v>
      </c>
      <c r="BG160" s="110">
        <f>SUM($G156:BG156)</f>
        <v>0.8635861745329545</v>
      </c>
      <c r="BH160" s="110">
        <f>SUM($G156:BH156)</f>
        <v>0.8635861745329545</v>
      </c>
      <c r="BI160" s="110">
        <f>SUM($G156:BI156)</f>
        <v>0.8635861745329545</v>
      </c>
      <c r="BJ160" s="110">
        <f>SUM($G156:BJ156)</f>
        <v>0.8635861745329545</v>
      </c>
      <c r="BK160" s="110">
        <f>SUM($G156:BK156)</f>
        <v>0.8635861745329545</v>
      </c>
      <c r="BL160" s="110">
        <f>SUM($G156:BL156)</f>
        <v>0.8635861745329545</v>
      </c>
      <c r="BM160" s="110">
        <f>SUM($G156:BM156)</f>
        <v>0.8635861745329545</v>
      </c>
      <c r="BN160" s="110">
        <f>SUM($G156:BN156)</f>
        <v>0.8635861745329545</v>
      </c>
      <c r="BO160" s="68"/>
      <c r="BP160" s="68"/>
      <c r="BQ160" s="68"/>
      <c r="BR160" s="68"/>
      <c r="BS160" s="68"/>
    </row>
    <row r="161" spans="1:71" ht="15.4" x14ac:dyDescent="0.6">
      <c r="A161" s="70"/>
      <c r="B161" s="70"/>
      <c r="C161" s="109" t="s">
        <v>233</v>
      </c>
      <c r="D161" s="106" t="s">
        <v>0</v>
      </c>
      <c r="E161" s="107" t="s">
        <v>110</v>
      </c>
      <c r="F161" s="107"/>
      <c r="G161" s="110">
        <f>SUM($G157:G157)</f>
        <v>0.90451454368723327</v>
      </c>
      <c r="H161" s="110">
        <f>SUM($G157:H157)</f>
        <v>2.0694413675432353</v>
      </c>
      <c r="I161" s="110">
        <f>SUM($G157:I157)</f>
        <v>3.2260472985375648</v>
      </c>
      <c r="J161" s="110">
        <f>SUM($G157:J157)</f>
        <v>6.0310276742612636</v>
      </c>
      <c r="K161" s="110">
        <f>SUM($G157:K157)</f>
        <v>10.773051670252038</v>
      </c>
      <c r="L161" s="110">
        <f>SUM($G157:L157)</f>
        <v>17.082286073430673</v>
      </c>
      <c r="M161" s="110">
        <f>SUM($G157:M157)</f>
        <v>21.858371222749319</v>
      </c>
      <c r="N161" s="110">
        <f>SUM($G157:N157)</f>
        <v>26.273520463316544</v>
      </c>
      <c r="O161" s="110">
        <f>SUM($G157:O157)</f>
        <v>30.13300531642021</v>
      </c>
      <c r="P161" s="110">
        <f>SUM($G157:P157)</f>
        <v>33.88923039101892</v>
      </c>
      <c r="Q161" s="110">
        <f>SUM($G157:Q157)</f>
        <v>37.535528384351899</v>
      </c>
      <c r="R161" s="110">
        <f>SUM($G157:R157)</f>
        <v>41.067082502000005</v>
      </c>
      <c r="S161" s="110">
        <f>SUM($G157:S157)</f>
        <v>44.480631148815881</v>
      </c>
      <c r="T161" s="110">
        <f>SUM($G157:T157)</f>
        <v>47.774215138964109</v>
      </c>
      <c r="U161" s="110">
        <f>SUM($G157:U157)</f>
        <v>50.946961465704078</v>
      </c>
      <c r="V161" s="110">
        <f>SUM($G157:V157)</f>
        <v>53.998898500612562</v>
      </c>
      <c r="W161" s="110">
        <f>SUM($G157:W157)</f>
        <v>56.930798205904878</v>
      </c>
      <c r="X161" s="110">
        <f>SUM($G157:X157)</f>
        <v>59.744041558344307</v>
      </c>
      <c r="Y161" s="110">
        <f>SUM($G157:Y157)</f>
        <v>62.440503912684477</v>
      </c>
      <c r="Z161" s="110">
        <f>SUM($G157:Z157)</f>
        <v>65.022457488515613</v>
      </c>
      <c r="AA161" s="110">
        <f>SUM($G157:AA157)</f>
        <v>67.49248855698643</v>
      </c>
      <c r="AB161" s="110">
        <f>SUM($G157:AB157)</f>
        <v>69.853427241936714</v>
      </c>
      <c r="AC161" s="110">
        <f>SUM($G157:AC157)</f>
        <v>72.108288141069863</v>
      </c>
      <c r="AD161" s="110">
        <f>SUM($G157:AD157)</f>
        <v>74.260220223438566</v>
      </c>
      <c r="AE161" s="110">
        <f>SUM($G157:AE157)</f>
        <v>76.312464675324136</v>
      </c>
      <c r="AF161" s="110">
        <f>SUM($G157:AF157)</f>
        <v>78.268319552396363</v>
      </c>
      <c r="AG161" s="110">
        <f>SUM($G157:AG157)</f>
        <v>80.131110256010174</v>
      </c>
      <c r="AH161" s="110">
        <f>SUM($G157:AH157)</f>
        <v>81.904164989214649</v>
      </c>
      <c r="AI161" s="110">
        <f>SUM($G157:AI157)</f>
        <v>83.590794466607647</v>
      </c>
      <c r="AJ161" s="110">
        <f>SUM($G157:AJ157)</f>
        <v>85.19427525422617</v>
      </c>
      <c r="AK161" s="110">
        <f>SUM($G157:AK157)</f>
        <v>86.964615369213007</v>
      </c>
      <c r="AL161" s="110">
        <f>SUM($G157:AL157)</f>
        <v>88.653935274989493</v>
      </c>
      <c r="AM161" s="110">
        <f>SUM($G157:AM157)</f>
        <v>90.265047189897231</v>
      </c>
      <c r="AN161" s="110">
        <f>SUM($G157:AN157)</f>
        <v>91.800722812878348</v>
      </c>
      <c r="AO161" s="110">
        <f>SUM($G157:AO157)</f>
        <v>93.263685956375141</v>
      </c>
      <c r="AP161" s="110">
        <f>SUM($G157:AP157)</f>
        <v>94.656606630558983</v>
      </c>
      <c r="AQ161" s="110">
        <f>SUM($G157:AQ157)</f>
        <v>95.982096367689593</v>
      </c>
      <c r="AR161" s="110">
        <f>SUM($G157:AR157)</f>
        <v>97.242704604359389</v>
      </c>
      <c r="AS161" s="110">
        <f>SUM($G157:AS157)</f>
        <v>98.440915964417741</v>
      </c>
      <c r="AT161" s="110">
        <f>SUM($G157:AT157)</f>
        <v>99.579148307023601</v>
      </c>
      <c r="AU161" s="110">
        <f>SUM($G157:AU157)</f>
        <v>100.65975142299912</v>
      </c>
      <c r="AV161" s="110">
        <f>SUM($G157:AV157)</f>
        <v>101.68500627884497</v>
      </c>
      <c r="AW161" s="110">
        <f>SUM($G157:AW157)</f>
        <v>102.6571247217729</v>
      </c>
      <c r="AX161" s="110">
        <f>SUM($G157:AX157)</f>
        <v>103.57824957120813</v>
      </c>
      <c r="AY161" s="110">
        <f>SUM($G157:AY157)</f>
        <v>104.45045503266812</v>
      </c>
      <c r="AZ161" s="110">
        <f>SUM($G157:AZ157)</f>
        <v>105.27574737895874</v>
      </c>
      <c r="BA161" s="110">
        <f>SUM($G157:BA157)</f>
        <v>106.05571541165988</v>
      </c>
      <c r="BB161" s="110">
        <f>SUM($G157:BB157)</f>
        <v>106.77456435527198</v>
      </c>
      <c r="BC161" s="110">
        <f>SUM($G157:BC157)</f>
        <v>107.44212343665525</v>
      </c>
      <c r="BD161" s="110">
        <f>SUM($G157:BD157)</f>
        <v>107.96095770468861</v>
      </c>
      <c r="BE161" s="110">
        <f>SUM($G157:BE157)</f>
        <v>108.26556197895108</v>
      </c>
      <c r="BF161" s="110">
        <f>SUM($G157:BF157)</f>
        <v>108.34068349853823</v>
      </c>
      <c r="BG161" s="110">
        <f>SUM($G157:BG157)</f>
        <v>108.34728291353409</v>
      </c>
      <c r="BH161" s="110">
        <f>SUM($G157:BH157)</f>
        <v>108.35939139375252</v>
      </c>
      <c r="BI161" s="110">
        <f>SUM($G157:BI157)</f>
        <v>108.37114719978983</v>
      </c>
      <c r="BJ161" s="110">
        <f>SUM($G157:BJ157)</f>
        <v>108.38256060370956</v>
      </c>
      <c r="BK161" s="110">
        <f>SUM($G157:BK157)</f>
        <v>108.39364157838891</v>
      </c>
      <c r="BL161" s="110">
        <f>SUM($G157:BL157)</f>
        <v>108.40439980623293</v>
      </c>
      <c r="BM161" s="110">
        <f>SUM($G157:BM157)</f>
        <v>108.4148446876349</v>
      </c>
      <c r="BN161" s="110">
        <f>SUM($G157:BN157)</f>
        <v>108.42498534919021</v>
      </c>
      <c r="BO161" s="70"/>
      <c r="BP161" s="70"/>
      <c r="BQ161" s="70"/>
      <c r="BR161" s="70"/>
      <c r="BS161" s="70"/>
    </row>
    <row r="162" spans="1:71" x14ac:dyDescent="0.35">
      <c r="A162" s="68"/>
      <c r="B162" s="68"/>
      <c r="C162" s="68"/>
      <c r="D162" s="68"/>
      <c r="E162" s="68"/>
      <c r="F162" s="68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69"/>
      <c r="AW162" s="69"/>
      <c r="AX162" s="69"/>
      <c r="AY162" s="69"/>
      <c r="AZ162" s="69"/>
      <c r="BA162" s="69"/>
      <c r="BB162" s="69"/>
      <c r="BC162" s="69"/>
      <c r="BD162" s="69"/>
      <c r="BE162" s="69"/>
      <c r="BF162" s="69"/>
      <c r="BG162" s="69"/>
      <c r="BH162" s="69"/>
      <c r="BI162" s="69"/>
      <c r="BJ162" s="69"/>
      <c r="BK162" s="69"/>
      <c r="BL162" s="69"/>
      <c r="BM162" s="69"/>
      <c r="BN162" s="69"/>
      <c r="BO162" s="68"/>
      <c r="BP162" s="68"/>
      <c r="BQ162" s="68"/>
      <c r="BR162" s="68"/>
      <c r="BS162" s="68"/>
    </row>
    <row r="163" spans="1:71" x14ac:dyDescent="0.35">
      <c r="A163" s="49"/>
      <c r="B163" s="56">
        <v>2</v>
      </c>
      <c r="C163" s="56" t="s">
        <v>137</v>
      </c>
      <c r="D163" s="66"/>
      <c r="E163" s="66"/>
      <c r="F163" s="66"/>
      <c r="G163" s="75"/>
      <c r="H163" s="75"/>
      <c r="I163" s="75"/>
      <c r="J163" s="66"/>
      <c r="K163" s="67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  <c r="AA163" s="66"/>
      <c r="AB163" s="66"/>
      <c r="AC163" s="66"/>
      <c r="AD163" s="66"/>
      <c r="AE163" s="66"/>
      <c r="AF163" s="66"/>
      <c r="AG163" s="66"/>
      <c r="AH163" s="66"/>
      <c r="AI163" s="66"/>
      <c r="AJ163" s="66"/>
      <c r="AK163" s="66"/>
      <c r="AL163" s="66"/>
      <c r="AM163" s="66"/>
      <c r="AN163" s="66"/>
      <c r="AO163" s="66"/>
      <c r="AP163" s="66"/>
      <c r="AQ163" s="66"/>
      <c r="AR163" s="66"/>
      <c r="AS163" s="66"/>
      <c r="AT163" s="66"/>
      <c r="AU163" s="66"/>
      <c r="AV163" s="66"/>
      <c r="AW163" s="66"/>
      <c r="AX163" s="66"/>
      <c r="AY163" s="66"/>
      <c r="AZ163" s="66"/>
      <c r="BA163" s="66"/>
      <c r="BB163" s="66"/>
      <c r="BC163" s="66"/>
      <c r="BD163" s="66"/>
      <c r="BE163" s="66"/>
      <c r="BF163" s="66"/>
      <c r="BG163" s="66"/>
      <c r="BH163" s="66"/>
      <c r="BI163" s="66"/>
      <c r="BJ163" s="66"/>
      <c r="BK163" s="66"/>
      <c r="BL163" s="66"/>
      <c r="BM163" s="66"/>
      <c r="BN163" s="66"/>
      <c r="BO163" s="66"/>
      <c r="BP163" s="66"/>
      <c r="BQ163" s="66"/>
      <c r="BR163" s="66"/>
      <c r="BS163" s="66"/>
    </row>
    <row r="164" spans="1:71" x14ac:dyDescent="0.35">
      <c r="A164" s="68"/>
      <c r="B164" s="68"/>
      <c r="C164" s="68"/>
      <c r="D164" s="68"/>
      <c r="E164" s="68"/>
      <c r="F164" s="68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69"/>
      <c r="AW164" s="69"/>
      <c r="AX164" s="69"/>
      <c r="AY164" s="69"/>
      <c r="AZ164" s="69"/>
      <c r="BA164" s="69"/>
      <c r="BB164" s="69"/>
      <c r="BC164" s="69"/>
      <c r="BD164" s="69"/>
      <c r="BE164" s="69"/>
      <c r="BF164" s="69"/>
      <c r="BG164" s="69"/>
      <c r="BH164" s="69"/>
      <c r="BI164" s="69"/>
      <c r="BJ164" s="69"/>
      <c r="BK164" s="69"/>
      <c r="BL164" s="69"/>
      <c r="BM164" s="69"/>
      <c r="BN164" s="69"/>
      <c r="BO164" s="68"/>
      <c r="BP164" s="68"/>
      <c r="BQ164" s="68"/>
      <c r="BR164" s="68"/>
      <c r="BS164" s="68"/>
    </row>
    <row r="165" spans="1:71" ht="15.4" x14ac:dyDescent="0.6">
      <c r="A165" s="69"/>
      <c r="B165" s="68"/>
      <c r="C165" s="68" t="s">
        <v>24</v>
      </c>
      <c r="D165" s="34" t="s">
        <v>0</v>
      </c>
      <c r="E165" s="20" t="s">
        <v>110</v>
      </c>
      <c r="F165" s="20"/>
      <c r="G165" s="90">
        <f>'CALC| 3'!$G$16*'CALC| 3'!H21+'CALC| 3'!$G$11*(1-'CALC| 3'!H21)</f>
        <v>0.299509505675643</v>
      </c>
      <c r="H165" s="90">
        <f>'CALC| 3'!$G$16*'CALC| 3'!I21+'CALC| 3'!$G$11*(1-'CALC| 3'!I21)</f>
        <v>0.299509505675643</v>
      </c>
      <c r="I165" s="90">
        <f>'CALC| 3'!$G$16*'CALC| 3'!J21+'CALC| 3'!$G$11*(1-'CALC| 3'!J21)</f>
        <v>0.299509505675643</v>
      </c>
      <c r="J165" s="90">
        <f>'CALC| 3'!$G$16*'CALC| 3'!K21+'CALC| 3'!$G$11*(1-'CALC| 3'!K21)</f>
        <v>0.299509505675643</v>
      </c>
      <c r="K165" s="90">
        <f>'CALC| 3'!$G$16*'CALC| 3'!L21+'CALC| 3'!$G$11*(1-'CALC| 3'!L21)</f>
        <v>0.299509505675643</v>
      </c>
      <c r="L165" s="90">
        <f>'CALC| 3'!$G$16*'CALC| 3'!M21+'CALC| 3'!$G$11*(1-'CALC| 3'!M21)</f>
        <v>0.299509505675643</v>
      </c>
      <c r="M165" s="90">
        <f>'CALC| 3'!$G$16*'CALC| 3'!N21+'CALC| 3'!$G$11*(1-'CALC| 3'!N21)</f>
        <v>0.299509505675643</v>
      </c>
      <c r="N165" s="90">
        <f>'CALC| 3'!$G$16*'CALC| 3'!O21+'CALC| 3'!$G$11*(1-'CALC| 3'!O21)</f>
        <v>0.299509505675643</v>
      </c>
      <c r="O165" s="90">
        <f>'CALC| 3'!$G$16*'CALC| 3'!P21+'CALC| 3'!$G$11*(1-'CALC| 3'!P21)</f>
        <v>0.29714062992015927</v>
      </c>
      <c r="P165" s="90">
        <f>'CALC| 3'!$G$16*'CALC| 3'!Q21+'CALC| 3'!$G$11*(1-'CALC| 3'!Q21)</f>
        <v>0.29479515865713973</v>
      </c>
      <c r="Q165" s="90">
        <f>'CALC| 3'!$G$16*'CALC| 3'!R21+'CALC| 3'!$G$11*(1-'CALC| 3'!R21)</f>
        <v>0.2924728606501989</v>
      </c>
      <c r="R165" s="90">
        <f>'CALC| 3'!$G$16*'CALC| 3'!S21+'CALC| 3'!$G$11*(1-'CALC| 3'!S21)</f>
        <v>0.29017350694756655</v>
      </c>
      <c r="S165" s="90">
        <f>'CALC| 3'!$G$16*'CALC| 3'!T21+'CALC| 3'!$G$11*(1-'CALC| 3'!T21)</f>
        <v>0.28789687085951621</v>
      </c>
      <c r="T165" s="90">
        <f>'CALC| 3'!$G$16*'CALC| 3'!U21+'CALC| 3'!$G$11*(1-'CALC| 3'!U21)</f>
        <v>0.28564272793601586</v>
      </c>
      <c r="U165" s="90">
        <f>'CALC| 3'!$G$16*'CALC| 3'!V21+'CALC| 3'!$G$11*(1-'CALC| 3'!V21)</f>
        <v>0.28341085594459964</v>
      </c>
      <c r="V165" s="90">
        <f>'CALC| 3'!$G$16*'CALC| 3'!W21+'CALC| 3'!$G$11*(1-'CALC| 3'!W21)</f>
        <v>0.28120103484845865</v>
      </c>
      <c r="W165" s="90">
        <f>'CALC| 3'!$G$16*'CALC| 3'!X21+'CALC| 3'!$G$11*(1-'CALC| 3'!X21)</f>
        <v>0.27901304678474753</v>
      </c>
      <c r="X165" s="90">
        <f>'CALC| 3'!$G$16*'CALC| 3'!Y21+'CALC| 3'!$G$11*(1-'CALC| 3'!Y21)</f>
        <v>0.27684667604310581</v>
      </c>
      <c r="Y165" s="90">
        <f>'CALC| 3'!$G$16*'CALC| 3'!Z21+'CALC| 3'!$G$11*(1-'CALC| 3'!Z21)</f>
        <v>0.27470170904439167</v>
      </c>
      <c r="Z165" s="90">
        <f>'CALC| 3'!$G$16*'CALC| 3'!AA21+'CALC| 3'!$G$11*(1-'CALC| 3'!AA21)</f>
        <v>0.27257793431962468</v>
      </c>
      <c r="AA165" s="90">
        <f>'CALC| 3'!$G$16*'CALC| 3'!AB21+'CALC| 3'!$G$11*(1-'CALC| 3'!AB21)</f>
        <v>0.27047514248913845</v>
      </c>
      <c r="AB165" s="90">
        <f>'CALC| 3'!$G$16*'CALC| 3'!AC21+'CALC| 3'!$G$11*(1-'CALC| 3'!AC21)</f>
        <v>0.2683931262419374</v>
      </c>
      <c r="AC165" s="90">
        <f>'CALC| 3'!$G$16*'CALC| 3'!AD21+'CALC| 3'!$G$11*(1-'CALC| 3'!AD21)</f>
        <v>0.26633168031525872</v>
      </c>
      <c r="AD165" s="90">
        <f>'CALC| 3'!$G$16*'CALC| 3'!AE21+'CALC| 3'!$G$11*(1-'CALC| 3'!AE21)</f>
        <v>0.26429060147433558</v>
      </c>
      <c r="AE165" s="90">
        <f>'CALC| 3'!$G$16*'CALC| 3'!AF21+'CALC| 3'!$G$11*(1-'CALC| 3'!AF21)</f>
        <v>0.26226968849236076</v>
      </c>
      <c r="AF165" s="90">
        <f>'CALC| 3'!$G$16*'CALC| 3'!AG21+'CALC| 3'!$G$11*(1-'CALC| 3'!AG21)</f>
        <v>0.26026874213064793</v>
      </c>
      <c r="AG165" s="90">
        <f>'CALC| 3'!$G$16*'CALC| 3'!AH21+'CALC| 3'!$G$11*(1-'CALC| 3'!AH21)</f>
        <v>0.25828756511898876</v>
      </c>
      <c r="AH165" s="90">
        <f>'CALC| 3'!$G$16*'CALC| 3'!AI21+'CALC| 3'!$G$11*(1-'CALC| 3'!AI21)</f>
        <v>0.25632596213620479</v>
      </c>
      <c r="AI165" s="90">
        <f>'CALC| 3'!$G$16*'CALC| 3'!AJ21+'CALC| 3'!$G$11*(1-'CALC| 3'!AJ21)</f>
        <v>0.25438373979089074</v>
      </c>
      <c r="AJ165" s="90">
        <f>'CALC| 3'!$G$16*'CALC| 3'!AK21+'CALC| 3'!$G$11*(1-'CALC| 3'!AK21)</f>
        <v>0.25246070660234837</v>
      </c>
      <c r="AK165" s="90">
        <f>'CALC| 3'!$G$16*'CALC| 3'!AL21+'CALC| 3'!$G$11*(1-'CALC| 3'!AL21)</f>
        <v>0.25055667298170881</v>
      </c>
      <c r="AL165" s="90">
        <f>'CALC| 3'!$G$16*'CALC| 3'!AM21+'CALC| 3'!$G$11*(1-'CALC| 3'!AM21)</f>
        <v>0.24867145121324116</v>
      </c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 s="68"/>
      <c r="BP165" s="68"/>
      <c r="BQ165" s="68"/>
      <c r="BR165" s="68"/>
      <c r="BS165" s="68"/>
    </row>
    <row r="166" spans="1:71" ht="15.4" x14ac:dyDescent="0.6">
      <c r="A166" s="69"/>
      <c r="B166" s="68"/>
      <c r="C166" s="68" t="s">
        <v>2</v>
      </c>
      <c r="D166" s="34" t="s">
        <v>0</v>
      </c>
      <c r="E166" s="20" t="s">
        <v>110</v>
      </c>
      <c r="F166" s="20"/>
      <c r="G166" s="90">
        <f>'CALC| 3'!H20</f>
        <v>1.0039220961968407</v>
      </c>
      <c r="H166" s="90">
        <f>'CALC| 3'!I20</f>
        <v>0.9942342479685411</v>
      </c>
      <c r="I166" s="90">
        <f>'CALC| 3'!J20</f>
        <v>0.98463988747564468</v>
      </c>
      <c r="J166" s="90">
        <f>'CALC| 3'!K20</f>
        <v>0.97513811256150473</v>
      </c>
      <c r="K166" s="90">
        <f>'CALC| 3'!L20</f>
        <v>0.96572802977528616</v>
      </c>
      <c r="L166" s="90">
        <f>'CALC| 3'!M20</f>
        <v>0.95640875428795469</v>
      </c>
      <c r="M166" s="90">
        <f>'CALC| 3'!N20</f>
        <v>0.94717940980907578</v>
      </c>
      <c r="N166" s="90">
        <f>'CALC| 3'!O20</f>
        <v>0.93803912850441828</v>
      </c>
      <c r="O166" s="90">
        <f>'CALC| 3'!P20</f>
        <v>0.92898705091435052</v>
      </c>
      <c r="P166" s="90">
        <f>'CALC| 3'!Q20</f>
        <v>0.92002232587302712</v>
      </c>
      <c r="Q166" s="90">
        <f>'CALC| 3'!R20</f>
        <v>0.91114411042835242</v>
      </c>
      <c r="R166" s="90">
        <f>'CALC| 3'!S20</f>
        <v>0.90235156976271857</v>
      </c>
      <c r="S166" s="90">
        <f>'CALC| 3'!T20</f>
        <v>0.89364387711450854</v>
      </c>
      <c r="T166" s="90">
        <f>'CALC| 3'!U20</f>
        <v>0.88502021370035355</v>
      </c>
      <c r="U166" s="90">
        <f>'CALC| 3'!V20</f>
        <v>0.87647976863814503</v>
      </c>
      <c r="V166" s="90">
        <f>'CALC| 3'!W20</f>
        <v>0.86802173887078704</v>
      </c>
      <c r="W166" s="90">
        <f>'CALC| 3'!X20</f>
        <v>0.85964532909068381</v>
      </c>
      <c r="X166" s="90">
        <f>'CALC| 3'!Y20</f>
        <v>0.85134975166495863</v>
      </c>
      <c r="Y166" s="90">
        <f>'CALC| 3'!Z20</f>
        <v>0.84313422656139181</v>
      </c>
      <c r="Z166" s="90">
        <f>'CALC| 3'!AA20</f>
        <v>0.83499798127507441</v>
      </c>
      <c r="AA166" s="90">
        <f>'CALC| 3'!AB20</f>
        <v>0.82694025075576982</v>
      </c>
      <c r="AB166" s="90">
        <f>'CALC| 3'!AC20</f>
        <v>0.81896027733597665</v>
      </c>
      <c r="AC166" s="90">
        <f>'CALC| 3'!AD20</f>
        <v>0.81105731065968456</v>
      </c>
      <c r="AD166" s="90">
        <f>'CALC| 3'!AE20</f>
        <v>0.80323060761181853</v>
      </c>
      <c r="AE166" s="90">
        <f>'CALC| 3'!AF20</f>
        <v>0.79547943224836448</v>
      </c>
      <c r="AF166" s="90">
        <f>'CALC| 3'!AG20</f>
        <v>0.78780305572716769</v>
      </c>
      <c r="AG166" s="90">
        <f>'CALC| 3'!AH20</f>
        <v>0.78020075623940055</v>
      </c>
      <c r="AH166" s="90">
        <f>'CALC| 3'!AI20</f>
        <v>0.77267181894169024</v>
      </c>
      <c r="AI166" s="90">
        <f>'CALC| 3'!AJ20</f>
        <v>0.76521553588890301</v>
      </c>
      <c r="AJ166" s="90">
        <f>'CALC| 3'!AK20</f>
        <v>0.75783120596757503</v>
      </c>
      <c r="AK166" s="90">
        <f>'CALC| 3'!AL20</f>
        <v>0.75051813482998797</v>
      </c>
      <c r="AL166" s="90">
        <f>'CALC| 3'!AM20</f>
        <v>0.74327563482887848</v>
      </c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 s="68"/>
      <c r="BP166" s="68"/>
      <c r="BQ166" s="68"/>
      <c r="BR166" s="68"/>
      <c r="BS166" s="68"/>
    </row>
    <row r="167" spans="1:71" ht="15.4" x14ac:dyDescent="0.6">
      <c r="A167" s="69"/>
      <c r="B167" s="68"/>
      <c r="C167" s="68" t="s">
        <v>25</v>
      </c>
      <c r="D167" s="34" t="s">
        <v>0</v>
      </c>
      <c r="E167" s="20" t="s">
        <v>110</v>
      </c>
      <c r="F167" s="20"/>
      <c r="G167" s="90">
        <f>'CALC| 3'!$G$24*'CALC| 3'!H21</f>
        <v>0.12306440000000003</v>
      </c>
      <c r="H167" s="90">
        <f>'CALC| 3'!$G$24*'CALC| 3'!I21</f>
        <v>0.12306440000000003</v>
      </c>
      <c r="I167" s="90">
        <f>'CALC| 3'!$G$24*'CALC| 3'!J21</f>
        <v>0.12306440000000003</v>
      </c>
      <c r="J167" s="90">
        <f>'CALC| 3'!$G$24*'CALC| 3'!K21</f>
        <v>0.12306440000000003</v>
      </c>
      <c r="K167" s="90">
        <f>'CALC| 3'!$G$24*'CALC| 3'!L21</f>
        <v>0.12306440000000003</v>
      </c>
      <c r="L167" s="90">
        <f>'CALC| 3'!$G$24*'CALC| 3'!M21</f>
        <v>0.12306440000000003</v>
      </c>
      <c r="M167" s="90">
        <f>'CALC| 3'!$G$24*'CALC| 3'!N21</f>
        <v>0.12306440000000003</v>
      </c>
      <c r="N167" s="90">
        <f>'CALC| 3'!$G$24*'CALC| 3'!O21</f>
        <v>0.12306440000000003</v>
      </c>
      <c r="O167" s="90">
        <f>'CALC| 3'!$G$24*'CALC| 3'!P21</f>
        <v>0.12184852372800004</v>
      </c>
      <c r="P167" s="90">
        <f>'CALC| 3'!$G$24*'CALC| 3'!Q21</f>
        <v>0.1206446603135674</v>
      </c>
      <c r="Q167" s="90">
        <f>'CALC| 3'!$G$24*'CALC| 3'!R21</f>
        <v>0.11945269106966935</v>
      </c>
      <c r="R167" s="90">
        <f>'CALC| 3'!$G$24*'CALC| 3'!S21</f>
        <v>0.11827249848190102</v>
      </c>
      <c r="S167" s="90">
        <f>'CALC| 3'!$G$24*'CALC| 3'!T21</f>
        <v>0.11710396619689983</v>
      </c>
      <c r="T167" s="90">
        <f>'CALC| 3'!$G$24*'CALC| 3'!U21</f>
        <v>0.11594697901087446</v>
      </c>
      <c r="U167" s="90">
        <f>'CALC| 3'!$G$24*'CALC| 3'!V21</f>
        <v>0.11480142285824703</v>
      </c>
      <c r="V167" s="90">
        <f>'CALC| 3'!$G$24*'CALC| 3'!W21</f>
        <v>0.11366718480040755</v>
      </c>
      <c r="W167" s="90">
        <f>'CALC| 3'!$G$24*'CALC| 3'!X21</f>
        <v>0.11254415301457953</v>
      </c>
      <c r="X167" s="90">
        <f>'CALC| 3'!$G$24*'CALC| 3'!Y21</f>
        <v>0.11143221678279548</v>
      </c>
      <c r="Y167" s="90">
        <f>'CALC| 3'!$G$24*'CALC| 3'!Z21</f>
        <v>0.11033126648098147</v>
      </c>
      <c r="Z167" s="90">
        <f>'CALC| 3'!$G$24*'CALC| 3'!AA21</f>
        <v>0.10924119356814936</v>
      </c>
      <c r="AA167" s="90">
        <f>'CALC| 3'!$G$24*'CALC| 3'!AB21</f>
        <v>0.10816189057569606</v>
      </c>
      <c r="AB167" s="90">
        <f>'CALC| 3'!$G$24*'CALC| 3'!AC21</f>
        <v>0.10709325109680817</v>
      </c>
      <c r="AC167" s="90">
        <f>'CALC| 3'!$G$24*'CALC| 3'!AD21</f>
        <v>0.10603516977597172</v>
      </c>
      <c r="AD167" s="90">
        <f>'CALC| 3'!$G$24*'CALC| 3'!AE21</f>
        <v>0.10498754229858512</v>
      </c>
      <c r="AE167" s="90">
        <f>'CALC| 3'!$G$24*'CALC| 3'!AF21</f>
        <v>0.1039502653806751</v>
      </c>
      <c r="AF167" s="90">
        <f>'CALC| 3'!$G$24*'CALC| 3'!AG21</f>
        <v>0.10292323675871402</v>
      </c>
      <c r="AG167" s="90">
        <f>'CALC| 3'!$G$24*'CALC| 3'!AH21</f>
        <v>0.10190635517953794</v>
      </c>
      <c r="AH167" s="90">
        <f>'CALC| 3'!$G$24*'CALC| 3'!AI21</f>
        <v>0.10089952039036411</v>
      </c>
      <c r="AI167" s="90">
        <f>'CALC| 3'!$G$24*'CALC| 3'!AJ21</f>
        <v>9.9902633128907306E-2</v>
      </c>
      <c r="AJ167" s="90">
        <f>'CALC| 3'!$G$24*'CALC| 3'!AK21</f>
        <v>9.8915595113593699E-2</v>
      </c>
      <c r="AK167" s="90">
        <f>'CALC| 3'!$G$24*'CALC| 3'!AL21</f>
        <v>9.7938309033871393E-2</v>
      </c>
      <c r="AL167" s="90">
        <f>'CALC| 3'!$G$24*'CALC| 3'!AM21</f>
        <v>9.697067854061675E-2</v>
      </c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 s="68"/>
      <c r="BP167" s="68"/>
      <c r="BQ167" s="68"/>
      <c r="BR167" s="68"/>
      <c r="BS167" s="68"/>
    </row>
    <row r="168" spans="1:71" ht="15.4" x14ac:dyDescent="0.6">
      <c r="A168" s="69"/>
      <c r="B168" s="68"/>
      <c r="C168" s="68"/>
      <c r="D168" s="34"/>
      <c r="E168" s="20"/>
      <c r="F168" s="2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0"/>
      <c r="AL168" s="90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 s="68"/>
      <c r="BP168" s="68"/>
      <c r="BQ168" s="68"/>
      <c r="BR168" s="68"/>
      <c r="BS168" s="68"/>
    </row>
    <row r="169" spans="1:71" ht="14.25" x14ac:dyDescent="0.45">
      <c r="A169" s="69"/>
      <c r="B169" s="68"/>
      <c r="C169" s="70" t="s">
        <v>26</v>
      </c>
      <c r="D169" s="68"/>
      <c r="E169" s="68"/>
      <c r="F169" s="68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  <c r="AI169" s="90"/>
      <c r="AJ169" s="90"/>
      <c r="AK169" s="90"/>
      <c r="AL169" s="90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 s="68"/>
      <c r="BP169" s="68"/>
      <c r="BQ169" s="68"/>
      <c r="BR169" s="68"/>
      <c r="BS169" s="68"/>
    </row>
    <row r="170" spans="1:71" ht="15.4" x14ac:dyDescent="0.6">
      <c r="A170" s="69"/>
      <c r="B170" s="68"/>
      <c r="C170" s="68" t="s">
        <v>27</v>
      </c>
      <c r="D170" s="34" t="s">
        <v>0</v>
      </c>
      <c r="E170" s="20" t="s">
        <v>110</v>
      </c>
      <c r="F170" s="20"/>
      <c r="G170" s="90">
        <f>'CALC| 3'!$G$28*'CALC| 3'!H21</f>
        <v>1.2306440000000002E-2</v>
      </c>
      <c r="H170" s="90">
        <f>'CALC| 3'!$G$28*'CALC| 3'!I21</f>
        <v>1.2306440000000002E-2</v>
      </c>
      <c r="I170" s="90">
        <f>'CALC| 3'!$G$28*'CALC| 3'!J21</f>
        <v>1.2306440000000002E-2</v>
      </c>
      <c r="J170" s="90">
        <f>'CALC| 3'!$G$28*'CALC| 3'!K21</f>
        <v>1.2306440000000002E-2</v>
      </c>
      <c r="K170" s="90">
        <f>'CALC| 3'!$G$28*'CALC| 3'!L21</f>
        <v>1.2306440000000002E-2</v>
      </c>
      <c r="L170" s="90">
        <f>'CALC| 3'!$G$28*'CALC| 3'!M21</f>
        <v>1.2306440000000002E-2</v>
      </c>
      <c r="M170" s="90">
        <f>'CALC| 3'!$G$28*'CALC| 3'!N21</f>
        <v>1.2306440000000002E-2</v>
      </c>
      <c r="N170" s="90">
        <f>'CALC| 3'!$G$28*'CALC| 3'!O21</f>
        <v>1.2306440000000002E-2</v>
      </c>
      <c r="O170" s="90">
        <f>'CALC| 3'!$G$28*'CALC| 3'!P21</f>
        <v>1.2184852372800002E-2</v>
      </c>
      <c r="P170" s="90">
        <f>'CALC| 3'!$G$28*'CALC| 3'!Q21</f>
        <v>1.2064466031356738E-2</v>
      </c>
      <c r="Q170" s="90">
        <f>'CALC| 3'!$G$28*'CALC| 3'!R21</f>
        <v>1.1945269106966933E-2</v>
      </c>
      <c r="R170" s="90">
        <f>'CALC| 3'!$G$28*'CALC| 3'!S21</f>
        <v>1.1827249848190101E-2</v>
      </c>
      <c r="S170" s="90">
        <f>'CALC| 3'!$G$28*'CALC| 3'!T21</f>
        <v>1.1710396619689983E-2</v>
      </c>
      <c r="T170" s="90">
        <f>'CALC| 3'!$G$28*'CALC| 3'!U21</f>
        <v>1.1594697901087445E-2</v>
      </c>
      <c r="U170" s="90">
        <f>'CALC| 3'!$G$28*'CALC| 3'!V21</f>
        <v>1.1480142285824701E-2</v>
      </c>
      <c r="V170" s="90">
        <f>'CALC| 3'!$G$28*'CALC| 3'!W21</f>
        <v>1.1366718480040753E-2</v>
      </c>
      <c r="W170" s="90">
        <f>'CALC| 3'!$G$28*'CALC| 3'!X21</f>
        <v>1.1254415301457951E-2</v>
      </c>
      <c r="X170" s="90">
        <f>'CALC| 3'!$G$28*'CALC| 3'!Y21</f>
        <v>1.1143221678279547E-2</v>
      </c>
      <c r="Y170" s="90">
        <f>'CALC| 3'!$G$28*'CALC| 3'!Z21</f>
        <v>1.1033126648098145E-2</v>
      </c>
      <c r="Z170" s="90">
        <f>'CALC| 3'!$G$28*'CALC| 3'!AA21</f>
        <v>1.0924119356814935E-2</v>
      </c>
      <c r="AA170" s="90">
        <f>'CALC| 3'!$G$28*'CALC| 3'!AB21</f>
        <v>1.0816189057569604E-2</v>
      </c>
      <c r="AB170" s="90">
        <f>'CALC| 3'!$G$28*'CALC| 3'!AC21</f>
        <v>1.0709325109680817E-2</v>
      </c>
      <c r="AC170" s="90">
        <f>'CALC| 3'!$G$28*'CALC| 3'!AD21</f>
        <v>1.060351697759717E-2</v>
      </c>
      <c r="AD170" s="90">
        <f>'CALC| 3'!$G$28*'CALC| 3'!AE21</f>
        <v>1.049875422985851E-2</v>
      </c>
      <c r="AE170" s="90">
        <f>'CALC| 3'!$G$28*'CALC| 3'!AF21</f>
        <v>1.0395026538067509E-2</v>
      </c>
      <c r="AF170" s="90">
        <f>'CALC| 3'!$G$28*'CALC| 3'!AG21</f>
        <v>1.0292323675871401E-2</v>
      </c>
      <c r="AG170" s="90">
        <f>'CALC| 3'!$G$28*'CALC| 3'!AH21</f>
        <v>1.0190635517953793E-2</v>
      </c>
      <c r="AH170" s="90">
        <f>'CALC| 3'!$G$28*'CALC| 3'!AI21</f>
        <v>1.0089952039036409E-2</v>
      </c>
      <c r="AI170" s="90">
        <f>'CALC| 3'!$G$28*'CALC| 3'!AJ21</f>
        <v>9.9902633128907299E-3</v>
      </c>
      <c r="AJ170" s="90">
        <f>'CALC| 3'!$G$28*'CALC| 3'!AK21</f>
        <v>9.8915595113593692E-3</v>
      </c>
      <c r="AK170" s="90">
        <f>'CALC| 3'!$G$28*'CALC| 3'!AL21</f>
        <v>9.7938309033871393E-3</v>
      </c>
      <c r="AL170" s="90">
        <f>'CALC| 3'!$G$28*'CALC| 3'!AM21</f>
        <v>9.697067854061674E-3</v>
      </c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 s="68"/>
      <c r="BP170" s="68"/>
      <c r="BQ170" s="68"/>
      <c r="BR170" s="68"/>
      <c r="BS170" s="68"/>
    </row>
    <row r="171" spans="1:71" ht="15.4" x14ac:dyDescent="0.6">
      <c r="A171" s="69"/>
      <c r="B171" s="68"/>
      <c r="C171" s="68"/>
      <c r="D171" s="34"/>
      <c r="E171" s="20"/>
      <c r="F171" s="2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  <c r="AI171" s="90"/>
      <c r="AJ171" s="90"/>
      <c r="AK171" s="90"/>
      <c r="AL171" s="90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 s="68"/>
      <c r="BP171" s="68"/>
      <c r="BQ171" s="68"/>
      <c r="BR171" s="68"/>
      <c r="BS171" s="68"/>
    </row>
    <row r="172" spans="1:71" ht="14.25" x14ac:dyDescent="0.45">
      <c r="A172" s="69"/>
      <c r="B172" s="68"/>
      <c r="C172" s="70" t="s">
        <v>28</v>
      </c>
      <c r="D172" s="68"/>
      <c r="E172" s="68"/>
      <c r="F172" s="68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90"/>
      <c r="AL172" s="90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 s="68"/>
      <c r="BP172" s="68"/>
      <c r="BQ172" s="68"/>
      <c r="BR172" s="68"/>
      <c r="BS172" s="68"/>
    </row>
    <row r="173" spans="1:71" ht="15.4" x14ac:dyDescent="0.6">
      <c r="A173" s="69"/>
      <c r="B173" s="68"/>
      <c r="C173" s="98" t="s">
        <v>223</v>
      </c>
      <c r="D173" s="34" t="s">
        <v>0</v>
      </c>
      <c r="E173" s="20" t="s">
        <v>110</v>
      </c>
      <c r="F173" s="20"/>
      <c r="G173" s="90">
        <f>'CALC| 3'!$G$32*'CALC| 3'!H21</f>
        <v>8.2847700000000003E-3</v>
      </c>
      <c r="H173" s="90">
        <f>'CALC| 3'!$G$32*'CALC| 3'!I21</f>
        <v>8.2847700000000003E-3</v>
      </c>
      <c r="I173" s="90">
        <f>'CALC| 3'!$G$32*'CALC| 3'!J21</f>
        <v>8.2847700000000003E-3</v>
      </c>
      <c r="J173" s="90">
        <f>'CALC| 3'!$G$32*'CALC| 3'!K21</f>
        <v>8.2847700000000003E-3</v>
      </c>
      <c r="K173" s="90">
        <f>'CALC| 3'!$G$32*'CALC| 3'!L21</f>
        <v>8.2847700000000003E-3</v>
      </c>
      <c r="L173" s="90">
        <f>'CALC| 3'!$G$32*'CALC| 3'!M21</f>
        <v>8.2847700000000003E-3</v>
      </c>
      <c r="M173" s="90">
        <f>'CALC| 3'!$G$32*'CALC| 3'!N21</f>
        <v>8.2847700000000003E-3</v>
      </c>
      <c r="N173" s="90">
        <f>'CALC| 3'!$G$32*'CALC| 3'!O21</f>
        <v>8.2847700000000003E-3</v>
      </c>
      <c r="O173" s="90">
        <f>'CALC| 3'!$G$32*'CALC| 3'!P21</f>
        <v>8.2029164724000004E-3</v>
      </c>
      <c r="P173" s="90">
        <f>'CALC| 3'!$G$32*'CALC| 3'!Q21</f>
        <v>8.1218716576526885E-3</v>
      </c>
      <c r="Q173" s="90">
        <f>'CALC| 3'!$G$32*'CALC| 3'!R21</f>
        <v>8.0416275656750805E-3</v>
      </c>
      <c r="R173" s="90">
        <f>'CALC| 3'!$G$32*'CALC| 3'!S21</f>
        <v>7.9621762853262102E-3</v>
      </c>
      <c r="S173" s="90">
        <f>'CALC| 3'!$G$32*'CALC| 3'!T21</f>
        <v>7.883509983627187E-3</v>
      </c>
      <c r="T173" s="90">
        <f>'CALC| 3'!$G$32*'CALC| 3'!U21</f>
        <v>7.8056209049889511E-3</v>
      </c>
      <c r="U173" s="90">
        <f>'CALC| 3'!$G$32*'CALC| 3'!V21</f>
        <v>7.72850137044766E-3</v>
      </c>
      <c r="V173" s="90">
        <f>'CALC| 3'!$G$32*'CALC| 3'!W21</f>
        <v>7.6521437769076373E-3</v>
      </c>
      <c r="W173" s="90">
        <f>'CALC| 3'!$G$32*'CALC| 3'!X21</f>
        <v>7.5765405963917898E-3</v>
      </c>
      <c r="X173" s="90">
        <f>'CALC| 3'!$G$32*'CALC| 3'!Y21</f>
        <v>7.5016843752994389E-3</v>
      </c>
      <c r="Y173" s="90">
        <f>'CALC| 3'!$G$32*'CALC| 3'!Z21</f>
        <v>7.4275677336714816E-3</v>
      </c>
      <c r="Z173" s="90">
        <f>'CALC| 3'!$G$32*'CALC| 3'!AA21</f>
        <v>7.3541833644628065E-3</v>
      </c>
      <c r="AA173" s="90">
        <f>'CALC| 3'!$G$32*'CALC| 3'!AB21</f>
        <v>7.2815240328219146E-3</v>
      </c>
      <c r="AB173" s="90">
        <f>'CALC| 3'!$G$32*'CALC| 3'!AC21</f>
        <v>7.2095825753776344E-3</v>
      </c>
      <c r="AC173" s="90">
        <f>'CALC| 3'!$G$32*'CALC| 3'!AD21</f>
        <v>7.1383518995329033E-3</v>
      </c>
      <c r="AD173" s="90">
        <f>'CALC| 3'!$G$32*'CALC| 3'!AE21</f>
        <v>7.0678249827655177E-3</v>
      </c>
      <c r="AE173" s="90">
        <f>'CALC| 3'!$G$32*'CALC| 3'!AF21</f>
        <v>6.9979948719357948E-3</v>
      </c>
      <c r="AF173" s="90">
        <f>'CALC| 3'!$G$32*'CALC| 3'!AG21</f>
        <v>6.9288546826010693E-3</v>
      </c>
      <c r="AG173" s="90">
        <f>'CALC| 3'!$G$32*'CALC| 3'!AH21</f>
        <v>6.860397598336971E-3</v>
      </c>
      <c r="AH173" s="90">
        <f>'CALC| 3'!$G$32*'CALC| 3'!AI21</f>
        <v>6.7926168700654021E-3</v>
      </c>
      <c r="AI173" s="90">
        <f>'CALC| 3'!$G$32*'CALC| 3'!AJ21</f>
        <v>6.725505815389156E-3</v>
      </c>
      <c r="AJ173" s="90">
        <f>'CALC| 3'!$G$32*'CALC| 3'!AK21</f>
        <v>6.6590578179331113E-3</v>
      </c>
      <c r="AK173" s="90">
        <f>'CALC| 3'!$G$32*'CALC| 3'!AL21</f>
        <v>6.5932663266919317E-3</v>
      </c>
      <c r="AL173" s="90">
        <f>'CALC| 3'!$G$32*'CALC| 3'!AM21</f>
        <v>6.5281248553842154E-3</v>
      </c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 s="68"/>
      <c r="BP173" s="68"/>
      <c r="BQ173" s="68"/>
      <c r="BR173" s="68"/>
      <c r="BS173" s="68"/>
    </row>
    <row r="174" spans="1:71" ht="15.4" x14ac:dyDescent="0.6">
      <c r="A174" s="69"/>
      <c r="B174" s="68"/>
      <c r="C174" s="98" t="s">
        <v>154</v>
      </c>
      <c r="D174" s="34" t="s">
        <v>0</v>
      </c>
      <c r="E174" s="20" t="s">
        <v>110</v>
      </c>
      <c r="F174" s="20"/>
      <c r="G174" s="90">
        <f>'CALC| 3'!$G$33*'CALC| 3'!H21</f>
        <v>1.4100189819433935E-2</v>
      </c>
      <c r="H174" s="90">
        <f>'CALC| 3'!$G$33*'CALC| 3'!I21</f>
        <v>1.4100189819433935E-2</v>
      </c>
      <c r="I174" s="90">
        <f>'CALC| 3'!$G$33*'CALC| 3'!J21</f>
        <v>1.4100189819433935E-2</v>
      </c>
      <c r="J174" s="90">
        <f>'CALC| 3'!$G$33*'CALC| 3'!K21</f>
        <v>1.4100189819433935E-2</v>
      </c>
      <c r="K174" s="90">
        <f>'CALC| 3'!$G$33*'CALC| 3'!L21</f>
        <v>1.4100189819433935E-2</v>
      </c>
      <c r="L174" s="90">
        <f>'CALC| 3'!$G$33*'CALC| 3'!M21</f>
        <v>1.4100189819433935E-2</v>
      </c>
      <c r="M174" s="90">
        <f>'CALC| 3'!$G$33*'CALC| 3'!N21</f>
        <v>1.4100189819433935E-2</v>
      </c>
      <c r="N174" s="90">
        <f>'CALC| 3'!$G$33*'CALC| 3'!O21</f>
        <v>1.4100189819433935E-2</v>
      </c>
      <c r="O174" s="90">
        <f>'CALC| 3'!$G$33*'CALC| 3'!P21</f>
        <v>1.3960879944017927E-2</v>
      </c>
      <c r="P174" s="90">
        <f>'CALC| 3'!$G$33*'CALC| 3'!Q21</f>
        <v>1.382294645017103E-2</v>
      </c>
      <c r="Q174" s="90">
        <f>'CALC| 3'!$G$33*'CALC| 3'!R21</f>
        <v>1.3686375739243341E-2</v>
      </c>
      <c r="R174" s="90">
        <f>'CALC| 3'!$G$33*'CALC| 3'!S21</f>
        <v>1.3551154346939617E-2</v>
      </c>
      <c r="S174" s="90">
        <f>'CALC| 3'!$G$33*'CALC| 3'!T21</f>
        <v>1.3417268941991854E-2</v>
      </c>
      <c r="T174" s="90">
        <f>'CALC| 3'!$G$33*'CALC| 3'!U21</f>
        <v>1.3284706324844974E-2</v>
      </c>
      <c r="U174" s="90">
        <f>'CALC| 3'!$G$33*'CALC| 3'!V21</f>
        <v>1.3153453426355507E-2</v>
      </c>
      <c r="V174" s="90">
        <f>'CALC| 3'!$G$33*'CALC| 3'!W21</f>
        <v>1.3023497306503115E-2</v>
      </c>
      <c r="W174" s="90">
        <f>'CALC| 3'!$G$33*'CALC| 3'!X21</f>
        <v>1.2894825153114863E-2</v>
      </c>
      <c r="X174" s="90">
        <f>'CALC| 3'!$G$33*'CALC| 3'!Y21</f>
        <v>1.2767424280602088E-2</v>
      </c>
      <c r="Y174" s="90">
        <f>'CALC| 3'!$G$33*'CALC| 3'!Z21</f>
        <v>1.2641282128709741E-2</v>
      </c>
      <c r="Z174" s="90">
        <f>'CALC| 3'!$G$33*'CALC| 3'!AA21</f>
        <v>1.2516386261278089E-2</v>
      </c>
      <c r="AA174" s="90">
        <f>'CALC| 3'!$G$33*'CALC| 3'!AB21</f>
        <v>1.2392724365016662E-2</v>
      </c>
      <c r="AB174" s="90">
        <f>'CALC| 3'!$G$33*'CALC| 3'!AC21</f>
        <v>1.2270284248290296E-2</v>
      </c>
      <c r="AC174" s="90">
        <f>'CALC| 3'!$G$33*'CALC| 3'!AD21</f>
        <v>1.214905383991719E-2</v>
      </c>
      <c r="AD174" s="90">
        <f>'CALC| 3'!$G$33*'CALC| 3'!AE21</f>
        <v>1.2029021187978807E-2</v>
      </c>
      <c r="AE174" s="90">
        <f>'CALC| 3'!$G$33*'CALC| 3'!AF21</f>
        <v>1.1910174458641577E-2</v>
      </c>
      <c r="AF174" s="90">
        <f>'CALC| 3'!$G$33*'CALC| 3'!AG21</f>
        <v>1.1792501934990198E-2</v>
      </c>
      <c r="AG174" s="90">
        <f>'CALC| 3'!$G$33*'CALC| 3'!AH21</f>
        <v>1.1675992015872496E-2</v>
      </c>
      <c r="AH174" s="90">
        <f>'CALC| 3'!$G$33*'CALC| 3'!AI21</f>
        <v>1.1560633214755676E-2</v>
      </c>
      <c r="AI174" s="90">
        <f>'CALC| 3'!$G$33*'CALC| 3'!AJ21</f>
        <v>1.1446414158593888E-2</v>
      </c>
      <c r="AJ174" s="90">
        <f>'CALC| 3'!$G$33*'CALC| 3'!AK21</f>
        <v>1.1333323586706981E-2</v>
      </c>
      <c r="AK174" s="90">
        <f>'CALC| 3'!$G$33*'CALC| 3'!AL21</f>
        <v>1.1221350349670317E-2</v>
      </c>
      <c r="AL174" s="90">
        <f>'CALC| 3'!$G$33*'CALC| 3'!AM21</f>
        <v>1.1110483408215575E-2</v>
      </c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 s="68"/>
      <c r="BP174" s="68"/>
      <c r="BQ174" s="68"/>
      <c r="BR174" s="68"/>
      <c r="BS174" s="68"/>
    </row>
    <row r="175" spans="1:71" ht="15.4" x14ac:dyDescent="0.6">
      <c r="A175" s="69"/>
      <c r="B175" s="68"/>
      <c r="C175" s="98" t="s">
        <v>241</v>
      </c>
      <c r="D175" s="34" t="s">
        <v>0</v>
      </c>
      <c r="E175" s="20" t="s">
        <v>110</v>
      </c>
      <c r="F175" s="20"/>
      <c r="G175" s="90">
        <f>'CALC| 3'!$G$34*'CALC| 3'!H21</f>
        <v>2.108591825212168E-2</v>
      </c>
      <c r="H175" s="90">
        <f>'CALC| 3'!$G$34*'CALC| 3'!I21</f>
        <v>2.108591825212168E-2</v>
      </c>
      <c r="I175" s="90">
        <f>'CALC| 3'!$G$34*'CALC| 3'!J21</f>
        <v>2.108591825212168E-2</v>
      </c>
      <c r="J175" s="90">
        <f>'CALC| 3'!$G$34*'CALC| 3'!K21</f>
        <v>2.108591825212168E-2</v>
      </c>
      <c r="K175" s="90">
        <f>'CALC| 3'!$G$34*'CALC| 3'!L21</f>
        <v>2.108591825212168E-2</v>
      </c>
      <c r="L175" s="90">
        <f>'CALC| 3'!$G$34*'CALC| 3'!M21</f>
        <v>2.108591825212168E-2</v>
      </c>
      <c r="M175" s="90">
        <f>'CALC| 3'!$G$34*'CALC| 3'!N21</f>
        <v>2.108591825212168E-2</v>
      </c>
      <c r="N175" s="90">
        <f>'CALC| 3'!$G$34*'CALC| 3'!O21</f>
        <v>2.108591825212168E-2</v>
      </c>
      <c r="O175" s="90">
        <f>'CALC| 3'!$G$34*'CALC| 3'!P21</f>
        <v>2.0877589379790718E-2</v>
      </c>
      <c r="P175" s="90">
        <f>'CALC| 3'!$G$34*'CALC| 3'!Q21</f>
        <v>2.0671318796718387E-2</v>
      </c>
      <c r="Q175" s="90">
        <f>'CALC| 3'!$G$34*'CALC| 3'!R21</f>
        <v>2.0467086167006807E-2</v>
      </c>
      <c r="R175" s="90">
        <f>'CALC| 3'!$G$34*'CALC| 3'!S21</f>
        <v>2.026487135567678E-2</v>
      </c>
      <c r="S175" s="90">
        <f>'CALC| 3'!$G$34*'CALC| 3'!T21</f>
        <v>2.0064654426682694E-2</v>
      </c>
      <c r="T175" s="90">
        <f>'CALC| 3'!$G$34*'CALC| 3'!U21</f>
        <v>1.9866415640947068E-2</v>
      </c>
      <c r="U175" s="90">
        <f>'CALC| 3'!$G$34*'CALC| 3'!V21</f>
        <v>1.9670135454414515E-2</v>
      </c>
      <c r="V175" s="90">
        <f>'CALC| 3'!$G$34*'CALC| 3'!W21</f>
        <v>1.9475794516124897E-2</v>
      </c>
      <c r="W175" s="90">
        <f>'CALC| 3'!$G$34*'CALC| 3'!X21</f>
        <v>1.9283373666305583E-2</v>
      </c>
      <c r="X175" s="90">
        <f>'CALC| 3'!$G$34*'CALC| 3'!Y21</f>
        <v>1.9092853934482484E-2</v>
      </c>
      <c r="Y175" s="90">
        <f>'CALC| 3'!$G$34*'CALC| 3'!Z21</f>
        <v>1.8904216537609798E-2</v>
      </c>
      <c r="Z175" s="90">
        <f>'CALC| 3'!$G$34*'CALC| 3'!AA21</f>
        <v>1.8717442878218214E-2</v>
      </c>
      <c r="AA175" s="90">
        <f>'CALC| 3'!$G$34*'CALC| 3'!AB21</f>
        <v>1.8532514542581421E-2</v>
      </c>
      <c r="AB175" s="90">
        <f>'CALC| 3'!$G$34*'CALC| 3'!AC21</f>
        <v>1.8349413298900715E-2</v>
      </c>
      <c r="AC175" s="90">
        <f>'CALC| 3'!$G$34*'CALC| 3'!AD21</f>
        <v>1.8168121095507576E-2</v>
      </c>
      <c r="AD175" s="90">
        <f>'CALC| 3'!$G$34*'CALC| 3'!AE21</f>
        <v>1.798862005908396E-2</v>
      </c>
      <c r="AE175" s="90">
        <f>'CALC| 3'!$G$34*'CALC| 3'!AF21</f>
        <v>1.7810892492900212E-2</v>
      </c>
      <c r="AF175" s="90">
        <f>'CALC| 3'!$G$34*'CALC| 3'!AG21</f>
        <v>1.7634920875070358E-2</v>
      </c>
      <c r="AG175" s="90">
        <f>'CALC| 3'!$G$34*'CALC| 3'!AH21</f>
        <v>1.7460687856824662E-2</v>
      </c>
      <c r="AH175" s="90">
        <f>'CALC| 3'!$G$34*'CALC| 3'!AI21</f>
        <v>1.7288176260799235E-2</v>
      </c>
      <c r="AI175" s="90">
        <f>'CALC| 3'!$G$34*'CALC| 3'!AJ21</f>
        <v>1.711736907934254E-2</v>
      </c>
      <c r="AJ175" s="90">
        <f>'CALC| 3'!$G$34*'CALC| 3'!AK21</f>
        <v>1.6948249472838635E-2</v>
      </c>
      <c r="AK175" s="90">
        <f>'CALC| 3'!$G$34*'CALC| 3'!AL21</f>
        <v>1.6780800768046989E-2</v>
      </c>
      <c r="AL175" s="90">
        <f>'CALC| 3'!$G$34*'CALC| 3'!AM21</f>
        <v>1.6615006456458685E-2</v>
      </c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 s="68"/>
      <c r="BP175" s="68"/>
      <c r="BQ175" s="68"/>
      <c r="BR175" s="68"/>
      <c r="BS175" s="68"/>
    </row>
    <row r="176" spans="1:71" ht="15.4" x14ac:dyDescent="0.6">
      <c r="A176" s="69"/>
      <c r="B176" s="68"/>
      <c r="C176" s="122" t="s">
        <v>273</v>
      </c>
      <c r="D176" s="34" t="s">
        <v>0</v>
      </c>
      <c r="E176" s="20" t="s">
        <v>110</v>
      </c>
      <c r="F176" s="20"/>
      <c r="G176" s="90">
        <f>'CALC| 3'!$G$35*'CALC| 3'!H21</f>
        <v>7.5323257712518576E-2</v>
      </c>
      <c r="H176" s="90">
        <f>'CALC| 3'!$G$35*'CALC| 3'!I21</f>
        <v>7.5323257712518576E-2</v>
      </c>
      <c r="I176" s="90">
        <f>'CALC| 3'!$G$35*'CALC| 3'!J21</f>
        <v>7.5323257712518576E-2</v>
      </c>
      <c r="J176" s="90">
        <f>'CALC| 3'!$G$35*'CALC| 3'!K21</f>
        <v>7.5323257712518576E-2</v>
      </c>
      <c r="K176" s="90">
        <f>'CALC| 3'!$G$35*'CALC| 3'!L21</f>
        <v>7.5323257712518576E-2</v>
      </c>
      <c r="L176" s="90">
        <f>'CALC| 3'!$G$35*'CALC| 3'!M21</f>
        <v>7.5323257712518576E-2</v>
      </c>
      <c r="M176" s="90">
        <f>'CALC| 3'!$G$35*'CALC| 3'!N21</f>
        <v>7.5323257712518576E-2</v>
      </c>
      <c r="N176" s="90">
        <f>'CALC| 3'!$G$35*'CALC| 3'!O21</f>
        <v>7.5323257712518576E-2</v>
      </c>
      <c r="O176" s="90">
        <f>'CALC| 3'!$G$35*'CALC| 3'!P21</f>
        <v>7.4579063926318898E-2</v>
      </c>
      <c r="P176" s="90">
        <f>'CALC| 3'!$G$35*'CALC| 3'!Q21</f>
        <v>7.3842222774726865E-2</v>
      </c>
      <c r="Q176" s="90">
        <f>'CALC| 3'!$G$35*'CALC| 3'!R21</f>
        <v>7.3112661613712562E-2</v>
      </c>
      <c r="R176" s="90">
        <f>'CALC| 3'!$G$35*'CALC| 3'!S21</f>
        <v>7.2390308516969079E-2</v>
      </c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90"/>
      <c r="AL176" s="90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 s="68"/>
      <c r="BP176" s="68"/>
      <c r="BQ176" s="68"/>
      <c r="BR176" s="68"/>
      <c r="BS176" s="68"/>
    </row>
    <row r="177" spans="1:71" ht="15.4" x14ac:dyDescent="0.6">
      <c r="A177" s="68"/>
      <c r="B177" s="68"/>
      <c r="C177" s="98" t="s">
        <v>243</v>
      </c>
      <c r="D177" s="34" t="s">
        <v>0</v>
      </c>
      <c r="E177" s="20" t="s">
        <v>110</v>
      </c>
      <c r="F177" s="2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>
        <f>'CALC| 3'!$G$36*'CALC| 3'!T21</f>
        <v>5.3756319201616082E-2</v>
      </c>
      <c r="T177" s="90">
        <f>'CALC| 3'!$G$36*'CALC| 3'!U21</f>
        <v>5.3225206767904112E-2</v>
      </c>
      <c r="U177" s="90">
        <f>'CALC| 3'!$G$36*'CALC| 3'!V21</f>
        <v>5.2699341725037221E-2</v>
      </c>
      <c r="V177" s="90">
        <f>'CALC| 3'!$G$36*'CALC| 3'!W21</f>
        <v>5.2178672228793854E-2</v>
      </c>
      <c r="W177" s="90">
        <f>'CALC| 3'!$G$36*'CALC| 3'!X21</f>
        <v>5.1663146947173375E-2</v>
      </c>
      <c r="X177" s="90">
        <f>'CALC| 3'!$G$36*'CALC| 3'!Y21</f>
        <v>5.11527150553353E-2</v>
      </c>
      <c r="Y177" s="90">
        <f>'CALC| 3'!$G$36*'CALC| 3'!Z21</f>
        <v>5.0647326230588589E-2</v>
      </c>
      <c r="Z177" s="90">
        <f>'CALC| 3'!$G$36*'CALC| 3'!AA21</f>
        <v>5.0146930647430372E-2</v>
      </c>
      <c r="AA177" s="90">
        <f>'CALC| 3'!$G$36*'CALC| 3'!AB21</f>
        <v>4.9651478972633764E-2</v>
      </c>
      <c r="AB177" s="90">
        <f>'CALC| 3'!$G$36*'CALC| 3'!AC21</f>
        <v>4.9160922360384142E-2</v>
      </c>
      <c r="AC177" s="90">
        <f>'CALC| 3'!$G$36*'CALC| 3'!AD21</f>
        <v>4.8675212447463548E-2</v>
      </c>
      <c r="AD177" s="90">
        <f>'CALC| 3'!$G$36*'CALC| 3'!AE21</f>
        <v>4.8194301348482606E-2</v>
      </c>
      <c r="AE177" s="90">
        <f>'CALC| 3'!$G$36*'CALC| 3'!AF21</f>
        <v>4.7718141651159597E-2</v>
      </c>
      <c r="AF177" s="90">
        <f>'CALC| 3'!$G$36*'CALC| 3'!AG21</f>
        <v>4.7246686411646144E-2</v>
      </c>
      <c r="AG177" s="90">
        <f>'CALC| 3'!$G$36*'CALC| 3'!AH21</f>
        <v>4.6779889149899077E-2</v>
      </c>
      <c r="AH177" s="90">
        <f>'CALC| 3'!$G$36*'CALC| 3'!AI21</f>
        <v>4.6317703845098077E-2</v>
      </c>
      <c r="AI177" s="90">
        <f>'CALC| 3'!$G$36*'CALC| 3'!AJ21</f>
        <v>4.5860084931108512E-2</v>
      </c>
      <c r="AJ177" s="90">
        <f>'CALC| 3'!$G$36*'CALC| 3'!AK21</f>
        <v>4.5406987291989158E-2</v>
      </c>
      <c r="AK177" s="90">
        <f>'CALC| 3'!$G$36*'CALC| 3'!AL21</f>
        <v>4.4958366257544305E-2</v>
      </c>
      <c r="AL177" s="90">
        <f>'CALC| 3'!$G$36*'CALC| 3'!AM21</f>
        <v>4.451417759891977E-2</v>
      </c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 s="68"/>
      <c r="BP177" s="68"/>
      <c r="BQ177" s="68"/>
      <c r="BR177" s="68"/>
      <c r="BS177" s="68"/>
    </row>
    <row r="178" spans="1:71" ht="14.25" x14ac:dyDescent="0.45">
      <c r="A178" s="68"/>
      <c r="B178" s="68"/>
      <c r="C178" s="68"/>
      <c r="D178" s="68"/>
      <c r="E178" s="68"/>
      <c r="F178" s="68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90"/>
      <c r="Z178" s="90"/>
      <c r="AA178" s="90"/>
      <c r="AB178" s="90"/>
      <c r="AC178" s="90"/>
      <c r="AD178" s="90"/>
      <c r="AE178" s="90"/>
      <c r="AF178" s="90"/>
      <c r="AG178" s="90"/>
      <c r="AH178" s="90"/>
      <c r="AI178" s="90"/>
      <c r="AJ178" s="90"/>
      <c r="AK178" s="90"/>
      <c r="AL178" s="90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 s="68"/>
      <c r="BP178" s="68"/>
      <c r="BQ178" s="68"/>
      <c r="BR178" s="68"/>
      <c r="BS178" s="68"/>
    </row>
    <row r="179" spans="1:71" ht="14.25" x14ac:dyDescent="0.45">
      <c r="A179" s="68"/>
      <c r="B179" s="68"/>
      <c r="C179" s="70" t="s">
        <v>29</v>
      </c>
      <c r="D179" s="68"/>
      <c r="E179" s="68"/>
      <c r="F179" s="68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90"/>
      <c r="Z179" s="90"/>
      <c r="AA179" s="90"/>
      <c r="AB179" s="90"/>
      <c r="AC179" s="90"/>
      <c r="AD179" s="90"/>
      <c r="AE179" s="90"/>
      <c r="AF179" s="90"/>
      <c r="AG179" s="90"/>
      <c r="AH179" s="90"/>
      <c r="AI179" s="90"/>
      <c r="AJ179" s="90"/>
      <c r="AK179" s="90"/>
      <c r="AL179" s="90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 s="68"/>
      <c r="BP179" s="68"/>
      <c r="BQ179" s="68"/>
      <c r="BR179" s="68"/>
      <c r="BS179" s="68"/>
    </row>
    <row r="180" spans="1:71" ht="15.4" x14ac:dyDescent="0.6">
      <c r="A180" s="68"/>
      <c r="B180" s="69"/>
      <c r="C180" s="68" t="s">
        <v>97</v>
      </c>
      <c r="D180" s="34" t="s">
        <v>0</v>
      </c>
      <c r="E180" s="20" t="s">
        <v>110</v>
      </c>
      <c r="F180" s="20"/>
      <c r="G180" s="90">
        <f>'CALC| 3'!H40</f>
        <v>2.3927676904173405E-2</v>
      </c>
      <c r="H180" s="90">
        <f>'CALC| 3'!I40</f>
        <v>2.3922173538485445E-2</v>
      </c>
      <c r="I180" s="90">
        <f>'CALC| 3'!J40</f>
        <v>2.3916671438571596E-2</v>
      </c>
      <c r="J180" s="90">
        <f>'CALC| 3'!K40</f>
        <v>2.3911170604140726E-2</v>
      </c>
      <c r="K180" s="90">
        <f>'CALC| 3'!L40</f>
        <v>2.3905671034901776E-2</v>
      </c>
      <c r="L180" s="90">
        <f>'CALC| 3'!M40</f>
        <v>2.3900172730563749E-2</v>
      </c>
      <c r="M180" s="90">
        <f>'CALC| 3'!N40</f>
        <v>2.3894675690835723E-2</v>
      </c>
      <c r="N180" s="90">
        <f>'CALC| 3'!O40</f>
        <v>2.3889179915426832E-2</v>
      </c>
      <c r="O180" s="90">
        <f>'CALC| 3'!P40</f>
        <v>2.3883685404046281E-2</v>
      </c>
      <c r="P180" s="90">
        <f>'CALC| 3'!Q40</f>
        <v>2.3878192156403355E-2</v>
      </c>
      <c r="Q180" s="90">
        <f>'CALC| 3'!R40</f>
        <v>2.3872700172207384E-2</v>
      </c>
      <c r="R180" s="90">
        <f>'CALC| 3'!S40</f>
        <v>2.3867209451167777E-2</v>
      </c>
      <c r="S180" s="90">
        <f>'CALC| 3'!T40</f>
        <v>2.386171999299401E-2</v>
      </c>
      <c r="T180" s="90">
        <f>'CALC| 3'!U40</f>
        <v>2.3856231797395624E-2</v>
      </c>
      <c r="U180" s="90">
        <f>'CALC| 3'!V40</f>
        <v>2.3850744864082226E-2</v>
      </c>
      <c r="V180" s="90">
        <f>'CALC| 3'!W40</f>
        <v>2.384525919276349E-2</v>
      </c>
      <c r="W180" s="90">
        <f>'CALC| 3'!X40</f>
        <v>2.3839774783149151E-2</v>
      </c>
      <c r="X180" s="90">
        <f>'CALC| 3'!Y40</f>
        <v>2.3834291634949031E-2</v>
      </c>
      <c r="Y180" s="90">
        <f>'CALC| 3'!Z40</f>
        <v>2.3828809747872992E-2</v>
      </c>
      <c r="Z180" s="90">
        <f>'CALC| 3'!AA40</f>
        <v>2.3823329121630984E-2</v>
      </c>
      <c r="AA180" s="90">
        <f>'CALC| 3'!AB40</f>
        <v>2.3817849755933009E-2</v>
      </c>
      <c r="AB180" s="90">
        <f>'CALC| 3'!AC40</f>
        <v>2.3812371650489148E-2</v>
      </c>
      <c r="AC180" s="90">
        <f>'CALC| 3'!AD40</f>
        <v>2.3806894805009533E-2</v>
      </c>
      <c r="AD180" s="90">
        <f>'CALC| 3'!AE40</f>
        <v>2.3801419219204385E-2</v>
      </c>
      <c r="AE180" s="90">
        <f>'CALC| 3'!AF40</f>
        <v>2.3795944892783968E-2</v>
      </c>
      <c r="AF180" s="90">
        <f>'CALC| 3'!AG40</f>
        <v>2.3790471825458629E-2</v>
      </c>
      <c r="AG180" s="90">
        <f>'CALC| 3'!AH40</f>
        <v>2.3785000016938777E-2</v>
      </c>
      <c r="AH180" s="90">
        <f>'CALC| 3'!AI40</f>
        <v>2.3779529466934884E-2</v>
      </c>
      <c r="AI180" s="90">
        <f>'CALC| 3'!AJ40</f>
        <v>2.3774060175157485E-2</v>
      </c>
      <c r="AJ180" s="90">
        <f>'CALC| 3'!AK40</f>
        <v>2.3768592141317206E-2</v>
      </c>
      <c r="AK180" s="90">
        <f>'CALC| 3'!AL40</f>
        <v>2.3763125365124701E-2</v>
      </c>
      <c r="AL180" s="90">
        <f>'CALC| 3'!AM40</f>
        <v>2.3757659846290725E-2</v>
      </c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 s="68"/>
      <c r="BP180" s="68"/>
      <c r="BQ180" s="68"/>
      <c r="BR180" s="68"/>
      <c r="BS180" s="68"/>
    </row>
    <row r="181" spans="1:71" ht="15.4" x14ac:dyDescent="0.6">
      <c r="A181" s="68"/>
      <c r="B181" s="69"/>
      <c r="C181" s="98" t="s">
        <v>223</v>
      </c>
      <c r="D181" s="34" t="s">
        <v>0</v>
      </c>
      <c r="E181" s="20" t="s">
        <v>110</v>
      </c>
      <c r="F181" s="20"/>
      <c r="G181" s="90">
        <f>'CALC| 3'!$G$41*'CALC| 3'!H21</f>
        <v>1.6286300000000001E-3</v>
      </c>
      <c r="H181" s="90">
        <f>'CALC| 3'!$G$41*'CALC| 3'!I21</f>
        <v>1.6286300000000001E-3</v>
      </c>
      <c r="I181" s="90">
        <f>'CALC| 3'!$G$41*'CALC| 3'!J21</f>
        <v>1.6286300000000001E-3</v>
      </c>
      <c r="J181" s="90">
        <f>'CALC| 3'!$G$41*'CALC| 3'!K21</f>
        <v>1.6286300000000001E-3</v>
      </c>
      <c r="K181" s="90">
        <f>'CALC| 3'!$G$41*'CALC| 3'!L21</f>
        <v>1.6286300000000001E-3</v>
      </c>
      <c r="L181" s="90">
        <f>'CALC| 3'!$G$41*'CALC| 3'!M21</f>
        <v>1.6286300000000001E-3</v>
      </c>
      <c r="M181" s="90">
        <f>'CALC| 3'!$G$41*'CALC| 3'!N21</f>
        <v>1.6286300000000001E-3</v>
      </c>
      <c r="N181" s="90">
        <f>'CALC| 3'!$G$41*'CALC| 3'!O21</f>
        <v>1.6286300000000001E-3</v>
      </c>
      <c r="O181" s="90">
        <f>'CALC| 3'!$G$41*'CALC| 3'!P21</f>
        <v>1.6125391356000001E-3</v>
      </c>
      <c r="P181" s="90">
        <f>'CALC| 3'!$G$41*'CALC| 3'!Q21</f>
        <v>1.5966072489402721E-3</v>
      </c>
      <c r="Q181" s="90">
        <f>'CALC| 3'!$G$41*'CALC| 3'!R21</f>
        <v>1.5808327693207422E-3</v>
      </c>
      <c r="R181" s="90">
        <f>'CALC| 3'!$G$41*'CALC| 3'!S21</f>
        <v>1.5652141415598534E-3</v>
      </c>
      <c r="S181" s="90">
        <f>'CALC| 3'!$G$41*'CALC| 3'!T21</f>
        <v>1.549749825841242E-3</v>
      </c>
      <c r="T181" s="90">
        <f>'CALC| 3'!$G$41*'CALC| 3'!U21</f>
        <v>1.5344382975619306E-3</v>
      </c>
      <c r="U181" s="90">
        <f>'CALC| 3'!$G$41*'CALC| 3'!V21</f>
        <v>1.5192780471820187E-3</v>
      </c>
      <c r="V181" s="90">
        <f>'CALC| 3'!$G$41*'CALC| 3'!W21</f>
        <v>1.5042675800758603E-3</v>
      </c>
      <c r="W181" s="90">
        <f>'CALC| 3'!$G$41*'CALC| 3'!X21</f>
        <v>1.4894054163847109E-3</v>
      </c>
      <c r="X181" s="90">
        <f>'CALC| 3'!$G$41*'CALC| 3'!Y21</f>
        <v>1.4746900908708298E-3</v>
      </c>
      <c r="Y181" s="90">
        <f>'CALC| 3'!$G$41*'CALC| 3'!Z21</f>
        <v>1.4601201527730263E-3</v>
      </c>
      <c r="Z181" s="90">
        <f>'CALC| 3'!$G$41*'CALC| 3'!AA21</f>
        <v>1.4456941656636286E-3</v>
      </c>
      <c r="AA181" s="90">
        <f>'CALC| 3'!$G$41*'CALC| 3'!AB21</f>
        <v>1.4314107073068721E-3</v>
      </c>
      <c r="AB181" s="90">
        <f>'CALC| 3'!$G$41*'CALC| 3'!AC21</f>
        <v>1.4172683695186802E-3</v>
      </c>
      <c r="AC181" s="90">
        <f>'CALC| 3'!$G$41*'CALC| 3'!AD21</f>
        <v>1.4032657580278357E-3</v>
      </c>
      <c r="AD181" s="90">
        <f>'CALC| 3'!$G$41*'CALC| 3'!AE21</f>
        <v>1.3894014923385206E-3</v>
      </c>
      <c r="AE181" s="90">
        <f>'CALC| 3'!$G$41*'CALC| 3'!AF21</f>
        <v>1.375674205594216E-3</v>
      </c>
      <c r="AF181" s="90">
        <f>'CALC| 3'!$G$41*'CALC| 3'!AG21</f>
        <v>1.3620825444429453E-3</v>
      </c>
      <c r="AG181" s="90">
        <f>'CALC| 3'!$G$41*'CALC| 3'!AH21</f>
        <v>1.348625168903849E-3</v>
      </c>
      <c r="AH181" s="90">
        <f>'CALC| 3'!$G$41*'CALC| 3'!AI21</f>
        <v>1.3353007522350789E-3</v>
      </c>
      <c r="AI181" s="90">
        <f>'CALC| 3'!$G$41*'CALC| 3'!AJ21</f>
        <v>1.3221079808029964E-3</v>
      </c>
      <c r="AJ181" s="90">
        <f>'CALC| 3'!$G$41*'CALC| 3'!AK21</f>
        <v>1.3090455539526628E-3</v>
      </c>
      <c r="AK181" s="90">
        <f>'CALC| 3'!$G$41*'CALC| 3'!AL21</f>
        <v>1.2961121838796104E-3</v>
      </c>
      <c r="AL181" s="90">
        <f>'CALC| 3'!$G$41*'CALC| 3'!AM21</f>
        <v>1.28330659550288E-3</v>
      </c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 s="68"/>
      <c r="BP181" s="68"/>
      <c r="BQ181" s="68"/>
      <c r="BR181" s="68"/>
      <c r="BS181" s="68"/>
    </row>
    <row r="182" spans="1:71" ht="15.4" x14ac:dyDescent="0.6">
      <c r="A182" s="68"/>
      <c r="B182" s="69"/>
      <c r="C182" s="98" t="s">
        <v>263</v>
      </c>
      <c r="D182" s="34" t="s">
        <v>0</v>
      </c>
      <c r="E182" s="20" t="s">
        <v>110</v>
      </c>
      <c r="F182" s="20"/>
      <c r="G182" s="90">
        <f>'CALC| 3'!$G$42*'CALC| 3'!H21</f>
        <v>2.7718321867263294E-3</v>
      </c>
      <c r="H182" s="90">
        <f>'CALC| 3'!$G$42*'CALC| 3'!I21</f>
        <v>2.7718321867263294E-3</v>
      </c>
      <c r="I182" s="90">
        <f>'CALC| 3'!$G$42*'CALC| 3'!J21</f>
        <v>2.7718321867263294E-3</v>
      </c>
      <c r="J182" s="90">
        <f>'CALC| 3'!$G$42*'CALC| 3'!K21</f>
        <v>2.7718321867263294E-3</v>
      </c>
      <c r="K182" s="90">
        <f>'CALC| 3'!$G$42*'CALC| 3'!L21</f>
        <v>2.7718321867263294E-3</v>
      </c>
      <c r="L182" s="90">
        <f>'CALC| 3'!$G$42*'CALC| 3'!M21</f>
        <v>2.7718321867263294E-3</v>
      </c>
      <c r="M182" s="90">
        <f>'CALC| 3'!$G$42*'CALC| 3'!N21</f>
        <v>2.7718321867263294E-3</v>
      </c>
      <c r="N182" s="90">
        <f>'CALC| 3'!$G$42*'CALC| 3'!O21</f>
        <v>2.7718321867263294E-3</v>
      </c>
      <c r="O182" s="90">
        <f>'CALC| 3'!$G$42*'CALC| 3'!P21</f>
        <v>2.7444464847214732E-3</v>
      </c>
      <c r="P182" s="90">
        <f>'CALC| 3'!$G$42*'CALC| 3'!Q21</f>
        <v>2.7173313534524252E-3</v>
      </c>
      <c r="Q182" s="90">
        <f>'CALC| 3'!$G$42*'CALC| 3'!R21</f>
        <v>2.6904841196803151E-3</v>
      </c>
      <c r="R182" s="90">
        <f>'CALC| 3'!$G$42*'CALC| 3'!S21</f>
        <v>2.6639021365778737E-3</v>
      </c>
      <c r="S182" s="90">
        <f>'CALC| 3'!$G$42*'CALC| 3'!T21</f>
        <v>2.6375827834684844E-3</v>
      </c>
      <c r="T182" s="90">
        <f>'CALC| 3'!$G$42*'CALC| 3'!U21</f>
        <v>2.6115234655678158E-3</v>
      </c>
      <c r="U182" s="90">
        <f>'CALC| 3'!$G$42*'CALC| 3'!V21</f>
        <v>2.5857216137280059E-3</v>
      </c>
      <c r="V182" s="90">
        <f>'CALC| 3'!$G$42*'CALC| 3'!W21</f>
        <v>2.5601746841843733E-3</v>
      </c>
      <c r="W182" s="90">
        <f>'CALC| 3'!$G$42*'CALC| 3'!X21</f>
        <v>2.5348801583046318E-3</v>
      </c>
      <c r="X182" s="90">
        <f>'CALC| 3'!$G$42*'CALC| 3'!Y21</f>
        <v>2.5098355423405819E-3</v>
      </c>
      <c r="Y182" s="90">
        <f>'CALC| 3'!$G$42*'CALC| 3'!Z21</f>
        <v>2.485038367182257E-3</v>
      </c>
      <c r="Z182" s="90">
        <f>'CALC| 3'!$G$42*'CALC| 3'!AA21</f>
        <v>2.4604861881144962E-3</v>
      </c>
      <c r="AA182" s="90">
        <f>'CALC| 3'!$G$42*'CALC| 3'!AB21</f>
        <v>2.436176584575925E-3</v>
      </c>
      <c r="AB182" s="90">
        <f>'CALC| 3'!$G$42*'CALC| 3'!AC21</f>
        <v>2.412107159920315E-3</v>
      </c>
      <c r="AC182" s="90">
        <f>'CALC| 3'!$G$42*'CALC| 3'!AD21</f>
        <v>2.3882755411803024E-3</v>
      </c>
      <c r="AD182" s="90">
        <f>'CALC| 3'!$G$42*'CALC| 3'!AE21</f>
        <v>2.3646793788334409E-3</v>
      </c>
      <c r="AE182" s="90">
        <f>'CALC| 3'!$G$42*'CALC| 3'!AF21</f>
        <v>2.3413163465705665E-3</v>
      </c>
      <c r="AF182" s="90">
        <f>'CALC| 3'!$G$42*'CALC| 3'!AG21</f>
        <v>2.3181841410664494E-3</v>
      </c>
      <c r="AG182" s="90">
        <f>'CALC| 3'!$G$42*'CALC| 3'!AH21</f>
        <v>2.295280481752713E-3</v>
      </c>
      <c r="AH182" s="90">
        <f>'CALC| 3'!$G$42*'CALC| 3'!AI21</f>
        <v>2.2726031105929963E-3</v>
      </c>
      <c r="AI182" s="90">
        <f>'CALC| 3'!$G$42*'CALC| 3'!AJ21</f>
        <v>2.2501497918603376E-3</v>
      </c>
      <c r="AJ182" s="90">
        <f>'CALC| 3'!$G$42*'CALC| 3'!AK21</f>
        <v>2.2279183119167574E-3</v>
      </c>
      <c r="AK182" s="90">
        <f>'CALC| 3'!$G$42*'CALC| 3'!AL21</f>
        <v>2.20590647899502E-3</v>
      </c>
      <c r="AL182" s="90">
        <f>'CALC| 3'!$G$42*'CALC| 3'!AM21</f>
        <v>2.1841121229825493E-3</v>
      </c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 s="68"/>
      <c r="BP182" s="68"/>
      <c r="BQ182" s="68"/>
      <c r="BR182" s="68"/>
      <c r="BS182" s="68"/>
    </row>
    <row r="183" spans="1:71" ht="15.4" x14ac:dyDescent="0.6">
      <c r="A183" s="68"/>
      <c r="B183" s="69"/>
      <c r="C183" s="98" t="s">
        <v>155</v>
      </c>
      <c r="D183" s="34" t="s">
        <v>0</v>
      </c>
      <c r="E183" s="20" t="s">
        <v>110</v>
      </c>
      <c r="F183" s="20"/>
      <c r="G183" s="90">
        <f>'CALC| 3'!$G$43*'CALC| 3'!H21</f>
        <v>2.2107173552081989E-2</v>
      </c>
      <c r="H183" s="90">
        <f>'CALC| 3'!$G$43*'CALC| 3'!I21</f>
        <v>2.2107173552081989E-2</v>
      </c>
      <c r="I183" s="90">
        <f>'CALC| 3'!$G$43*'CALC| 3'!J21</f>
        <v>2.2107173552081989E-2</v>
      </c>
      <c r="J183" s="90">
        <f>'CALC| 3'!$G$43*'CALC| 3'!K21</f>
        <v>2.2107173552081989E-2</v>
      </c>
      <c r="K183" s="90">
        <f>'CALC| 3'!$G$43*'CALC| 3'!L21</f>
        <v>2.2107173552081989E-2</v>
      </c>
      <c r="L183" s="90">
        <f>'CALC| 3'!$G$43*'CALC| 3'!M21</f>
        <v>2.2107173552081989E-2</v>
      </c>
      <c r="M183" s="90">
        <f>'CALC| 3'!$G$43*'CALC| 3'!N21</f>
        <v>2.2107173552081989E-2</v>
      </c>
      <c r="N183" s="90">
        <f>'CALC| 3'!$G$43*'CALC| 3'!O21</f>
        <v>2.2107173552081989E-2</v>
      </c>
      <c r="O183" s="90">
        <f>'CALC| 3'!$G$43*'CALC| 3'!P21</f>
        <v>2.1888754677387417E-2</v>
      </c>
      <c r="P183" s="90">
        <f>'CALC| 3'!$G$43*'CALC| 3'!Q21</f>
        <v>2.1672493781174831E-2</v>
      </c>
      <c r="Q183" s="90">
        <f>'CALC| 3'!$G$43*'CALC| 3'!R21</f>
        <v>2.1458369542616824E-2</v>
      </c>
      <c r="R183" s="90">
        <f>'CALC| 3'!$G$43*'CALC| 3'!S21</f>
        <v>2.1246360851535771E-2</v>
      </c>
      <c r="S183" s="90">
        <f>'CALC| 3'!$G$43*'CALC| 3'!T21</f>
        <v>2.1036446806322596E-2</v>
      </c>
      <c r="T183" s="90">
        <f>'CALC| 3'!$G$43*'CALC| 3'!U21</f>
        <v>2.082860671187613E-2</v>
      </c>
      <c r="U183" s="90">
        <f>'CALC| 3'!$G$43*'CALC| 3'!V21</f>
        <v>2.0622820077562793E-2</v>
      </c>
      <c r="V183" s="90">
        <f>'CALC| 3'!$G$43*'CALC| 3'!W21</f>
        <v>2.0419066615196473E-2</v>
      </c>
      <c r="W183" s="90">
        <f>'CALC| 3'!$G$43*'CALC| 3'!X21</f>
        <v>2.0217326237038334E-2</v>
      </c>
      <c r="X183" s="90">
        <f>'CALC| 3'!$G$43*'CALC| 3'!Y21</f>
        <v>2.0017579053816393E-2</v>
      </c>
      <c r="Y183" s="90">
        <f>'CALC| 3'!$G$43*'CALC| 3'!Z21</f>
        <v>1.981980537276469E-2</v>
      </c>
      <c r="Z183" s="90">
        <f>'CALC| 3'!$G$43*'CALC| 3'!AA21</f>
        <v>1.9623985695681773E-2</v>
      </c>
      <c r="AA183" s="90">
        <f>'CALC| 3'!$G$43*'CALC| 3'!AB21</f>
        <v>1.9430100717008441E-2</v>
      </c>
      <c r="AB183" s="90">
        <f>'CALC| 3'!$G$43*'CALC| 3'!AC21</f>
        <v>1.9238131321924395E-2</v>
      </c>
      <c r="AC183" s="90">
        <f>'CALC| 3'!$G$43*'CALC| 3'!AD21</f>
        <v>1.9048058584463783E-2</v>
      </c>
      <c r="AD183" s="90">
        <f>'CALC| 3'!$G$43*'CALC| 3'!AE21</f>
        <v>1.8859863765649281E-2</v>
      </c>
      <c r="AE183" s="90">
        <f>'CALC| 3'!$G$43*'CALC| 3'!AF21</f>
        <v>1.8673528311644667E-2</v>
      </c>
      <c r="AF183" s="90">
        <f>'CALC| 3'!$G$43*'CALC| 3'!AG21</f>
        <v>1.8489033851925619E-2</v>
      </c>
      <c r="AG183" s="90">
        <f>'CALC| 3'!$G$43*'CALC| 3'!AH21</f>
        <v>1.8306362197468593E-2</v>
      </c>
      <c r="AH183" s="90">
        <f>'CALC| 3'!$G$43*'CALC| 3'!AI21</f>
        <v>1.8125495338957603E-2</v>
      </c>
      <c r="AI183" s="90">
        <f>'CALC| 3'!$G$43*'CALC| 3'!AJ21</f>
        <v>1.7946415445008704E-2</v>
      </c>
      <c r="AJ183" s="90">
        <f>'CALC| 3'!$G$43*'CALC| 3'!AK21</f>
        <v>1.7769104860412017E-2</v>
      </c>
      <c r="AK183" s="90">
        <f>'CALC| 3'!$G$43*'CALC| 3'!AL21</f>
        <v>1.7593546104391147E-2</v>
      </c>
      <c r="AL183" s="90">
        <f>'CALC| 3'!$G$43*'CALC| 3'!AM21</f>
        <v>1.7419721868879762E-2</v>
      </c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 s="68"/>
      <c r="BP183" s="68"/>
      <c r="BQ183" s="68"/>
      <c r="BR183" s="68"/>
      <c r="BS183" s="68"/>
    </row>
    <row r="184" spans="1:71" ht="14.25" x14ac:dyDescent="0.45">
      <c r="A184" s="68"/>
      <c r="B184" s="69"/>
      <c r="C184" s="98" t="s">
        <v>253</v>
      </c>
      <c r="D184" s="68"/>
      <c r="E184" s="68"/>
      <c r="F184" s="68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  <c r="AC184" s="90"/>
      <c r="AD184" s="90"/>
      <c r="AE184" s="90"/>
      <c r="AF184" s="90"/>
      <c r="AG184" s="90"/>
      <c r="AH184" s="90"/>
      <c r="AI184" s="90"/>
      <c r="AJ184" s="90"/>
      <c r="AK184" s="90"/>
      <c r="AL184" s="90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 s="68"/>
      <c r="BP184" s="68"/>
      <c r="BQ184" s="68"/>
      <c r="BR184" s="68"/>
      <c r="BS184" s="68"/>
    </row>
    <row r="185" spans="1:71" ht="15.4" x14ac:dyDescent="0.6">
      <c r="A185" s="68"/>
      <c r="B185" s="69"/>
      <c r="C185" s="98" t="s">
        <v>242</v>
      </c>
      <c r="D185" s="34" t="s">
        <v>0</v>
      </c>
      <c r="E185" s="20" t="s">
        <v>110</v>
      </c>
      <c r="F185" s="20"/>
      <c r="G185" s="90">
        <f>'CALC| 3'!$G$44*'CALC| 3'!H21</f>
        <v>5.6015265717483172E-2</v>
      </c>
      <c r="H185" s="90">
        <f>'CALC| 3'!$G$44*'CALC| 3'!I21</f>
        <v>5.6015265717483172E-2</v>
      </c>
      <c r="I185" s="90">
        <f>'CALC| 3'!$G$44*'CALC| 3'!J21</f>
        <v>5.6015265717483172E-2</v>
      </c>
      <c r="J185" s="90">
        <f>'CALC| 3'!$G$44*'CALC| 3'!K21</f>
        <v>5.6015265717483172E-2</v>
      </c>
      <c r="K185" s="90">
        <f>'CALC| 3'!$G$44*'CALC| 3'!L21</f>
        <v>5.6015265717483172E-2</v>
      </c>
      <c r="L185" s="90">
        <f>'CALC| 3'!$G$44*'CALC| 3'!M21</f>
        <v>5.6015265717483172E-2</v>
      </c>
      <c r="M185" s="90">
        <f>'CALC| 3'!$G$44*'CALC| 3'!N21</f>
        <v>5.6015265717483172E-2</v>
      </c>
      <c r="N185" s="90">
        <f>'CALC| 3'!$G$44*'CALC| 3'!O21</f>
        <v>5.6015265717483172E-2</v>
      </c>
      <c r="O185" s="90">
        <f>'CALC| 3'!$G$44*'CALC| 3'!P21</f>
        <v>5.5461834892194438E-2</v>
      </c>
      <c r="P185" s="90">
        <f>'CALC| 3'!$G$44*'CALC| 3'!Q21</f>
        <v>5.4913871963459558E-2</v>
      </c>
      <c r="Q185" s="90">
        <f>'CALC| 3'!$G$44*'CALC| 3'!R21</f>
        <v>5.4371322908460577E-2</v>
      </c>
      <c r="R185" s="90">
        <f>'CALC| 3'!$G$44*'CALC| 3'!S21</f>
        <v>5.3834134238124991E-2</v>
      </c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  <c r="AD185" s="90"/>
      <c r="AE185" s="90"/>
      <c r="AF185" s="90"/>
      <c r="AG185" s="90"/>
      <c r="AH185" s="90"/>
      <c r="AI185" s="90"/>
      <c r="AJ185" s="90"/>
      <c r="AK185" s="90"/>
      <c r="AL185" s="90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 s="68"/>
      <c r="BP185" s="68"/>
      <c r="BQ185" s="68"/>
      <c r="BR185" s="68"/>
      <c r="BS185" s="68"/>
    </row>
    <row r="186" spans="1:71" ht="15.4" x14ac:dyDescent="0.6">
      <c r="A186" s="68"/>
      <c r="B186" s="69"/>
      <c r="C186" s="98" t="s">
        <v>243</v>
      </c>
      <c r="D186" s="34" t="s">
        <v>0</v>
      </c>
      <c r="E186" s="20" t="s">
        <v>110</v>
      </c>
      <c r="F186" s="2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>
        <f>'CALC| 3'!$G$45*'CALC| 3'!T21</f>
        <v>3.9976689743889245E-2</v>
      </c>
      <c r="T186" s="90">
        <f>'CALC| 3'!$G$45*'CALC| 3'!U21</f>
        <v>3.9581720049219615E-2</v>
      </c>
      <c r="U186" s="90">
        <f>'CALC| 3'!$G$45*'CALC| 3'!V21</f>
        <v>3.9190652655133329E-2</v>
      </c>
      <c r="V186" s="90">
        <f>'CALC| 3'!$G$45*'CALC| 3'!W21</f>
        <v>3.8803449006900616E-2</v>
      </c>
      <c r="W186" s="90">
        <f>'CALC| 3'!$G$45*'CALC| 3'!X21</f>
        <v>3.8420070930712438E-2</v>
      </c>
      <c r="X186" s="90">
        <f>'CALC| 3'!$G$45*'CALC| 3'!Y21</f>
        <v>3.8040480629916995E-2</v>
      </c>
      <c r="Y186" s="90">
        <f>'CALC| 3'!$G$45*'CALC| 3'!Z21</f>
        <v>3.7664640681293417E-2</v>
      </c>
      <c r="Z186" s="90">
        <f>'CALC| 3'!$G$45*'CALC| 3'!AA21</f>
        <v>3.7292514031362238E-2</v>
      </c>
      <c r="AA186" s="90">
        <f>'CALC| 3'!$G$45*'CALC| 3'!AB21</f>
        <v>3.6924063992732382E-2</v>
      </c>
      <c r="AB186" s="90">
        <f>'CALC| 3'!$G$45*'CALC| 3'!AC21</f>
        <v>3.6559254240484187E-2</v>
      </c>
      <c r="AC186" s="90">
        <f>'CALC| 3'!$G$45*'CALC| 3'!AD21</f>
        <v>3.61980488085882E-2</v>
      </c>
      <c r="AD186" s="90">
        <f>'CALC| 3'!$G$45*'CALC| 3'!AE21</f>
        <v>3.5840412086359352E-2</v>
      </c>
      <c r="AE186" s="90">
        <f>'CALC| 3'!$G$45*'CALC| 3'!AF21</f>
        <v>3.5486308814946119E-2</v>
      </c>
      <c r="AF186" s="90">
        <f>'CALC| 3'!$G$45*'CALC| 3'!AG21</f>
        <v>3.5135704083854455E-2</v>
      </c>
      <c r="AG186" s="90">
        <f>'CALC| 3'!$G$45*'CALC| 3'!AH21</f>
        <v>3.4788563327505975E-2</v>
      </c>
      <c r="AH186" s="90">
        <f>'CALC| 3'!$G$45*'CALC| 3'!AI21</f>
        <v>3.4444852321830213E-2</v>
      </c>
      <c r="AI186" s="90">
        <f>'CALC| 3'!$G$45*'CALC| 3'!AJ21</f>
        <v>3.4104537180890529E-2</v>
      </c>
      <c r="AJ186" s="90">
        <f>'CALC| 3'!$G$45*'CALC| 3'!AK21</f>
        <v>3.3767584353543337E-2</v>
      </c>
      <c r="AK186" s="90">
        <f>'CALC| 3'!$G$45*'CALC| 3'!AL21</f>
        <v>3.3433960620130328E-2</v>
      </c>
      <c r="AL186" s="90">
        <f>'CALC| 3'!$G$45*'CALC| 3'!AM21</f>
        <v>3.3103633089203437E-2</v>
      </c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 s="68"/>
      <c r="BP186" s="68"/>
      <c r="BQ186" s="68"/>
      <c r="BR186" s="68"/>
      <c r="BS186" s="68"/>
    </row>
    <row r="187" spans="1:71" ht="14.25" x14ac:dyDescent="0.45">
      <c r="A187" s="68"/>
      <c r="B187" s="69"/>
      <c r="C187" s="68"/>
      <c r="D187" s="68"/>
      <c r="E187" s="68"/>
      <c r="F187" s="68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  <c r="AA187" s="90"/>
      <c r="AB187" s="90"/>
      <c r="AC187" s="90"/>
      <c r="AD187" s="90"/>
      <c r="AE187" s="90"/>
      <c r="AF187" s="90"/>
      <c r="AG187" s="90"/>
      <c r="AH187" s="90"/>
      <c r="AI187" s="90"/>
      <c r="AJ187" s="90"/>
      <c r="AK187" s="90"/>
      <c r="AL187" s="90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 s="68"/>
      <c r="BP187" s="68"/>
      <c r="BQ187" s="68"/>
      <c r="BR187" s="68"/>
      <c r="BS187" s="68"/>
    </row>
    <row r="188" spans="1:71" ht="14.25" x14ac:dyDescent="0.45">
      <c r="A188" s="68"/>
      <c r="B188" s="69"/>
      <c r="C188" s="70" t="s">
        <v>30</v>
      </c>
      <c r="D188" s="68"/>
      <c r="E188" s="68"/>
      <c r="F188" s="68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  <c r="AA188" s="90"/>
      <c r="AB188" s="90"/>
      <c r="AC188" s="90"/>
      <c r="AD188" s="90"/>
      <c r="AE188" s="90"/>
      <c r="AF188" s="90"/>
      <c r="AG188" s="90"/>
      <c r="AH188" s="90"/>
      <c r="AI188" s="90"/>
      <c r="AJ188" s="90"/>
      <c r="AK188" s="90"/>
      <c r="AL188" s="90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 s="68"/>
      <c r="BP188" s="68"/>
      <c r="BQ188" s="68"/>
      <c r="BR188" s="68"/>
      <c r="BS188" s="68"/>
    </row>
    <row r="189" spans="1:71" ht="15.4" x14ac:dyDescent="0.6">
      <c r="A189" s="68"/>
      <c r="B189" s="69"/>
      <c r="C189" s="68" t="s">
        <v>31</v>
      </c>
      <c r="D189" s="34" t="s">
        <v>0</v>
      </c>
      <c r="E189" s="20" t="s">
        <v>110</v>
      </c>
      <c r="F189" s="20"/>
      <c r="G189" s="90">
        <f>'CALC| 3'!$G$50*'CALC| 3'!H21</f>
        <v>0.115361316779374</v>
      </c>
      <c r="H189" s="90">
        <f>'CALC| 3'!$G$50*'CALC| 3'!I21</f>
        <v>0.115361316779374</v>
      </c>
      <c r="I189" s="90">
        <f>'CALC| 3'!$G$50*'CALC| 3'!J21</f>
        <v>0.115361316779374</v>
      </c>
      <c r="J189" s="90">
        <f>'CALC| 3'!$G$50*'CALC| 3'!K21</f>
        <v>0.115361316779374</v>
      </c>
      <c r="K189" s="90">
        <f>'CALC| 3'!$G$50*'CALC| 3'!L21</f>
        <v>0.115361316779374</v>
      </c>
      <c r="L189" s="90">
        <f>'CALC| 3'!$G$50*'CALC| 3'!M21</f>
        <v>0.115361316779374</v>
      </c>
      <c r="M189" s="90">
        <f>'CALC| 3'!$G$50*'CALC| 3'!N21</f>
        <v>0.115361316779374</v>
      </c>
      <c r="N189" s="90">
        <f>'CALC| 3'!$G$50*'CALC| 3'!O21</f>
        <v>0.115361316779374</v>
      </c>
      <c r="O189" s="90">
        <f>'CALC| 3'!$G$50*'CALC| 3'!P21</f>
        <v>0.11422154696959379</v>
      </c>
      <c r="P189" s="90">
        <f>'CALC| 3'!$G$50*'CALC| 3'!Q21</f>
        <v>0.1130930380855342</v>
      </c>
      <c r="Q189" s="90">
        <f>'CALC| 3'!$G$50*'CALC| 3'!R21</f>
        <v>0.11197567886924913</v>
      </c>
      <c r="R189" s="90">
        <f>'CALC| 3'!$G$50*'CALC| 3'!S21</f>
        <v>0.11086935916202095</v>
      </c>
      <c r="S189" s="90">
        <f>'CALC| 3'!$G$50*'CALC| 3'!T21</f>
        <v>0.10977396989350018</v>
      </c>
      <c r="T189" s="90">
        <f>'CALC| 3'!$G$50*'CALC| 3'!U21</f>
        <v>0.1086894030709524</v>
      </c>
      <c r="U189" s="90">
        <f>'CALC| 3'!$G$50*'CALC| 3'!V21</f>
        <v>0.10761555176861139</v>
      </c>
      <c r="V189" s="90">
        <f>'CALC| 3'!$G$50*'CALC| 3'!W21</f>
        <v>0.10655231011713752</v>
      </c>
      <c r="W189" s="90">
        <f>'CALC| 3'!$G$50*'CALC| 3'!X21</f>
        <v>0.1054995732931802</v>
      </c>
      <c r="X189" s="90">
        <f>'CALC| 3'!$G$50*'CALC| 3'!Y21</f>
        <v>0.10445723750904357</v>
      </c>
      <c r="Y189" s="90">
        <f>'CALC| 3'!$G$50*'CALC| 3'!Z21</f>
        <v>0.10342520000245423</v>
      </c>
      <c r="Z189" s="90">
        <f>'CALC| 3'!$G$50*'CALC| 3'!AA21</f>
        <v>0.10240335902642998</v>
      </c>
      <c r="AA189" s="90">
        <f>'CALC| 3'!$G$50*'CALC| 3'!AB21</f>
        <v>0.10139161383924886</v>
      </c>
      <c r="AB189" s="90">
        <f>'CALC| 3'!$G$50*'CALC| 3'!AC21</f>
        <v>0.10038986469451708</v>
      </c>
      <c r="AC189" s="90">
        <f>'CALC| 3'!$G$50*'CALC| 3'!AD21</f>
        <v>9.9398012831335258E-2</v>
      </c>
      <c r="AD189" s="90">
        <f>'CALC| 3'!$G$50*'CALC| 3'!AE21</f>
        <v>9.8415960464561664E-2</v>
      </c>
      <c r="AE189" s="90">
        <f>'CALC| 3'!$G$50*'CALC| 3'!AF21</f>
        <v>9.7443610775171788E-2</v>
      </c>
      <c r="AF189" s="90">
        <f>'CALC| 3'!$G$50*'CALC| 3'!AG21</f>
        <v>9.6480867900713099E-2</v>
      </c>
      <c r="AG189" s="90">
        <f>'CALC| 3'!$G$50*'CALC| 3'!AH21</f>
        <v>9.5527636925854059E-2</v>
      </c>
      <c r="AH189" s="90">
        <f>'CALC| 3'!$G$50*'CALC| 3'!AI21</f>
        <v>9.4583823873026621E-2</v>
      </c>
      <c r="AI189" s="90">
        <f>'CALC| 3'!$G$50*'CALC| 3'!AJ21</f>
        <v>9.3649335693161112E-2</v>
      </c>
      <c r="AJ189" s="90">
        <f>'CALC| 3'!$G$50*'CALC| 3'!AK21</f>
        <v>9.2724080256512686E-2</v>
      </c>
      <c r="AK189" s="90">
        <f>'CALC| 3'!$G$50*'CALC| 3'!AL21</f>
        <v>9.1807966343578337E-2</v>
      </c>
      <c r="AL189" s="90">
        <f>'CALC| 3'!$G$50*'CALC| 3'!AM21</f>
        <v>9.0900903636103786E-2</v>
      </c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 s="68"/>
      <c r="BP189" s="68"/>
      <c r="BQ189" s="68"/>
      <c r="BR189" s="68"/>
      <c r="BS189" s="68"/>
    </row>
    <row r="190" spans="1:71" ht="15.4" x14ac:dyDescent="0.6">
      <c r="A190" s="68"/>
      <c r="B190" s="69"/>
      <c r="C190" s="68" t="s">
        <v>16</v>
      </c>
      <c r="D190" s="34" t="s">
        <v>0</v>
      </c>
      <c r="E190" s="20" t="s">
        <v>110</v>
      </c>
      <c r="F190" s="20"/>
      <c r="G190" s="90">
        <f>'CALC| 3'!$G$51*'CALC| 3'!H21</f>
        <v>3.1609785448121963E-3</v>
      </c>
      <c r="H190" s="90">
        <f>'CALC| 3'!$G$51*'CALC| 3'!I21</f>
        <v>3.1609785448121963E-3</v>
      </c>
      <c r="I190" s="90">
        <f>'CALC| 3'!$G$51*'CALC| 3'!J21</f>
        <v>3.1609785448121963E-3</v>
      </c>
      <c r="J190" s="90">
        <f>'CALC| 3'!$G$51*'CALC| 3'!K21</f>
        <v>3.1609785448121963E-3</v>
      </c>
      <c r="K190" s="90">
        <f>'CALC| 3'!$G$51*'CALC| 3'!L21</f>
        <v>3.1609785448121963E-3</v>
      </c>
      <c r="L190" s="90">
        <f>'CALC| 3'!$G$51*'CALC| 3'!M21</f>
        <v>3.1609785448121963E-3</v>
      </c>
      <c r="M190" s="90">
        <f>'CALC| 3'!$G$51*'CALC| 3'!N21</f>
        <v>3.1609785448121963E-3</v>
      </c>
      <c r="N190" s="90">
        <f>'CALC| 3'!$G$51*'CALC| 3'!O21</f>
        <v>3.1609785448121963E-3</v>
      </c>
      <c r="O190" s="90">
        <f>'CALC| 3'!$G$51*'CALC| 3'!P21</f>
        <v>3.1297480767894519E-3</v>
      </c>
      <c r="P190" s="90">
        <f>'CALC| 3'!$G$51*'CALC| 3'!Q21</f>
        <v>3.098826165790772E-3</v>
      </c>
      <c r="Q190" s="90">
        <f>'CALC| 3'!$G$51*'CALC| 3'!R21</f>
        <v>3.0682097632727594E-3</v>
      </c>
      <c r="R190" s="90">
        <f>'CALC| 3'!$G$51*'CALC| 3'!S21</f>
        <v>3.0378958508116244E-3</v>
      </c>
      <c r="S190" s="90">
        <f>'CALC| 3'!$G$51*'CALC| 3'!T21</f>
        <v>3.0078814398056056E-3</v>
      </c>
      <c r="T190" s="90">
        <f>'CALC| 3'!$G$51*'CALC| 3'!U21</f>
        <v>2.9781635711803264E-3</v>
      </c>
      <c r="U190" s="90">
        <f>'CALC| 3'!$G$51*'CALC| 3'!V21</f>
        <v>2.9487393150970649E-3</v>
      </c>
      <c r="V190" s="90">
        <f>'CALC| 3'!$G$51*'CALC| 3'!W21</f>
        <v>2.919605770663906E-3</v>
      </c>
      <c r="W190" s="90">
        <f>'CALC| 3'!$G$51*'CALC| 3'!X21</f>
        <v>2.8907600656497465E-3</v>
      </c>
      <c r="X190" s="90">
        <f>'CALC| 3'!$G$51*'CALC| 3'!Y21</f>
        <v>2.8621993562011269E-3</v>
      </c>
      <c r="Y190" s="90">
        <f>'CALC| 3'!$G$51*'CALC| 3'!Z21</f>
        <v>2.8339208265618599E-3</v>
      </c>
      <c r="Z190" s="90">
        <f>'CALC| 3'!$G$51*'CALC| 3'!AA21</f>
        <v>2.8059216887954285E-3</v>
      </c>
      <c r="AA190" s="90">
        <f>'CALC| 3'!$G$51*'CALC| 3'!AB21</f>
        <v>2.7781991825101301E-3</v>
      </c>
      <c r="AB190" s="90">
        <f>'CALC| 3'!$G$51*'CALC| 3'!AC21</f>
        <v>2.7507505745869298E-3</v>
      </c>
      <c r="AC190" s="90">
        <f>'CALC| 3'!$G$51*'CALC| 3'!AD21</f>
        <v>2.723573158910011E-3</v>
      </c>
      <c r="AD190" s="90">
        <f>'CALC| 3'!$G$51*'CALC| 3'!AE21</f>
        <v>2.6966642560999803E-3</v>
      </c>
      <c r="AE190" s="90">
        <f>'CALC| 3'!$G$51*'CALC| 3'!AF21</f>
        <v>2.6700212132497124E-3</v>
      </c>
      <c r="AF190" s="90">
        <f>'CALC| 3'!$G$51*'CALC| 3'!AG21</f>
        <v>2.6436414036628054E-3</v>
      </c>
      <c r="AG190" s="90">
        <f>'CALC| 3'!$G$51*'CALC| 3'!AH21</f>
        <v>2.6175222265946169E-3</v>
      </c>
      <c r="AH190" s="90">
        <f>'CALC| 3'!$G$51*'CALC| 3'!AI21</f>
        <v>2.5916611069958621E-3</v>
      </c>
      <c r="AI190" s="90">
        <f>'CALC| 3'!$G$51*'CALC| 3'!AJ21</f>
        <v>2.5660554952587431E-3</v>
      </c>
      <c r="AJ190" s="90">
        <f>'CALC| 3'!$G$51*'CALC| 3'!AK21</f>
        <v>2.5407028669655867E-3</v>
      </c>
      <c r="AK190" s="90">
        <f>'CALC| 3'!$G$51*'CALC| 3'!AL21</f>
        <v>2.5156007226399667E-3</v>
      </c>
      <c r="AL190" s="90">
        <f>'CALC| 3'!$G$51*'CALC| 3'!AM21</f>
        <v>2.4907465875002839E-3</v>
      </c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 s="68"/>
      <c r="BP190" s="68"/>
      <c r="BQ190" s="68"/>
      <c r="BR190" s="68"/>
      <c r="BS190" s="68"/>
    </row>
    <row r="191" spans="1:71" ht="15.4" x14ac:dyDescent="0.6">
      <c r="A191" s="68"/>
      <c r="B191" s="69"/>
      <c r="C191" s="98" t="s">
        <v>230</v>
      </c>
      <c r="D191" s="34" t="s">
        <v>0</v>
      </c>
      <c r="E191" s="20" t="s">
        <v>110</v>
      </c>
      <c r="F191" s="20"/>
      <c r="G191" s="90">
        <f>'CALC| 3'!$G$52*'CALC| 3'!H21</f>
        <v>3.7660763406607732E-3</v>
      </c>
      <c r="H191" s="90">
        <f>'CALC| 3'!$G$52*'CALC| 3'!I21</f>
        <v>3.7660763406607732E-3</v>
      </c>
      <c r="I191" s="90">
        <f>'CALC| 3'!$G$52*'CALC| 3'!J21</f>
        <v>3.7660763406607732E-3</v>
      </c>
      <c r="J191" s="90">
        <f>'CALC| 3'!$G$52*'CALC| 3'!K21</f>
        <v>3.7660763406607732E-3</v>
      </c>
      <c r="K191" s="90">
        <f>'CALC| 3'!$G$52*'CALC| 3'!L21</f>
        <v>3.7660763406607732E-3</v>
      </c>
      <c r="L191" s="90">
        <f>'CALC| 3'!$G$52*'CALC| 3'!M21</f>
        <v>3.7660763406607732E-3</v>
      </c>
      <c r="M191" s="90">
        <f>'CALC| 3'!$G$52*'CALC| 3'!N21</f>
        <v>3.7660763406607732E-3</v>
      </c>
      <c r="N191" s="90">
        <f>'CALC| 3'!$G$52*'CALC| 3'!O21</f>
        <v>3.7660763406607732E-3</v>
      </c>
      <c r="O191" s="90">
        <f>'CALC| 3'!$G$52*'CALC| 3'!P21</f>
        <v>3.7288675064150447E-3</v>
      </c>
      <c r="P191" s="90">
        <f>'CALC| 3'!$G$52*'CALC| 3'!Q21</f>
        <v>3.6920262954516642E-3</v>
      </c>
      <c r="Q191" s="90">
        <f>'CALC| 3'!$G$52*'CALC| 3'!R21</f>
        <v>3.6555490756526019E-3</v>
      </c>
      <c r="R191" s="90">
        <f>'CALC| 3'!$G$52*'CALC| 3'!S21</f>
        <v>3.619432250785154E-3</v>
      </c>
      <c r="S191" s="90">
        <f>'CALC| 3'!$G$52*'CALC| 3'!T21</f>
        <v>3.5836722601473967E-3</v>
      </c>
      <c r="T191" s="90">
        <f>'CALC| 3'!$G$52*'CALC| 3'!U21</f>
        <v>3.5482655782171405E-3</v>
      </c>
      <c r="U191" s="90">
        <f>'CALC| 3'!$G$52*'CALC| 3'!V21</f>
        <v>3.5132087143043556E-3</v>
      </c>
      <c r="V191" s="90">
        <f>'CALC| 3'!$G$52*'CALC| 3'!W21</f>
        <v>3.4784982122070284E-3</v>
      </c>
      <c r="W191" s="90">
        <f>'CALC| 3'!$G$52*'CALC| 3'!X21</f>
        <v>3.4441306498704228E-3</v>
      </c>
      <c r="X191" s="90">
        <f>'CALC| 3'!$G$52*'CALC| 3'!Y21</f>
        <v>3.4101026390497033E-3</v>
      </c>
      <c r="Y191" s="90">
        <f>'CALC| 3'!$G$52*'CALC| 3'!Z21</f>
        <v>3.3764108249758921E-3</v>
      </c>
      <c r="Z191" s="90">
        <f>'CALC| 3'!$G$52*'CALC| 3'!AA21</f>
        <v>3.3430518860251305E-3</v>
      </c>
      <c r="AA191" s="90">
        <f>'CALC| 3'!$G$52*'CALC| 3'!AB21</f>
        <v>3.3100225333912024E-3</v>
      </c>
      <c r="AB191" s="90">
        <f>'CALC| 3'!$G$52*'CALC| 3'!AC21</f>
        <v>3.2773195107612973E-3</v>
      </c>
      <c r="AC191" s="90">
        <f>'CALC| 3'!$G$52*'CALC| 3'!AD21</f>
        <v>3.2449395939949757E-3</v>
      </c>
      <c r="AD191" s="90">
        <f>'CALC| 3'!$G$52*'CALC| 3'!AE21</f>
        <v>3.2128795908063054E-3</v>
      </c>
      <c r="AE191" s="90">
        <f>'CALC| 3'!$G$52*'CALC| 3'!AF21</f>
        <v>3.1811363404491391E-3</v>
      </c>
      <c r="AF191" s="90">
        <f>'CALC| 3'!$G$52*'CALC| 3'!AG21</f>
        <v>3.1497067134055017E-3</v>
      </c>
      <c r="AG191" s="90">
        <f>'CALC| 3'!$G$52*'CALC| 3'!AH21</f>
        <v>3.1185876110770552E-3</v>
      </c>
      <c r="AH191" s="90">
        <f>'CALC| 3'!$G$52*'CALC| 3'!AI21</f>
        <v>3.0877759654796143E-3</v>
      </c>
      <c r="AI191" s="90">
        <f>'CALC| 3'!$G$52*'CALC| 3'!AJ21</f>
        <v>3.0572687389406753E-3</v>
      </c>
      <c r="AJ191" s="90">
        <f>'CALC| 3'!$G$52*'CALC| 3'!AK21</f>
        <v>3.0270629237999416E-3</v>
      </c>
      <c r="AK191" s="90">
        <f>'CALC| 3'!$G$52*'CALC| 3'!AL21</f>
        <v>2.9971555421127983E-3</v>
      </c>
      <c r="AL191" s="90">
        <f>'CALC| 3'!$G$52*'CALC| 3'!AM21</f>
        <v>2.9675436453567238E-3</v>
      </c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 s="68"/>
      <c r="BP191" s="68"/>
      <c r="BQ191" s="68"/>
      <c r="BR191" s="68"/>
      <c r="BS191" s="68"/>
    </row>
    <row r="192" spans="1:71" ht="15.4" x14ac:dyDescent="0.6">
      <c r="A192" s="68"/>
      <c r="B192" s="69"/>
      <c r="C192" s="98" t="s">
        <v>155</v>
      </c>
      <c r="D192" s="34" t="s">
        <v>0</v>
      </c>
      <c r="E192" s="20" t="s">
        <v>110</v>
      </c>
      <c r="F192" s="20"/>
      <c r="G192" s="90">
        <f>'CALC| 3'!$G$53*'CALC| 3'!H21</f>
        <v>3.0036920587067917E-2</v>
      </c>
      <c r="H192" s="90">
        <f>'CALC| 3'!$G$53*'CALC| 3'!I21</f>
        <v>3.0036920587067917E-2</v>
      </c>
      <c r="I192" s="90">
        <f>'CALC| 3'!$G$53*'CALC| 3'!J21</f>
        <v>3.0036920587067917E-2</v>
      </c>
      <c r="J192" s="90">
        <f>'CALC| 3'!$G$53*'CALC| 3'!K21</f>
        <v>3.0036920587067917E-2</v>
      </c>
      <c r="K192" s="90">
        <f>'CALC| 3'!$G$53*'CALC| 3'!L21</f>
        <v>3.0036920587067917E-2</v>
      </c>
      <c r="L192" s="90">
        <f>'CALC| 3'!$G$53*'CALC| 3'!M21</f>
        <v>3.0036920587067917E-2</v>
      </c>
      <c r="M192" s="90">
        <f>'CALC| 3'!$G$53*'CALC| 3'!N21</f>
        <v>3.0036920587067917E-2</v>
      </c>
      <c r="N192" s="90">
        <f>'CALC| 3'!$G$53*'CALC| 3'!O21</f>
        <v>3.0036920587067917E-2</v>
      </c>
      <c r="O192" s="90">
        <f>'CALC| 3'!$G$53*'CALC| 3'!P21</f>
        <v>2.9740155811667685E-2</v>
      </c>
      <c r="P192" s="90">
        <f>'CALC| 3'!$G$53*'CALC| 3'!Q21</f>
        <v>2.9446323072248409E-2</v>
      </c>
      <c r="Q192" s="90">
        <f>'CALC| 3'!$G$53*'CALC| 3'!R21</f>
        <v>2.9155393400294594E-2</v>
      </c>
      <c r="R192" s="90">
        <f>'CALC| 3'!$G$53*'CALC| 3'!S21</f>
        <v>2.8867338113499685E-2</v>
      </c>
      <c r="S192" s="90">
        <f>'CALC| 3'!$G$53*'CALC| 3'!T21</f>
        <v>2.8582128812938309E-2</v>
      </c>
      <c r="T192" s="90">
        <f>'CALC| 3'!$G$53*'CALC| 3'!U21</f>
        <v>2.8299737380266476E-2</v>
      </c>
      <c r="U192" s="90">
        <f>'CALC| 3'!$G$53*'CALC| 3'!V21</f>
        <v>2.8020135974949446E-2</v>
      </c>
      <c r="V192" s="90">
        <f>'CALC| 3'!$G$53*'CALC| 3'!W21</f>
        <v>2.7743297031516945E-2</v>
      </c>
      <c r="W192" s="90">
        <f>'CALC| 3'!$G$53*'CALC| 3'!X21</f>
        <v>2.7469193256845558E-2</v>
      </c>
      <c r="X192" s="90">
        <f>'CALC| 3'!$G$53*'CALC| 3'!Y21</f>
        <v>2.7197797627467924E-2</v>
      </c>
      <c r="Y192" s="90">
        <f>'CALC| 3'!$G$53*'CALC| 3'!Z21</f>
        <v>2.6929083386908543E-2</v>
      </c>
      <c r="Z192" s="90">
        <f>'CALC| 3'!$G$53*'CALC| 3'!AA21</f>
        <v>2.6663024043045887E-2</v>
      </c>
      <c r="AA192" s="90">
        <f>'CALC| 3'!$G$53*'CALC| 3'!AB21</f>
        <v>2.6399593365500594E-2</v>
      </c>
      <c r="AB192" s="90">
        <f>'CALC| 3'!$G$53*'CALC| 3'!AC21</f>
        <v>2.6138765383049448E-2</v>
      </c>
      <c r="AC192" s="90">
        <f>'CALC| 3'!$G$53*'CALC| 3'!AD21</f>
        <v>2.5880514381064919E-2</v>
      </c>
      <c r="AD192" s="90">
        <f>'CALC| 3'!$G$53*'CALC| 3'!AE21</f>
        <v>2.5624814898980001E-2</v>
      </c>
      <c r="AE192" s="90">
        <f>'CALC| 3'!$G$53*'CALC| 3'!AF21</f>
        <v>2.5371641727778078E-2</v>
      </c>
      <c r="AF192" s="90">
        <f>'CALC| 3'!$G$53*'CALC| 3'!AG21</f>
        <v>2.5120969907507631E-2</v>
      </c>
      <c r="AG192" s="90">
        <f>'CALC| 3'!$G$53*'CALC| 3'!AH21</f>
        <v>2.4872774724821457E-2</v>
      </c>
      <c r="AH192" s="90">
        <f>'CALC| 3'!$G$53*'CALC| 3'!AI21</f>
        <v>2.4627031710540221E-2</v>
      </c>
      <c r="AI192" s="90">
        <f>'CALC| 3'!$G$53*'CALC| 3'!AJ21</f>
        <v>2.4383716637240083E-2</v>
      </c>
      <c r="AJ192" s="90">
        <f>'CALC| 3'!$G$53*'CALC| 3'!AK21</f>
        <v>2.4142805516864152E-2</v>
      </c>
      <c r="AK192" s="90">
        <f>'CALC| 3'!$G$53*'CALC| 3'!AL21</f>
        <v>2.3904274598357533E-2</v>
      </c>
      <c r="AL192" s="90">
        <f>'CALC| 3'!$G$53*'CALC| 3'!AM21</f>
        <v>2.366810036532576E-2</v>
      </c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 s="68"/>
      <c r="BP192" s="68"/>
      <c r="BQ192" s="68"/>
      <c r="BR192" s="68"/>
      <c r="BS192" s="68"/>
    </row>
    <row r="193" spans="1:71" ht="15.4" x14ac:dyDescent="0.6">
      <c r="A193" s="68"/>
      <c r="B193" s="69"/>
      <c r="C193" s="71" t="s">
        <v>252</v>
      </c>
      <c r="D193" s="34" t="s">
        <v>0</v>
      </c>
      <c r="E193" s="20" t="s">
        <v>110</v>
      </c>
      <c r="F193" s="2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90"/>
      <c r="Z193" s="90"/>
      <c r="AA193" s="90"/>
      <c r="AB193" s="90"/>
      <c r="AC193" s="90"/>
      <c r="AD193" s="90"/>
      <c r="AE193" s="90"/>
      <c r="AF193" s="90"/>
      <c r="AG193" s="90"/>
      <c r="AH193" s="90"/>
      <c r="AI193" s="90"/>
      <c r="AJ193" s="90"/>
      <c r="AK193" s="90"/>
      <c r="AL193" s="90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 s="68"/>
      <c r="BP193" s="68"/>
      <c r="BQ193" s="68"/>
      <c r="BR193" s="68"/>
      <c r="BS193" s="68"/>
    </row>
    <row r="194" spans="1:71" ht="15.4" x14ac:dyDescent="0.6">
      <c r="A194" s="68"/>
      <c r="B194" s="69"/>
      <c r="C194" s="68" t="s">
        <v>13</v>
      </c>
      <c r="D194" s="34" t="s">
        <v>0</v>
      </c>
      <c r="E194" s="20" t="s">
        <v>110</v>
      </c>
      <c r="F194" s="20"/>
      <c r="G194" s="90">
        <f>'CALC| 3'!$G$54*'CALC| 3'!H21</f>
        <v>7.6107697985710834E-2</v>
      </c>
      <c r="H194" s="90">
        <f>'CALC| 3'!$G$54*'CALC| 3'!I21</f>
        <v>7.6107697985710834E-2</v>
      </c>
      <c r="I194" s="90">
        <f>'CALC| 3'!$G$54*'CALC| 3'!J21</f>
        <v>7.6107697985710834E-2</v>
      </c>
      <c r="J194" s="90">
        <f>'CALC| 3'!$G$54*'CALC| 3'!K21</f>
        <v>7.6107697985710834E-2</v>
      </c>
      <c r="K194" s="90">
        <f>'CALC| 3'!$G$54*'CALC| 3'!L21</f>
        <v>7.6107697985710834E-2</v>
      </c>
      <c r="L194" s="90">
        <f>'CALC| 3'!$G$54*'CALC| 3'!M21</f>
        <v>7.6107697985710834E-2</v>
      </c>
      <c r="M194" s="90">
        <f>'CALC| 3'!$G$54*'CALC| 3'!N21</f>
        <v>7.6107697985710834E-2</v>
      </c>
      <c r="N194" s="90">
        <f>'CALC| 3'!$G$54*'CALC| 3'!O21</f>
        <v>7.6107697985710834E-2</v>
      </c>
      <c r="O194" s="90">
        <f>'CALC| 3'!$G$54*'CALC| 3'!P21</f>
        <v>7.535575392961201E-2</v>
      </c>
      <c r="P194" s="90">
        <f>'CALC| 3'!$G$54*'CALC| 3'!Q21</f>
        <v>7.4611239080787442E-2</v>
      </c>
      <c r="Q194" s="90">
        <f>'CALC| 3'!$G$54*'CALC| 3'!R21</f>
        <v>7.3874080038669271E-2</v>
      </c>
      <c r="R194" s="90">
        <f>'CALC| 3'!$G$54*'CALC| 3'!S21</f>
        <v>7.3144204127887219E-2</v>
      </c>
      <c r="S194" s="90"/>
      <c r="T194" s="90"/>
      <c r="U194" s="90"/>
      <c r="V194" s="90"/>
      <c r="W194" s="90"/>
      <c r="X194" s="90"/>
      <c r="Y194" s="90"/>
      <c r="Z194" s="90"/>
      <c r="AA194" s="90"/>
      <c r="AB194" s="90"/>
      <c r="AC194" s="90"/>
      <c r="AD194" s="90"/>
      <c r="AE194" s="90"/>
      <c r="AF194" s="90"/>
      <c r="AG194" s="90"/>
      <c r="AH194" s="90"/>
      <c r="AI194" s="90"/>
      <c r="AJ194" s="90"/>
      <c r="AK194" s="90"/>
      <c r="AL194" s="90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 s="68"/>
      <c r="BP194" s="68"/>
      <c r="BQ194" s="68"/>
      <c r="BR194" s="68"/>
      <c r="BS194" s="68"/>
    </row>
    <row r="195" spans="1:71" ht="15.4" x14ac:dyDescent="0.6">
      <c r="A195" s="68"/>
      <c r="B195" s="69"/>
      <c r="C195" s="68" t="s">
        <v>14</v>
      </c>
      <c r="D195" s="34" t="s">
        <v>0</v>
      </c>
      <c r="E195" s="20" t="s">
        <v>110</v>
      </c>
      <c r="F195" s="2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>
        <f>'CALC| 3'!$G$55*'CALC| 3'!T21</f>
        <v>5.4316154543327777E-2</v>
      </c>
      <c r="T195" s="90">
        <f>'CALC| 3'!$G$55*'CALC| 3'!U21</f>
        <v>5.3779510936439699E-2</v>
      </c>
      <c r="U195" s="90">
        <f>'CALC| 3'!$G$55*'CALC| 3'!V21</f>
        <v>5.3248169368387679E-2</v>
      </c>
      <c r="V195" s="90">
        <f>'CALC| 3'!$G$55*'CALC| 3'!W21</f>
        <v>5.2722077455028007E-2</v>
      </c>
      <c r="W195" s="90">
        <f>'CALC| 3'!$G$55*'CALC| 3'!X21</f>
        <v>5.2201183329772333E-2</v>
      </c>
      <c r="X195" s="90">
        <f>'CALC| 3'!$G$55*'CALC| 3'!Y21</f>
        <v>5.1685435638474178E-2</v>
      </c>
      <c r="Y195" s="90">
        <f>'CALC| 3'!$G$55*'CALC| 3'!Z21</f>
        <v>5.117478353436606E-2</v>
      </c>
      <c r="Z195" s="90">
        <f>'CALC| 3'!$G$55*'CALC| 3'!AA21</f>
        <v>5.0669176673046518E-2</v>
      </c>
      <c r="AA195" s="90">
        <f>'CALC| 3'!$G$55*'CALC| 3'!AB21</f>
        <v>5.0168565207516821E-2</v>
      </c>
      <c r="AB195" s="90">
        <f>'CALC| 3'!$G$55*'CALC| 3'!AC21</f>
        <v>4.9672899783266555E-2</v>
      </c>
      <c r="AC195" s="90">
        <f>'CALC| 3'!$G$55*'CALC| 3'!AD21</f>
        <v>4.9182131533407884E-2</v>
      </c>
      <c r="AD195" s="90">
        <f>'CALC| 3'!$G$55*'CALC| 3'!AE21</f>
        <v>4.8696212073857818E-2</v>
      </c>
      <c r="AE195" s="90">
        <f>'CALC| 3'!$G$55*'CALC| 3'!AF21</f>
        <v>4.8215093498568104E-2</v>
      </c>
      <c r="AF195" s="90">
        <f>'CALC| 3'!$G$55*'CALC| 3'!AG21</f>
        <v>4.7738728374802246E-2</v>
      </c>
      <c r="AG195" s="90">
        <f>'CALC| 3'!$G$55*'CALC| 3'!AH21</f>
        <v>4.7267069738459205E-2</v>
      </c>
      <c r="AH195" s="90">
        <f>'CALC| 3'!$G$55*'CALC| 3'!AI21</f>
        <v>4.6800071089443229E-2</v>
      </c>
      <c r="AI195" s="90">
        <f>'CALC| 3'!$G$55*'CALC| 3'!AJ21</f>
        <v>4.6337686387079531E-2</v>
      </c>
      <c r="AJ195" s="90">
        <f>'CALC| 3'!$G$55*'CALC| 3'!AK21</f>
        <v>4.5879870045575186E-2</v>
      </c>
      <c r="AK195" s="90">
        <f>'CALC| 3'!$G$55*'CALC| 3'!AL21</f>
        <v>4.5426576929524898E-2</v>
      </c>
      <c r="AL195" s="90">
        <f>'CALC| 3'!$G$55*'CALC| 3'!AM21</f>
        <v>4.4977762349461194E-2</v>
      </c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 s="68"/>
      <c r="BP195" s="68"/>
      <c r="BQ195" s="68"/>
      <c r="BR195" s="68"/>
      <c r="BS195" s="68"/>
    </row>
    <row r="196" spans="1:71" ht="15.4" x14ac:dyDescent="0.6">
      <c r="A196" s="68"/>
      <c r="B196" s="69"/>
      <c r="C196" s="98" t="s">
        <v>245</v>
      </c>
      <c r="D196" s="34" t="s">
        <v>0</v>
      </c>
      <c r="E196" s="20" t="s">
        <v>110</v>
      </c>
      <c r="F196" s="20"/>
      <c r="G196" s="90">
        <f>'CALC| 3'!$G$56*'CALC| 3'!H21</f>
        <v>2.1628211299775002E-3</v>
      </c>
      <c r="H196" s="90">
        <f>'CALC| 3'!$G$56*'CALC| 3'!I21</f>
        <v>2.1628211299775002E-3</v>
      </c>
      <c r="I196" s="90">
        <f>'CALC| 3'!$G$56*'CALC| 3'!J21</f>
        <v>2.1628211299775002E-3</v>
      </c>
      <c r="J196" s="90">
        <f>'CALC| 3'!$G$56*'CALC| 3'!K21</f>
        <v>2.1628211299775002E-3</v>
      </c>
      <c r="K196" s="90">
        <f>'CALC| 3'!$G$56*'CALC| 3'!L21</f>
        <v>2.1628211299775002E-3</v>
      </c>
      <c r="L196" s="90">
        <f>'CALC| 3'!$G$56*'CALC| 3'!M21</f>
        <v>2.1628211299775002E-3</v>
      </c>
      <c r="M196" s="90">
        <f>'CALC| 3'!$G$56*'CALC| 3'!N21</f>
        <v>2.1628211299775002E-3</v>
      </c>
      <c r="N196" s="90">
        <f>'CALC| 3'!$G$56*'CALC| 3'!O21</f>
        <v>2.1628211299775002E-3</v>
      </c>
      <c r="O196" s="90">
        <f>'CALC| 3'!$G$56*'CALC| 3'!P21</f>
        <v>2.1414524572133226E-3</v>
      </c>
      <c r="P196" s="90">
        <f>'CALC| 3'!$G$56*'CALC| 3'!Q21</f>
        <v>2.1202949069360549E-3</v>
      </c>
      <c r="Q196" s="90">
        <f>'CALC| 3'!$G$56*'CALC| 3'!R21</f>
        <v>2.0993463932555269E-3</v>
      </c>
      <c r="R196" s="90">
        <f>'CALC| 3'!$G$56*'CALC| 3'!S21</f>
        <v>2.0786048508901621E-3</v>
      </c>
      <c r="S196" s="90">
        <f>'CALC| 3'!$G$56*'CALC| 3'!T21</f>
        <v>2.0580682349633675E-3</v>
      </c>
      <c r="T196" s="90">
        <f>'CALC| 3'!$G$56*'CALC| 3'!U21</f>
        <v>2.0377345208019292E-3</v>
      </c>
      <c r="U196" s="90">
        <f>'CALC| 3'!$G$56*'CALC| 3'!V21</f>
        <v>2.0176017037364063E-3</v>
      </c>
      <c r="V196" s="90">
        <f>'CALC| 3'!$G$56*'CALC| 3'!W21</f>
        <v>1.9976677989034905E-3</v>
      </c>
      <c r="W196" s="90">
        <f>'CALC| 3'!$G$56*'CALC| 3'!X21</f>
        <v>1.9779308410503241E-3</v>
      </c>
      <c r="X196" s="90">
        <f>'CALC| 3'!$G$56*'CALC| 3'!Y21</f>
        <v>1.958388884340747E-3</v>
      </c>
      <c r="Y196" s="90">
        <f>'CALC| 3'!$G$56*'CALC| 3'!Z21</f>
        <v>1.9390400021634605E-3</v>
      </c>
      <c r="Z196" s="90">
        <f>'CALC| 3'!$G$56*'CALC| 3'!AA21</f>
        <v>1.9198822869420855E-3</v>
      </c>
      <c r="AA196" s="90">
        <f>'CALC| 3'!$G$56*'CALC| 3'!AB21</f>
        <v>1.9009138499470977E-3</v>
      </c>
      <c r="AB196" s="90">
        <f>'CALC| 3'!$G$56*'CALC| 3'!AC21</f>
        <v>1.8821328211096205E-3</v>
      </c>
      <c r="AC196" s="90">
        <f>'CALC| 3'!$G$56*'CALC| 3'!AD21</f>
        <v>1.8635373488370575E-3</v>
      </c>
      <c r="AD196" s="90">
        <f>'CALC| 3'!$G$56*'CALC| 3'!AE21</f>
        <v>1.8451255998305474E-3</v>
      </c>
      <c r="AE196" s="90">
        <f>'CALC| 3'!$G$56*'CALC| 3'!AF21</f>
        <v>1.8268957589042216E-3</v>
      </c>
      <c r="AF196" s="90">
        <f>'CALC| 3'!$G$56*'CALC| 3'!AG21</f>
        <v>1.8088460288062478E-3</v>
      </c>
      <c r="AG196" s="90">
        <f>'CALC| 3'!$G$56*'CALC| 3'!AH21</f>
        <v>1.7909746300416422E-3</v>
      </c>
      <c r="AH196" s="90">
        <f>'CALC| 3'!$G$56*'CALC| 3'!AI21</f>
        <v>1.7732798006968309E-3</v>
      </c>
      <c r="AI196" s="90">
        <f>'CALC| 3'!$G$56*'CALC| 3'!AJ21</f>
        <v>1.7557597962659462E-3</v>
      </c>
      <c r="AJ196" s="90">
        <f>'CALC| 3'!$G$56*'CALC| 3'!AK21</f>
        <v>1.7384128894788386E-3</v>
      </c>
      <c r="AK196" s="90">
        <f>'CALC| 3'!$G$56*'CALC| 3'!AL21</f>
        <v>1.7212373701307876E-3</v>
      </c>
      <c r="AL196" s="90">
        <f>'CALC| 3'!$G$56*'CALC| 3'!AM21</f>
        <v>1.7042315449138955E-3</v>
      </c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 s="68"/>
      <c r="BP196" s="68"/>
      <c r="BQ196" s="68"/>
      <c r="BR196" s="68"/>
      <c r="BS196" s="68"/>
    </row>
    <row r="197" spans="1:71" ht="15.4" x14ac:dyDescent="0.6">
      <c r="A197" s="68"/>
      <c r="B197" s="69"/>
      <c r="C197" s="98" t="s">
        <v>244</v>
      </c>
      <c r="D197" s="34" t="s">
        <v>0</v>
      </c>
      <c r="E197" s="20" t="s">
        <v>110</v>
      </c>
      <c r="F197" s="20"/>
      <c r="G197" s="90">
        <f>'CALC| 3'!$G$57*'CALC| 3'!H21</f>
        <v>6.1322340273479707E-2</v>
      </c>
      <c r="H197" s="90">
        <f>'CALC| 3'!$G$57*'CALC| 3'!I21</f>
        <v>6.1322340273479707E-2</v>
      </c>
      <c r="I197" s="90">
        <f>'CALC| 3'!$G$57*'CALC| 3'!J21</f>
        <v>6.1322340273479707E-2</v>
      </c>
      <c r="J197" s="90">
        <f>'CALC| 3'!$G$57*'CALC| 3'!K21</f>
        <v>6.1322340273479707E-2</v>
      </c>
      <c r="K197" s="90">
        <f>'CALC| 3'!$G$57*'CALC| 3'!L21</f>
        <v>6.1322340273479707E-2</v>
      </c>
      <c r="L197" s="90">
        <f>'CALC| 3'!$G$57*'CALC| 3'!M21</f>
        <v>6.1322340273479707E-2</v>
      </c>
      <c r="M197" s="90">
        <f>'CALC| 3'!$G$57*'CALC| 3'!N21</f>
        <v>6.1322340273479707E-2</v>
      </c>
      <c r="N197" s="90">
        <f>'CALC| 3'!$G$57*'CALC| 3'!O21</f>
        <v>6.1322340273479707E-2</v>
      </c>
      <c r="O197" s="90">
        <f>'CALC| 3'!$G$57*'CALC| 3'!P21</f>
        <v>6.0716475551577727E-2</v>
      </c>
      <c r="P197" s="90">
        <f>'CALC| 3'!$G$57*'CALC| 3'!Q21</f>
        <v>6.0116596773128139E-2</v>
      </c>
      <c r="Q197" s="90">
        <f>'CALC| 3'!$G$57*'CALC| 3'!R21</f>
        <v>5.9522644797009638E-2</v>
      </c>
      <c r="R197" s="90">
        <f>'CALC| 3'!$G$57*'CALC| 3'!S21</f>
        <v>5.8934561066415182E-2</v>
      </c>
      <c r="S197" s="90">
        <f>'CALC| 3'!$G$57*'CALC| 3'!T21</f>
        <v>5.8352287603078999E-2</v>
      </c>
      <c r="T197" s="90">
        <f>'CALC| 3'!$G$57*'CALC| 3'!U21</f>
        <v>5.7775767001560577E-2</v>
      </c>
      <c r="U197" s="90">
        <f>'CALC| 3'!$G$57*'CALC| 3'!V21</f>
        <v>5.7204942423585162E-2</v>
      </c>
      <c r="V197" s="90">
        <f>'CALC| 3'!$G$57*'CALC| 3'!W21</f>
        <v>5.6639757592440144E-2</v>
      </c>
      <c r="W197" s="90">
        <f>'CALC| 3'!$G$57*'CALC| 3'!X21</f>
        <v>5.6080156787426831E-2</v>
      </c>
      <c r="X197" s="90">
        <f>'CALC| 3'!$G$57*'CALC| 3'!Y21</f>
        <v>5.5526084838367053E-2</v>
      </c>
      <c r="Y197" s="90">
        <f>'CALC| 3'!$G$57*'CALC| 3'!Z21</f>
        <v>5.4977487120163995E-2</v>
      </c>
      <c r="Z197" s="90">
        <f>'CALC| 3'!$G$57*'CALC| 3'!AA21</f>
        <v>5.4434309547416772E-2</v>
      </c>
      <c r="AA197" s="90">
        <f>'CALC| 3'!$G$57*'CALC| 3'!AB21</f>
        <v>5.3896498569088298E-2</v>
      </c>
      <c r="AB197" s="90">
        <f>'CALC| 3'!$G$57*'CALC| 3'!AC21</f>
        <v>5.3364001163225705E-2</v>
      </c>
      <c r="AC197" s="90">
        <f>'CALC| 3'!$G$57*'CALC| 3'!AD21</f>
        <v>5.2836764831733038E-2</v>
      </c>
      <c r="AD197" s="90">
        <f>'CALC| 3'!$G$57*'CALC| 3'!AE21</f>
        <v>5.2314737595195511E-2</v>
      </c>
      <c r="AE197" s="90">
        <f>'CALC| 3'!$G$57*'CALC| 3'!AF21</f>
        <v>5.1797867987754979E-2</v>
      </c>
      <c r="AF197" s="90">
        <f>'CALC| 3'!$G$57*'CALC| 3'!AG21</f>
        <v>5.1286105052035964E-2</v>
      </c>
      <c r="AG197" s="90">
        <f>'CALC| 3'!$G$57*'CALC| 3'!AH21</f>
        <v>5.0779398334121852E-2</v>
      </c>
      <c r="AH197" s="90">
        <f>'CALC| 3'!$G$57*'CALC| 3'!AI21</f>
        <v>5.0277697878580725E-2</v>
      </c>
      <c r="AI197" s="90">
        <f>'CALC| 3'!$G$57*'CALC| 3'!AJ21</f>
        <v>4.9780954223540348E-2</v>
      </c>
      <c r="AJ197" s="90">
        <f>'CALC| 3'!$G$57*'CALC| 3'!AK21</f>
        <v>4.9289118395811772E-2</v>
      </c>
      <c r="AK197" s="90">
        <f>'CALC| 3'!$G$57*'CALC| 3'!AL21</f>
        <v>4.880214190606115E-2</v>
      </c>
      <c r="AL197" s="90">
        <f>'CALC| 3'!$G$57*'CALC| 3'!AM21</f>
        <v>4.8319976744029269E-2</v>
      </c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 s="68"/>
      <c r="BP197" s="68"/>
      <c r="BQ197" s="68"/>
      <c r="BR197" s="68"/>
      <c r="BS197" s="68"/>
    </row>
    <row r="198" spans="1:71" ht="14.25" x14ac:dyDescent="0.45">
      <c r="A198" s="68"/>
      <c r="B198" s="68"/>
      <c r="C198" s="68"/>
      <c r="D198" s="68"/>
      <c r="E198" s="68"/>
      <c r="F198" s="68"/>
      <c r="G198" s="69"/>
      <c r="H198" s="69"/>
      <c r="I198" s="69"/>
      <c r="J198" s="69"/>
      <c r="K198" s="69"/>
      <c r="L198" s="69"/>
      <c r="M198" s="69"/>
      <c r="N198" s="69"/>
      <c r="O198" s="104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  <c r="AK198" s="69"/>
      <c r="AL198" s="69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 s="68"/>
      <c r="BP198" s="68"/>
      <c r="BQ198" s="68"/>
      <c r="BR198" s="68"/>
      <c r="BS198" s="68"/>
    </row>
    <row r="199" spans="1:71" ht="15.4" x14ac:dyDescent="0.6">
      <c r="A199" s="68"/>
      <c r="B199" s="68"/>
      <c r="C199" s="99" t="s">
        <v>247</v>
      </c>
      <c r="D199" s="106" t="s">
        <v>0</v>
      </c>
      <c r="E199" s="106" t="s">
        <v>110</v>
      </c>
      <c r="F199" s="106"/>
      <c r="G199" s="110">
        <f t="shared" ref="G199:AL199" si="17">SUM(G165:G197)-G189</f>
        <v>1.8406039908787317</v>
      </c>
      <c r="H199" s="110">
        <f t="shared" si="17"/>
        <v>1.8309106392847441</v>
      </c>
      <c r="I199" s="110">
        <f t="shared" si="17"/>
        <v>1.8213107766919339</v>
      </c>
      <c r="J199" s="110">
        <f t="shared" si="17"/>
        <v>1.8118035009433631</v>
      </c>
      <c r="K199" s="110">
        <f t="shared" si="17"/>
        <v>1.8023879185879053</v>
      </c>
      <c r="L199" s="110">
        <f t="shared" si="17"/>
        <v>1.793063144796236</v>
      </c>
      <c r="M199" s="110">
        <f t="shared" si="17"/>
        <v>1.783828303277629</v>
      </c>
      <c r="N199" s="110">
        <f t="shared" si="17"/>
        <v>1.7746825261975627</v>
      </c>
      <c r="O199" s="110">
        <f t="shared" si="17"/>
        <v>1.7581852205850625</v>
      </c>
      <c r="P199" s="110">
        <f t="shared" si="17"/>
        <v>1.7418487733521328</v>
      </c>
      <c r="Q199" s="110">
        <f t="shared" si="17"/>
        <v>1.7256716153212663</v>
      </c>
      <c r="R199" s="110">
        <f t="shared" si="17"/>
        <v>1.7096521926245432</v>
      </c>
      <c r="S199" s="110">
        <f t="shared" si="17"/>
        <v>1.6444392453913097</v>
      </c>
      <c r="T199" s="110">
        <f t="shared" si="17"/>
        <v>1.6292182674971041</v>
      </c>
      <c r="U199" s="110">
        <f t="shared" si="17"/>
        <v>1.6141456364608195</v>
      </c>
      <c r="V199" s="110">
        <f t="shared" si="17"/>
        <v>1.5992199057679044</v>
      </c>
      <c r="W199" s="110">
        <f t="shared" si="17"/>
        <v>1.5844396430106595</v>
      </c>
      <c r="X199" s="110">
        <f t="shared" si="17"/>
        <v>1.5698034297506536</v>
      </c>
      <c r="Y199" s="110">
        <f t="shared" si="17"/>
        <v>1.555309861382469</v>
      </c>
      <c r="Z199" s="110">
        <f t="shared" si="17"/>
        <v>1.540957546998778</v>
      </c>
      <c r="AA199" s="110">
        <f t="shared" si="17"/>
        <v>1.5267451092567381</v>
      </c>
      <c r="AB199" s="110">
        <f t="shared" si="17"/>
        <v>1.5126711842456919</v>
      </c>
      <c r="AC199" s="110">
        <f t="shared" si="17"/>
        <v>1.4987344213561509</v>
      </c>
      <c r="AD199" s="110">
        <f t="shared" si="17"/>
        <v>1.484933483150064</v>
      </c>
      <c r="AE199" s="110">
        <f t="shared" si="17"/>
        <v>1.4712670452323489</v>
      </c>
      <c r="AF199" s="110">
        <f t="shared" si="17"/>
        <v>1.4577337961236772</v>
      </c>
      <c r="AG199" s="110">
        <f t="shared" si="17"/>
        <v>1.4443324371345001</v>
      </c>
      <c r="AH199" s="110">
        <f t="shared" si="17"/>
        <v>1.4310616822403015</v>
      </c>
      <c r="AI199" s="110">
        <f t="shared" si="17"/>
        <v>1.4179202579580712</v>
      </c>
      <c r="AJ199" s="110">
        <f t="shared" si="17"/>
        <v>1.4049069032239814</v>
      </c>
      <c r="AK199" s="110">
        <f t="shared" si="17"/>
        <v>1.3920203692722568</v>
      </c>
      <c r="AL199" s="110">
        <f t="shared" si="17"/>
        <v>1.379259419515223</v>
      </c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 s="68"/>
      <c r="BP199" s="68"/>
      <c r="BQ199" s="68"/>
      <c r="BR199" s="68"/>
      <c r="BS199" s="68"/>
    </row>
    <row r="200" spans="1:71" ht="15.4" x14ac:dyDescent="0.6">
      <c r="A200" s="68"/>
      <c r="B200" s="68"/>
      <c r="C200" s="99" t="s">
        <v>254</v>
      </c>
      <c r="D200" s="106" t="s">
        <v>0</v>
      </c>
      <c r="E200" s="106" t="s">
        <v>110</v>
      </c>
      <c r="F200" s="106"/>
      <c r="G200" s="110">
        <f t="shared" ref="G200:AL200" si="18">G189</f>
        <v>0.115361316779374</v>
      </c>
      <c r="H200" s="110">
        <f t="shared" si="18"/>
        <v>0.115361316779374</v>
      </c>
      <c r="I200" s="110">
        <f t="shared" si="18"/>
        <v>0.115361316779374</v>
      </c>
      <c r="J200" s="110">
        <f t="shared" si="18"/>
        <v>0.115361316779374</v>
      </c>
      <c r="K200" s="110">
        <f t="shared" si="18"/>
        <v>0.115361316779374</v>
      </c>
      <c r="L200" s="110">
        <f t="shared" si="18"/>
        <v>0.115361316779374</v>
      </c>
      <c r="M200" s="110">
        <f t="shared" si="18"/>
        <v>0.115361316779374</v>
      </c>
      <c r="N200" s="110">
        <f t="shared" si="18"/>
        <v>0.115361316779374</v>
      </c>
      <c r="O200" s="110">
        <f t="shared" si="18"/>
        <v>0.11422154696959379</v>
      </c>
      <c r="P200" s="110">
        <f t="shared" si="18"/>
        <v>0.1130930380855342</v>
      </c>
      <c r="Q200" s="110">
        <f t="shared" si="18"/>
        <v>0.11197567886924913</v>
      </c>
      <c r="R200" s="110">
        <f t="shared" si="18"/>
        <v>0.11086935916202095</v>
      </c>
      <c r="S200" s="110">
        <f t="shared" si="18"/>
        <v>0.10977396989350018</v>
      </c>
      <c r="T200" s="110">
        <f t="shared" si="18"/>
        <v>0.1086894030709524</v>
      </c>
      <c r="U200" s="110">
        <f t="shared" si="18"/>
        <v>0.10761555176861139</v>
      </c>
      <c r="V200" s="110">
        <f t="shared" si="18"/>
        <v>0.10655231011713752</v>
      </c>
      <c r="W200" s="110">
        <f t="shared" si="18"/>
        <v>0.1054995732931802</v>
      </c>
      <c r="X200" s="110">
        <f t="shared" si="18"/>
        <v>0.10445723750904357</v>
      </c>
      <c r="Y200" s="110">
        <f t="shared" si="18"/>
        <v>0.10342520000245423</v>
      </c>
      <c r="Z200" s="110">
        <f t="shared" si="18"/>
        <v>0.10240335902642998</v>
      </c>
      <c r="AA200" s="110">
        <f t="shared" si="18"/>
        <v>0.10139161383924886</v>
      </c>
      <c r="AB200" s="110">
        <f t="shared" si="18"/>
        <v>0.10038986469451708</v>
      </c>
      <c r="AC200" s="110">
        <f t="shared" si="18"/>
        <v>9.9398012831335258E-2</v>
      </c>
      <c r="AD200" s="110">
        <f t="shared" si="18"/>
        <v>9.8415960464561664E-2</v>
      </c>
      <c r="AE200" s="110">
        <f t="shared" si="18"/>
        <v>9.7443610775171788E-2</v>
      </c>
      <c r="AF200" s="110">
        <f t="shared" si="18"/>
        <v>9.6480867900713099E-2</v>
      </c>
      <c r="AG200" s="110">
        <f t="shared" si="18"/>
        <v>9.5527636925854059E-2</v>
      </c>
      <c r="AH200" s="110">
        <f t="shared" si="18"/>
        <v>9.4583823873026621E-2</v>
      </c>
      <c r="AI200" s="110">
        <f t="shared" si="18"/>
        <v>9.3649335693161112E-2</v>
      </c>
      <c r="AJ200" s="110">
        <f t="shared" si="18"/>
        <v>9.2724080256512686E-2</v>
      </c>
      <c r="AK200" s="110">
        <f t="shared" si="18"/>
        <v>9.1807966343578337E-2</v>
      </c>
      <c r="AL200" s="110">
        <f t="shared" si="18"/>
        <v>9.0900903636103786E-2</v>
      </c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 s="68"/>
      <c r="BP200" s="68"/>
      <c r="BQ200" s="68"/>
      <c r="BR200" s="68"/>
      <c r="BS200" s="68"/>
    </row>
    <row r="201" spans="1:71" ht="15.4" x14ac:dyDescent="0.6">
      <c r="A201" s="68"/>
      <c r="B201" s="68"/>
      <c r="C201" s="72" t="s">
        <v>74</v>
      </c>
      <c r="D201" s="106"/>
      <c r="E201" s="106"/>
      <c r="F201" s="106"/>
      <c r="G201" s="110">
        <f>IF(G$114&lt;31,(1/(1+INPUT3!$H$16)^G$114),(1/(1+INPUT3!$H$17)^G$114))</f>
        <v>0.96618357487922713</v>
      </c>
      <c r="H201" s="110">
        <f>IF(H$114&lt;31,(1/(1+INPUT3!$H$16)^H$114),(1/(1+INPUT3!$H$17)^H$114))</f>
        <v>0.93351070036640305</v>
      </c>
      <c r="I201" s="110">
        <f>IF(I$114&lt;31,(1/(1+INPUT3!$H$16)^I$114),(1/(1+INPUT3!$H$17)^I$114))</f>
        <v>0.90194270566802237</v>
      </c>
      <c r="J201" s="110">
        <f>IF(J$114&lt;31,(1/(1+INPUT3!$H$16)^J$114),(1/(1+INPUT3!$H$17)^J$114))</f>
        <v>0.87144222769857238</v>
      </c>
      <c r="K201" s="110">
        <f>IF(K$114&lt;31,(1/(1+INPUT3!$H$16)^K$114),(1/(1+INPUT3!$H$17)^K$114))</f>
        <v>0.84197316685852419</v>
      </c>
      <c r="L201" s="110">
        <f>IF(L$114&lt;31,(1/(1+INPUT3!$H$16)^L$114),(1/(1+INPUT3!$H$17)^L$114))</f>
        <v>0.81350064430775282</v>
      </c>
      <c r="M201" s="110">
        <f>IF(M$114&lt;31,(1/(1+INPUT3!$H$16)^M$114),(1/(1+INPUT3!$H$17)^M$114))</f>
        <v>0.78599096068381913</v>
      </c>
      <c r="N201" s="110">
        <f>IF(N$114&lt;31,(1/(1+INPUT3!$H$16)^N$114),(1/(1+INPUT3!$H$17)^N$114))</f>
        <v>0.75941155621625056</v>
      </c>
      <c r="O201" s="110">
        <f>IF(O$114&lt;31,(1/(1+INPUT3!$H$16)^O$114),(1/(1+INPUT3!$H$17)^O$114))</f>
        <v>0.73373097218961414</v>
      </c>
      <c r="P201" s="110">
        <f>IF(P$114&lt;31,(1/(1+INPUT3!$H$16)^P$114),(1/(1+INPUT3!$H$17)^P$114))</f>
        <v>0.70891881370977217</v>
      </c>
      <c r="Q201" s="110">
        <f>IF(Q$114&lt;31,(1/(1+INPUT3!$H$16)^Q$114),(1/(1+INPUT3!$H$17)^Q$114))</f>
        <v>0.68494571372924851</v>
      </c>
      <c r="R201" s="110">
        <f>IF(R$114&lt;31,(1/(1+INPUT3!$H$16)^R$114),(1/(1+INPUT3!$H$17)^R$114))</f>
        <v>0.66178329828912896</v>
      </c>
      <c r="S201" s="110">
        <f>IF(S$114&lt;31,(1/(1+INPUT3!$H$16)^S$114),(1/(1+INPUT3!$H$17)^S$114))</f>
        <v>0.63940415293635666</v>
      </c>
      <c r="T201" s="110">
        <f>IF(T$114&lt;31,(1/(1+INPUT3!$H$16)^T$114),(1/(1+INPUT3!$H$17)^T$114))</f>
        <v>0.61778179027667302</v>
      </c>
      <c r="U201" s="110">
        <f>IF(U$114&lt;31,(1/(1+INPUT3!$H$16)^U$114),(1/(1+INPUT3!$H$17)^U$114))</f>
        <v>0.59689061862480497</v>
      </c>
      <c r="V201" s="110">
        <f>IF(V$114&lt;31,(1/(1+INPUT3!$H$16)^V$114),(1/(1+INPUT3!$H$17)^V$114))</f>
        <v>0.57670591171478747</v>
      </c>
      <c r="W201" s="110">
        <f>IF(W$114&lt;31,(1/(1+INPUT3!$H$16)^W$114),(1/(1+INPUT3!$H$17)^W$114))</f>
        <v>0.55720377943457733</v>
      </c>
      <c r="X201" s="110">
        <f>IF(X$114&lt;31,(1/(1+INPUT3!$H$16)^X$114),(1/(1+INPUT3!$H$17)^X$114))</f>
        <v>0.53836113955031628</v>
      </c>
      <c r="Y201" s="110">
        <f>IF(Y$114&lt;31,(1/(1+INPUT3!$H$16)^Y$114),(1/(1+INPUT3!$H$17)^Y$114))</f>
        <v>0.52015569038677911</v>
      </c>
      <c r="Z201" s="110">
        <f>IF(Z$114&lt;31,(1/(1+INPUT3!$H$16)^Z$114),(1/(1+INPUT3!$H$17)^Z$114))</f>
        <v>0.50256588443167061</v>
      </c>
      <c r="AA201" s="110">
        <f>IF(AA$114&lt;31,(1/(1+INPUT3!$H$16)^AA$114),(1/(1+INPUT3!$H$17)^AA$114))</f>
        <v>0.48557090283253213</v>
      </c>
      <c r="AB201" s="110">
        <f>IF(AB$114&lt;31,(1/(1+INPUT3!$H$16)^AB$114),(1/(1+INPUT3!$H$17)^AB$114))</f>
        <v>0.46915063075606966</v>
      </c>
      <c r="AC201" s="110">
        <f>IF(AC$114&lt;31,(1/(1+INPUT3!$H$16)^AC$114),(1/(1+INPUT3!$H$17)^AC$114))</f>
        <v>0.45328563358074364</v>
      </c>
      <c r="AD201" s="110">
        <f>IF(AD$114&lt;31,(1/(1+INPUT3!$H$16)^AD$114),(1/(1+INPUT3!$H$17)^AD$114))</f>
        <v>0.43795713389443841</v>
      </c>
      <c r="AE201" s="110">
        <f>IF(AE$114&lt;31,(1/(1+INPUT3!$H$16)^AE$114),(1/(1+INPUT3!$H$17)^AE$114))</f>
        <v>0.42314698926998884</v>
      </c>
      <c r="AF201" s="110">
        <f>IF(AF$114&lt;31,(1/(1+INPUT3!$H$16)^AF$114),(1/(1+INPUT3!$H$17)^AF$114))</f>
        <v>0.40883767079225974</v>
      </c>
      <c r="AG201" s="110">
        <f>IF(AG$114&lt;31,(1/(1+INPUT3!$H$16)^AG$114),(1/(1+INPUT3!$H$17)^AG$114))</f>
        <v>0.39501224231136206</v>
      </c>
      <c r="AH201" s="110">
        <f>IF(AH$114&lt;31,(1/(1+INPUT3!$H$16)^AH$114),(1/(1+INPUT3!$H$17)^AH$114))</f>
        <v>0.38165434039745127</v>
      </c>
      <c r="AI201" s="110">
        <f>IF(AI$114&lt;31,(1/(1+INPUT3!$H$16)^AI$114),(1/(1+INPUT3!$H$17)^AI$114))</f>
        <v>0.36874815497338298</v>
      </c>
      <c r="AJ201" s="110">
        <f>IF(AJ$114&lt;31,(1/(1+INPUT3!$H$16)^AJ$114),(1/(1+INPUT3!$H$17)^AJ$114))</f>
        <v>0.35627841060230236</v>
      </c>
      <c r="AK201" s="110">
        <f>IF(AK$114&lt;31,(1/(1+INPUT3!$H$16)^AK$114),(1/(1+INPUT3!$H$17)^AK$114))</f>
        <v>0.39998714516107459</v>
      </c>
      <c r="AL201" s="110">
        <f>IF(AL$114&lt;31,(1/(1+INPUT3!$H$16)^AL$114),(1/(1+INPUT3!$H$17)^AL$114))</f>
        <v>0.38833703413696569</v>
      </c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 s="68"/>
      <c r="BP201" s="68"/>
      <c r="BQ201" s="68"/>
      <c r="BR201" s="68"/>
      <c r="BS201" s="68"/>
    </row>
    <row r="202" spans="1:71" ht="15.4" x14ac:dyDescent="0.6">
      <c r="A202" s="68"/>
      <c r="B202" s="68"/>
      <c r="C202" s="72" t="s">
        <v>79</v>
      </c>
      <c r="D202" s="106"/>
      <c r="E202" s="106"/>
      <c r="F202" s="106"/>
      <c r="G202" s="110">
        <f>IF(G$114&lt;31,(1/(1+INPUT3!$H$18)^G$114),(1/(1+INPUT3!$H$19)^G$114))</f>
        <v>0.98522167487684742</v>
      </c>
      <c r="H202" s="110">
        <f>IF(H$114&lt;31,(1/(1+INPUT3!$H$18)^H$114),(1/(1+INPUT3!$H$19)^H$114))</f>
        <v>0.9706617486471405</v>
      </c>
      <c r="I202" s="110">
        <f>IF(I$114&lt;31,(1/(1+INPUT3!$H$18)^I$114),(1/(1+INPUT3!$H$19)^I$114))</f>
        <v>0.95631699374102519</v>
      </c>
      <c r="J202" s="110">
        <f>IF(J$114&lt;31,(1/(1+INPUT3!$H$18)^J$114),(1/(1+INPUT3!$H$19)^J$114))</f>
        <v>0.94218423028672449</v>
      </c>
      <c r="K202" s="110">
        <f>IF(K$114&lt;31,(1/(1+INPUT3!$H$18)^K$114),(1/(1+INPUT3!$H$19)^K$114))</f>
        <v>0.92826032540563996</v>
      </c>
      <c r="L202" s="110">
        <f>IF(L$114&lt;31,(1/(1+INPUT3!$H$18)^L$114),(1/(1+INPUT3!$H$19)^L$114))</f>
        <v>0.91454219251787205</v>
      </c>
      <c r="M202" s="110">
        <f>IF(M$114&lt;31,(1/(1+INPUT3!$H$18)^M$114),(1/(1+INPUT3!$H$19)^M$114))</f>
        <v>0.90102679065800217</v>
      </c>
      <c r="N202" s="110">
        <f>IF(N$114&lt;31,(1/(1+INPUT3!$H$18)^N$114),(1/(1+INPUT3!$H$19)^N$114))</f>
        <v>0.88771112380098749</v>
      </c>
      <c r="O202" s="110">
        <f>IF(O$114&lt;31,(1/(1+INPUT3!$H$18)^O$114),(1/(1+INPUT3!$H$19)^O$114))</f>
        <v>0.87459224019801729</v>
      </c>
      <c r="P202" s="110">
        <f>IF(P$114&lt;31,(1/(1+INPUT3!$H$18)^P$114),(1/(1+INPUT3!$H$19)^P$114))</f>
        <v>0.86166723172218462</v>
      </c>
      <c r="Q202" s="110">
        <f>IF(Q$114&lt;31,(1/(1+INPUT3!$H$18)^Q$114),(1/(1+INPUT3!$H$19)^Q$114))</f>
        <v>0.8489332332238273</v>
      </c>
      <c r="R202" s="110">
        <f>IF(R$114&lt;31,(1/(1+INPUT3!$H$18)^R$114),(1/(1+INPUT3!$H$19)^R$114))</f>
        <v>0.83638742189539661</v>
      </c>
      <c r="S202" s="110">
        <f>IF(S$114&lt;31,(1/(1+INPUT3!$H$18)^S$114),(1/(1+INPUT3!$H$19)^S$114))</f>
        <v>0.82402701664571099</v>
      </c>
      <c r="T202" s="110">
        <f>IF(T$114&lt;31,(1/(1+INPUT3!$H$18)^T$114),(1/(1+INPUT3!$H$19)^T$114))</f>
        <v>0.81184927748345925</v>
      </c>
      <c r="U202" s="110">
        <f>IF(U$114&lt;31,(1/(1+INPUT3!$H$18)^U$114),(1/(1+INPUT3!$H$19)^U$114))</f>
        <v>0.79985150490981216</v>
      </c>
      <c r="V202" s="110">
        <f>IF(V$114&lt;31,(1/(1+INPUT3!$H$18)^V$114),(1/(1+INPUT3!$H$19)^V$114))</f>
        <v>0.78803103932001206</v>
      </c>
      <c r="W202" s="110">
        <f>IF(W$114&lt;31,(1/(1+INPUT3!$H$18)^W$114),(1/(1+INPUT3!$H$19)^W$114))</f>
        <v>0.77638526041380518</v>
      </c>
      <c r="X202" s="110">
        <f>IF(X$114&lt;31,(1/(1+INPUT3!$H$18)^X$114),(1/(1+INPUT3!$H$19)^X$114))</f>
        <v>0.76491158661458636</v>
      </c>
      <c r="Y202" s="110">
        <f>IF(Y$114&lt;31,(1/(1+INPUT3!$H$18)^Y$114),(1/(1+INPUT3!$H$19)^Y$114))</f>
        <v>0.7536074744971295</v>
      </c>
      <c r="Z202" s="110">
        <f>IF(Z$114&lt;31,(1/(1+INPUT3!$H$18)^Z$114),(1/(1+INPUT3!$H$19)^Z$114))</f>
        <v>0.74247041822377313</v>
      </c>
      <c r="AA202" s="110">
        <f>IF(AA$114&lt;31,(1/(1+INPUT3!$H$18)^AA$114),(1/(1+INPUT3!$H$19)^AA$114))</f>
        <v>0.73149794898893916</v>
      </c>
      <c r="AB202" s="110">
        <f>IF(AB$114&lt;31,(1/(1+INPUT3!$H$18)^AB$114),(1/(1+INPUT3!$H$19)^AB$114))</f>
        <v>0.72068763447186135</v>
      </c>
      <c r="AC202" s="110">
        <f>IF(AC$114&lt;31,(1/(1+INPUT3!$H$18)^AC$114),(1/(1+INPUT3!$H$19)^AC$114))</f>
        <v>0.71003707829740037</v>
      </c>
      <c r="AD202" s="110">
        <f>IF(AD$114&lt;31,(1/(1+INPUT3!$H$18)^AD$114),(1/(1+INPUT3!$H$19)^AD$114))</f>
        <v>0.69954391950482808</v>
      </c>
      <c r="AE202" s="110">
        <f>IF(AE$114&lt;31,(1/(1+INPUT3!$H$18)^AE$114),(1/(1+INPUT3!$H$19)^AE$114))</f>
        <v>0.68920583202446117</v>
      </c>
      <c r="AF202" s="110">
        <f>IF(AF$114&lt;31,(1/(1+INPUT3!$H$18)^AF$114),(1/(1+INPUT3!$H$19)^AF$114))</f>
        <v>0.67902052416203085</v>
      </c>
      <c r="AG202" s="110">
        <f>IF(AG$114&lt;31,(1/(1+INPUT3!$H$18)^AG$114),(1/(1+INPUT3!$H$19)^AG$114))</f>
        <v>0.66898573809067086</v>
      </c>
      <c r="AH202" s="110">
        <f>IF(AH$114&lt;31,(1/(1+INPUT3!$H$18)^AH$114),(1/(1+INPUT3!$H$19)^AH$114))</f>
        <v>0.65909924935041486</v>
      </c>
      <c r="AI202" s="110">
        <f>IF(AI$114&lt;31,(1/(1+INPUT3!$H$18)^AI$114),(1/(1+INPUT3!$H$19)^AI$114))</f>
        <v>0.64935886635508844</v>
      </c>
      <c r="AJ202" s="110">
        <f>IF(AJ$114&lt;31,(1/(1+INPUT3!$H$18)^AJ$114),(1/(1+INPUT3!$H$19)^AJ$114))</f>
        <v>0.63976242990649135</v>
      </c>
      <c r="AK202" s="110">
        <f>IF(AK$114&lt;31,(1/(1+INPUT3!$H$18)^AK$114),(1/(1+INPUT3!$H$19)^AK$114))</f>
        <v>0.67210371334741503</v>
      </c>
      <c r="AL202" s="110">
        <f>IF(AL$114&lt;31,(1/(1+INPUT3!$H$18)^AL$114),(1/(1+INPUT3!$H$19)^AL$114))</f>
        <v>0.66354399580157475</v>
      </c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 s="68"/>
      <c r="BP202" s="68"/>
      <c r="BQ202" s="68"/>
      <c r="BR202" s="68"/>
      <c r="BS202" s="68"/>
    </row>
    <row r="203" spans="1:71" ht="15.4" x14ac:dyDescent="0.6">
      <c r="A203" s="68"/>
      <c r="B203" s="68"/>
      <c r="C203" s="99" t="s">
        <v>255</v>
      </c>
      <c r="D203" s="106" t="s">
        <v>0</v>
      </c>
      <c r="E203" s="106" t="s">
        <v>110</v>
      </c>
      <c r="F203" s="106"/>
      <c r="G203" s="110">
        <f t="shared" ref="G203:AL203" si="19">G199*G201</f>
        <v>1.7783613438441854</v>
      </c>
      <c r="H203" s="110">
        <f t="shared" si="19"/>
        <v>1.7091746731870001</v>
      </c>
      <c r="I203" s="110">
        <f t="shared" si="19"/>
        <v>1.6427179697918501</v>
      </c>
      <c r="J203" s="110">
        <f t="shared" si="19"/>
        <v>1.5788820790141569</v>
      </c>
      <c r="K203" s="110">
        <f t="shared" si="19"/>
        <v>1.5175622637210024</v>
      </c>
      <c r="L203" s="110">
        <f t="shared" si="19"/>
        <v>1.4586580235762234</v>
      </c>
      <c r="M203" s="110">
        <f t="shared" si="19"/>
        <v>1.4020729217881707</v>
      </c>
      <c r="N203" s="110">
        <f t="shared" si="19"/>
        <v>1.3477144190094779</v>
      </c>
      <c r="O203" s="110">
        <f t="shared" si="19"/>
        <v>1.2900349511892892</v>
      </c>
      <c r="P203" s="110">
        <f t="shared" si="19"/>
        <v>1.2348293660666159</v>
      </c>
      <c r="Q203" s="110">
        <f t="shared" si="19"/>
        <v>1.1819913762185299</v>
      </c>
      <c r="R203" s="110">
        <f t="shared" si="19"/>
        <v>1.1314192669623113</v>
      </c>
      <c r="S203" s="110">
        <f t="shared" si="19"/>
        <v>1.0514612827547318</v>
      </c>
      <c r="T203" s="110">
        <f t="shared" si="19"/>
        <v>1.0065013780458205</v>
      </c>
      <c r="U203" s="110">
        <f t="shared" si="19"/>
        <v>0.96346838749762809</v>
      </c>
      <c r="V203" s="110">
        <f t="shared" si="19"/>
        <v>0.92227957378831582</v>
      </c>
      <c r="W203" s="110">
        <f t="shared" si="19"/>
        <v>0.88285575737151201</v>
      </c>
      <c r="X203" s="110">
        <f t="shared" si="19"/>
        <v>0.84512116331055676</v>
      </c>
      <c r="Y203" s="110">
        <f t="shared" si="19"/>
        <v>0.8090032747127639</v>
      </c>
      <c r="Z203" s="110">
        <f t="shared" si="19"/>
        <v>0.77443269247909852</v>
      </c>
      <c r="AA203" s="110">
        <f t="shared" si="19"/>
        <v>0.74134300109694717</v>
      </c>
      <c r="AB203" s="110">
        <f t="shared" si="19"/>
        <v>0.70967064021539727</v>
      </c>
      <c r="AC203" s="110">
        <f t="shared" si="19"/>
        <v>0.67935478175369202</v>
      </c>
      <c r="AD203" s="110">
        <f t="shared" si="19"/>
        <v>0.65033721230428743</v>
      </c>
      <c r="AE203" s="110">
        <f t="shared" si="19"/>
        <v>0.62256222060222088</v>
      </c>
      <c r="AF203" s="110">
        <f t="shared" si="19"/>
        <v>0.59597648984236296</v>
      </c>
      <c r="AG203" s="110">
        <f t="shared" si="19"/>
        <v>0.5705289946355333</v>
      </c>
      <c r="AH203" s="110">
        <f t="shared" si="19"/>
        <v>0.54617090240348931</v>
      </c>
      <c r="AI203" s="110">
        <f t="shared" si="19"/>
        <v>0.52285547902142204</v>
      </c>
      <c r="AJ203" s="110">
        <f t="shared" si="19"/>
        <v>0.50053799852484271</v>
      </c>
      <c r="AK203" s="110">
        <f t="shared" si="19"/>
        <v>0.55679025351127487</v>
      </c>
      <c r="AL203" s="110">
        <f t="shared" si="19"/>
        <v>0.53561751228001464</v>
      </c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 s="68"/>
      <c r="BP203" s="68"/>
      <c r="BQ203" s="68"/>
      <c r="BR203" s="68"/>
      <c r="BS203" s="68"/>
    </row>
    <row r="204" spans="1:71" ht="15.4" x14ac:dyDescent="0.6">
      <c r="A204" s="68"/>
      <c r="B204" s="68"/>
      <c r="C204" s="99" t="s">
        <v>256</v>
      </c>
      <c r="D204" s="106" t="s">
        <v>0</v>
      </c>
      <c r="E204" s="106" t="s">
        <v>110</v>
      </c>
      <c r="F204" s="106"/>
      <c r="G204" s="110">
        <f t="shared" ref="G204:AL204" si="20">G200*G202</f>
        <v>0.11365646973337341</v>
      </c>
      <c r="H204" s="110">
        <f t="shared" si="20"/>
        <v>0.11197681747130388</v>
      </c>
      <c r="I204" s="110">
        <f t="shared" si="20"/>
        <v>0.11032198765645704</v>
      </c>
      <c r="J204" s="110">
        <f t="shared" si="20"/>
        <v>0.10869161345463749</v>
      </c>
      <c r="K204" s="110">
        <f t="shared" si="20"/>
        <v>0.10708533345284482</v>
      </c>
      <c r="L204" s="110">
        <f t="shared" si="20"/>
        <v>0.10550279157915748</v>
      </c>
      <c r="M204" s="110">
        <f t="shared" si="20"/>
        <v>0.10394363702380049</v>
      </c>
      <c r="N204" s="110">
        <f t="shared" si="20"/>
        <v>0.10240752416137981</v>
      </c>
      <c r="O204" s="110">
        <f t="shared" si="20"/>
        <v>9.9897278643020088E-2</v>
      </c>
      <c r="P204" s="110">
        <f t="shared" si="20"/>
        <v>9.7448565054213843E-2</v>
      </c>
      <c r="Q204" s="110">
        <f t="shared" si="20"/>
        <v>9.5059875104904656E-2</v>
      </c>
      <c r="R204" s="110">
        <f t="shared" si="20"/>
        <v>9.2729737476717478E-2</v>
      </c>
      <c r="S204" s="110">
        <f t="shared" si="20"/>
        <v>9.0456716916697044E-2</v>
      </c>
      <c r="T204" s="110">
        <f t="shared" si="20"/>
        <v>8.8239413353261187E-2</v>
      </c>
      <c r="U204" s="110">
        <f t="shared" si="20"/>
        <v>8.6076461033823617E-2</v>
      </c>
      <c r="V204" s="110">
        <f t="shared" si="20"/>
        <v>8.3966527683556114E-2</v>
      </c>
      <c r="W204" s="110">
        <f t="shared" si="20"/>
        <v>8.1908313684771042E-2</v>
      </c>
      <c r="X204" s="110">
        <f t="shared" si="20"/>
        <v>7.9900551276419193E-2</v>
      </c>
      <c r="Y204" s="110">
        <f t="shared" si="20"/>
        <v>7.7942003773210047E-2</v>
      </c>
      <c r="Z204" s="110">
        <f t="shared" si="20"/>
        <v>7.6031464803872656E-2</v>
      </c>
      <c r="AA204" s="110">
        <f t="shared" si="20"/>
        <v>7.4167757568089077E-2</v>
      </c>
      <c r="AB204" s="110">
        <f t="shared" si="20"/>
        <v>7.2349734111641736E-2</v>
      </c>
      <c r="AC204" s="110">
        <f t="shared" si="20"/>
        <v>7.0576274619328805E-2</v>
      </c>
      <c r="AD204" s="110">
        <f t="shared" si="20"/>
        <v>6.8846286725211661E-2</v>
      </c>
      <c r="AE204" s="110">
        <f t="shared" si="20"/>
        <v>6.7158704839770017E-2</v>
      </c>
      <c r="AF204" s="110">
        <f t="shared" si="20"/>
        <v>6.5512489493549861E-2</v>
      </c>
      <c r="AG204" s="110">
        <f t="shared" si="20"/>
        <v>6.3906626696900101E-2</v>
      </c>
      <c r="AH204" s="110">
        <f t="shared" si="20"/>
        <v>6.2340127315403691E-2</v>
      </c>
      <c r="AI204" s="110">
        <f t="shared" si="20"/>
        <v>6.0812026460618222E-2</v>
      </c>
      <c r="AJ204" s="110">
        <f t="shared" si="20"/>
        <v>5.9321382895751076E-2</v>
      </c>
      <c r="AK204" s="110">
        <f t="shared" si="20"/>
        <v>6.1704475094393502E-2</v>
      </c>
      <c r="AL204" s="110">
        <f t="shared" si="20"/>
        <v>6.0316748820674199E-2</v>
      </c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 s="68"/>
      <c r="BP204" s="68"/>
      <c r="BQ204" s="68"/>
      <c r="BR204" s="68"/>
      <c r="BS204" s="68"/>
    </row>
    <row r="205" spans="1:71" ht="15.4" x14ac:dyDescent="0.6">
      <c r="A205" s="68"/>
      <c r="B205" s="68"/>
      <c r="C205" s="99" t="s">
        <v>251</v>
      </c>
      <c r="D205" s="106" t="s">
        <v>0</v>
      </c>
      <c r="E205" s="106" t="s">
        <v>110</v>
      </c>
      <c r="F205" s="106"/>
      <c r="G205" s="110">
        <f t="shared" ref="G205:AL205" si="21">G203+G204</f>
        <v>1.8920178135775589</v>
      </c>
      <c r="H205" s="110">
        <f t="shared" si="21"/>
        <v>1.821151490658304</v>
      </c>
      <c r="I205" s="110">
        <f t="shared" si="21"/>
        <v>1.7530399574483071</v>
      </c>
      <c r="J205" s="110">
        <f t="shared" si="21"/>
        <v>1.6875736924687943</v>
      </c>
      <c r="K205" s="110">
        <f t="shared" si="21"/>
        <v>1.6246475971738472</v>
      </c>
      <c r="L205" s="110">
        <f t="shared" si="21"/>
        <v>1.564160815155381</v>
      </c>
      <c r="M205" s="110">
        <f t="shared" si="21"/>
        <v>1.5060165588119712</v>
      </c>
      <c r="N205" s="110">
        <f t="shared" si="21"/>
        <v>1.4501219431708576</v>
      </c>
      <c r="O205" s="110">
        <f t="shared" si="21"/>
        <v>1.3899322298323094</v>
      </c>
      <c r="P205" s="110">
        <f t="shared" si="21"/>
        <v>1.3322779311208297</v>
      </c>
      <c r="Q205" s="110">
        <f t="shared" si="21"/>
        <v>1.2770512513234347</v>
      </c>
      <c r="R205" s="110">
        <f t="shared" si="21"/>
        <v>1.2241490044390289</v>
      </c>
      <c r="S205" s="110">
        <f t="shared" si="21"/>
        <v>1.1419179996714288</v>
      </c>
      <c r="T205" s="110">
        <f t="shared" si="21"/>
        <v>1.0947407913990816</v>
      </c>
      <c r="U205" s="110">
        <f t="shared" si="21"/>
        <v>1.0495448485314518</v>
      </c>
      <c r="V205" s="110">
        <f t="shared" si="21"/>
        <v>1.006246101471872</v>
      </c>
      <c r="W205" s="110">
        <f t="shared" si="21"/>
        <v>0.96476407105628303</v>
      </c>
      <c r="X205" s="110">
        <f t="shared" si="21"/>
        <v>0.92502171458697591</v>
      </c>
      <c r="Y205" s="110">
        <f t="shared" si="21"/>
        <v>0.88694527848597393</v>
      </c>
      <c r="Z205" s="110">
        <f t="shared" si="21"/>
        <v>0.8504641572829712</v>
      </c>
      <c r="AA205" s="110">
        <f t="shared" si="21"/>
        <v>0.81551075866503631</v>
      </c>
      <c r="AB205" s="110">
        <f t="shared" si="21"/>
        <v>0.78202037432703897</v>
      </c>
      <c r="AC205" s="110">
        <f t="shared" si="21"/>
        <v>0.74993105637302082</v>
      </c>
      <c r="AD205" s="110">
        <f t="shared" si="21"/>
        <v>0.71918349902949907</v>
      </c>
      <c r="AE205" s="110">
        <f t="shared" si="21"/>
        <v>0.68972092544199093</v>
      </c>
      <c r="AF205" s="110">
        <f t="shared" si="21"/>
        <v>0.66148897933591277</v>
      </c>
      <c r="AG205" s="110">
        <f t="shared" si="21"/>
        <v>0.63443562133243336</v>
      </c>
      <c r="AH205" s="110">
        <f t="shared" si="21"/>
        <v>0.60851102971889304</v>
      </c>
      <c r="AI205" s="110">
        <f t="shared" si="21"/>
        <v>0.58366750548204027</v>
      </c>
      <c r="AJ205" s="110">
        <f t="shared" si="21"/>
        <v>0.55985938142059377</v>
      </c>
      <c r="AK205" s="110">
        <f t="shared" si="21"/>
        <v>0.61849472860566834</v>
      </c>
      <c r="AL205" s="110">
        <f t="shared" si="21"/>
        <v>0.59593426110068881</v>
      </c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 s="68"/>
      <c r="BP205" s="68"/>
      <c r="BQ205" s="68"/>
      <c r="BR205" s="68"/>
      <c r="BS205" s="68"/>
    </row>
    <row r="206" spans="1:71" ht="15.4" x14ac:dyDescent="0.6">
      <c r="A206" s="68"/>
      <c r="B206" s="68"/>
      <c r="C206" s="99" t="s">
        <v>235</v>
      </c>
      <c r="D206" s="106" t="s">
        <v>0</v>
      </c>
      <c r="E206" s="106" t="s">
        <v>110</v>
      </c>
      <c r="F206" s="106"/>
      <c r="G206" s="110">
        <f>SUM($G203:G203)</f>
        <v>1.7783613438441854</v>
      </c>
      <c r="H206" s="110">
        <f>SUM($G203:H203)</f>
        <v>3.4875360170311858</v>
      </c>
      <c r="I206" s="110">
        <f>SUM($G203:I203)</f>
        <v>5.1302539868230355</v>
      </c>
      <c r="J206" s="110">
        <f>SUM($G203:J203)</f>
        <v>6.7091360658371926</v>
      </c>
      <c r="K206" s="110">
        <f>SUM($G203:K203)</f>
        <v>8.2266983295581948</v>
      </c>
      <c r="L206" s="110">
        <f>SUM($G203:L203)</f>
        <v>9.6853563531344182</v>
      </c>
      <c r="M206" s="110">
        <f>SUM($G203:M203)</f>
        <v>11.087429274922588</v>
      </c>
      <c r="N206" s="110">
        <f>SUM($G203:N203)</f>
        <v>12.435143693932066</v>
      </c>
      <c r="O206" s="110">
        <f>SUM($G203:O203)</f>
        <v>13.725178645121355</v>
      </c>
      <c r="P206" s="110">
        <f>SUM($G203:P203)</f>
        <v>14.960008011187972</v>
      </c>
      <c r="Q206" s="110">
        <f>SUM($G203:Q203)</f>
        <v>16.1419993874065</v>
      </c>
      <c r="R206" s="110">
        <f>SUM($G203:R203)</f>
        <v>17.273418654368811</v>
      </c>
      <c r="S206" s="110">
        <f>SUM($G203:S203)</f>
        <v>18.324879937123544</v>
      </c>
      <c r="T206" s="110">
        <f>SUM($G203:T203)</f>
        <v>19.331381315169367</v>
      </c>
      <c r="U206" s="110">
        <f>SUM($G203:U203)</f>
        <v>20.294849702666994</v>
      </c>
      <c r="V206" s="110">
        <f>SUM($G203:V203)</f>
        <v>21.21712927645531</v>
      </c>
      <c r="W206" s="110">
        <f>SUM($G203:W203)</f>
        <v>22.099985033826822</v>
      </c>
      <c r="X206" s="110">
        <f>SUM($G203:X203)</f>
        <v>22.945106197137378</v>
      </c>
      <c r="Y206" s="110">
        <f>SUM($G203:Y203)</f>
        <v>23.754109471850143</v>
      </c>
      <c r="Z206" s="110">
        <f>SUM($G203:Z203)</f>
        <v>24.528542164329242</v>
      </c>
      <c r="AA206" s="110">
        <f>SUM($G203:AA203)</f>
        <v>25.269885165426189</v>
      </c>
      <c r="AB206" s="110">
        <f>SUM($G203:AB203)</f>
        <v>25.979555805641585</v>
      </c>
      <c r="AC206" s="110">
        <f>SUM($G203:AC203)</f>
        <v>26.658910587395276</v>
      </c>
      <c r="AD206" s="110">
        <f>SUM($G203:AD203)</f>
        <v>27.309247799699563</v>
      </c>
      <c r="AE206" s="110">
        <f>SUM($G203:AE203)</f>
        <v>27.931810020301782</v>
      </c>
      <c r="AF206" s="110">
        <f>SUM($G203:AF203)</f>
        <v>28.527786510144146</v>
      </c>
      <c r="AG206" s="110">
        <f>SUM($G203:AG203)</f>
        <v>29.098315504779681</v>
      </c>
      <c r="AH206" s="110">
        <f>SUM($G203:AH203)</f>
        <v>29.64448640718317</v>
      </c>
      <c r="AI206" s="110">
        <f>SUM($G203:AI203)</f>
        <v>30.167341886204593</v>
      </c>
      <c r="AJ206" s="110">
        <f>SUM($G203:AJ203)</f>
        <v>30.667879884729434</v>
      </c>
      <c r="AK206" s="110">
        <f>SUM($G203:AK203)</f>
        <v>31.224670138240707</v>
      </c>
      <c r="AL206" s="110">
        <f>SUM($G203:AL203)</f>
        <v>31.760287650520723</v>
      </c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 s="68"/>
      <c r="BP206" s="68"/>
      <c r="BQ206" s="68"/>
      <c r="BR206" s="68"/>
      <c r="BS206" s="68"/>
    </row>
    <row r="207" spans="1:71" ht="15.4" x14ac:dyDescent="0.6">
      <c r="A207" s="70"/>
      <c r="B207" s="70"/>
      <c r="C207" s="73" t="s">
        <v>257</v>
      </c>
      <c r="D207" s="106" t="s">
        <v>0</v>
      </c>
      <c r="E207" s="106" t="s">
        <v>110</v>
      </c>
      <c r="F207" s="106"/>
      <c r="G207" s="111">
        <f>SUM($G204:G204)</f>
        <v>0.11365646973337341</v>
      </c>
      <c r="H207" s="111">
        <f>SUM($G204:H204)</f>
        <v>0.22563328720467729</v>
      </c>
      <c r="I207" s="111">
        <f>SUM($G204:I204)</f>
        <v>0.3359552748611343</v>
      </c>
      <c r="J207" s="111">
        <f>SUM($G204:J204)</f>
        <v>0.44464688831577182</v>
      </c>
      <c r="K207" s="111">
        <f>SUM($G204:K204)</f>
        <v>0.55173222176861669</v>
      </c>
      <c r="L207" s="111">
        <f>SUM($G204:L204)</f>
        <v>0.65723501334777423</v>
      </c>
      <c r="M207" s="111">
        <f>SUM($G204:M204)</f>
        <v>0.76117865037157473</v>
      </c>
      <c r="N207" s="111">
        <f>SUM($G204:N204)</f>
        <v>0.8635861745329545</v>
      </c>
      <c r="O207" s="111">
        <f>SUM($G204:O204)</f>
        <v>0.96348345317597461</v>
      </c>
      <c r="P207" s="111">
        <f>SUM($G204:P204)</f>
        <v>1.0609320182301885</v>
      </c>
      <c r="Q207" s="111">
        <f>SUM($G204:Q204)</f>
        <v>1.1559918933350932</v>
      </c>
      <c r="R207" s="111">
        <f>SUM($G204:R204)</f>
        <v>1.2487216308118108</v>
      </c>
      <c r="S207" s="111">
        <f>SUM($G204:S204)</f>
        <v>1.3391783477285077</v>
      </c>
      <c r="T207" s="111">
        <f>SUM($G204:T204)</f>
        <v>1.4274177610817689</v>
      </c>
      <c r="U207" s="111">
        <f>SUM($G204:U204)</f>
        <v>1.5134942221155925</v>
      </c>
      <c r="V207" s="111">
        <f>SUM($G204:V204)</f>
        <v>1.5974607497991486</v>
      </c>
      <c r="W207" s="111">
        <f>SUM($G204:W204)</f>
        <v>1.6793690634839198</v>
      </c>
      <c r="X207" s="111">
        <f>SUM($G204:X204)</f>
        <v>1.7592696147603391</v>
      </c>
      <c r="Y207" s="111">
        <f>SUM($G204:Y204)</f>
        <v>1.8372116185335492</v>
      </c>
      <c r="Z207" s="111">
        <f>SUM($G204:Z204)</f>
        <v>1.9132430833374219</v>
      </c>
      <c r="AA207" s="111">
        <f>SUM($G204:AA204)</f>
        <v>1.9874108409055109</v>
      </c>
      <c r="AB207" s="111">
        <f>SUM($G204:AB204)</f>
        <v>2.0597605750171528</v>
      </c>
      <c r="AC207" s="111">
        <f>SUM($G204:AC204)</f>
        <v>2.1303368496364818</v>
      </c>
      <c r="AD207" s="111">
        <f>SUM($G204:AD204)</f>
        <v>2.1991831363616936</v>
      </c>
      <c r="AE207" s="111">
        <f>SUM($G204:AE204)</f>
        <v>2.2663418412014638</v>
      </c>
      <c r="AF207" s="111">
        <f>SUM($G204:AF204)</f>
        <v>2.3318543306950135</v>
      </c>
      <c r="AG207" s="111">
        <f>SUM($G204:AG204)</f>
        <v>2.3957609573919134</v>
      </c>
      <c r="AH207" s="111">
        <f>SUM($G204:AH204)</f>
        <v>2.4581010847073173</v>
      </c>
      <c r="AI207" s="111">
        <f>SUM($G204:AI204)</f>
        <v>2.5189131111679353</v>
      </c>
      <c r="AJ207" s="111">
        <f>SUM($G204:AJ204)</f>
        <v>2.5782344940636865</v>
      </c>
      <c r="AK207" s="111">
        <f>SUM($G204:AK204)</f>
        <v>2.6399389691580799</v>
      </c>
      <c r="AL207" s="111">
        <f>SUM($G204:AL204)</f>
        <v>2.7002557179787541</v>
      </c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 s="70"/>
      <c r="BP207" s="70"/>
      <c r="BQ207" s="70"/>
      <c r="BR207" s="70"/>
      <c r="BS207" s="70"/>
    </row>
    <row r="208" spans="1:71" ht="15.4" x14ac:dyDescent="0.6">
      <c r="A208" s="68"/>
      <c r="B208" s="68"/>
      <c r="C208" s="99" t="s">
        <v>258</v>
      </c>
      <c r="D208" s="106" t="s">
        <v>0</v>
      </c>
      <c r="E208" s="106" t="s">
        <v>110</v>
      </c>
      <c r="F208" s="106"/>
      <c r="G208" s="110">
        <f>SUM($G205:G205)</f>
        <v>1.8920178135775589</v>
      </c>
      <c r="H208" s="110">
        <f>SUM($G205:H205)</f>
        <v>3.7131693042358629</v>
      </c>
      <c r="I208" s="110">
        <f>SUM($G205:I205)</f>
        <v>5.4662092616841704</v>
      </c>
      <c r="J208" s="110">
        <f>SUM($G205:J205)</f>
        <v>7.1537829541529643</v>
      </c>
      <c r="K208" s="110">
        <f>SUM($G205:K205)</f>
        <v>8.7784305513268119</v>
      </c>
      <c r="L208" s="110">
        <f>SUM($G205:L205)</f>
        <v>10.342591366482193</v>
      </c>
      <c r="M208" s="110">
        <f>SUM($G205:M205)</f>
        <v>11.848607925294164</v>
      </c>
      <c r="N208" s="110">
        <f>SUM($G205:N205)</f>
        <v>13.298729868465022</v>
      </c>
      <c r="O208" s="110">
        <f>SUM($G205:O205)</f>
        <v>14.688662098297332</v>
      </c>
      <c r="P208" s="110">
        <f>SUM($G205:P205)</f>
        <v>16.020940029418163</v>
      </c>
      <c r="Q208" s="110">
        <f>SUM($G205:Q205)</f>
        <v>17.297991280741599</v>
      </c>
      <c r="R208" s="110">
        <f>SUM($G205:R205)</f>
        <v>18.522140285180626</v>
      </c>
      <c r="S208" s="110">
        <f>SUM($G205:S205)</f>
        <v>19.664058284852054</v>
      </c>
      <c r="T208" s="110">
        <f>SUM($G205:T205)</f>
        <v>20.758799076251137</v>
      </c>
      <c r="U208" s="110">
        <f>SUM($G205:U205)</f>
        <v>21.808343924782587</v>
      </c>
      <c r="V208" s="110">
        <f>SUM($G205:V205)</f>
        <v>22.814590026254461</v>
      </c>
      <c r="W208" s="110">
        <f>SUM($G205:W205)</f>
        <v>23.779354097310744</v>
      </c>
      <c r="X208" s="110">
        <f>SUM($G205:X205)</f>
        <v>24.704375811897719</v>
      </c>
      <c r="Y208" s="110">
        <f>SUM($G205:Y205)</f>
        <v>25.591321090383694</v>
      </c>
      <c r="Z208" s="110">
        <f>SUM($G205:Z205)</f>
        <v>26.441785247666665</v>
      </c>
      <c r="AA208" s="110">
        <f>SUM($G205:AA205)</f>
        <v>27.2572960063317</v>
      </c>
      <c r="AB208" s="110">
        <f>SUM($G205:AB205)</f>
        <v>28.03931638065874</v>
      </c>
      <c r="AC208" s="110">
        <f>SUM($G205:AC205)</f>
        <v>28.789247437031761</v>
      </c>
      <c r="AD208" s="110">
        <f>SUM($G205:AD205)</f>
        <v>29.508430936061259</v>
      </c>
      <c r="AE208" s="110">
        <f>SUM($G205:AE205)</f>
        <v>30.198151861503248</v>
      </c>
      <c r="AF208" s="110">
        <f>SUM($G205:AF205)</f>
        <v>30.859640840839162</v>
      </c>
      <c r="AG208" s="110">
        <f>SUM($G205:AG205)</f>
        <v>31.494076462171595</v>
      </c>
      <c r="AH208" s="110">
        <f>SUM($G205:AH205)</f>
        <v>32.102587491890489</v>
      </c>
      <c r="AI208" s="110">
        <f>SUM($G205:AI205)</f>
        <v>32.686254997372529</v>
      </c>
      <c r="AJ208" s="110">
        <f>SUM($G205:AJ205)</f>
        <v>33.246114378793123</v>
      </c>
      <c r="AK208" s="110">
        <f>SUM($G205:AK205)</f>
        <v>33.864609107398792</v>
      </c>
      <c r="AL208" s="110">
        <f>SUM($G205:AL205)</f>
        <v>34.460543368499479</v>
      </c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 s="68"/>
      <c r="BP208" s="68"/>
      <c r="BQ208" s="68"/>
      <c r="BR208" s="68"/>
      <c r="BS208" s="68"/>
    </row>
    <row r="209" spans="1:71" x14ac:dyDescent="0.35">
      <c r="A209" s="68"/>
      <c r="B209" s="68"/>
      <c r="C209" s="68"/>
      <c r="D209" s="68"/>
      <c r="E209" s="68"/>
      <c r="F209" s="68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  <c r="AK209" s="69"/>
      <c r="AL209" s="69"/>
      <c r="AM209" s="69"/>
      <c r="AN209" s="69"/>
      <c r="AO209" s="69"/>
      <c r="AP209" s="69"/>
      <c r="AQ209" s="69"/>
      <c r="AR209" s="69"/>
      <c r="AS209" s="69"/>
      <c r="AT209" s="69"/>
      <c r="AU209" s="69"/>
      <c r="AV209" s="69"/>
      <c r="AW209" s="69"/>
      <c r="AX209" s="69"/>
      <c r="AY209" s="69"/>
      <c r="AZ209" s="69"/>
      <c r="BA209" s="69"/>
      <c r="BB209" s="69"/>
      <c r="BC209" s="69"/>
      <c r="BD209" s="69"/>
      <c r="BE209" s="69"/>
      <c r="BF209" s="69"/>
      <c r="BG209" s="69"/>
      <c r="BH209" s="69"/>
      <c r="BI209" s="69"/>
      <c r="BJ209" s="69"/>
      <c r="BK209" s="69"/>
      <c r="BL209" s="69"/>
      <c r="BM209" s="69"/>
      <c r="BN209" s="69"/>
      <c r="BO209" s="68"/>
      <c r="BP209" s="68"/>
      <c r="BQ209" s="68"/>
      <c r="BR209" s="68"/>
      <c r="BS209" s="68"/>
    </row>
    <row r="210" spans="1:71" x14ac:dyDescent="0.35">
      <c r="A210" s="49"/>
      <c r="B210" s="56">
        <v>3</v>
      </c>
      <c r="C210" s="56" t="s">
        <v>138</v>
      </c>
      <c r="D210" s="66"/>
      <c r="E210" s="66"/>
      <c r="F210" s="66"/>
      <c r="G210" s="75"/>
      <c r="H210" s="75"/>
      <c r="I210" s="75"/>
      <c r="J210" s="66"/>
      <c r="K210" s="67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  <c r="Y210" s="66"/>
      <c r="Z210" s="66"/>
      <c r="AA210" s="66"/>
      <c r="AB210" s="66"/>
      <c r="AC210" s="66"/>
      <c r="AD210" s="66"/>
      <c r="AE210" s="66"/>
      <c r="AF210" s="66"/>
      <c r="AG210" s="66"/>
      <c r="AH210" s="66"/>
      <c r="AI210" s="66"/>
      <c r="AJ210" s="66"/>
      <c r="AK210" s="66"/>
      <c r="AL210" s="66"/>
      <c r="AM210" s="66"/>
      <c r="AN210" s="66"/>
      <c r="AO210" s="66"/>
      <c r="AP210" s="66"/>
      <c r="AQ210" s="66"/>
      <c r="AR210" s="66"/>
      <c r="AS210" s="66"/>
      <c r="AT210" s="66"/>
      <c r="AU210" s="66"/>
      <c r="AV210" s="66"/>
      <c r="AW210" s="66"/>
      <c r="AX210" s="66"/>
      <c r="AY210" s="66"/>
      <c r="AZ210" s="66"/>
      <c r="BA210" s="66"/>
      <c r="BB210" s="66"/>
      <c r="BC210" s="66"/>
      <c r="BD210" s="66"/>
      <c r="BE210" s="66"/>
      <c r="BF210" s="66"/>
      <c r="BG210" s="66"/>
      <c r="BH210" s="66"/>
      <c r="BI210" s="66"/>
      <c r="BJ210" s="66"/>
      <c r="BK210" s="66"/>
      <c r="BL210" s="66"/>
      <c r="BM210" s="66"/>
      <c r="BN210" s="66"/>
      <c r="BO210" s="66"/>
      <c r="BP210" s="66"/>
      <c r="BQ210" s="66"/>
      <c r="BR210" s="66"/>
      <c r="BS210" s="66"/>
    </row>
    <row r="211" spans="1:71" x14ac:dyDescent="0.35">
      <c r="A211" s="96"/>
      <c r="B211" s="96"/>
      <c r="C211" s="96"/>
      <c r="D211" s="96"/>
      <c r="E211" s="96"/>
      <c r="F211" s="96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  <c r="AH211" s="97"/>
      <c r="AI211" s="97"/>
      <c r="AJ211" s="97"/>
      <c r="AK211" s="97"/>
      <c r="AL211" s="97"/>
      <c r="AM211" s="97"/>
      <c r="AN211" s="97"/>
      <c r="AO211" s="97"/>
      <c r="AP211" s="97"/>
      <c r="AQ211" s="97"/>
      <c r="AR211" s="97"/>
      <c r="AS211" s="97"/>
      <c r="AT211" s="97"/>
      <c r="AU211" s="97"/>
      <c r="AV211" s="97"/>
      <c r="AW211" s="97"/>
      <c r="AX211" s="97"/>
      <c r="AY211" s="97"/>
      <c r="AZ211" s="97"/>
      <c r="BA211" s="97"/>
      <c r="BB211" s="97"/>
      <c r="BC211" s="97"/>
      <c r="BD211" s="97"/>
      <c r="BE211" s="97"/>
      <c r="BF211" s="97"/>
      <c r="BG211" s="97"/>
      <c r="BH211" s="97"/>
      <c r="BI211" s="97"/>
      <c r="BJ211" s="97"/>
      <c r="BK211" s="97"/>
      <c r="BL211" s="97"/>
      <c r="BM211" s="97"/>
      <c r="BN211" s="97"/>
      <c r="BO211" s="96"/>
      <c r="BP211" s="96"/>
      <c r="BQ211" s="96"/>
      <c r="BR211" s="96"/>
      <c r="BS211" s="96"/>
    </row>
    <row r="212" spans="1:71" ht="15.4" x14ac:dyDescent="0.6">
      <c r="A212" s="69"/>
      <c r="B212" s="68"/>
      <c r="C212" s="124" t="s">
        <v>275</v>
      </c>
      <c r="D212" s="34" t="s">
        <v>0</v>
      </c>
      <c r="E212" s="20" t="s">
        <v>110</v>
      </c>
      <c r="F212" s="160" t="s">
        <v>259</v>
      </c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  <c r="AA212" s="90"/>
      <c r="AB212" s="90"/>
      <c r="AC212" s="90"/>
      <c r="AD212" s="90"/>
      <c r="AE212" s="90">
        <f>'CALC| 3'!$AE$21*'CALC| 3'!H13</f>
        <v>4.9342967285106853E-3</v>
      </c>
      <c r="AF212" s="90">
        <f>'CALC| 3'!$AE$21*'CALC| 3'!I13</f>
        <v>0.26889376192874326</v>
      </c>
      <c r="AG212" s="90">
        <f>'CALC| 3'!$AE$21*'CALC| 3'!J13</f>
        <v>0.29626781108959033</v>
      </c>
      <c r="AH212" s="90">
        <f>'CALC| 3'!$AE$21*'CALC| 3'!K13</f>
        <v>1.9462004555976267</v>
      </c>
      <c r="AI212" s="90">
        <f>'CALC| 3'!$AE$21*'CALC| 3'!L13</f>
        <v>4.0028792888235571</v>
      </c>
      <c r="AJ212" s="90">
        <f>'CALC| 3'!$AE$21*'CALC| 3'!M13</f>
        <v>5.812426611065205</v>
      </c>
      <c r="AK212" s="90">
        <f>'CALC| 3'!$AE$21*'CALC| 3'!N13</f>
        <v>4.3777493729442307</v>
      </c>
      <c r="AL212" s="90">
        <f>'CALC| 3'!$AE$21*'CALC| 3'!O13</f>
        <v>4.1514946413378375</v>
      </c>
      <c r="AM212" s="90">
        <f>'CALC| 3'!$AE$21*'CALC| 3'!P13</f>
        <v>4.4364624884150317</v>
      </c>
      <c r="AN212" s="90">
        <f>'CALC| 3'!$AE$21*'CALC| 3'!Q13</f>
        <v>4.4692601061348709</v>
      </c>
      <c r="AO212" s="90">
        <f>'CALC| 3'!$AE$21*'CALC| 3'!R13</f>
        <v>4.4905522239366116</v>
      </c>
      <c r="AP212" s="90">
        <f>'CALC| 3'!$AE$21*'CALC| 3'!S13</f>
        <v>4.5015881380443741</v>
      </c>
      <c r="AQ212" s="90">
        <f>'CALC| 3'!$AE$21*'CALC| 3'!T13</f>
        <v>4.5034814929446938</v>
      </c>
      <c r="AR212" s="90">
        <f>'CALC| 3'!$AE$21*'CALC| 3'!U13</f>
        <v>4.4972250107946197</v>
      </c>
      <c r="AS212" s="90">
        <f>'CALC| 3'!$AE$21*'CALC| 3'!V13</f>
        <v>4.4837036214734898</v>
      </c>
      <c r="AT212" s="90">
        <f>'CALC| 3'!$AE$21*'CALC| 3'!W13</f>
        <v>4.4637061669405353</v>
      </c>
      <c r="AU212" s="90">
        <f>'CALC| 3'!$AE$21*'CALC| 3'!X13</f>
        <v>4.4379358347038087</v>
      </c>
      <c r="AV212" s="90">
        <f>'CALC| 3'!$AE$21*'CALC| 3'!Y13</f>
        <v>4.407019458396694</v>
      </c>
      <c r="AW212" s="90">
        <f>'CALC| 3'!$AE$21*'CALC| 3'!Z13</f>
        <v>4.3715158084743715</v>
      </c>
      <c r="AX212" s="90">
        <f>'CALC| 3'!$AE$21*'CALC| 3'!AA13</f>
        <v>4.3319229826855032</v>
      </c>
      <c r="AY212" s="90">
        <f>'CALC| 3'!$AE$21*'CALC| 3'!AB13</f>
        <v>4.2886849940678751</v>
      </c>
      <c r="AZ212" s="90">
        <f>'CALC| 3'!$AE$21*'CALC| 3'!AC13</f>
        <v>4.2421976436028102</v>
      </c>
      <c r="BA212" s="90">
        <f>'CALC| 3'!$AE$21*'CALC| 3'!AD13</f>
        <v>4.1928137552019784</v>
      </c>
      <c r="BB212" s="90">
        <f>'CALC| 3'!$AE$21*'CALC| 3'!AE13</f>
        <v>4.1408478422660941</v>
      </c>
      <c r="BC212" s="90">
        <f>'CALC| 3'!$AE$21*'CALC| 3'!AF13</f>
        <v>4.0865802675369061</v>
      </c>
      <c r="BD212" s="90">
        <f>'CALC| 3'!$AE$21*'CALC| 3'!AG13</f>
        <v>4.0302609512619485</v>
      </c>
      <c r="BE212" s="90">
        <f>'CALC| 3'!$AE$21*'CALC| 3'!AH13</f>
        <v>3.9721126767174182</v>
      </c>
      <c r="BF212" s="90">
        <f>'CALC| 3'!$AE$21*'CALC| 3'!AI13</f>
        <v>3.9123340368090105</v>
      </c>
      <c r="BG212" s="90">
        <f>'CALC| 3'!$AE$21*'CALC| 3'!AJ13</f>
        <v>3.8511020607234223</v>
      </c>
      <c r="BH212" s="90">
        <f>'CALC| 3'!$AE$21*'CALC| 3'!AK13</f>
        <v>3.7885745553713854</v>
      </c>
      <c r="BI212" s="90">
        <f>'CALC| 3'!$AE$21*'CALC| 3'!AL13</f>
        <v>3.7248921925909211</v>
      </c>
      <c r="BJ212" s="90">
        <f>'CALC| 3'!$AE$21*'CALC| 3'!AM13</f>
        <v>3.6601803697167816</v>
      </c>
      <c r="BK212" s="90">
        <f>'CALC| 3'!$AE$21*'CALC| 3'!AN13</f>
        <v>3.5945508681245739</v>
      </c>
      <c r="BL212" s="90">
        <f>'CALC| 3'!$AE$21*'CALC| 3'!AO13</f>
        <v>3.5281033316859771</v>
      </c>
      <c r="BM212" s="90">
        <f>'CALC| 3'!$AE$21*'CALC| 3'!AP13</f>
        <v>3.4609265846895556</v>
      </c>
      <c r="BN212" s="90">
        <f>'CALC| 3'!$AE$21*'CALC| 3'!AQ13</f>
        <v>3.3930998066584031</v>
      </c>
      <c r="BO212" s="68"/>
      <c r="BP212" s="68"/>
      <c r="BQ212" s="68"/>
      <c r="BR212" s="68"/>
      <c r="BS212" s="68"/>
    </row>
    <row r="213" spans="1:71" ht="15.4" x14ac:dyDescent="0.6">
      <c r="A213" s="69"/>
      <c r="B213" s="68"/>
      <c r="C213" s="124" t="s">
        <v>276</v>
      </c>
      <c r="D213" s="34" t="s">
        <v>0</v>
      </c>
      <c r="E213" s="20" t="s">
        <v>110</v>
      </c>
      <c r="F213" s="20"/>
      <c r="G213" s="90">
        <f>'CALC| 3'!$G$16*'CALC| 3'!H21+'CALC| 3'!$G$11*(1-'CALC| 3'!H21)</f>
        <v>0.299509505675643</v>
      </c>
      <c r="H213" s="90">
        <f>'CALC| 3'!$G$16*'CALC| 3'!I21+'CALC| 3'!$G$11*(1-'CALC| 3'!I21)</f>
        <v>0.299509505675643</v>
      </c>
      <c r="I213" s="90">
        <f>'CALC| 3'!$G$16*'CALC| 3'!J21+'CALC| 3'!$G$11*(1-'CALC| 3'!J21)</f>
        <v>0.299509505675643</v>
      </c>
      <c r="J213" s="90">
        <f>'CALC| 3'!$G$16*'CALC| 3'!K21+'CALC| 3'!$G$11*(1-'CALC| 3'!K21)</f>
        <v>0.299509505675643</v>
      </c>
      <c r="K213" s="90">
        <f>'CALC| 3'!$G$16*'CALC| 3'!L21+'CALC| 3'!$G$11*(1-'CALC| 3'!L21)</f>
        <v>0.299509505675643</v>
      </c>
      <c r="L213" s="90">
        <f>'CALC| 3'!$G$16*'CALC| 3'!M21+'CALC| 3'!$G$11*(1-'CALC| 3'!M21)</f>
        <v>0.299509505675643</v>
      </c>
      <c r="M213" s="90">
        <f>'CALC| 3'!$G$16*'CALC| 3'!N21+'CALC| 3'!$G$11*(1-'CALC| 3'!N21)</f>
        <v>0.299509505675643</v>
      </c>
      <c r="N213" s="90">
        <f>'CALC| 3'!$G$16*'CALC| 3'!O21+'CALC| 3'!$G$11*(1-'CALC| 3'!O21)</f>
        <v>0.299509505675643</v>
      </c>
      <c r="O213" s="90">
        <f>'CALC| 3'!$G$16*'CALC| 3'!P21+'CALC| 3'!$G$11*(1-'CALC| 3'!P21)</f>
        <v>0.29714062992015927</v>
      </c>
      <c r="P213" s="90">
        <f>'CALC| 3'!$G$16*'CALC| 3'!Q21+'CALC| 3'!$G$11*(1-'CALC| 3'!Q21)</f>
        <v>0.29479515865713973</v>
      </c>
      <c r="Q213" s="90">
        <f>'CALC| 3'!$G$16*'CALC| 3'!R21+'CALC| 3'!$G$11*(1-'CALC| 3'!R21)</f>
        <v>0.2924728606501989</v>
      </c>
      <c r="R213" s="90">
        <f>'CALC| 3'!$G$16*'CALC| 3'!S21+'CALC| 3'!$G$11*(1-'CALC| 3'!S21)</f>
        <v>0.29017350694756655</v>
      </c>
      <c r="S213" s="90">
        <f>'CALC| 3'!$G$16*'CALC| 3'!T21+'CALC| 3'!$G$11*(1-'CALC| 3'!T21)</f>
        <v>0.28789687085951621</v>
      </c>
      <c r="T213" s="90">
        <f>'CALC| 3'!$G$16*'CALC| 3'!U21+'CALC| 3'!$G$11*(1-'CALC| 3'!U21)</f>
        <v>0.28564272793601586</v>
      </c>
      <c r="U213" s="90">
        <f>'CALC| 3'!$G$16*'CALC| 3'!V21+'CALC| 3'!$G$11*(1-'CALC| 3'!V21)</f>
        <v>0.28341085594459964</v>
      </c>
      <c r="V213" s="90">
        <f>'CALC| 3'!$G$16*'CALC| 3'!W21+'CALC| 3'!$G$11*(1-'CALC| 3'!W21)</f>
        <v>0.28120103484845865</v>
      </c>
      <c r="W213" s="90">
        <f>'CALC| 3'!$G$16*'CALC| 3'!X21+'CALC| 3'!$G$11*(1-'CALC| 3'!X21)</f>
        <v>0.27901304678474753</v>
      </c>
      <c r="X213" s="90">
        <f>'CALC| 3'!$G$16*'CALC| 3'!Y21+'CALC| 3'!$G$11*(1-'CALC| 3'!Y21)</f>
        <v>0.27684667604310581</v>
      </c>
      <c r="Y213" s="90">
        <f>'CALC| 3'!$G$16*'CALC| 3'!Z21+'CALC| 3'!$G$11*(1-'CALC| 3'!Z21)</f>
        <v>0.27470170904439167</v>
      </c>
      <c r="Z213" s="90">
        <f>'CALC| 3'!$G$16*'CALC| 3'!AA21+'CALC| 3'!$G$11*(1-'CALC| 3'!AA21)</f>
        <v>0.27257793431962468</v>
      </c>
      <c r="AA213" s="90">
        <f>'CALC| 3'!$G$16*'CALC| 3'!AB21+'CALC| 3'!$G$11*(1-'CALC| 3'!AB21)</f>
        <v>0.27047514248913845</v>
      </c>
      <c r="AB213" s="90">
        <f>'CALC| 3'!$G$16*'CALC| 3'!AC21+'CALC| 3'!$G$11*(1-'CALC| 3'!AC21)</f>
        <v>0.2683931262419374</v>
      </c>
      <c r="AC213" s="90">
        <f>'CALC| 3'!$G$16*'CALC| 3'!AD21+'CALC| 3'!$G$11*(1-'CALC| 3'!AD21)</f>
        <v>0.26633168031525872</v>
      </c>
      <c r="AD213" s="90">
        <f>'CALC| 3'!$G$16*'CALC| 3'!AE21+'CALC| 3'!$G$11*(1-'CALC| 3'!AE21)</f>
        <v>0.26429060147433558</v>
      </c>
      <c r="AE213" s="90">
        <f>'CALC| 3'!$G$16*'CALC| 3'!AF21+'CALC| 3'!$G$11*(1-'CALC| 3'!AF21)</f>
        <v>0.26226968849236076</v>
      </c>
      <c r="AF213" s="90">
        <f>'CALC| 3'!$G$16*'CALC| 3'!AG21+'CALC| 3'!$G$11*(1-'CALC| 3'!AG21)</f>
        <v>0.26026874213064793</v>
      </c>
      <c r="AG213" s="90">
        <f>'CALC| 3'!$G$16*'CALC| 3'!AH21+'CALC| 3'!$G$11*(1-'CALC| 3'!AH21)</f>
        <v>0.25828756511898876</v>
      </c>
      <c r="AH213" s="90">
        <f>'CALC| 3'!$G$16*'CALC| 3'!AI21+'CALC| 3'!$G$11*(1-'CALC| 3'!AI21)</f>
        <v>0.25632596213620479</v>
      </c>
      <c r="AI213" s="90">
        <f>'CALC| 3'!$G$16*'CALC| 3'!AJ21+'CALC| 3'!$G$11*(1-'CALC| 3'!AJ21)</f>
        <v>0.25438373979089074</v>
      </c>
      <c r="AJ213" s="90">
        <f>'CALC| 3'!$G$16*'CALC| 3'!AK21+'CALC| 3'!$G$11*(1-'CALC| 3'!AK21)</f>
        <v>0.25246070660234837</v>
      </c>
      <c r="AK213" s="90">
        <f>'CALC| 3'!$G$16*'CALC| 3'!AL21+'CALC| 3'!$G$11*(1-'CALC| 3'!AL21)</f>
        <v>0.25055667298170881</v>
      </c>
      <c r="AL213" s="90">
        <f>'CALC| 3'!$G$16*'CALC| 3'!AM21+'CALC| 3'!$G$11*(1-'CALC| 3'!AM21)</f>
        <v>0.24867145121324116</v>
      </c>
      <c r="AM213" s="90"/>
      <c r="AN213" s="90"/>
      <c r="AO213" s="90"/>
      <c r="AP213" s="90"/>
      <c r="AQ213" s="90"/>
      <c r="AR213" s="90"/>
      <c r="AS213" s="90"/>
      <c r="AT213" s="90"/>
      <c r="AU213" s="90"/>
      <c r="AV213" s="90"/>
      <c r="AW213" s="90"/>
      <c r="AX213" s="90"/>
      <c r="AY213" s="90"/>
      <c r="AZ213" s="90"/>
      <c r="BA213" s="90"/>
      <c r="BB213" s="90"/>
      <c r="BC213" s="90"/>
      <c r="BD213" s="90"/>
      <c r="BE213" s="90"/>
      <c r="BF213" s="90"/>
      <c r="BG213" s="90"/>
      <c r="BH213" s="90"/>
      <c r="BI213" s="90"/>
      <c r="BJ213" s="90"/>
      <c r="BK213" s="90"/>
      <c r="BL213" s="90"/>
      <c r="BM213" s="90"/>
      <c r="BN213" s="90"/>
      <c r="BO213" s="68"/>
      <c r="BP213" s="68"/>
      <c r="BQ213" s="68"/>
      <c r="BR213" s="68"/>
      <c r="BS213" s="68"/>
    </row>
    <row r="214" spans="1:71" ht="15.4" x14ac:dyDescent="0.6">
      <c r="A214" s="69"/>
      <c r="B214" s="68"/>
      <c r="C214" s="124" t="s">
        <v>277</v>
      </c>
      <c r="D214" s="34"/>
      <c r="E214" s="20"/>
      <c r="F214" s="2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  <c r="AC214" s="90"/>
      <c r="AD214" s="90"/>
      <c r="AE214" s="90"/>
      <c r="AF214" s="90"/>
      <c r="AG214" s="90"/>
      <c r="AH214" s="90"/>
      <c r="AI214" s="90"/>
      <c r="AJ214" s="90"/>
      <c r="AK214" s="90"/>
      <c r="AL214" s="90"/>
      <c r="AM214" s="90">
        <f>'CALC| 3'!$G$11</f>
        <v>5.974475309631988E-2</v>
      </c>
      <c r="AN214" s="90">
        <f>'CALC| 3'!$G$11</f>
        <v>5.974475309631988E-2</v>
      </c>
      <c r="AO214" s="90">
        <f>'CALC| 3'!$G$11</f>
        <v>5.974475309631988E-2</v>
      </c>
      <c r="AP214" s="90">
        <f>'CALC| 3'!$G$11</f>
        <v>5.974475309631988E-2</v>
      </c>
      <c r="AQ214" s="90">
        <f>'CALC| 3'!$G$11</f>
        <v>5.974475309631988E-2</v>
      </c>
      <c r="AR214" s="90">
        <f>'CALC| 3'!$G$11</f>
        <v>5.974475309631988E-2</v>
      </c>
      <c r="AS214" s="90">
        <f>'CALC| 3'!$G$11</f>
        <v>5.974475309631988E-2</v>
      </c>
      <c r="AT214" s="90">
        <f>'CALC| 3'!$G$11</f>
        <v>5.974475309631988E-2</v>
      </c>
      <c r="AU214" s="90">
        <f>'CALC| 3'!$G$11</f>
        <v>5.974475309631988E-2</v>
      </c>
      <c r="AV214" s="90">
        <f>'CALC| 3'!$G$11</f>
        <v>5.974475309631988E-2</v>
      </c>
      <c r="AW214" s="90">
        <f>'CALC| 3'!$G$11</f>
        <v>5.974475309631988E-2</v>
      </c>
      <c r="AX214" s="90">
        <f>'CALC| 3'!$G$11</f>
        <v>5.974475309631988E-2</v>
      </c>
      <c r="AY214" s="90">
        <f>'CALC| 3'!$G$11</f>
        <v>5.974475309631988E-2</v>
      </c>
      <c r="AZ214" s="90">
        <f>'CALC| 3'!$G$11</f>
        <v>5.974475309631988E-2</v>
      </c>
      <c r="BA214" s="90">
        <f>'CALC| 3'!$G$11</f>
        <v>5.974475309631988E-2</v>
      </c>
      <c r="BB214" s="90">
        <f>'CALC| 3'!$G$11</f>
        <v>5.974475309631988E-2</v>
      </c>
      <c r="BC214" s="90">
        <f>'CALC| 3'!$G$11</f>
        <v>5.974475309631988E-2</v>
      </c>
      <c r="BD214" s="90">
        <f>'CALC| 3'!$G$11</f>
        <v>5.974475309631988E-2</v>
      </c>
      <c r="BE214" s="90">
        <f>'CALC| 3'!$G$11</f>
        <v>5.974475309631988E-2</v>
      </c>
      <c r="BF214" s="90">
        <f>'CALC| 3'!$G$11</f>
        <v>5.974475309631988E-2</v>
      </c>
      <c r="BG214" s="90">
        <f>'CALC| 3'!$G$11</f>
        <v>5.974475309631988E-2</v>
      </c>
      <c r="BH214" s="90">
        <f>'CALC| 3'!$G$11</f>
        <v>5.974475309631988E-2</v>
      </c>
      <c r="BI214" s="90">
        <f>'CALC| 3'!$G$11</f>
        <v>5.974475309631988E-2</v>
      </c>
      <c r="BJ214" s="90">
        <f>'CALC| 3'!$G$11</f>
        <v>5.974475309631988E-2</v>
      </c>
      <c r="BK214" s="90">
        <f>'CALC| 3'!$G$11</f>
        <v>5.974475309631988E-2</v>
      </c>
      <c r="BL214" s="90">
        <f>'CALC| 3'!$G$11</f>
        <v>5.974475309631988E-2</v>
      </c>
      <c r="BM214" s="90">
        <f>'CALC| 3'!$G$11</f>
        <v>5.974475309631988E-2</v>
      </c>
      <c r="BN214" s="90">
        <f>'CALC| 3'!$G$11</f>
        <v>5.974475309631988E-2</v>
      </c>
      <c r="BO214" s="68"/>
      <c r="BP214" s="68"/>
      <c r="BQ214" s="68"/>
      <c r="BR214" s="68"/>
      <c r="BS214" s="68"/>
    </row>
    <row r="215" spans="1:71" ht="15.4" x14ac:dyDescent="0.6">
      <c r="A215" s="69"/>
      <c r="B215" s="68"/>
      <c r="C215" s="68" t="s">
        <v>2</v>
      </c>
      <c r="D215" s="34" t="s">
        <v>0</v>
      </c>
      <c r="E215" s="20" t="s">
        <v>110</v>
      </c>
      <c r="F215" s="20"/>
      <c r="G215" s="90">
        <f>'CALC| 3'!H20</f>
        <v>1.0039220961968407</v>
      </c>
      <c r="H215" s="90">
        <f>'CALC| 3'!I20</f>
        <v>0.9942342479685411</v>
      </c>
      <c r="I215" s="90">
        <f>'CALC| 3'!J20</f>
        <v>0.98463988747564468</v>
      </c>
      <c r="J215" s="90">
        <f>'CALC| 3'!K20</f>
        <v>0.97513811256150473</v>
      </c>
      <c r="K215" s="90">
        <f>'CALC| 3'!L20</f>
        <v>0.96572802977528616</v>
      </c>
      <c r="L215" s="90">
        <f>'CALC| 3'!M20</f>
        <v>0.95640875428795469</v>
      </c>
      <c r="M215" s="90">
        <f>'CALC| 3'!N20</f>
        <v>0.94717940980907578</v>
      </c>
      <c r="N215" s="90">
        <f>'CALC| 3'!O20</f>
        <v>0.93803912850441828</v>
      </c>
      <c r="O215" s="90">
        <f>'CALC| 3'!P20</f>
        <v>0.92898705091435052</v>
      </c>
      <c r="P215" s="90">
        <f>'CALC| 3'!Q20</f>
        <v>0.92002232587302712</v>
      </c>
      <c r="Q215" s="90">
        <f>'CALC| 3'!R20</f>
        <v>0.91114411042835242</v>
      </c>
      <c r="R215" s="90">
        <f>'CALC| 3'!S20</f>
        <v>0.90235156976271857</v>
      </c>
      <c r="S215" s="90">
        <f>'CALC| 3'!T20</f>
        <v>0.89364387711450854</v>
      </c>
      <c r="T215" s="90">
        <f>'CALC| 3'!U20</f>
        <v>0.88502021370035355</v>
      </c>
      <c r="U215" s="90">
        <f>'CALC| 3'!V20</f>
        <v>0.87647976863814503</v>
      </c>
      <c r="V215" s="90">
        <f>'CALC| 3'!W20</f>
        <v>0.86802173887078704</v>
      </c>
      <c r="W215" s="90">
        <f>'CALC| 3'!X20</f>
        <v>0.85964532909068381</v>
      </c>
      <c r="X215" s="90">
        <f>'CALC| 3'!Y20</f>
        <v>0.85134975166495863</v>
      </c>
      <c r="Y215" s="90">
        <f>'CALC| 3'!Z20</f>
        <v>0.84313422656139181</v>
      </c>
      <c r="Z215" s="90">
        <f>'CALC| 3'!AA20</f>
        <v>0.83499798127507441</v>
      </c>
      <c r="AA215" s="90">
        <f>'CALC| 3'!AB20</f>
        <v>0.82694025075576982</v>
      </c>
      <c r="AB215" s="90">
        <f>'CALC| 3'!AC20</f>
        <v>0.81896027733597665</v>
      </c>
      <c r="AC215" s="90">
        <f>'CALC| 3'!AD20</f>
        <v>0.81105731065968456</v>
      </c>
      <c r="AD215" s="90">
        <f>'CALC| 3'!AE20</f>
        <v>0.80323060761181853</v>
      </c>
      <c r="AE215" s="90">
        <f>'CALC| 3'!AF20</f>
        <v>0.79547943224836448</v>
      </c>
      <c r="AF215" s="90">
        <f>'CALC| 3'!AG20</f>
        <v>0.78780305572716769</v>
      </c>
      <c r="AG215" s="90">
        <f>'CALC| 3'!AH20</f>
        <v>0.78020075623940055</v>
      </c>
      <c r="AH215" s="90">
        <f>'CALC| 3'!AI20</f>
        <v>0.77267181894169024</v>
      </c>
      <c r="AI215" s="90">
        <f>'CALC| 3'!AJ20</f>
        <v>0.76521553588890301</v>
      </c>
      <c r="AJ215" s="90">
        <f>'CALC| 3'!AK20</f>
        <v>0.75783120596757503</v>
      </c>
      <c r="AK215" s="90">
        <f>'CALC| 3'!AL20</f>
        <v>0.75051813482998797</v>
      </c>
      <c r="AL215" s="90">
        <f>'CALC| 3'!AM20</f>
        <v>0.74327563482887848</v>
      </c>
      <c r="AM215" s="90"/>
      <c r="AN215" s="90"/>
      <c r="AO215" s="90"/>
      <c r="AP215" s="90"/>
      <c r="AQ215" s="90"/>
      <c r="AR215" s="90"/>
      <c r="AS215" s="90"/>
      <c r="AT215" s="90"/>
      <c r="AU215" s="90"/>
      <c r="AV215" s="90"/>
      <c r="AW215" s="90"/>
      <c r="AX215" s="90"/>
      <c r="AY215" s="90"/>
      <c r="AZ215" s="90"/>
      <c r="BA215" s="90"/>
      <c r="BB215" s="90"/>
      <c r="BC215" s="90"/>
      <c r="BD215" s="90"/>
      <c r="BE215" s="90"/>
      <c r="BF215" s="90"/>
      <c r="BG215" s="90"/>
      <c r="BH215" s="90"/>
      <c r="BI215" s="90"/>
      <c r="BJ215" s="90"/>
      <c r="BK215" s="90"/>
      <c r="BL215" s="90"/>
      <c r="BM215" s="90"/>
      <c r="BN215" s="90"/>
      <c r="BO215" s="68"/>
      <c r="BP215" s="68"/>
      <c r="BQ215" s="68"/>
      <c r="BR215" s="68"/>
      <c r="BS215" s="68"/>
    </row>
    <row r="216" spans="1:71" ht="15.4" x14ac:dyDescent="0.6">
      <c r="A216" s="69"/>
      <c r="B216" s="68"/>
      <c r="C216" s="68" t="s">
        <v>25</v>
      </c>
      <c r="D216" s="34" t="s">
        <v>0</v>
      </c>
      <c r="E216" s="20" t="s">
        <v>110</v>
      </c>
      <c r="F216" s="20"/>
      <c r="G216" s="90">
        <f>'CALC| 3'!$G$24*'CALC| 3'!H21</f>
        <v>0.12306440000000003</v>
      </c>
      <c r="H216" s="90">
        <f>'CALC| 3'!$G$24*'CALC| 3'!I21</f>
        <v>0.12306440000000003</v>
      </c>
      <c r="I216" s="90">
        <f>'CALC| 3'!$G$24*'CALC| 3'!J21</f>
        <v>0.12306440000000003</v>
      </c>
      <c r="J216" s="90">
        <f>'CALC| 3'!$G$24*'CALC| 3'!K21</f>
        <v>0.12306440000000003</v>
      </c>
      <c r="K216" s="90">
        <f>'CALC| 3'!$G$24*'CALC| 3'!L21</f>
        <v>0.12306440000000003</v>
      </c>
      <c r="L216" s="90">
        <f>'CALC| 3'!$G$24*'CALC| 3'!M21</f>
        <v>0.12306440000000003</v>
      </c>
      <c r="M216" s="90">
        <f>'CALC| 3'!$G$24*'CALC| 3'!N21</f>
        <v>0.12306440000000003</v>
      </c>
      <c r="N216" s="90">
        <f>'CALC| 3'!$G$24*'CALC| 3'!O21</f>
        <v>0.12306440000000003</v>
      </c>
      <c r="O216" s="90">
        <f>'CALC| 3'!$G$24*'CALC| 3'!P21</f>
        <v>0.12184852372800004</v>
      </c>
      <c r="P216" s="90">
        <f>'CALC| 3'!$G$24*'CALC| 3'!Q21</f>
        <v>0.1206446603135674</v>
      </c>
      <c r="Q216" s="90">
        <f>'CALC| 3'!$G$24*'CALC| 3'!R21</f>
        <v>0.11945269106966935</v>
      </c>
      <c r="R216" s="90">
        <f>'CALC| 3'!$G$24*'CALC| 3'!S21</f>
        <v>0.11827249848190102</v>
      </c>
      <c r="S216" s="90">
        <f>'CALC| 3'!$G$24*'CALC| 3'!T21</f>
        <v>0.11710396619689983</v>
      </c>
      <c r="T216" s="90">
        <f>'CALC| 3'!$G$24*'CALC| 3'!U21</f>
        <v>0.11594697901087446</v>
      </c>
      <c r="U216" s="90">
        <f>'CALC| 3'!$G$24*'CALC| 3'!V21</f>
        <v>0.11480142285824703</v>
      </c>
      <c r="V216" s="90">
        <f>'CALC| 3'!$G$24*'CALC| 3'!W21</f>
        <v>0.11366718480040755</v>
      </c>
      <c r="W216" s="90">
        <f>'CALC| 3'!$G$24*'CALC| 3'!X21</f>
        <v>0.11254415301457953</v>
      </c>
      <c r="X216" s="90">
        <f>'CALC| 3'!$G$24*'CALC| 3'!Y21</f>
        <v>0.11143221678279548</v>
      </c>
      <c r="Y216" s="90">
        <f>'CALC| 3'!$G$24*'CALC| 3'!Z21</f>
        <v>0.11033126648098147</v>
      </c>
      <c r="Z216" s="90">
        <f>'CALC| 3'!$G$24*'CALC| 3'!AA21</f>
        <v>0.10924119356814936</v>
      </c>
      <c r="AA216" s="90">
        <f>'CALC| 3'!$G$24*'CALC| 3'!AB21</f>
        <v>0.10816189057569606</v>
      </c>
      <c r="AB216" s="90">
        <f>'CALC| 3'!$G$24*'CALC| 3'!AC21</f>
        <v>0.10709325109680817</v>
      </c>
      <c r="AC216" s="90">
        <f>'CALC| 3'!$G$24*'CALC| 3'!AD21</f>
        <v>0.10603516977597172</v>
      </c>
      <c r="AD216" s="90">
        <f>'CALC| 3'!$G$24*'CALC| 3'!AE21</f>
        <v>0.10498754229858512</v>
      </c>
      <c r="AE216" s="90">
        <f>'CALC| 3'!$G$24*'CALC| 3'!AF21</f>
        <v>0.1039502653806751</v>
      </c>
      <c r="AF216" s="90">
        <f>'CALC| 3'!$G$24*'CALC| 3'!AG21</f>
        <v>0.10292323675871402</v>
      </c>
      <c r="AG216" s="90">
        <f>'CALC| 3'!$G$24*'CALC| 3'!AH21</f>
        <v>0.10190635517953794</v>
      </c>
      <c r="AH216" s="90">
        <f>'CALC| 3'!$G$24*'CALC| 3'!AI21</f>
        <v>0.10089952039036411</v>
      </c>
      <c r="AI216" s="90">
        <f>'CALC| 3'!$G$24*'CALC| 3'!AJ21</f>
        <v>9.9902633128907306E-2</v>
      </c>
      <c r="AJ216" s="90">
        <f>'CALC| 3'!$G$24*'CALC| 3'!AK21</f>
        <v>9.8915595113593699E-2</v>
      </c>
      <c r="AK216" s="90">
        <f>'CALC| 3'!$G$24*'CALC| 3'!AL21</f>
        <v>9.7938309033871393E-2</v>
      </c>
      <c r="AL216" s="90">
        <f>'CALC| 3'!$G$24*'CALC| 3'!AM21</f>
        <v>9.697067854061675E-2</v>
      </c>
      <c r="AM216" s="90"/>
      <c r="AN216" s="90"/>
      <c r="AO216" s="90"/>
      <c r="AP216" s="90"/>
      <c r="AQ216" s="90"/>
      <c r="AR216" s="90"/>
      <c r="AS216" s="90"/>
      <c r="AT216" s="90"/>
      <c r="AU216" s="90"/>
      <c r="AV216" s="90"/>
      <c r="AW216" s="90"/>
      <c r="AX216" s="90"/>
      <c r="AY216" s="90"/>
      <c r="AZ216" s="90"/>
      <c r="BA216" s="90"/>
      <c r="BB216" s="90"/>
      <c r="BC216" s="90"/>
      <c r="BD216" s="90"/>
      <c r="BE216" s="90"/>
      <c r="BF216" s="90"/>
      <c r="BG216" s="90"/>
      <c r="BH216" s="90"/>
      <c r="BI216" s="90"/>
      <c r="BJ216" s="90"/>
      <c r="BK216" s="90"/>
      <c r="BL216" s="90"/>
      <c r="BM216" s="90"/>
      <c r="BN216" s="90"/>
      <c r="BO216" s="68"/>
      <c r="BP216" s="68"/>
      <c r="BQ216" s="68"/>
      <c r="BR216" s="68"/>
      <c r="BS216" s="68"/>
    </row>
    <row r="217" spans="1:71" ht="14.25" x14ac:dyDescent="0.4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</row>
    <row r="218" spans="1:71" x14ac:dyDescent="0.35">
      <c r="A218" s="69"/>
      <c r="B218" s="68"/>
      <c r="C218" s="70" t="s">
        <v>26</v>
      </c>
      <c r="D218" s="68"/>
      <c r="E218" s="68"/>
      <c r="F218" s="68"/>
      <c r="G218" s="90"/>
      <c r="H218" s="90"/>
      <c r="I218" s="90"/>
      <c r="J218" s="90"/>
      <c r="K218" s="90"/>
      <c r="L218" s="90"/>
      <c r="M218" s="90"/>
      <c r="N218" s="90"/>
      <c r="O218" s="90"/>
      <c r="P218" s="90"/>
      <c r="Q218" s="90"/>
      <c r="R218" s="90"/>
      <c r="S218" s="90"/>
      <c r="T218" s="90"/>
      <c r="U218" s="90"/>
      <c r="V218" s="90"/>
      <c r="W218" s="90"/>
      <c r="X218" s="90"/>
      <c r="Y218" s="90"/>
      <c r="Z218" s="90"/>
      <c r="AA218" s="90"/>
      <c r="AB218" s="90"/>
      <c r="AC218" s="90"/>
      <c r="AD218" s="90"/>
      <c r="AE218" s="90"/>
      <c r="AF218" s="90"/>
      <c r="AG218" s="90"/>
      <c r="AH218" s="90"/>
      <c r="AI218" s="90"/>
      <c r="AJ218" s="90"/>
      <c r="AK218" s="90"/>
      <c r="AL218" s="90"/>
      <c r="AM218" s="90"/>
      <c r="AN218" s="90"/>
      <c r="AO218" s="90"/>
      <c r="AP218" s="90"/>
      <c r="AQ218" s="90"/>
      <c r="AR218" s="90"/>
      <c r="AS218" s="90"/>
      <c r="AT218" s="90"/>
      <c r="AU218" s="90"/>
      <c r="AV218" s="90"/>
      <c r="AW218" s="90"/>
      <c r="AX218" s="90"/>
      <c r="AY218" s="90"/>
      <c r="AZ218" s="90"/>
      <c r="BA218" s="90"/>
      <c r="BB218" s="90"/>
      <c r="BC218" s="90"/>
      <c r="BD218" s="90"/>
      <c r="BE218" s="90"/>
      <c r="BF218" s="90"/>
      <c r="BG218" s="90"/>
      <c r="BH218" s="90"/>
      <c r="BI218" s="90"/>
      <c r="BJ218" s="90"/>
      <c r="BK218" s="90"/>
      <c r="BL218" s="90"/>
      <c r="BM218" s="90"/>
      <c r="BN218" s="90"/>
      <c r="BO218" s="68"/>
      <c r="BP218" s="68"/>
      <c r="BQ218" s="68"/>
      <c r="BR218" s="68"/>
      <c r="BS218" s="68"/>
    </row>
    <row r="219" spans="1:71" ht="15.4" x14ac:dyDescent="0.6">
      <c r="A219" s="69"/>
      <c r="B219" s="68"/>
      <c r="C219" s="98" t="s">
        <v>27</v>
      </c>
      <c r="D219" s="34" t="s">
        <v>0</v>
      </c>
      <c r="E219" s="20" t="s">
        <v>110</v>
      </c>
      <c r="F219" s="20"/>
      <c r="G219" s="90">
        <f>'CALC| 3'!$G$28*'CALC| 3'!H21</f>
        <v>1.2306440000000002E-2</v>
      </c>
      <c r="H219" s="90">
        <f>'CALC| 3'!$G$28*'CALC| 3'!I21</f>
        <v>1.2306440000000002E-2</v>
      </c>
      <c r="I219" s="90">
        <f>'CALC| 3'!$G$28*'CALC| 3'!J21</f>
        <v>1.2306440000000002E-2</v>
      </c>
      <c r="J219" s="90">
        <f>'CALC| 3'!$G$28*'CALC| 3'!K21</f>
        <v>1.2306440000000002E-2</v>
      </c>
      <c r="K219" s="90">
        <f>'CALC| 3'!$G$28*'CALC| 3'!L21</f>
        <v>1.2306440000000002E-2</v>
      </c>
      <c r="L219" s="90">
        <f>'CALC| 3'!$G$28*'CALC| 3'!M21</f>
        <v>1.2306440000000002E-2</v>
      </c>
      <c r="M219" s="90">
        <f>'CALC| 3'!$G$28*'CALC| 3'!N21</f>
        <v>1.2306440000000002E-2</v>
      </c>
      <c r="N219" s="90">
        <f>'CALC| 3'!$G$28*'CALC| 3'!O21</f>
        <v>1.2306440000000002E-2</v>
      </c>
      <c r="O219" s="90">
        <f>'CALC| 3'!$G$28*'CALC| 3'!P21</f>
        <v>1.2184852372800002E-2</v>
      </c>
      <c r="P219" s="90">
        <f>'CALC| 3'!$G$28*'CALC| 3'!Q21</f>
        <v>1.2064466031356738E-2</v>
      </c>
      <c r="Q219" s="90">
        <f>'CALC| 3'!$G$28*'CALC| 3'!R21</f>
        <v>1.1945269106966933E-2</v>
      </c>
      <c r="R219" s="90">
        <f>'CALC| 3'!$G$28*'CALC| 3'!S21</f>
        <v>1.1827249848190101E-2</v>
      </c>
      <c r="S219" s="90">
        <f>'CALC| 3'!$G$28*'CALC| 3'!T21</f>
        <v>1.1710396619689983E-2</v>
      </c>
      <c r="T219" s="90">
        <f>'CALC| 3'!$G$28*'CALC| 3'!U21</f>
        <v>1.1594697901087445E-2</v>
      </c>
      <c r="U219" s="90">
        <f>'CALC| 3'!$G$28*'CALC| 3'!V21</f>
        <v>1.1480142285824701E-2</v>
      </c>
      <c r="V219" s="90">
        <f>'CALC| 3'!$G$28*'CALC| 3'!W21</f>
        <v>1.1366718480040753E-2</v>
      </c>
      <c r="W219" s="90">
        <f>'CALC| 3'!$G$28*'CALC| 3'!X21</f>
        <v>1.1254415301457951E-2</v>
      </c>
      <c r="X219" s="90">
        <f>'CALC| 3'!$G$28*'CALC| 3'!Y21</f>
        <v>1.1143221678279547E-2</v>
      </c>
      <c r="Y219" s="90">
        <f>'CALC| 3'!$G$28*'CALC| 3'!Z21</f>
        <v>1.1033126648098145E-2</v>
      </c>
      <c r="Z219" s="90">
        <f>'CALC| 3'!$G$28*'CALC| 3'!AA21</f>
        <v>1.0924119356814935E-2</v>
      </c>
      <c r="AA219" s="90">
        <f>'CALC| 3'!$G$28*'CALC| 3'!AB21</f>
        <v>1.0816189057569604E-2</v>
      </c>
      <c r="AB219" s="90">
        <f>'CALC| 3'!$G$28*'CALC| 3'!AC21</f>
        <v>1.0709325109680817E-2</v>
      </c>
      <c r="AC219" s="90">
        <f>'CALC| 3'!$G$28*'CALC| 3'!AD21</f>
        <v>1.060351697759717E-2</v>
      </c>
      <c r="AD219" s="90">
        <f>'CALC| 3'!$G$28*'CALC| 3'!AE21</f>
        <v>1.049875422985851E-2</v>
      </c>
      <c r="AE219" s="90">
        <f>'CALC| 3'!$G$28*'CALC| 3'!AF21</f>
        <v>1.0395026538067509E-2</v>
      </c>
      <c r="AF219" s="90">
        <f>'CALC| 3'!$G$28*'CALC| 3'!AG21</f>
        <v>1.0292323675871401E-2</v>
      </c>
      <c r="AG219" s="90">
        <f>'CALC| 3'!$G$28*'CALC| 3'!AH21</f>
        <v>1.0190635517953793E-2</v>
      </c>
      <c r="AH219" s="90">
        <f>'CALC| 3'!$G$28*'CALC| 3'!AI21</f>
        <v>1.0089952039036409E-2</v>
      </c>
      <c r="AI219" s="90">
        <f>'CALC| 3'!$G$28*'CALC| 3'!AJ21</f>
        <v>9.9902633128907299E-3</v>
      </c>
      <c r="AJ219" s="90">
        <f>'CALC| 3'!$G$28*'CALC| 3'!AK21</f>
        <v>9.8915595113593692E-3</v>
      </c>
      <c r="AK219" s="90">
        <f>'CALC| 3'!$G$28*'CALC| 3'!AL21</f>
        <v>9.7938309033871393E-3</v>
      </c>
      <c r="AL219" s="90">
        <f>'CALC| 3'!$G$28*'CALC| 3'!AM21</f>
        <v>9.697067854061674E-3</v>
      </c>
      <c r="AM219" s="90"/>
      <c r="AN219" s="90"/>
      <c r="AO219" s="90"/>
      <c r="AP219" s="90"/>
      <c r="AQ219" s="90"/>
      <c r="AR219" s="90"/>
      <c r="AS219" s="90"/>
      <c r="AT219" s="90"/>
      <c r="AU219" s="90"/>
      <c r="AV219" s="90"/>
      <c r="AW219" s="90"/>
      <c r="AX219" s="90"/>
      <c r="AY219" s="90"/>
      <c r="AZ219" s="90"/>
      <c r="BA219" s="90"/>
      <c r="BB219" s="90"/>
      <c r="BC219" s="90"/>
      <c r="BD219" s="90"/>
      <c r="BE219" s="90"/>
      <c r="BF219" s="90"/>
      <c r="BG219" s="90"/>
      <c r="BH219" s="90"/>
      <c r="BI219" s="90"/>
      <c r="BJ219" s="90"/>
      <c r="BK219" s="90"/>
      <c r="BL219" s="90"/>
      <c r="BM219" s="90"/>
      <c r="BN219" s="90"/>
      <c r="BO219" s="68"/>
      <c r="BP219" s="68"/>
      <c r="BQ219" s="68"/>
      <c r="BR219" s="68"/>
      <c r="BS219" s="68"/>
    </row>
    <row r="220" spans="1:71" ht="14.25" x14ac:dyDescent="0.4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</row>
    <row r="221" spans="1:71" ht="15.4" x14ac:dyDescent="0.6">
      <c r="A221" s="69"/>
      <c r="B221" s="68"/>
      <c r="C221" s="70" t="s">
        <v>28</v>
      </c>
      <c r="D221" s="34"/>
      <c r="E221" s="20"/>
      <c r="F221" s="20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  <c r="R221" s="90"/>
      <c r="S221" s="90"/>
      <c r="T221" s="90"/>
      <c r="U221" s="90"/>
      <c r="V221" s="90"/>
      <c r="W221" s="90"/>
      <c r="X221" s="90"/>
      <c r="Y221" s="90"/>
      <c r="Z221" s="90"/>
      <c r="AA221" s="90"/>
      <c r="AB221" s="90"/>
      <c r="AC221" s="90"/>
      <c r="AD221" s="90"/>
      <c r="AE221" s="90"/>
      <c r="AF221" s="90"/>
      <c r="AG221" s="90"/>
      <c r="AH221" s="90"/>
      <c r="AI221" s="90"/>
      <c r="AJ221" s="90"/>
      <c r="AK221" s="90"/>
      <c r="AL221" s="90"/>
      <c r="AM221" s="90"/>
      <c r="AN221" s="90"/>
      <c r="AO221" s="90"/>
      <c r="AP221" s="90"/>
      <c r="AQ221" s="90"/>
      <c r="AR221" s="90"/>
      <c r="AS221" s="90"/>
      <c r="AT221" s="90"/>
      <c r="AU221" s="90"/>
      <c r="AV221" s="90"/>
      <c r="AW221" s="90"/>
      <c r="AX221" s="90"/>
      <c r="AY221" s="90"/>
      <c r="AZ221" s="90"/>
      <c r="BA221" s="90"/>
      <c r="BB221" s="90"/>
      <c r="BC221" s="90"/>
      <c r="BD221" s="90"/>
      <c r="BE221" s="90"/>
      <c r="BF221" s="90"/>
      <c r="BG221" s="90"/>
      <c r="BH221" s="90"/>
      <c r="BI221" s="90"/>
      <c r="BJ221" s="90"/>
      <c r="BK221" s="90"/>
      <c r="BL221" s="90"/>
      <c r="BM221" s="90"/>
      <c r="BN221" s="90"/>
      <c r="BO221" s="68"/>
      <c r="BP221" s="68"/>
      <c r="BQ221" s="68"/>
      <c r="BR221" s="68"/>
      <c r="BS221" s="68"/>
    </row>
    <row r="222" spans="1:71" ht="15.4" x14ac:dyDescent="0.6">
      <c r="A222" s="69"/>
      <c r="B222" s="68"/>
      <c r="C222" s="112" t="s">
        <v>223</v>
      </c>
      <c r="D222" s="34" t="s">
        <v>0</v>
      </c>
      <c r="E222" s="20" t="s">
        <v>110</v>
      </c>
      <c r="F222" s="20"/>
      <c r="G222" s="90">
        <f>'CALC| 3'!$G$32*'CALC| 3'!H21</f>
        <v>8.2847700000000003E-3</v>
      </c>
      <c r="H222" s="90">
        <f>'CALC| 3'!$G$32*'CALC| 3'!I21</f>
        <v>8.2847700000000003E-3</v>
      </c>
      <c r="I222" s="90">
        <f>'CALC| 3'!$G$32*'CALC| 3'!J21</f>
        <v>8.2847700000000003E-3</v>
      </c>
      <c r="J222" s="90">
        <f>'CALC| 3'!$G$32*'CALC| 3'!K21</f>
        <v>8.2847700000000003E-3</v>
      </c>
      <c r="K222" s="90">
        <f>'CALC| 3'!$G$32*'CALC| 3'!L21</f>
        <v>8.2847700000000003E-3</v>
      </c>
      <c r="L222" s="90">
        <f>'CALC| 3'!$G$32*'CALC| 3'!M21</f>
        <v>8.2847700000000003E-3</v>
      </c>
      <c r="M222" s="90">
        <f>'CALC| 3'!$G$32*'CALC| 3'!N21</f>
        <v>8.2847700000000003E-3</v>
      </c>
      <c r="N222" s="90">
        <f>'CALC| 3'!$G$32*'CALC| 3'!O21</f>
        <v>8.2847700000000003E-3</v>
      </c>
      <c r="O222" s="90">
        <f>'CALC| 3'!$G$32*'CALC| 3'!P21</f>
        <v>8.2029164724000004E-3</v>
      </c>
      <c r="P222" s="90">
        <f>'CALC| 3'!$G$32*'CALC| 3'!Q21</f>
        <v>8.1218716576526885E-3</v>
      </c>
      <c r="Q222" s="90">
        <f>'CALC| 3'!$G$32*'CALC| 3'!R21</f>
        <v>8.0416275656750805E-3</v>
      </c>
      <c r="R222" s="90">
        <f>'CALC| 3'!$G$32*'CALC| 3'!S21</f>
        <v>7.9621762853262102E-3</v>
      </c>
      <c r="S222" s="90">
        <f>'CALC| 3'!$G$32*'CALC| 3'!T21</f>
        <v>7.883509983627187E-3</v>
      </c>
      <c r="T222" s="90">
        <f>'CALC| 3'!$G$32*'CALC| 3'!U21</f>
        <v>7.8056209049889511E-3</v>
      </c>
      <c r="U222" s="90">
        <f>'CALC| 3'!$G$32*'CALC| 3'!V21</f>
        <v>7.72850137044766E-3</v>
      </c>
      <c r="V222" s="90">
        <f>'CALC| 3'!$G$32*'CALC| 3'!W21</f>
        <v>7.6521437769076373E-3</v>
      </c>
      <c r="W222" s="90">
        <f>'CALC| 3'!$G$32*'CALC| 3'!X21</f>
        <v>7.5765405963917898E-3</v>
      </c>
      <c r="X222" s="90">
        <f>'CALC| 3'!$G$32*'CALC| 3'!Y21</f>
        <v>7.5016843752994389E-3</v>
      </c>
      <c r="Y222" s="90">
        <f>'CALC| 3'!$G$32*'CALC| 3'!Z21</f>
        <v>7.4275677336714816E-3</v>
      </c>
      <c r="Z222" s="90">
        <f>'CALC| 3'!$G$32*'CALC| 3'!AA21</f>
        <v>7.3541833644628065E-3</v>
      </c>
      <c r="AA222" s="90">
        <f>'CALC| 3'!$G$32*'CALC| 3'!AB21</f>
        <v>7.2815240328219146E-3</v>
      </c>
      <c r="AB222" s="90">
        <f>'CALC| 3'!$G$32*'CALC| 3'!AC21</f>
        <v>7.2095825753776344E-3</v>
      </c>
      <c r="AC222" s="90">
        <f>'CALC| 3'!$G$32*'CALC| 3'!AD21</f>
        <v>7.1383518995329033E-3</v>
      </c>
      <c r="AD222" s="90">
        <f>'CALC| 3'!$G$32*'CALC| 3'!AE21</f>
        <v>7.0678249827655177E-3</v>
      </c>
      <c r="AE222" s="90">
        <f>'CALC| 3'!$G$32*'CALC| 3'!AF21</f>
        <v>6.9979948719357948E-3</v>
      </c>
      <c r="AF222" s="90">
        <f>'CALC| 3'!$G$32*'CALC| 3'!AG21</f>
        <v>6.9288546826010693E-3</v>
      </c>
      <c r="AG222" s="90">
        <f>'CALC| 3'!$G$32*'CALC| 3'!AH21</f>
        <v>6.860397598336971E-3</v>
      </c>
      <c r="AH222" s="90">
        <f>'CALC| 3'!$G$32*'CALC| 3'!AI21</f>
        <v>6.7926168700654021E-3</v>
      </c>
      <c r="AI222" s="90">
        <f>'CALC| 3'!$G$32*'CALC| 3'!AJ21</f>
        <v>6.725505815389156E-3</v>
      </c>
      <c r="AJ222" s="90">
        <f>'CALC| 3'!$G$32*'CALC| 3'!AK21</f>
        <v>6.6590578179331113E-3</v>
      </c>
      <c r="AK222" s="90">
        <f>'CALC| 3'!$G$32*'CALC| 3'!AL21</f>
        <v>6.5932663266919317E-3</v>
      </c>
      <c r="AL222" s="90">
        <f>'CALC| 3'!$G$32*'CALC| 3'!AM21</f>
        <v>6.5281248553842154E-3</v>
      </c>
      <c r="AM222" s="90"/>
      <c r="AN222" s="90"/>
      <c r="AO222" s="90"/>
      <c r="AP222" s="90"/>
      <c r="AQ222" s="90"/>
      <c r="AR222" s="90"/>
      <c r="AS222" s="90"/>
      <c r="AT222" s="90"/>
      <c r="AU222" s="90"/>
      <c r="AV222" s="90"/>
      <c r="AW222" s="90"/>
      <c r="AX222" s="90"/>
      <c r="AY222" s="90"/>
      <c r="AZ222" s="90"/>
      <c r="BA222" s="90"/>
      <c r="BB222" s="90"/>
      <c r="BC222" s="90"/>
      <c r="BD222" s="90"/>
      <c r="BE222" s="90"/>
      <c r="BF222" s="90"/>
      <c r="BG222" s="90"/>
      <c r="BH222" s="90"/>
      <c r="BI222" s="90"/>
      <c r="BJ222" s="90"/>
      <c r="BK222" s="90"/>
      <c r="BL222" s="90"/>
      <c r="BM222" s="90"/>
      <c r="BN222" s="90"/>
      <c r="BO222" s="68"/>
      <c r="BP222" s="68"/>
      <c r="BQ222" s="68"/>
      <c r="BR222" s="68"/>
      <c r="BS222" s="68"/>
    </row>
    <row r="223" spans="1:71" ht="15.4" x14ac:dyDescent="0.6">
      <c r="A223" s="100"/>
      <c r="B223" s="68"/>
      <c r="C223" s="112" t="s">
        <v>154</v>
      </c>
      <c r="D223" s="34" t="s">
        <v>0</v>
      </c>
      <c r="E223" s="20" t="s">
        <v>110</v>
      </c>
      <c r="F223" s="20"/>
      <c r="G223" s="90">
        <f>'CALC| 3'!$G$33*'CALC| 3'!H21</f>
        <v>1.4100189819433935E-2</v>
      </c>
      <c r="H223" s="90">
        <f>'CALC| 3'!$G$33*'CALC| 3'!I21</f>
        <v>1.4100189819433935E-2</v>
      </c>
      <c r="I223" s="90">
        <f>'CALC| 3'!$G$33*'CALC| 3'!J21</f>
        <v>1.4100189819433935E-2</v>
      </c>
      <c r="J223" s="90">
        <f>'CALC| 3'!$G$33*'CALC| 3'!K21</f>
        <v>1.4100189819433935E-2</v>
      </c>
      <c r="K223" s="90">
        <f>'CALC| 3'!$G$33*'CALC| 3'!L21</f>
        <v>1.4100189819433935E-2</v>
      </c>
      <c r="L223" s="90">
        <f>'CALC| 3'!$G$33*'CALC| 3'!M21</f>
        <v>1.4100189819433935E-2</v>
      </c>
      <c r="M223" s="90">
        <f>'CALC| 3'!$G$33*'CALC| 3'!N21</f>
        <v>1.4100189819433935E-2</v>
      </c>
      <c r="N223" s="90">
        <f>'CALC| 3'!$G$33*'CALC| 3'!O21</f>
        <v>1.4100189819433935E-2</v>
      </c>
      <c r="O223" s="90">
        <f>'CALC| 3'!$G$33*'CALC| 3'!P21</f>
        <v>1.3960879944017927E-2</v>
      </c>
      <c r="P223" s="90">
        <f>'CALC| 3'!$G$33*'CALC| 3'!Q21</f>
        <v>1.382294645017103E-2</v>
      </c>
      <c r="Q223" s="90">
        <f>'CALC| 3'!$G$33*'CALC| 3'!R21</f>
        <v>1.3686375739243341E-2</v>
      </c>
      <c r="R223" s="90">
        <f>'CALC| 3'!$G$33*'CALC| 3'!S21</f>
        <v>1.3551154346939617E-2</v>
      </c>
      <c r="S223" s="90">
        <f>'CALC| 3'!$G$33*'CALC| 3'!T21</f>
        <v>1.3417268941991854E-2</v>
      </c>
      <c r="T223" s="90">
        <f>'CALC| 3'!$G$33*'CALC| 3'!U21</f>
        <v>1.3284706324844974E-2</v>
      </c>
      <c r="U223" s="90">
        <f>'CALC| 3'!$G$33*'CALC| 3'!V21</f>
        <v>1.3153453426355507E-2</v>
      </c>
      <c r="V223" s="90">
        <f>'CALC| 3'!$G$33*'CALC| 3'!W21</f>
        <v>1.3023497306503115E-2</v>
      </c>
      <c r="W223" s="90">
        <f>'CALC| 3'!$G$33*'CALC| 3'!X21</f>
        <v>1.2894825153114863E-2</v>
      </c>
      <c r="X223" s="90">
        <f>'CALC| 3'!$G$33*'CALC| 3'!Y21</f>
        <v>1.2767424280602088E-2</v>
      </c>
      <c r="Y223" s="90">
        <f>'CALC| 3'!$G$33*'CALC| 3'!Z21</f>
        <v>1.2641282128709741E-2</v>
      </c>
      <c r="Z223" s="90">
        <f>'CALC| 3'!$G$33*'CALC| 3'!AA21</f>
        <v>1.2516386261278089E-2</v>
      </c>
      <c r="AA223" s="90">
        <f>'CALC| 3'!$G$33*'CALC| 3'!AB21</f>
        <v>1.2392724365016662E-2</v>
      </c>
      <c r="AB223" s="90">
        <f>'CALC| 3'!$G$33*'CALC| 3'!AC21</f>
        <v>1.2270284248290296E-2</v>
      </c>
      <c r="AC223" s="90">
        <f>'CALC| 3'!$G$33*'CALC| 3'!AD21</f>
        <v>1.214905383991719E-2</v>
      </c>
      <c r="AD223" s="90">
        <f>'CALC| 3'!$G$33*'CALC| 3'!AE21</f>
        <v>1.2029021187978807E-2</v>
      </c>
      <c r="AE223" s="90">
        <f>'CALC| 3'!$G$33*'CALC| 3'!AF21</f>
        <v>1.1910174458641577E-2</v>
      </c>
      <c r="AF223" s="90">
        <f>'CALC| 3'!$G$33*'CALC| 3'!AG21</f>
        <v>1.1792501934990198E-2</v>
      </c>
      <c r="AG223" s="90">
        <f>'CALC| 3'!$G$33*'CALC| 3'!AH21</f>
        <v>1.1675992015872496E-2</v>
      </c>
      <c r="AH223" s="90">
        <f>'CALC| 3'!$G$33*'CALC| 3'!AI21</f>
        <v>1.1560633214755676E-2</v>
      </c>
      <c r="AI223" s="90">
        <f>'CALC| 3'!$G$33*'CALC| 3'!AJ21</f>
        <v>1.1446414158593888E-2</v>
      </c>
      <c r="AJ223" s="90">
        <f>'CALC| 3'!$G$33*'CALC| 3'!AK21</f>
        <v>1.1333323586706981E-2</v>
      </c>
      <c r="AK223" s="90">
        <f>'CALC| 3'!$G$33*'CALC| 3'!AL21</f>
        <v>1.1221350349670317E-2</v>
      </c>
      <c r="AL223" s="90">
        <f>'CALC| 3'!$G$33*'CALC| 3'!AM21</f>
        <v>1.1110483408215575E-2</v>
      </c>
      <c r="AM223" s="90"/>
      <c r="AN223" s="90"/>
      <c r="AO223" s="90"/>
      <c r="AP223" s="90"/>
      <c r="AQ223" s="90"/>
      <c r="AR223" s="90"/>
      <c r="AS223" s="90"/>
      <c r="AT223" s="90"/>
      <c r="AU223" s="90"/>
      <c r="AV223" s="90"/>
      <c r="AW223" s="90"/>
      <c r="AX223" s="90"/>
      <c r="AY223" s="90"/>
      <c r="AZ223" s="90"/>
      <c r="BA223" s="90"/>
      <c r="BB223" s="90"/>
      <c r="BC223" s="90"/>
      <c r="BD223" s="90"/>
      <c r="BE223" s="90"/>
      <c r="BF223" s="90"/>
      <c r="BG223" s="90"/>
      <c r="BH223" s="90"/>
      <c r="BI223" s="90"/>
      <c r="BJ223" s="90"/>
      <c r="BK223" s="90"/>
      <c r="BL223" s="90"/>
      <c r="BM223" s="90"/>
      <c r="BN223" s="90"/>
      <c r="BO223" s="68"/>
      <c r="BP223" s="68"/>
      <c r="BQ223" s="68"/>
      <c r="BR223" s="68"/>
      <c r="BS223" s="68"/>
    </row>
    <row r="224" spans="1:71" ht="15.4" x14ac:dyDescent="0.6">
      <c r="A224" s="69"/>
      <c r="B224" s="68"/>
      <c r="C224" s="112" t="s">
        <v>224</v>
      </c>
      <c r="D224" s="34" t="s">
        <v>0</v>
      </c>
      <c r="E224" s="20" t="s">
        <v>110</v>
      </c>
      <c r="F224" s="20"/>
      <c r="G224" s="90">
        <f>'CALC| 3'!$G$34*'CALC| 3'!H21</f>
        <v>2.108591825212168E-2</v>
      </c>
      <c r="H224" s="90">
        <f>'CALC| 3'!$G$34*'CALC| 3'!I21</f>
        <v>2.108591825212168E-2</v>
      </c>
      <c r="I224" s="90">
        <f>'CALC| 3'!$G$34*'CALC| 3'!J21</f>
        <v>2.108591825212168E-2</v>
      </c>
      <c r="J224" s="90">
        <f>'CALC| 3'!$G$34*'CALC| 3'!K21</f>
        <v>2.108591825212168E-2</v>
      </c>
      <c r="K224" s="90">
        <f>'CALC| 3'!$G$34*'CALC| 3'!L21</f>
        <v>2.108591825212168E-2</v>
      </c>
      <c r="L224" s="90">
        <f>'CALC| 3'!$G$34*'CALC| 3'!M21</f>
        <v>2.108591825212168E-2</v>
      </c>
      <c r="M224" s="90">
        <f>'CALC| 3'!$G$34*'CALC| 3'!N21</f>
        <v>2.108591825212168E-2</v>
      </c>
      <c r="N224" s="90">
        <f>'CALC| 3'!$G$34*'CALC| 3'!O21</f>
        <v>2.108591825212168E-2</v>
      </c>
      <c r="O224" s="90">
        <f>'CALC| 3'!$G$34*'CALC| 3'!P21</f>
        <v>2.0877589379790718E-2</v>
      </c>
      <c r="P224" s="90">
        <f>'CALC| 3'!$G$34*'CALC| 3'!Q21</f>
        <v>2.0671318796718387E-2</v>
      </c>
      <c r="Q224" s="90">
        <f>'CALC| 3'!$G$34*'CALC| 3'!R21</f>
        <v>2.0467086167006807E-2</v>
      </c>
      <c r="R224" s="90">
        <f>'CALC| 3'!$G$34*'CALC| 3'!S21</f>
        <v>2.026487135567678E-2</v>
      </c>
      <c r="S224" s="90">
        <f>'CALC| 3'!$G$34*'CALC| 3'!T21</f>
        <v>2.0064654426682694E-2</v>
      </c>
      <c r="T224" s="90">
        <f>'CALC| 3'!$G$34*'CALC| 3'!U21</f>
        <v>1.9866415640947068E-2</v>
      </c>
      <c r="U224" s="90">
        <f>'CALC| 3'!$G$34*'CALC| 3'!V21</f>
        <v>1.9670135454414515E-2</v>
      </c>
      <c r="V224" s="90">
        <f>'CALC| 3'!$G$34*'CALC| 3'!W21</f>
        <v>1.9475794516124897E-2</v>
      </c>
      <c r="W224" s="90">
        <f>'CALC| 3'!$G$34*'CALC| 3'!X21</f>
        <v>1.9283373666305583E-2</v>
      </c>
      <c r="X224" s="90">
        <f>'CALC| 3'!$G$34*'CALC| 3'!Y21</f>
        <v>1.9092853934482484E-2</v>
      </c>
      <c r="Y224" s="90">
        <f>'CALC| 3'!$G$34*'CALC| 3'!Z21</f>
        <v>1.8904216537609798E-2</v>
      </c>
      <c r="Z224" s="90">
        <f>'CALC| 3'!$G$34*'CALC| 3'!AA21</f>
        <v>1.8717442878218214E-2</v>
      </c>
      <c r="AA224" s="90">
        <f>'CALC| 3'!$G$34*'CALC| 3'!AB21</f>
        <v>1.8532514542581421E-2</v>
      </c>
      <c r="AB224" s="90">
        <f>'CALC| 3'!$G$34*'CALC| 3'!AC21</f>
        <v>1.8349413298900715E-2</v>
      </c>
      <c r="AC224" s="90">
        <f>'CALC| 3'!$G$34*'CALC| 3'!AD21</f>
        <v>1.8168121095507576E-2</v>
      </c>
      <c r="AD224" s="90">
        <f>'CALC| 3'!$G$34*'CALC| 3'!AE21</f>
        <v>1.798862005908396E-2</v>
      </c>
      <c r="AE224" s="90">
        <f>'CALC| 3'!$G$34*'CALC| 3'!AF21</f>
        <v>1.7810892492900212E-2</v>
      </c>
      <c r="AF224" s="90">
        <f>'CALC| 3'!$G$34*'CALC| 3'!AG21</f>
        <v>1.7634920875070358E-2</v>
      </c>
      <c r="AG224" s="90">
        <f>'CALC| 3'!$G$34*'CALC| 3'!AH21</f>
        <v>1.7460687856824662E-2</v>
      </c>
      <c r="AH224" s="90">
        <f>'CALC| 3'!$G$34*'CALC| 3'!AI21</f>
        <v>1.7288176260799235E-2</v>
      </c>
      <c r="AI224" s="90">
        <f>'CALC| 3'!$G$34*'CALC| 3'!AJ21</f>
        <v>1.711736907934254E-2</v>
      </c>
      <c r="AJ224" s="90">
        <f>'CALC| 3'!$G$34*'CALC| 3'!AK21</f>
        <v>1.6948249472838635E-2</v>
      </c>
      <c r="AK224" s="90">
        <f>'CALC| 3'!$G$34*'CALC| 3'!AL21</f>
        <v>1.6780800768046989E-2</v>
      </c>
      <c r="AL224" s="90">
        <f>'CALC| 3'!$G$34*'CALC| 3'!AM21</f>
        <v>1.6615006456458685E-2</v>
      </c>
      <c r="AM224" s="90"/>
      <c r="AN224" s="90"/>
      <c r="AO224" s="90"/>
      <c r="AP224" s="90"/>
      <c r="AQ224" s="90"/>
      <c r="AR224" s="90"/>
      <c r="AS224" s="90"/>
      <c r="AT224" s="90"/>
      <c r="AU224" s="90"/>
      <c r="AV224" s="90"/>
      <c r="AW224" s="90"/>
      <c r="AX224" s="90"/>
      <c r="AY224" s="90"/>
      <c r="AZ224" s="90"/>
      <c r="BA224" s="90"/>
      <c r="BB224" s="90"/>
      <c r="BC224" s="90"/>
      <c r="BD224" s="90"/>
      <c r="BE224" s="90"/>
      <c r="BF224" s="90"/>
      <c r="BG224" s="90"/>
      <c r="BH224" s="90"/>
      <c r="BI224" s="90"/>
      <c r="BJ224" s="90"/>
      <c r="BK224" s="90"/>
      <c r="BL224" s="90"/>
      <c r="BM224" s="90"/>
      <c r="BN224" s="90"/>
      <c r="BO224" s="68"/>
      <c r="BP224" s="68"/>
      <c r="BQ224" s="68"/>
      <c r="BR224" s="68"/>
      <c r="BS224" s="68"/>
    </row>
    <row r="225" spans="1:71" ht="15.4" x14ac:dyDescent="0.6">
      <c r="A225" s="69"/>
      <c r="B225" s="68"/>
      <c r="C225" s="112" t="s">
        <v>266</v>
      </c>
      <c r="D225" s="34" t="s">
        <v>0</v>
      </c>
      <c r="E225" s="20" t="s">
        <v>110</v>
      </c>
      <c r="F225" s="20"/>
      <c r="G225" s="90">
        <f>'CALC| 3'!$G$35*'CALC| 3'!H21</f>
        <v>7.5323257712518576E-2</v>
      </c>
      <c r="H225" s="90">
        <f>'CALC| 3'!$G$35*'CALC| 3'!I21</f>
        <v>7.5323257712518576E-2</v>
      </c>
      <c r="I225" s="90">
        <f>'CALC| 3'!$G$35*'CALC| 3'!J21</f>
        <v>7.5323257712518576E-2</v>
      </c>
      <c r="J225" s="90">
        <f>'CALC| 3'!$G$35*'CALC| 3'!K21</f>
        <v>7.5323257712518576E-2</v>
      </c>
      <c r="K225" s="90">
        <f>'CALC| 3'!$G$35*'CALC| 3'!L21</f>
        <v>7.5323257712518576E-2</v>
      </c>
      <c r="L225" s="90">
        <f>'CALC| 3'!$G$35*'CALC| 3'!M21</f>
        <v>7.5323257712518576E-2</v>
      </c>
      <c r="M225" s="90">
        <f>'CALC| 3'!$G$35*'CALC| 3'!N21</f>
        <v>7.5323257712518576E-2</v>
      </c>
      <c r="N225" s="90">
        <f>'CALC| 3'!$G$35*'CALC| 3'!O21</f>
        <v>7.5323257712518576E-2</v>
      </c>
      <c r="O225" s="90">
        <f>'CALC| 3'!$G$35*'CALC| 3'!P21</f>
        <v>7.4579063926318898E-2</v>
      </c>
      <c r="P225" s="90">
        <f>'CALC| 3'!$G$35*'CALC| 3'!Q21</f>
        <v>7.3842222774726865E-2</v>
      </c>
      <c r="Q225" s="90">
        <f>'CALC| 3'!$G$35*'CALC| 3'!R21</f>
        <v>7.3112661613712562E-2</v>
      </c>
      <c r="R225" s="90">
        <f>'CALC| 3'!$G$35*'CALC| 3'!S21</f>
        <v>7.2390308516969079E-2</v>
      </c>
      <c r="S225" s="90"/>
      <c r="T225" s="90"/>
      <c r="U225" s="90"/>
      <c r="V225" s="90"/>
      <c r="W225" s="90"/>
      <c r="X225" s="90"/>
      <c r="Y225" s="90"/>
      <c r="Z225" s="90"/>
      <c r="AA225" s="90"/>
      <c r="AB225" s="90"/>
      <c r="AC225" s="90"/>
      <c r="AD225" s="90"/>
      <c r="AE225" s="90"/>
      <c r="AF225" s="90"/>
      <c r="AG225" s="90"/>
      <c r="AH225" s="90"/>
      <c r="AI225" s="90"/>
      <c r="AJ225" s="90"/>
      <c r="AK225" s="90"/>
      <c r="AL225" s="90"/>
      <c r="AM225" s="90"/>
      <c r="AN225" s="90"/>
      <c r="AO225" s="90"/>
      <c r="AP225" s="90"/>
      <c r="AQ225" s="90"/>
      <c r="AR225" s="90"/>
      <c r="AS225" s="90"/>
      <c r="AT225" s="90"/>
      <c r="AU225" s="90"/>
      <c r="AV225" s="90"/>
      <c r="AW225" s="90"/>
      <c r="AX225" s="90"/>
      <c r="AY225" s="90"/>
      <c r="AZ225" s="90"/>
      <c r="BA225" s="90"/>
      <c r="BB225" s="90"/>
      <c r="BC225" s="90"/>
      <c r="BD225" s="90"/>
      <c r="BE225" s="90"/>
      <c r="BF225" s="90"/>
      <c r="BG225" s="90"/>
      <c r="BH225" s="90"/>
      <c r="BI225" s="90"/>
      <c r="BJ225" s="90"/>
      <c r="BK225" s="90"/>
      <c r="BL225" s="90"/>
      <c r="BM225" s="90"/>
      <c r="BN225" s="90"/>
      <c r="BO225" s="68"/>
      <c r="BP225" s="68"/>
      <c r="BQ225" s="68"/>
      <c r="BR225" s="68"/>
      <c r="BS225" s="68"/>
    </row>
    <row r="226" spans="1:71" ht="15.4" x14ac:dyDescent="0.6">
      <c r="A226" s="69"/>
      <c r="B226" s="68"/>
      <c r="C226" s="112" t="s">
        <v>267</v>
      </c>
      <c r="D226" s="34" t="s">
        <v>0</v>
      </c>
      <c r="E226" s="20" t="s">
        <v>110</v>
      </c>
      <c r="F226" s="2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>
        <f>'CALC| 3'!$G$36*'CALC| 3'!T21</f>
        <v>5.3756319201616082E-2</v>
      </c>
      <c r="T226" s="90">
        <f>'CALC| 3'!$G$36*'CALC| 3'!U21</f>
        <v>5.3225206767904112E-2</v>
      </c>
      <c r="U226" s="90">
        <f>'CALC| 3'!$G$36*'CALC| 3'!V21</f>
        <v>5.2699341725037221E-2</v>
      </c>
      <c r="V226" s="90">
        <f>'CALC| 3'!$G$36*'CALC| 3'!W21</f>
        <v>5.2178672228793854E-2</v>
      </c>
      <c r="W226" s="90">
        <f>'CALC| 3'!$G$36*'CALC| 3'!X21</f>
        <v>5.1663146947173375E-2</v>
      </c>
      <c r="X226" s="90">
        <f>'CALC| 3'!$G$36*'CALC| 3'!Y21</f>
        <v>5.11527150553353E-2</v>
      </c>
      <c r="Y226" s="90">
        <f>'CALC| 3'!$G$36*'CALC| 3'!Z21</f>
        <v>5.0647326230588589E-2</v>
      </c>
      <c r="Z226" s="90">
        <f>'CALC| 3'!$G$36*'CALC| 3'!AA21</f>
        <v>5.0146930647430372E-2</v>
      </c>
      <c r="AA226" s="90">
        <f>'CALC| 3'!$G$36*'CALC| 3'!AB21</f>
        <v>4.9651478972633764E-2</v>
      </c>
      <c r="AB226" s="90">
        <f>'CALC| 3'!$G$36*'CALC| 3'!AC21</f>
        <v>4.9160922360384142E-2</v>
      </c>
      <c r="AC226" s="90">
        <f>'CALC| 3'!$G$36*'CALC| 3'!AD21</f>
        <v>4.8675212447463548E-2</v>
      </c>
      <c r="AD226" s="90">
        <f>'CALC| 3'!$G$36*'CALC| 3'!AE21</f>
        <v>4.8194301348482606E-2</v>
      </c>
      <c r="AE226" s="90">
        <f>'CALC| 3'!$G$36*'CALC| 3'!AF21</f>
        <v>4.7718141651159597E-2</v>
      </c>
      <c r="AF226" s="90">
        <f>'CALC| 3'!$G$36*'CALC| 3'!AG21</f>
        <v>4.7246686411646144E-2</v>
      </c>
      <c r="AG226" s="90">
        <f>'CALC| 3'!$G$36*'CALC| 3'!AH21</f>
        <v>4.6779889149899077E-2</v>
      </c>
      <c r="AH226" s="90">
        <f>'CALC| 3'!$G$36*'CALC| 3'!AI21</f>
        <v>4.6317703845098077E-2</v>
      </c>
      <c r="AI226" s="90">
        <f>'CALC| 3'!$G$36*'CALC| 3'!AJ21</f>
        <v>4.5860084931108512E-2</v>
      </c>
      <c r="AJ226" s="90">
        <f>'CALC| 3'!$G$36*'CALC| 3'!AK21</f>
        <v>4.5406987291989158E-2</v>
      </c>
      <c r="AK226" s="90">
        <f>'CALC| 3'!$G$36*'CALC| 3'!AL21</f>
        <v>4.4958366257544305E-2</v>
      </c>
      <c r="AL226" s="90">
        <f>'CALC| 3'!$G$36*'CALC| 3'!AM21</f>
        <v>4.451417759891977E-2</v>
      </c>
      <c r="AM226" s="90"/>
      <c r="AN226" s="90"/>
      <c r="AO226" s="90"/>
      <c r="AP226" s="90"/>
      <c r="AQ226" s="90"/>
      <c r="AR226" s="90"/>
      <c r="AS226" s="90"/>
      <c r="AT226" s="90"/>
      <c r="AU226" s="90"/>
      <c r="AV226" s="90"/>
      <c r="AW226" s="90"/>
      <c r="AX226" s="90"/>
      <c r="AY226" s="90"/>
      <c r="AZ226" s="90"/>
      <c r="BA226" s="90"/>
      <c r="BB226" s="90"/>
      <c r="BC226" s="90"/>
      <c r="BD226" s="90"/>
      <c r="BE226" s="90"/>
      <c r="BF226" s="90"/>
      <c r="BG226" s="90"/>
      <c r="BH226" s="90"/>
      <c r="BI226" s="90"/>
      <c r="BJ226" s="90"/>
      <c r="BK226" s="90"/>
      <c r="BL226" s="90"/>
      <c r="BM226" s="90"/>
      <c r="BN226" s="90"/>
      <c r="BO226" s="68"/>
      <c r="BP226" s="68"/>
      <c r="BQ226" s="68"/>
      <c r="BR226" s="68"/>
      <c r="BS226" s="68"/>
    </row>
    <row r="227" spans="1:71" ht="15.4" x14ac:dyDescent="0.6">
      <c r="A227" s="69"/>
      <c r="B227" s="68"/>
      <c r="C227" s="68"/>
      <c r="D227" s="34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 s="68"/>
      <c r="BP227" s="68"/>
      <c r="BQ227" s="68"/>
      <c r="BR227" s="68"/>
      <c r="BS227" s="68"/>
    </row>
    <row r="228" spans="1:71" ht="14.25" x14ac:dyDescent="0.45">
      <c r="A228" s="69"/>
      <c r="B228" s="68"/>
      <c r="C228" s="70" t="s">
        <v>29</v>
      </c>
      <c r="D228" s="6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 s="68"/>
      <c r="BP228" s="68"/>
      <c r="BQ228" s="68"/>
      <c r="BR228" s="68"/>
      <c r="BS228" s="68"/>
    </row>
    <row r="229" spans="1:71" ht="15.4" x14ac:dyDescent="0.6">
      <c r="A229" s="69"/>
      <c r="B229" s="68"/>
      <c r="C229" s="68" t="s">
        <v>97</v>
      </c>
      <c r="D229" s="34" t="s">
        <v>0</v>
      </c>
      <c r="E229" s="20" t="s">
        <v>110</v>
      </c>
      <c r="F229" s="20"/>
      <c r="G229" s="90">
        <f>'CALC| 3'!H40</f>
        <v>2.3927676904173405E-2</v>
      </c>
      <c r="H229" s="90">
        <f>'CALC| 3'!I40</f>
        <v>2.3922173538485445E-2</v>
      </c>
      <c r="I229" s="90">
        <f>'CALC| 3'!J40</f>
        <v>2.3916671438571596E-2</v>
      </c>
      <c r="J229" s="90">
        <f>'CALC| 3'!K40</f>
        <v>2.3911170604140726E-2</v>
      </c>
      <c r="K229" s="90">
        <f>'CALC| 3'!L40</f>
        <v>2.3905671034901776E-2</v>
      </c>
      <c r="L229" s="90">
        <f>'CALC| 3'!M40</f>
        <v>2.3900172730563749E-2</v>
      </c>
      <c r="M229" s="90">
        <f>'CALC| 3'!N40</f>
        <v>2.3894675690835723E-2</v>
      </c>
      <c r="N229" s="90">
        <f>'CALC| 3'!O40</f>
        <v>2.3889179915426832E-2</v>
      </c>
      <c r="O229" s="90">
        <f>'CALC| 3'!P40</f>
        <v>2.3883685404046281E-2</v>
      </c>
      <c r="P229" s="90">
        <f>'CALC| 3'!Q40</f>
        <v>2.3878192156403355E-2</v>
      </c>
      <c r="Q229" s="90">
        <f>'CALC| 3'!R40</f>
        <v>2.3872700172207384E-2</v>
      </c>
      <c r="R229" s="90">
        <f>'CALC| 3'!S40</f>
        <v>2.3867209451167777E-2</v>
      </c>
      <c r="S229" s="90">
        <f>'CALC| 3'!T40</f>
        <v>2.386171999299401E-2</v>
      </c>
      <c r="T229" s="90">
        <f>'CALC| 3'!U40</f>
        <v>2.3856231797395624E-2</v>
      </c>
      <c r="U229" s="90">
        <f>'CALC| 3'!V40</f>
        <v>2.3850744864082226E-2</v>
      </c>
      <c r="V229" s="90">
        <f>'CALC| 3'!W40</f>
        <v>2.384525919276349E-2</v>
      </c>
      <c r="W229" s="90">
        <f>'CALC| 3'!X40</f>
        <v>2.3839774783149151E-2</v>
      </c>
      <c r="X229" s="90">
        <f>'CALC| 3'!Y40</f>
        <v>2.3834291634949031E-2</v>
      </c>
      <c r="Y229" s="90">
        <f>'CALC| 3'!Z40</f>
        <v>2.3828809747872992E-2</v>
      </c>
      <c r="Z229" s="90">
        <f>'CALC| 3'!AA40</f>
        <v>2.3823329121630984E-2</v>
      </c>
      <c r="AA229" s="90">
        <f>'CALC| 3'!AB40</f>
        <v>2.3817849755933009E-2</v>
      </c>
      <c r="AB229" s="90">
        <f>'CALC| 3'!AC40</f>
        <v>2.3812371650489148E-2</v>
      </c>
      <c r="AC229" s="90">
        <f>'CALC| 3'!AD40</f>
        <v>2.3806894805009533E-2</v>
      </c>
      <c r="AD229" s="90">
        <f>'CALC| 3'!AE40</f>
        <v>2.3801419219204385E-2</v>
      </c>
      <c r="AE229" s="90">
        <f>'CALC| 3'!AF40</f>
        <v>2.3795944892783968E-2</v>
      </c>
      <c r="AF229" s="90">
        <f>'CALC| 3'!AG40</f>
        <v>2.3790471825458629E-2</v>
      </c>
      <c r="AG229" s="90">
        <f>'CALC| 3'!AH40</f>
        <v>2.3785000016938777E-2</v>
      </c>
      <c r="AH229" s="90">
        <f>'CALC| 3'!AI40</f>
        <v>2.3779529466934884E-2</v>
      </c>
      <c r="AI229" s="90">
        <f>'CALC| 3'!AJ40</f>
        <v>2.3774060175157485E-2</v>
      </c>
      <c r="AJ229" s="90">
        <f>'CALC| 3'!AK40</f>
        <v>2.3768592141317206E-2</v>
      </c>
      <c r="AK229" s="90">
        <f>'CALC| 3'!AL40</f>
        <v>2.3763125365124701E-2</v>
      </c>
      <c r="AL229" s="90">
        <f>'CALC| 3'!AM40</f>
        <v>2.3757659846290725E-2</v>
      </c>
      <c r="AM229" s="90"/>
      <c r="AN229" s="90"/>
      <c r="AO229" s="90"/>
      <c r="AP229" s="90"/>
      <c r="AQ229" s="90"/>
      <c r="AR229" s="90"/>
      <c r="AS229" s="90"/>
      <c r="AT229" s="90"/>
      <c r="AU229" s="90"/>
      <c r="AV229" s="90"/>
      <c r="AW229" s="90"/>
      <c r="AX229" s="90"/>
      <c r="AY229" s="90"/>
      <c r="AZ229" s="90"/>
      <c r="BA229" s="90"/>
      <c r="BB229" s="90"/>
      <c r="BC229" s="90"/>
      <c r="BD229" s="90"/>
      <c r="BE229" s="90"/>
      <c r="BF229" s="90"/>
      <c r="BG229" s="90"/>
      <c r="BH229" s="90"/>
      <c r="BI229" s="90"/>
      <c r="BJ229" s="90"/>
      <c r="BK229" s="90"/>
      <c r="BL229" s="90"/>
      <c r="BM229" s="90"/>
      <c r="BN229" s="90"/>
      <c r="BO229" s="68"/>
      <c r="BP229" s="68"/>
      <c r="BQ229" s="68"/>
      <c r="BR229" s="68"/>
      <c r="BS229" s="68"/>
    </row>
    <row r="230" spans="1:71" ht="15.4" x14ac:dyDescent="0.6">
      <c r="A230" s="69"/>
      <c r="B230" s="68"/>
      <c r="C230" s="112" t="s">
        <v>223</v>
      </c>
      <c r="D230" s="34" t="s">
        <v>0</v>
      </c>
      <c r="E230" s="20" t="s">
        <v>110</v>
      </c>
      <c r="F230" s="20"/>
      <c r="G230" s="90">
        <f>'CALC| 3'!$G$41*'CALC| 3'!H21</f>
        <v>1.6286300000000001E-3</v>
      </c>
      <c r="H230" s="90">
        <f>'CALC| 3'!$G$41*'CALC| 3'!I21</f>
        <v>1.6286300000000001E-3</v>
      </c>
      <c r="I230" s="90">
        <f>'CALC| 3'!$G$41*'CALC| 3'!J21</f>
        <v>1.6286300000000001E-3</v>
      </c>
      <c r="J230" s="90">
        <f>'CALC| 3'!$G$41*'CALC| 3'!K21</f>
        <v>1.6286300000000001E-3</v>
      </c>
      <c r="K230" s="90">
        <f>'CALC| 3'!$G$41*'CALC| 3'!L21</f>
        <v>1.6286300000000001E-3</v>
      </c>
      <c r="L230" s="90">
        <f>'CALC| 3'!$G$41*'CALC| 3'!M21</f>
        <v>1.6286300000000001E-3</v>
      </c>
      <c r="M230" s="90">
        <f>'CALC| 3'!$G$41*'CALC| 3'!N21</f>
        <v>1.6286300000000001E-3</v>
      </c>
      <c r="N230" s="90">
        <f>'CALC| 3'!$G$41*'CALC| 3'!O21</f>
        <v>1.6286300000000001E-3</v>
      </c>
      <c r="O230" s="90">
        <f>'CALC| 3'!$G$41*'CALC| 3'!P21</f>
        <v>1.6125391356000001E-3</v>
      </c>
      <c r="P230" s="90">
        <f>'CALC| 3'!$G$41*'CALC| 3'!Q21</f>
        <v>1.5966072489402721E-3</v>
      </c>
      <c r="Q230" s="90">
        <f>'CALC| 3'!$G$41*'CALC| 3'!R21</f>
        <v>1.5808327693207422E-3</v>
      </c>
      <c r="R230" s="90">
        <f>'CALC| 3'!$G$41*'CALC| 3'!S21</f>
        <v>1.5652141415598534E-3</v>
      </c>
      <c r="S230" s="90">
        <f>'CALC| 3'!$G$41*'CALC| 3'!T21</f>
        <v>1.549749825841242E-3</v>
      </c>
      <c r="T230" s="90">
        <f>'CALC| 3'!$G$41*'CALC| 3'!U21</f>
        <v>1.5344382975619306E-3</v>
      </c>
      <c r="U230" s="90">
        <f>'CALC| 3'!$G$41*'CALC| 3'!V21</f>
        <v>1.5192780471820187E-3</v>
      </c>
      <c r="V230" s="90">
        <f>'CALC| 3'!$G$41*'CALC| 3'!W21</f>
        <v>1.5042675800758603E-3</v>
      </c>
      <c r="W230" s="90">
        <f>'CALC| 3'!$G$41*'CALC| 3'!X21</f>
        <v>1.4894054163847109E-3</v>
      </c>
      <c r="X230" s="90">
        <f>'CALC| 3'!$G$41*'CALC| 3'!Y21</f>
        <v>1.4746900908708298E-3</v>
      </c>
      <c r="Y230" s="90">
        <f>'CALC| 3'!$G$41*'CALC| 3'!Z21</f>
        <v>1.4601201527730263E-3</v>
      </c>
      <c r="Z230" s="90">
        <f>'CALC| 3'!$G$41*'CALC| 3'!AA21</f>
        <v>1.4456941656636286E-3</v>
      </c>
      <c r="AA230" s="90">
        <f>'CALC| 3'!$G$41*'CALC| 3'!AB21</f>
        <v>1.4314107073068721E-3</v>
      </c>
      <c r="AB230" s="90">
        <f>'CALC| 3'!$G$41*'CALC| 3'!AC21</f>
        <v>1.4172683695186802E-3</v>
      </c>
      <c r="AC230" s="90">
        <f>'CALC| 3'!$G$41*'CALC| 3'!AD21</f>
        <v>1.4032657580278357E-3</v>
      </c>
      <c r="AD230" s="90">
        <f>'CALC| 3'!$G$41*'CALC| 3'!AE21</f>
        <v>1.3894014923385206E-3</v>
      </c>
      <c r="AE230" s="90">
        <f>'CALC| 3'!$G$41*'CALC| 3'!AF21</f>
        <v>1.375674205594216E-3</v>
      </c>
      <c r="AF230" s="90">
        <f>'CALC| 3'!$G$41*'CALC| 3'!AG21</f>
        <v>1.3620825444429453E-3</v>
      </c>
      <c r="AG230" s="90">
        <f>'CALC| 3'!$G$41*'CALC| 3'!AH21</f>
        <v>1.348625168903849E-3</v>
      </c>
      <c r="AH230" s="90">
        <f>'CALC| 3'!$G$41*'CALC| 3'!AI21</f>
        <v>1.3353007522350789E-3</v>
      </c>
      <c r="AI230" s="90">
        <f>'CALC| 3'!$G$41*'CALC| 3'!AJ21</f>
        <v>1.3221079808029964E-3</v>
      </c>
      <c r="AJ230" s="90">
        <f>'CALC| 3'!$G$41*'CALC| 3'!AK21</f>
        <v>1.3090455539526628E-3</v>
      </c>
      <c r="AK230" s="90">
        <f>'CALC| 3'!$G$41*'CALC| 3'!AL21</f>
        <v>1.2961121838796104E-3</v>
      </c>
      <c r="AL230" s="90">
        <f>'CALC| 3'!$G$41*'CALC| 3'!AM21</f>
        <v>1.28330659550288E-3</v>
      </c>
      <c r="AM230" s="90"/>
      <c r="AN230" s="90"/>
      <c r="AO230" s="90"/>
      <c r="AP230" s="90"/>
      <c r="AQ230" s="90"/>
      <c r="AR230" s="90"/>
      <c r="AS230" s="90"/>
      <c r="AT230" s="90"/>
      <c r="AU230" s="90"/>
      <c r="AV230" s="90"/>
      <c r="AW230" s="90"/>
      <c r="AX230" s="90"/>
      <c r="AY230" s="90"/>
      <c r="AZ230" s="90"/>
      <c r="BA230" s="90"/>
      <c r="BB230" s="90"/>
      <c r="BC230" s="90"/>
      <c r="BD230" s="90"/>
      <c r="BE230" s="90"/>
      <c r="BF230" s="90"/>
      <c r="BG230" s="90"/>
      <c r="BH230" s="90"/>
      <c r="BI230" s="90"/>
      <c r="BJ230" s="90"/>
      <c r="BK230" s="90"/>
      <c r="BL230" s="90"/>
      <c r="BM230" s="90"/>
      <c r="BN230" s="90"/>
      <c r="BO230" s="68"/>
      <c r="BP230" s="68"/>
      <c r="BQ230" s="68"/>
      <c r="BR230" s="68"/>
      <c r="BS230" s="68"/>
    </row>
    <row r="231" spans="1:71" ht="15.4" x14ac:dyDescent="0.6">
      <c r="A231" s="69"/>
      <c r="B231" s="68"/>
      <c r="C231" s="112" t="s">
        <v>154</v>
      </c>
      <c r="D231" s="34" t="s">
        <v>0</v>
      </c>
      <c r="E231" s="20" t="s">
        <v>110</v>
      </c>
      <c r="F231" s="20"/>
      <c r="G231" s="90">
        <f>'CALC| 3'!$G$42*'CALC| 3'!H21</f>
        <v>2.7718321867263294E-3</v>
      </c>
      <c r="H231" s="90">
        <f>'CALC| 3'!$G$42*'CALC| 3'!I21</f>
        <v>2.7718321867263294E-3</v>
      </c>
      <c r="I231" s="90">
        <f>'CALC| 3'!$G$42*'CALC| 3'!J21</f>
        <v>2.7718321867263294E-3</v>
      </c>
      <c r="J231" s="90">
        <f>'CALC| 3'!$G$42*'CALC| 3'!K21</f>
        <v>2.7718321867263294E-3</v>
      </c>
      <c r="K231" s="90">
        <f>'CALC| 3'!$G$42*'CALC| 3'!L21</f>
        <v>2.7718321867263294E-3</v>
      </c>
      <c r="L231" s="90">
        <f>'CALC| 3'!$G$42*'CALC| 3'!M21</f>
        <v>2.7718321867263294E-3</v>
      </c>
      <c r="M231" s="90">
        <f>'CALC| 3'!$G$42*'CALC| 3'!N21</f>
        <v>2.7718321867263294E-3</v>
      </c>
      <c r="N231" s="90">
        <f>'CALC| 3'!$G$42*'CALC| 3'!O21</f>
        <v>2.7718321867263294E-3</v>
      </c>
      <c r="O231" s="90">
        <f>'CALC| 3'!$G$42*'CALC| 3'!P21</f>
        <v>2.7444464847214732E-3</v>
      </c>
      <c r="P231" s="90">
        <f>'CALC| 3'!$G$42*'CALC| 3'!Q21</f>
        <v>2.7173313534524252E-3</v>
      </c>
      <c r="Q231" s="90">
        <f>'CALC| 3'!$G$42*'CALC| 3'!R21</f>
        <v>2.6904841196803151E-3</v>
      </c>
      <c r="R231" s="90">
        <f>'CALC| 3'!$G$42*'CALC| 3'!S21</f>
        <v>2.6639021365778737E-3</v>
      </c>
      <c r="S231" s="90">
        <f>'CALC| 3'!$G$42*'CALC| 3'!T21</f>
        <v>2.6375827834684844E-3</v>
      </c>
      <c r="T231" s="90">
        <f>'CALC| 3'!$G$42*'CALC| 3'!U21</f>
        <v>2.6115234655678158E-3</v>
      </c>
      <c r="U231" s="90">
        <f>'CALC| 3'!$G$42*'CALC| 3'!V21</f>
        <v>2.5857216137280059E-3</v>
      </c>
      <c r="V231" s="90">
        <f>'CALC| 3'!$G$42*'CALC| 3'!W21</f>
        <v>2.5601746841843733E-3</v>
      </c>
      <c r="W231" s="90">
        <f>'CALC| 3'!$G$42*'CALC| 3'!X21</f>
        <v>2.5348801583046318E-3</v>
      </c>
      <c r="X231" s="90">
        <f>'CALC| 3'!$G$42*'CALC| 3'!Y21</f>
        <v>2.5098355423405819E-3</v>
      </c>
      <c r="Y231" s="90">
        <f>'CALC| 3'!$G$42*'CALC| 3'!Z21</f>
        <v>2.485038367182257E-3</v>
      </c>
      <c r="Z231" s="90">
        <f>'CALC| 3'!$G$42*'CALC| 3'!AA21</f>
        <v>2.4604861881144962E-3</v>
      </c>
      <c r="AA231" s="90">
        <f>'CALC| 3'!$G$42*'CALC| 3'!AB21</f>
        <v>2.436176584575925E-3</v>
      </c>
      <c r="AB231" s="90">
        <f>'CALC| 3'!$G$42*'CALC| 3'!AC21</f>
        <v>2.412107159920315E-3</v>
      </c>
      <c r="AC231" s="90">
        <f>'CALC| 3'!$G$42*'CALC| 3'!AD21</f>
        <v>2.3882755411803024E-3</v>
      </c>
      <c r="AD231" s="90">
        <f>'CALC| 3'!$G$42*'CALC| 3'!AE21</f>
        <v>2.3646793788334409E-3</v>
      </c>
      <c r="AE231" s="90">
        <f>'CALC| 3'!$G$42*'CALC| 3'!AF21</f>
        <v>2.3413163465705665E-3</v>
      </c>
      <c r="AF231" s="90">
        <f>'CALC| 3'!$G$42*'CALC| 3'!AG21</f>
        <v>2.3181841410664494E-3</v>
      </c>
      <c r="AG231" s="90">
        <f>'CALC| 3'!$G$42*'CALC| 3'!AH21</f>
        <v>2.295280481752713E-3</v>
      </c>
      <c r="AH231" s="90">
        <f>'CALC| 3'!$G$42*'CALC| 3'!AI21</f>
        <v>2.2726031105929963E-3</v>
      </c>
      <c r="AI231" s="90">
        <f>'CALC| 3'!$G$42*'CALC| 3'!AJ21</f>
        <v>2.2501497918603376E-3</v>
      </c>
      <c r="AJ231" s="90">
        <f>'CALC| 3'!$G$42*'CALC| 3'!AK21</f>
        <v>2.2279183119167574E-3</v>
      </c>
      <c r="AK231" s="90">
        <f>'CALC| 3'!$G$42*'CALC| 3'!AL21</f>
        <v>2.20590647899502E-3</v>
      </c>
      <c r="AL231" s="90">
        <f>'CALC| 3'!$G$42*'CALC| 3'!AM21</f>
        <v>2.1841121229825493E-3</v>
      </c>
      <c r="AM231" s="90"/>
      <c r="AN231" s="90"/>
      <c r="AO231" s="90"/>
      <c r="AP231" s="90"/>
      <c r="AQ231" s="90"/>
      <c r="AR231" s="90"/>
      <c r="AS231" s="90"/>
      <c r="AT231" s="90"/>
      <c r="AU231" s="90"/>
      <c r="AV231" s="90"/>
      <c r="AW231" s="90"/>
      <c r="AX231" s="90"/>
      <c r="AY231" s="90"/>
      <c r="AZ231" s="90"/>
      <c r="BA231" s="90"/>
      <c r="BB231" s="90"/>
      <c r="BC231" s="90"/>
      <c r="BD231" s="90"/>
      <c r="BE231" s="90"/>
      <c r="BF231" s="90"/>
      <c r="BG231" s="90"/>
      <c r="BH231" s="90"/>
      <c r="BI231" s="90"/>
      <c r="BJ231" s="90"/>
      <c r="BK231" s="90"/>
      <c r="BL231" s="90"/>
      <c r="BM231" s="90"/>
      <c r="BN231" s="90"/>
      <c r="BO231" s="68"/>
      <c r="BP231" s="68"/>
      <c r="BQ231" s="68"/>
      <c r="BR231" s="68"/>
      <c r="BS231" s="68"/>
    </row>
    <row r="232" spans="1:71" ht="15.4" x14ac:dyDescent="0.6">
      <c r="A232" s="69"/>
      <c r="B232" s="68"/>
      <c r="C232" s="112" t="s">
        <v>231</v>
      </c>
      <c r="D232" s="34" t="s">
        <v>0</v>
      </c>
      <c r="E232" s="20" t="s">
        <v>110</v>
      </c>
      <c r="F232" s="20"/>
      <c r="G232" s="90">
        <f>'CALC| 3'!$G$43*'CALC| 3'!H21</f>
        <v>2.2107173552081989E-2</v>
      </c>
      <c r="H232" s="90">
        <f>'CALC| 3'!$G$43*'CALC| 3'!I21</f>
        <v>2.2107173552081989E-2</v>
      </c>
      <c r="I232" s="90">
        <f>'CALC| 3'!$G$43*'CALC| 3'!J21</f>
        <v>2.2107173552081989E-2</v>
      </c>
      <c r="J232" s="90">
        <f>'CALC| 3'!$G$43*'CALC| 3'!K21</f>
        <v>2.2107173552081989E-2</v>
      </c>
      <c r="K232" s="90">
        <f>'CALC| 3'!$G$43*'CALC| 3'!L21</f>
        <v>2.2107173552081989E-2</v>
      </c>
      <c r="L232" s="90">
        <f>'CALC| 3'!$G$43*'CALC| 3'!M21</f>
        <v>2.2107173552081989E-2</v>
      </c>
      <c r="M232" s="90">
        <f>'CALC| 3'!$G$43*'CALC| 3'!N21</f>
        <v>2.2107173552081989E-2</v>
      </c>
      <c r="N232" s="90">
        <f>'CALC| 3'!$G$43*'CALC| 3'!O21</f>
        <v>2.2107173552081989E-2</v>
      </c>
      <c r="O232" s="90">
        <f>'CALC| 3'!$G$43*'CALC| 3'!P21</f>
        <v>2.1888754677387417E-2</v>
      </c>
      <c r="P232" s="90">
        <f>'CALC| 3'!$G$43*'CALC| 3'!Q21</f>
        <v>2.1672493781174831E-2</v>
      </c>
      <c r="Q232" s="90">
        <f>'CALC| 3'!$G$43*'CALC| 3'!R21</f>
        <v>2.1458369542616824E-2</v>
      </c>
      <c r="R232" s="90">
        <f>'CALC| 3'!$G$43*'CALC| 3'!S21</f>
        <v>2.1246360851535771E-2</v>
      </c>
      <c r="S232" s="90">
        <f>'CALC| 3'!$G$43*'CALC| 3'!T21</f>
        <v>2.1036446806322596E-2</v>
      </c>
      <c r="T232" s="90">
        <f>'CALC| 3'!$G$43*'CALC| 3'!U21</f>
        <v>2.082860671187613E-2</v>
      </c>
      <c r="U232" s="90">
        <f>'CALC| 3'!$G$43*'CALC| 3'!V21</f>
        <v>2.0622820077562793E-2</v>
      </c>
      <c r="V232" s="90">
        <f>'CALC| 3'!$G$43*'CALC| 3'!W21</f>
        <v>2.0419066615196473E-2</v>
      </c>
      <c r="W232" s="90">
        <f>'CALC| 3'!$G$43*'CALC| 3'!X21</f>
        <v>2.0217326237038334E-2</v>
      </c>
      <c r="X232" s="90">
        <f>'CALC| 3'!$G$43*'CALC| 3'!Y21</f>
        <v>2.0017579053816393E-2</v>
      </c>
      <c r="Y232" s="90">
        <f>'CALC| 3'!$G$43*'CALC| 3'!Z21</f>
        <v>1.981980537276469E-2</v>
      </c>
      <c r="Z232" s="90">
        <f>'CALC| 3'!$G$43*'CALC| 3'!AA21</f>
        <v>1.9623985695681773E-2</v>
      </c>
      <c r="AA232" s="90">
        <f>'CALC| 3'!$G$43*'CALC| 3'!AB21</f>
        <v>1.9430100717008441E-2</v>
      </c>
      <c r="AB232" s="90">
        <f>'CALC| 3'!$G$43*'CALC| 3'!AC21</f>
        <v>1.9238131321924395E-2</v>
      </c>
      <c r="AC232" s="90">
        <f>'CALC| 3'!$G$43*'CALC| 3'!AD21</f>
        <v>1.9048058584463783E-2</v>
      </c>
      <c r="AD232" s="90">
        <f>'CALC| 3'!$G$43*'CALC| 3'!AE21</f>
        <v>1.8859863765649281E-2</v>
      </c>
      <c r="AE232" s="90">
        <f>'CALC| 3'!$G$43*'CALC| 3'!AF21</f>
        <v>1.8673528311644667E-2</v>
      </c>
      <c r="AF232" s="90">
        <f>'CALC| 3'!$G$43*'CALC| 3'!AG21</f>
        <v>1.8489033851925619E-2</v>
      </c>
      <c r="AG232" s="90">
        <f>'CALC| 3'!$G$43*'CALC| 3'!AH21</f>
        <v>1.8306362197468593E-2</v>
      </c>
      <c r="AH232" s="90">
        <f>'CALC| 3'!$G$43*'CALC| 3'!AI21</f>
        <v>1.8125495338957603E-2</v>
      </c>
      <c r="AI232" s="90">
        <f>'CALC| 3'!$G$43*'CALC| 3'!AJ21</f>
        <v>1.7946415445008704E-2</v>
      </c>
      <c r="AJ232" s="90">
        <f>'CALC| 3'!$G$43*'CALC| 3'!AK21</f>
        <v>1.7769104860412017E-2</v>
      </c>
      <c r="AK232" s="90">
        <f>'CALC| 3'!$G$43*'CALC| 3'!AL21</f>
        <v>1.7593546104391147E-2</v>
      </c>
      <c r="AL232" s="90">
        <f>'CALC| 3'!$G$43*'CALC| 3'!AM21</f>
        <v>1.7419721868879762E-2</v>
      </c>
      <c r="AM232" s="90"/>
      <c r="AN232" s="90"/>
      <c r="AO232" s="90"/>
      <c r="AP232" s="90"/>
      <c r="AQ232" s="90"/>
      <c r="AR232" s="90"/>
      <c r="AS232" s="90"/>
      <c r="AT232" s="90"/>
      <c r="AU232" s="90"/>
      <c r="AV232" s="90"/>
      <c r="AW232" s="90"/>
      <c r="AX232" s="90"/>
      <c r="AY232" s="90"/>
      <c r="AZ232" s="90"/>
      <c r="BA232" s="90"/>
      <c r="BB232" s="90"/>
      <c r="BC232" s="90"/>
      <c r="BD232" s="90"/>
      <c r="BE232" s="90"/>
      <c r="BF232" s="90"/>
      <c r="BG232" s="90"/>
      <c r="BH232" s="90"/>
      <c r="BI232" s="90"/>
      <c r="BJ232" s="90"/>
      <c r="BK232" s="90"/>
      <c r="BL232" s="90"/>
      <c r="BM232" s="90"/>
      <c r="BN232" s="90"/>
      <c r="BO232" s="68"/>
      <c r="BP232" s="68"/>
      <c r="BQ232" s="68"/>
      <c r="BR232" s="68"/>
      <c r="BS232" s="68"/>
    </row>
    <row r="233" spans="1:71" ht="15.4" x14ac:dyDescent="0.6">
      <c r="A233" s="69"/>
      <c r="B233" s="68"/>
      <c r="C233" s="112" t="s">
        <v>264</v>
      </c>
      <c r="D233" s="34" t="s">
        <v>0</v>
      </c>
      <c r="E233" s="20" t="s">
        <v>110</v>
      </c>
      <c r="F233" s="20"/>
      <c r="G233" s="90">
        <f>'CALC| 3'!$G$44*'CALC| 3'!H21</f>
        <v>5.6015265717483172E-2</v>
      </c>
      <c r="H233" s="90">
        <f>'CALC| 3'!$G$44*'CALC| 3'!I21</f>
        <v>5.6015265717483172E-2</v>
      </c>
      <c r="I233" s="90">
        <f>'CALC| 3'!$G$44*'CALC| 3'!J21</f>
        <v>5.6015265717483172E-2</v>
      </c>
      <c r="J233" s="90">
        <f>'CALC| 3'!$G$44*'CALC| 3'!K21</f>
        <v>5.6015265717483172E-2</v>
      </c>
      <c r="K233" s="90">
        <f>'CALC| 3'!$G$44*'CALC| 3'!L21</f>
        <v>5.6015265717483172E-2</v>
      </c>
      <c r="L233" s="90">
        <f>'CALC| 3'!$G$44*'CALC| 3'!M21</f>
        <v>5.6015265717483172E-2</v>
      </c>
      <c r="M233" s="90">
        <f>'CALC| 3'!$G$44*'CALC| 3'!N21</f>
        <v>5.6015265717483172E-2</v>
      </c>
      <c r="N233" s="90">
        <f>'CALC| 3'!$G$44*'CALC| 3'!O21</f>
        <v>5.6015265717483172E-2</v>
      </c>
      <c r="O233" s="90">
        <f>'CALC| 3'!$G$44*'CALC| 3'!P21</f>
        <v>5.5461834892194438E-2</v>
      </c>
      <c r="P233" s="90">
        <f>'CALC| 3'!$G$44*'CALC| 3'!Q21</f>
        <v>5.4913871963459558E-2</v>
      </c>
      <c r="Q233" s="90">
        <f>'CALC| 3'!$G$44*'CALC| 3'!R21</f>
        <v>5.4371322908460577E-2</v>
      </c>
      <c r="R233" s="90">
        <f>'CALC| 3'!$G$44*'CALC| 3'!S21</f>
        <v>5.3834134238124991E-2</v>
      </c>
      <c r="S233" s="90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  <c r="AD233" s="90"/>
      <c r="AE233" s="90"/>
      <c r="AF233" s="90"/>
      <c r="AG233" s="90"/>
      <c r="AH233" s="90"/>
      <c r="AI233" s="90"/>
      <c r="AJ233" s="90"/>
      <c r="AK233" s="90"/>
      <c r="AL233" s="90"/>
      <c r="AM233" s="90"/>
      <c r="AN233" s="90"/>
      <c r="AO233" s="90"/>
      <c r="AP233" s="90"/>
      <c r="AQ233" s="90"/>
      <c r="AR233" s="90"/>
      <c r="AS233" s="90"/>
      <c r="AT233" s="90"/>
      <c r="AU233" s="90"/>
      <c r="AV233" s="90"/>
      <c r="AW233" s="90"/>
      <c r="AX233" s="90"/>
      <c r="AY233" s="90"/>
      <c r="AZ233" s="90"/>
      <c r="BA233" s="90"/>
      <c r="BB233" s="90"/>
      <c r="BC233" s="90"/>
      <c r="BD233" s="90"/>
      <c r="BE233" s="90"/>
      <c r="BF233" s="90"/>
      <c r="BG233" s="90"/>
      <c r="BH233" s="90"/>
      <c r="BI233" s="90"/>
      <c r="BJ233" s="90"/>
      <c r="BK233" s="90"/>
      <c r="BL233" s="90"/>
      <c r="BM233" s="90"/>
      <c r="BN233" s="90"/>
      <c r="BO233" s="68"/>
      <c r="BP233" s="68"/>
      <c r="BQ233" s="68"/>
      <c r="BR233" s="68"/>
      <c r="BS233" s="68"/>
    </row>
    <row r="234" spans="1:71" ht="15.4" x14ac:dyDescent="0.6">
      <c r="A234" s="69"/>
      <c r="B234" s="68"/>
      <c r="C234" s="112" t="s">
        <v>265</v>
      </c>
      <c r="D234" s="34" t="s">
        <v>0</v>
      </c>
      <c r="E234" s="20" t="s">
        <v>110</v>
      </c>
      <c r="F234" s="20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  <c r="R234" s="90"/>
      <c r="S234" s="90">
        <f>'CALC| 3'!$G$45*'CALC| 3'!T21</f>
        <v>3.9976689743889245E-2</v>
      </c>
      <c r="T234" s="90">
        <f>'CALC| 3'!$G$45*'CALC| 3'!U21</f>
        <v>3.9581720049219615E-2</v>
      </c>
      <c r="U234" s="90">
        <f>'CALC| 3'!$G$45*'CALC| 3'!V21</f>
        <v>3.9190652655133329E-2</v>
      </c>
      <c r="V234" s="90">
        <f>'CALC| 3'!$G$45*'CALC| 3'!W21</f>
        <v>3.8803449006900616E-2</v>
      </c>
      <c r="W234" s="90">
        <f>'CALC| 3'!$G$45*'CALC| 3'!X21</f>
        <v>3.8420070930712438E-2</v>
      </c>
      <c r="X234" s="90">
        <f>'CALC| 3'!$G$45*'CALC| 3'!Y21</f>
        <v>3.8040480629916995E-2</v>
      </c>
      <c r="Y234" s="90">
        <f>'CALC| 3'!$G$45*'CALC| 3'!Z21</f>
        <v>3.7664640681293417E-2</v>
      </c>
      <c r="Z234" s="90">
        <f>'CALC| 3'!$G$45*'CALC| 3'!AA21</f>
        <v>3.7292514031362238E-2</v>
      </c>
      <c r="AA234" s="90">
        <f>'CALC| 3'!$G$45*'CALC| 3'!AB21</f>
        <v>3.6924063992732382E-2</v>
      </c>
      <c r="AB234" s="90">
        <f>'CALC| 3'!$G$45*'CALC| 3'!AC21</f>
        <v>3.6559254240484187E-2</v>
      </c>
      <c r="AC234" s="90">
        <f>'CALC| 3'!$G$45*'CALC| 3'!AD21</f>
        <v>3.61980488085882E-2</v>
      </c>
      <c r="AD234" s="90">
        <f>'CALC| 3'!$G$45*'CALC| 3'!AE21</f>
        <v>3.5840412086359352E-2</v>
      </c>
      <c r="AE234" s="90">
        <f>'CALC| 3'!$G$45*'CALC| 3'!AF21</f>
        <v>3.5486308814946119E-2</v>
      </c>
      <c r="AF234" s="90">
        <f>'CALC| 3'!$G$45*'CALC| 3'!AG21</f>
        <v>3.5135704083854455E-2</v>
      </c>
      <c r="AG234" s="90">
        <f>'CALC| 3'!$G$45*'CALC| 3'!AH21</f>
        <v>3.4788563327505975E-2</v>
      </c>
      <c r="AH234" s="90">
        <f>'CALC| 3'!$G$45*'CALC| 3'!AI21</f>
        <v>3.4444852321830213E-2</v>
      </c>
      <c r="AI234" s="90">
        <f>'CALC| 3'!$G$45*'CALC| 3'!AJ21</f>
        <v>3.4104537180890529E-2</v>
      </c>
      <c r="AJ234" s="90">
        <f>'CALC| 3'!$G$45*'CALC| 3'!AK21</f>
        <v>3.3767584353543337E-2</v>
      </c>
      <c r="AK234" s="90">
        <f>'CALC| 3'!$G$45*'CALC| 3'!AL21</f>
        <v>3.3433960620130328E-2</v>
      </c>
      <c r="AL234" s="90">
        <f>'CALC| 3'!$G$45*'CALC| 3'!AM21</f>
        <v>3.3103633089203437E-2</v>
      </c>
      <c r="AM234" s="90"/>
      <c r="AN234" s="90"/>
      <c r="AO234" s="90"/>
      <c r="AP234" s="90"/>
      <c r="AQ234" s="90"/>
      <c r="AR234" s="90"/>
      <c r="AS234" s="90"/>
      <c r="AT234" s="90"/>
      <c r="AU234" s="90"/>
      <c r="AV234" s="90"/>
      <c r="AW234" s="90"/>
      <c r="AX234" s="90"/>
      <c r="AY234" s="90"/>
      <c r="AZ234" s="90"/>
      <c r="BA234" s="90"/>
      <c r="BB234" s="90"/>
      <c r="BC234" s="90"/>
      <c r="BD234" s="90"/>
      <c r="BE234" s="90"/>
      <c r="BF234" s="90"/>
      <c r="BG234" s="90"/>
      <c r="BH234" s="90"/>
      <c r="BI234" s="90"/>
      <c r="BJ234" s="90"/>
      <c r="BK234" s="90"/>
      <c r="BL234" s="90"/>
      <c r="BM234" s="90"/>
      <c r="BN234" s="90"/>
      <c r="BO234" s="68"/>
      <c r="BP234" s="68"/>
      <c r="BQ234" s="68"/>
      <c r="BR234" s="68"/>
      <c r="BS234" s="68"/>
    </row>
    <row r="235" spans="1:71" ht="14.25" x14ac:dyDescent="0.4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</row>
    <row r="236" spans="1:71" ht="14.25" x14ac:dyDescent="0.45">
      <c r="A236" s="69"/>
      <c r="B236" s="68"/>
      <c r="C236" s="70" t="s">
        <v>30</v>
      </c>
      <c r="D236" s="68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 s="68"/>
      <c r="BP236" s="68"/>
      <c r="BQ236" s="68"/>
      <c r="BR236" s="68"/>
      <c r="BS236" s="68"/>
    </row>
    <row r="237" spans="1:71" ht="15.4" x14ac:dyDescent="0.6">
      <c r="A237" s="69"/>
      <c r="B237" s="68"/>
      <c r="C237" s="68" t="s">
        <v>31</v>
      </c>
      <c r="D237" s="34" t="s">
        <v>0</v>
      </c>
      <c r="E237" s="20" t="s">
        <v>110</v>
      </c>
      <c r="F237" s="20"/>
      <c r="G237" s="90">
        <f>'CALC| 3'!$G$50*'CALC| 3'!H21</f>
        <v>0.115361316779374</v>
      </c>
      <c r="H237" s="90">
        <f>'CALC| 3'!$G$50*'CALC| 3'!I21</f>
        <v>0.115361316779374</v>
      </c>
      <c r="I237" s="90">
        <f>'CALC| 3'!$G$50*'CALC| 3'!J21</f>
        <v>0.115361316779374</v>
      </c>
      <c r="J237" s="90">
        <f>'CALC| 3'!$G$50*'CALC| 3'!K21</f>
        <v>0.115361316779374</v>
      </c>
      <c r="K237" s="90">
        <f>'CALC| 3'!$G$50*'CALC| 3'!L21</f>
        <v>0.115361316779374</v>
      </c>
      <c r="L237" s="90">
        <f>'CALC| 3'!$G$50*'CALC| 3'!M21</f>
        <v>0.115361316779374</v>
      </c>
      <c r="M237" s="90">
        <f>'CALC| 3'!$G$50*'CALC| 3'!N21</f>
        <v>0.115361316779374</v>
      </c>
      <c r="N237" s="90">
        <f>'CALC| 3'!$G$50*'CALC| 3'!O21</f>
        <v>0.115361316779374</v>
      </c>
      <c r="O237" s="90">
        <f>'CALC| 3'!$G$50*'CALC| 3'!P21</f>
        <v>0.11422154696959379</v>
      </c>
      <c r="P237" s="90">
        <f>'CALC| 3'!$G$50*'CALC| 3'!Q21</f>
        <v>0.1130930380855342</v>
      </c>
      <c r="Q237" s="90">
        <f>'CALC| 3'!$G$50*'CALC| 3'!R21</f>
        <v>0.11197567886924913</v>
      </c>
      <c r="R237" s="90">
        <f>'CALC| 3'!$G$50*'CALC| 3'!S21</f>
        <v>0.11086935916202095</v>
      </c>
      <c r="S237" s="90">
        <f>'CALC| 3'!$G$50*'CALC| 3'!T21</f>
        <v>0.10977396989350018</v>
      </c>
      <c r="T237" s="90">
        <f>'CALC| 3'!$G$50*'CALC| 3'!U21</f>
        <v>0.1086894030709524</v>
      </c>
      <c r="U237" s="90">
        <f>'CALC| 3'!$G$50*'CALC| 3'!V21</f>
        <v>0.10761555176861139</v>
      </c>
      <c r="V237" s="90">
        <f>'CALC| 3'!$G$50*'CALC| 3'!W21</f>
        <v>0.10655231011713752</v>
      </c>
      <c r="W237" s="90">
        <f>'CALC| 3'!$G$50*'CALC| 3'!X21</f>
        <v>0.1054995732931802</v>
      </c>
      <c r="X237" s="90">
        <f>'CALC| 3'!$G$50*'CALC| 3'!Y21</f>
        <v>0.10445723750904357</v>
      </c>
      <c r="Y237" s="90">
        <f>'CALC| 3'!$G$50*'CALC| 3'!Z21</f>
        <v>0.10342520000245423</v>
      </c>
      <c r="Z237" s="90">
        <f>'CALC| 3'!$G$50*'CALC| 3'!AA21</f>
        <v>0.10240335902642998</v>
      </c>
      <c r="AA237" s="90">
        <f>'CALC| 3'!$G$50*'CALC| 3'!AB21</f>
        <v>0.10139161383924886</v>
      </c>
      <c r="AB237" s="90">
        <f>'CALC| 3'!$G$50*'CALC| 3'!AC21</f>
        <v>0.10038986469451708</v>
      </c>
      <c r="AC237" s="90">
        <f>'CALC| 3'!$G$50*'CALC| 3'!AD21</f>
        <v>9.9398012831335258E-2</v>
      </c>
      <c r="AD237" s="90">
        <f>'CALC| 3'!$G$50*'CALC| 3'!AE21</f>
        <v>9.8415960464561664E-2</v>
      </c>
      <c r="AE237" s="90">
        <f>'CALC| 3'!$G$50*'CALC| 3'!AF21</f>
        <v>9.7443610775171788E-2</v>
      </c>
      <c r="AF237" s="90">
        <f>'CALC| 3'!$G$50*'CALC| 3'!AG21</f>
        <v>9.6480867900713099E-2</v>
      </c>
      <c r="AG237" s="90">
        <f>'CALC| 3'!$G$50*'CALC| 3'!AH21</f>
        <v>9.5527636925854059E-2</v>
      </c>
      <c r="AH237" s="90">
        <f>'CALC| 3'!$G$50*'CALC| 3'!AI21</f>
        <v>9.4583823873026621E-2</v>
      </c>
      <c r="AI237" s="90">
        <f>'CALC| 3'!$G$50*'CALC| 3'!AJ21</f>
        <v>9.3649335693161112E-2</v>
      </c>
      <c r="AJ237" s="90">
        <f>'CALC| 3'!$G$50*'CALC| 3'!AK21</f>
        <v>9.2724080256512686E-2</v>
      </c>
      <c r="AK237" s="90">
        <f>'CALC| 3'!$G$50*'CALC| 3'!AL21</f>
        <v>9.1807966343578337E-2</v>
      </c>
      <c r="AL237" s="90">
        <f>'CALC| 3'!$G$50*'CALC| 3'!AM21</f>
        <v>9.0900903636103786E-2</v>
      </c>
      <c r="AM237" s="90"/>
      <c r="AN237" s="90"/>
      <c r="AO237" s="90"/>
      <c r="AP237" s="90"/>
      <c r="AQ237" s="90"/>
      <c r="AR237" s="90"/>
      <c r="AS237" s="90"/>
      <c r="AT237" s="90"/>
      <c r="AU237" s="90"/>
      <c r="AV237" s="90"/>
      <c r="AW237" s="90"/>
      <c r="AX237" s="90"/>
      <c r="AY237" s="90"/>
      <c r="AZ237" s="90"/>
      <c r="BA237" s="90"/>
      <c r="BB237" s="90"/>
      <c r="BC237" s="90"/>
      <c r="BD237" s="90"/>
      <c r="BE237" s="90"/>
      <c r="BF237" s="90"/>
      <c r="BG237" s="90"/>
      <c r="BH237" s="90"/>
      <c r="BI237" s="90"/>
      <c r="BJ237" s="90"/>
      <c r="BK237" s="90"/>
      <c r="BL237" s="90"/>
      <c r="BM237" s="90"/>
      <c r="BN237" s="90"/>
      <c r="BO237" s="68"/>
      <c r="BP237" s="68"/>
      <c r="BQ237" s="68"/>
      <c r="BR237" s="68"/>
      <c r="BS237" s="68"/>
    </row>
    <row r="238" spans="1:71" ht="15.4" x14ac:dyDescent="0.6">
      <c r="A238" s="69"/>
      <c r="B238" s="68"/>
      <c r="C238" s="68" t="s">
        <v>16</v>
      </c>
      <c r="D238" s="34" t="s">
        <v>0</v>
      </c>
      <c r="E238" s="20" t="s">
        <v>110</v>
      </c>
      <c r="F238" s="20"/>
      <c r="G238" s="90">
        <f>'CALC| 3'!$G$51*'CALC| 3'!H21</f>
        <v>3.1609785448121963E-3</v>
      </c>
      <c r="H238" s="90">
        <f>'CALC| 3'!$G$51*'CALC| 3'!I21</f>
        <v>3.1609785448121963E-3</v>
      </c>
      <c r="I238" s="90">
        <f>'CALC| 3'!$G$51*'CALC| 3'!J21</f>
        <v>3.1609785448121963E-3</v>
      </c>
      <c r="J238" s="90">
        <f>'CALC| 3'!$G$51*'CALC| 3'!K21</f>
        <v>3.1609785448121963E-3</v>
      </c>
      <c r="K238" s="90">
        <f>'CALC| 3'!$G$51*'CALC| 3'!L21</f>
        <v>3.1609785448121963E-3</v>
      </c>
      <c r="L238" s="90">
        <f>'CALC| 3'!$G$51*'CALC| 3'!M21</f>
        <v>3.1609785448121963E-3</v>
      </c>
      <c r="M238" s="90">
        <f>'CALC| 3'!$G$51*'CALC| 3'!N21</f>
        <v>3.1609785448121963E-3</v>
      </c>
      <c r="N238" s="90">
        <f>'CALC| 3'!$G$51*'CALC| 3'!O21</f>
        <v>3.1609785448121963E-3</v>
      </c>
      <c r="O238" s="90">
        <f>'CALC| 3'!$G$51*'CALC| 3'!P21</f>
        <v>3.1297480767894519E-3</v>
      </c>
      <c r="P238" s="90">
        <f>'CALC| 3'!$G$51*'CALC| 3'!Q21</f>
        <v>3.098826165790772E-3</v>
      </c>
      <c r="Q238" s="90">
        <f>'CALC| 3'!$G$51*'CALC| 3'!R21</f>
        <v>3.0682097632727594E-3</v>
      </c>
      <c r="R238" s="90">
        <f>'CALC| 3'!$G$51*'CALC| 3'!S21</f>
        <v>3.0378958508116244E-3</v>
      </c>
      <c r="S238" s="90">
        <f>'CALC| 3'!$G$51*'CALC| 3'!T21</f>
        <v>3.0078814398056056E-3</v>
      </c>
      <c r="T238" s="90">
        <f>'CALC| 3'!$G$51*'CALC| 3'!U21</f>
        <v>2.9781635711803264E-3</v>
      </c>
      <c r="U238" s="90">
        <f>'CALC| 3'!$G$51*'CALC| 3'!V21</f>
        <v>2.9487393150970649E-3</v>
      </c>
      <c r="V238" s="90">
        <f>'CALC| 3'!$G$51*'CALC| 3'!W21</f>
        <v>2.919605770663906E-3</v>
      </c>
      <c r="W238" s="90">
        <f>'CALC| 3'!$G$51*'CALC| 3'!X21</f>
        <v>2.8907600656497465E-3</v>
      </c>
      <c r="X238" s="90">
        <f>'CALC| 3'!$G$51*'CALC| 3'!Y21</f>
        <v>2.8621993562011269E-3</v>
      </c>
      <c r="Y238" s="90">
        <f>'CALC| 3'!$G$51*'CALC| 3'!Z21</f>
        <v>2.8339208265618599E-3</v>
      </c>
      <c r="Z238" s="90">
        <f>'CALC| 3'!$G$51*'CALC| 3'!AA21</f>
        <v>2.8059216887954285E-3</v>
      </c>
      <c r="AA238" s="90">
        <f>'CALC| 3'!$G$51*'CALC| 3'!AB21</f>
        <v>2.7781991825101301E-3</v>
      </c>
      <c r="AB238" s="90">
        <f>'CALC| 3'!$G$51*'CALC| 3'!AC21</f>
        <v>2.7507505745869298E-3</v>
      </c>
      <c r="AC238" s="90">
        <f>'CALC| 3'!$G$51*'CALC| 3'!AD21</f>
        <v>2.723573158910011E-3</v>
      </c>
      <c r="AD238" s="90">
        <f>'CALC| 3'!$G$51*'CALC| 3'!AE21</f>
        <v>2.6966642560999803E-3</v>
      </c>
      <c r="AE238" s="90">
        <f>'CALC| 3'!$G$51*'CALC| 3'!AF21</f>
        <v>2.6700212132497124E-3</v>
      </c>
      <c r="AF238" s="90">
        <f>'CALC| 3'!$G$51*'CALC| 3'!AG21</f>
        <v>2.6436414036628054E-3</v>
      </c>
      <c r="AG238" s="90">
        <f>'CALC| 3'!$G$51*'CALC| 3'!AH21</f>
        <v>2.6175222265946169E-3</v>
      </c>
      <c r="AH238" s="90">
        <f>'CALC| 3'!$G$51*'CALC| 3'!AI21</f>
        <v>2.5916611069958621E-3</v>
      </c>
      <c r="AI238" s="90">
        <f>'CALC| 3'!$G$51*'CALC| 3'!AJ21</f>
        <v>2.5660554952587431E-3</v>
      </c>
      <c r="AJ238" s="90">
        <f>'CALC| 3'!$G$51*'CALC| 3'!AK21</f>
        <v>2.5407028669655867E-3</v>
      </c>
      <c r="AK238" s="90">
        <f>'CALC| 3'!$G$51*'CALC| 3'!AL21</f>
        <v>2.5156007226399667E-3</v>
      </c>
      <c r="AL238" s="90">
        <f>'CALC| 3'!$G$51*'CALC| 3'!AM21</f>
        <v>2.4907465875002839E-3</v>
      </c>
      <c r="AM238" s="90"/>
      <c r="AN238" s="90"/>
      <c r="AO238" s="90"/>
      <c r="AP238" s="90"/>
      <c r="AQ238" s="90"/>
      <c r="AR238" s="90"/>
      <c r="AS238" s="90"/>
      <c r="AT238" s="90"/>
      <c r="AU238" s="90"/>
      <c r="AV238" s="90"/>
      <c r="AW238" s="90"/>
      <c r="AX238" s="90"/>
      <c r="AY238" s="90"/>
      <c r="AZ238" s="90"/>
      <c r="BA238" s="90"/>
      <c r="BB238" s="90"/>
      <c r="BC238" s="90"/>
      <c r="BD238" s="90"/>
      <c r="BE238" s="90"/>
      <c r="BF238" s="90"/>
      <c r="BG238" s="90"/>
      <c r="BH238" s="90"/>
      <c r="BI238" s="90"/>
      <c r="BJ238" s="90"/>
      <c r="BK238" s="90"/>
      <c r="BL238" s="90"/>
      <c r="BM238" s="90"/>
      <c r="BN238" s="90"/>
      <c r="BO238" s="68"/>
      <c r="BP238" s="68"/>
      <c r="BQ238" s="68"/>
      <c r="BR238" s="68"/>
      <c r="BS238" s="68"/>
    </row>
    <row r="239" spans="1:71" ht="15.4" x14ac:dyDescent="0.6">
      <c r="A239" s="69"/>
      <c r="B239" s="68"/>
      <c r="C239" s="68" t="s">
        <v>12</v>
      </c>
      <c r="D239" s="34" t="s">
        <v>0</v>
      </c>
      <c r="E239" s="20" t="s">
        <v>110</v>
      </c>
      <c r="F239" s="20"/>
      <c r="G239" s="90">
        <f>'CALC| 3'!$G$52*'CALC| 3'!H21</f>
        <v>3.7660763406607732E-3</v>
      </c>
      <c r="H239" s="90">
        <f>'CALC| 3'!$G$52*'CALC| 3'!I21</f>
        <v>3.7660763406607732E-3</v>
      </c>
      <c r="I239" s="90">
        <f>'CALC| 3'!$G$52*'CALC| 3'!J21</f>
        <v>3.7660763406607732E-3</v>
      </c>
      <c r="J239" s="90">
        <f>'CALC| 3'!$G$52*'CALC| 3'!K21</f>
        <v>3.7660763406607732E-3</v>
      </c>
      <c r="K239" s="90">
        <f>'CALC| 3'!$G$52*'CALC| 3'!L21</f>
        <v>3.7660763406607732E-3</v>
      </c>
      <c r="L239" s="90">
        <f>'CALC| 3'!$G$52*'CALC| 3'!M21</f>
        <v>3.7660763406607732E-3</v>
      </c>
      <c r="M239" s="90">
        <f>'CALC| 3'!$G$52*'CALC| 3'!N21</f>
        <v>3.7660763406607732E-3</v>
      </c>
      <c r="N239" s="90">
        <f>'CALC| 3'!$G$52*'CALC| 3'!O21</f>
        <v>3.7660763406607732E-3</v>
      </c>
      <c r="O239" s="90">
        <f>'CALC| 3'!$G$52*'CALC| 3'!P21</f>
        <v>3.7288675064150447E-3</v>
      </c>
      <c r="P239" s="90">
        <f>'CALC| 3'!$G$52*'CALC| 3'!Q21</f>
        <v>3.6920262954516642E-3</v>
      </c>
      <c r="Q239" s="90">
        <f>'CALC| 3'!$G$52*'CALC| 3'!R21</f>
        <v>3.6555490756526019E-3</v>
      </c>
      <c r="R239" s="90">
        <f>'CALC| 3'!$G$52*'CALC| 3'!S21</f>
        <v>3.619432250785154E-3</v>
      </c>
      <c r="S239" s="90">
        <f>'CALC| 3'!$G$52*'CALC| 3'!T21</f>
        <v>3.5836722601473967E-3</v>
      </c>
      <c r="T239" s="90">
        <f>'CALC| 3'!$G$52*'CALC| 3'!U21</f>
        <v>3.5482655782171405E-3</v>
      </c>
      <c r="U239" s="90">
        <f>'CALC| 3'!$G$52*'CALC| 3'!V21</f>
        <v>3.5132087143043556E-3</v>
      </c>
      <c r="V239" s="90">
        <f>'CALC| 3'!$G$52*'CALC| 3'!W21</f>
        <v>3.4784982122070284E-3</v>
      </c>
      <c r="W239" s="90">
        <f>'CALC| 3'!$G$52*'CALC| 3'!X21</f>
        <v>3.4441306498704228E-3</v>
      </c>
      <c r="X239" s="90">
        <f>'CALC| 3'!$G$52*'CALC| 3'!Y21</f>
        <v>3.4101026390497033E-3</v>
      </c>
      <c r="Y239" s="90">
        <f>'CALC| 3'!$G$52*'CALC| 3'!Z21</f>
        <v>3.3764108249758921E-3</v>
      </c>
      <c r="Z239" s="90">
        <f>'CALC| 3'!$G$52*'CALC| 3'!AA21</f>
        <v>3.3430518860251305E-3</v>
      </c>
      <c r="AA239" s="90">
        <f>'CALC| 3'!$G$52*'CALC| 3'!AB21</f>
        <v>3.3100225333912024E-3</v>
      </c>
      <c r="AB239" s="90">
        <f>'CALC| 3'!$G$52*'CALC| 3'!AC21</f>
        <v>3.2773195107612973E-3</v>
      </c>
      <c r="AC239" s="90">
        <f>'CALC| 3'!$G$52*'CALC| 3'!AD21</f>
        <v>3.2449395939949757E-3</v>
      </c>
      <c r="AD239" s="90">
        <f>'CALC| 3'!$G$52*'CALC| 3'!AE21</f>
        <v>3.2128795908063054E-3</v>
      </c>
      <c r="AE239" s="90">
        <f>'CALC| 3'!$G$52*'CALC| 3'!AF21</f>
        <v>3.1811363404491391E-3</v>
      </c>
      <c r="AF239" s="90">
        <f>'CALC| 3'!$G$52*'CALC| 3'!AG21</f>
        <v>3.1497067134055017E-3</v>
      </c>
      <c r="AG239" s="90">
        <f>'CALC| 3'!$G$52*'CALC| 3'!AH21</f>
        <v>3.1185876110770552E-3</v>
      </c>
      <c r="AH239" s="90">
        <f>'CALC| 3'!$G$52*'CALC| 3'!AI21</f>
        <v>3.0877759654796143E-3</v>
      </c>
      <c r="AI239" s="90">
        <f>'CALC| 3'!$G$52*'CALC| 3'!AJ21</f>
        <v>3.0572687389406753E-3</v>
      </c>
      <c r="AJ239" s="90">
        <f>'CALC| 3'!$G$52*'CALC| 3'!AK21</f>
        <v>3.0270629237999416E-3</v>
      </c>
      <c r="AK239" s="90">
        <f>'CALC| 3'!$G$52*'CALC| 3'!AL21</f>
        <v>2.9971555421127983E-3</v>
      </c>
      <c r="AL239" s="90">
        <f>'CALC| 3'!$G$52*'CALC| 3'!AM21</f>
        <v>2.9675436453567238E-3</v>
      </c>
      <c r="AM239" s="90"/>
      <c r="AN239" s="90"/>
      <c r="AO239" s="90"/>
      <c r="AP239" s="90"/>
      <c r="AQ239" s="90"/>
      <c r="AR239" s="90"/>
      <c r="AS239" s="90"/>
      <c r="AT239" s="90"/>
      <c r="AU239" s="90"/>
      <c r="AV239" s="90"/>
      <c r="AW239" s="90"/>
      <c r="AX239" s="90"/>
      <c r="AY239" s="90"/>
      <c r="AZ239" s="90"/>
      <c r="BA239" s="90"/>
      <c r="BB239" s="90"/>
      <c r="BC239" s="90"/>
      <c r="BD239" s="90"/>
      <c r="BE239" s="90"/>
      <c r="BF239" s="90"/>
      <c r="BG239" s="90"/>
      <c r="BH239" s="90"/>
      <c r="BI239" s="90"/>
      <c r="BJ239" s="90"/>
      <c r="BK239" s="90"/>
      <c r="BL239" s="90"/>
      <c r="BM239" s="90"/>
      <c r="BN239" s="90"/>
      <c r="BO239" s="68"/>
      <c r="BP239" s="68"/>
      <c r="BQ239" s="68"/>
      <c r="BR239" s="68"/>
      <c r="BS239" s="68"/>
    </row>
    <row r="240" spans="1:71" ht="15.4" x14ac:dyDescent="0.6">
      <c r="A240" s="69"/>
      <c r="B240" s="68"/>
      <c r="C240" s="68" t="s">
        <v>18</v>
      </c>
      <c r="D240" s="34" t="s">
        <v>0</v>
      </c>
      <c r="E240" s="20" t="s">
        <v>110</v>
      </c>
      <c r="F240" s="20"/>
      <c r="G240" s="90">
        <f>'CALC| 3'!$G$53*'CALC| 3'!H21</f>
        <v>3.0036920587067917E-2</v>
      </c>
      <c r="H240" s="90">
        <f>'CALC| 3'!$G$53*'CALC| 3'!I21</f>
        <v>3.0036920587067917E-2</v>
      </c>
      <c r="I240" s="90">
        <f>'CALC| 3'!$G$53*'CALC| 3'!J21</f>
        <v>3.0036920587067917E-2</v>
      </c>
      <c r="J240" s="90">
        <f>'CALC| 3'!$G$53*'CALC| 3'!K21</f>
        <v>3.0036920587067917E-2</v>
      </c>
      <c r="K240" s="90">
        <f>'CALC| 3'!$G$53*'CALC| 3'!L21</f>
        <v>3.0036920587067917E-2</v>
      </c>
      <c r="L240" s="90">
        <f>'CALC| 3'!$G$53*'CALC| 3'!M21</f>
        <v>3.0036920587067917E-2</v>
      </c>
      <c r="M240" s="90">
        <f>'CALC| 3'!$G$53*'CALC| 3'!N21</f>
        <v>3.0036920587067917E-2</v>
      </c>
      <c r="N240" s="90">
        <f>'CALC| 3'!$G$53*'CALC| 3'!O21</f>
        <v>3.0036920587067917E-2</v>
      </c>
      <c r="O240" s="90">
        <f>'CALC| 3'!$G$53*'CALC| 3'!P21</f>
        <v>2.9740155811667685E-2</v>
      </c>
      <c r="P240" s="90">
        <f>'CALC| 3'!$G$53*'CALC| 3'!Q21</f>
        <v>2.9446323072248409E-2</v>
      </c>
      <c r="Q240" s="90">
        <f>'CALC| 3'!$G$53*'CALC| 3'!R21</f>
        <v>2.9155393400294594E-2</v>
      </c>
      <c r="R240" s="90">
        <f>'CALC| 3'!$G$53*'CALC| 3'!S21</f>
        <v>2.8867338113499685E-2</v>
      </c>
      <c r="S240" s="90">
        <f>'CALC| 3'!$G$53*'CALC| 3'!T21</f>
        <v>2.8582128812938309E-2</v>
      </c>
      <c r="T240" s="90">
        <f>'CALC| 3'!$G$53*'CALC| 3'!U21</f>
        <v>2.8299737380266476E-2</v>
      </c>
      <c r="U240" s="90">
        <f>'CALC| 3'!$G$53*'CALC| 3'!V21</f>
        <v>2.8020135974949446E-2</v>
      </c>
      <c r="V240" s="90">
        <f>'CALC| 3'!$G$53*'CALC| 3'!W21</f>
        <v>2.7743297031516945E-2</v>
      </c>
      <c r="W240" s="90">
        <f>'CALC| 3'!$G$53*'CALC| 3'!X21</f>
        <v>2.7469193256845558E-2</v>
      </c>
      <c r="X240" s="90">
        <f>'CALC| 3'!$G$53*'CALC| 3'!Y21</f>
        <v>2.7197797627467924E-2</v>
      </c>
      <c r="Y240" s="90">
        <f>'CALC| 3'!$G$53*'CALC| 3'!Z21</f>
        <v>2.6929083386908543E-2</v>
      </c>
      <c r="Z240" s="90">
        <f>'CALC| 3'!$G$53*'CALC| 3'!AA21</f>
        <v>2.6663024043045887E-2</v>
      </c>
      <c r="AA240" s="90">
        <f>'CALC| 3'!$G$53*'CALC| 3'!AB21</f>
        <v>2.6399593365500594E-2</v>
      </c>
      <c r="AB240" s="90">
        <f>'CALC| 3'!$G$53*'CALC| 3'!AC21</f>
        <v>2.6138765383049448E-2</v>
      </c>
      <c r="AC240" s="90">
        <f>'CALC| 3'!$G$53*'CALC| 3'!AD21</f>
        <v>2.5880514381064919E-2</v>
      </c>
      <c r="AD240" s="90">
        <f>'CALC| 3'!$G$53*'CALC| 3'!AE21</f>
        <v>2.5624814898980001E-2</v>
      </c>
      <c r="AE240" s="90">
        <f>'CALC| 3'!$G$53*'CALC| 3'!AF21</f>
        <v>2.5371641727778078E-2</v>
      </c>
      <c r="AF240" s="90">
        <f>'CALC| 3'!$G$53*'CALC| 3'!AG21</f>
        <v>2.5120969907507631E-2</v>
      </c>
      <c r="AG240" s="90">
        <f>'CALC| 3'!$G$53*'CALC| 3'!AH21</f>
        <v>2.4872774724821457E-2</v>
      </c>
      <c r="AH240" s="90">
        <f>'CALC| 3'!$G$53*'CALC| 3'!AI21</f>
        <v>2.4627031710540221E-2</v>
      </c>
      <c r="AI240" s="90">
        <f>'CALC| 3'!$G$53*'CALC| 3'!AJ21</f>
        <v>2.4383716637240083E-2</v>
      </c>
      <c r="AJ240" s="90">
        <f>'CALC| 3'!$G$53*'CALC| 3'!AK21</f>
        <v>2.4142805516864152E-2</v>
      </c>
      <c r="AK240" s="90">
        <f>'CALC| 3'!$G$53*'CALC| 3'!AL21</f>
        <v>2.3904274598357533E-2</v>
      </c>
      <c r="AL240" s="90">
        <f>'CALC| 3'!$G$53*'CALC| 3'!AM21</f>
        <v>2.366810036532576E-2</v>
      </c>
      <c r="AM240" s="90"/>
      <c r="AN240" s="90"/>
      <c r="AO240" s="90"/>
      <c r="AP240" s="90"/>
      <c r="AQ240" s="90"/>
      <c r="AR240" s="90"/>
      <c r="AS240" s="90"/>
      <c r="AT240" s="90"/>
      <c r="AU240" s="90"/>
      <c r="AV240" s="90"/>
      <c r="AW240" s="90"/>
      <c r="AX240" s="90"/>
      <c r="AY240" s="90"/>
      <c r="AZ240" s="90"/>
      <c r="BA240" s="90"/>
      <c r="BB240" s="90"/>
      <c r="BC240" s="90"/>
      <c r="BD240" s="90"/>
      <c r="BE240" s="90"/>
      <c r="BF240" s="90"/>
      <c r="BG240" s="90"/>
      <c r="BH240" s="90"/>
      <c r="BI240" s="90"/>
      <c r="BJ240" s="90"/>
      <c r="BK240" s="90"/>
      <c r="BL240" s="90"/>
      <c r="BM240" s="90"/>
      <c r="BN240" s="90"/>
      <c r="BO240" s="68"/>
      <c r="BP240" s="68"/>
      <c r="BQ240" s="68"/>
      <c r="BR240" s="68"/>
      <c r="BS240" s="68"/>
    </row>
    <row r="241" spans="1:71" ht="15.4" x14ac:dyDescent="0.6">
      <c r="A241" s="69"/>
      <c r="B241" s="68"/>
      <c r="C241" s="112" t="s">
        <v>266</v>
      </c>
      <c r="D241" s="34" t="s">
        <v>0</v>
      </c>
      <c r="E241" s="20" t="s">
        <v>110</v>
      </c>
      <c r="F241" s="20"/>
      <c r="G241" s="90">
        <f>'CALC| 3'!$G$54*'CALC| 3'!H21</f>
        <v>7.6107697985710834E-2</v>
      </c>
      <c r="H241" s="90">
        <f>'CALC| 3'!$G$54*'CALC| 3'!I21</f>
        <v>7.6107697985710834E-2</v>
      </c>
      <c r="I241" s="90">
        <f>'CALC| 3'!$G$54*'CALC| 3'!J21</f>
        <v>7.6107697985710834E-2</v>
      </c>
      <c r="J241" s="90">
        <f>'CALC| 3'!$G$54*'CALC| 3'!K21</f>
        <v>7.6107697985710834E-2</v>
      </c>
      <c r="K241" s="90">
        <f>'CALC| 3'!$G$54*'CALC| 3'!L21</f>
        <v>7.6107697985710834E-2</v>
      </c>
      <c r="L241" s="90">
        <f>'CALC| 3'!$G$54*'CALC| 3'!M21</f>
        <v>7.6107697985710834E-2</v>
      </c>
      <c r="M241" s="90">
        <f>'CALC| 3'!$G$54*'CALC| 3'!N21</f>
        <v>7.6107697985710834E-2</v>
      </c>
      <c r="N241" s="90">
        <f>'CALC| 3'!$G$54*'CALC| 3'!O21</f>
        <v>7.6107697985710834E-2</v>
      </c>
      <c r="O241" s="90">
        <f>'CALC| 3'!$G$54*'CALC| 3'!P21</f>
        <v>7.535575392961201E-2</v>
      </c>
      <c r="P241" s="90">
        <f>'CALC| 3'!$G$54*'CALC| 3'!Q21</f>
        <v>7.4611239080787442E-2</v>
      </c>
      <c r="Q241" s="90">
        <f>'CALC| 3'!$G$54*'CALC| 3'!R21</f>
        <v>7.3874080038669271E-2</v>
      </c>
      <c r="R241" s="90">
        <f>'CALC| 3'!$G$54*'CALC| 3'!S21</f>
        <v>7.3144204127887219E-2</v>
      </c>
      <c r="S241" s="90"/>
      <c r="T241" s="90"/>
      <c r="U241" s="90"/>
      <c r="V241" s="90"/>
      <c r="W241" s="90"/>
      <c r="X241" s="90"/>
      <c r="Y241" s="90"/>
      <c r="Z241" s="90"/>
      <c r="AA241" s="90"/>
      <c r="AB241" s="90"/>
      <c r="AC241" s="90"/>
      <c r="AD241" s="90"/>
      <c r="AE241" s="90"/>
      <c r="AF241" s="90"/>
      <c r="AG241" s="90"/>
      <c r="AH241" s="90"/>
      <c r="AI241" s="90"/>
      <c r="AJ241" s="90"/>
      <c r="AK241" s="90"/>
      <c r="AL241" s="90"/>
      <c r="AM241" s="90"/>
      <c r="AN241" s="90"/>
      <c r="AO241" s="90"/>
      <c r="AP241" s="90"/>
      <c r="AQ241" s="90"/>
      <c r="AR241" s="90"/>
      <c r="AS241" s="90"/>
      <c r="AT241" s="90"/>
      <c r="AU241" s="90"/>
      <c r="AV241" s="90"/>
      <c r="AW241" s="90"/>
      <c r="AX241" s="90"/>
      <c r="AY241" s="90"/>
      <c r="AZ241" s="90"/>
      <c r="BA241" s="90"/>
      <c r="BB241" s="90"/>
      <c r="BC241" s="90"/>
      <c r="BD241" s="90"/>
      <c r="BE241" s="90"/>
      <c r="BF241" s="90"/>
      <c r="BG241" s="90"/>
      <c r="BH241" s="90"/>
      <c r="BI241" s="90"/>
      <c r="BJ241" s="90"/>
      <c r="BK241" s="90"/>
      <c r="BL241" s="90"/>
      <c r="BM241" s="90"/>
      <c r="BN241" s="90"/>
      <c r="BO241" s="68"/>
      <c r="BP241" s="68"/>
      <c r="BQ241" s="68"/>
      <c r="BR241" s="68"/>
      <c r="BS241" s="68"/>
    </row>
    <row r="242" spans="1:71" ht="15.4" x14ac:dyDescent="0.6">
      <c r="A242" s="69"/>
      <c r="B242" s="68"/>
      <c r="C242" s="112" t="s">
        <v>267</v>
      </c>
      <c r="D242" s="34" t="s">
        <v>0</v>
      </c>
      <c r="E242" s="20" t="s">
        <v>110</v>
      </c>
      <c r="F242" s="20"/>
      <c r="G242" s="90"/>
      <c r="H242" s="90"/>
      <c r="I242" s="90"/>
      <c r="J242" s="90"/>
      <c r="K242" s="90"/>
      <c r="L242" s="90"/>
      <c r="M242" s="90"/>
      <c r="N242" s="90"/>
      <c r="O242" s="90"/>
      <c r="P242" s="90"/>
      <c r="Q242" s="90"/>
      <c r="R242" s="90"/>
      <c r="S242" s="90">
        <f>'CALC| 3'!$G$55*'CALC| 3'!T21</f>
        <v>5.4316154543327777E-2</v>
      </c>
      <c r="T242" s="90">
        <f>'CALC| 3'!$G$55*'CALC| 3'!U21</f>
        <v>5.3779510936439699E-2</v>
      </c>
      <c r="U242" s="90">
        <f>'CALC| 3'!$G$55*'CALC| 3'!V21</f>
        <v>5.3248169368387679E-2</v>
      </c>
      <c r="V242" s="90">
        <f>'CALC| 3'!$G$55*'CALC| 3'!W21</f>
        <v>5.2722077455028007E-2</v>
      </c>
      <c r="W242" s="90">
        <f>'CALC| 3'!$G$55*'CALC| 3'!X21</f>
        <v>5.2201183329772333E-2</v>
      </c>
      <c r="X242" s="90">
        <f>'CALC| 3'!$G$55*'CALC| 3'!Y21</f>
        <v>5.1685435638474178E-2</v>
      </c>
      <c r="Y242" s="90">
        <f>'CALC| 3'!$G$55*'CALC| 3'!Z21</f>
        <v>5.117478353436606E-2</v>
      </c>
      <c r="Z242" s="90">
        <f>'CALC| 3'!$G$55*'CALC| 3'!AA21</f>
        <v>5.0669176673046518E-2</v>
      </c>
      <c r="AA242" s="90">
        <f>'CALC| 3'!$G$55*'CALC| 3'!AB21</f>
        <v>5.0168565207516821E-2</v>
      </c>
      <c r="AB242" s="90">
        <f>'CALC| 3'!$G$55*'CALC| 3'!AC21</f>
        <v>4.9672899783266555E-2</v>
      </c>
      <c r="AC242" s="90">
        <f>'CALC| 3'!$G$55*'CALC| 3'!AD21</f>
        <v>4.9182131533407884E-2</v>
      </c>
      <c r="AD242" s="90">
        <f>'CALC| 3'!$G$55*'CALC| 3'!AE21</f>
        <v>4.8696212073857818E-2</v>
      </c>
      <c r="AE242" s="90">
        <f>'CALC| 3'!$G$55*'CALC| 3'!AF21</f>
        <v>4.8215093498568104E-2</v>
      </c>
      <c r="AF242" s="90">
        <f>'CALC| 3'!$G$55*'CALC| 3'!AG21</f>
        <v>4.7738728374802246E-2</v>
      </c>
      <c r="AG242" s="90">
        <f>'CALC| 3'!$G$55*'CALC| 3'!AH21</f>
        <v>4.7267069738459205E-2</v>
      </c>
      <c r="AH242" s="90">
        <f>'CALC| 3'!$G$55*'CALC| 3'!AI21</f>
        <v>4.6800071089443229E-2</v>
      </c>
      <c r="AI242" s="90">
        <f>'CALC| 3'!$G$55*'CALC| 3'!AJ21</f>
        <v>4.6337686387079531E-2</v>
      </c>
      <c r="AJ242" s="90">
        <f>'CALC| 3'!$G$55*'CALC| 3'!AK21</f>
        <v>4.5879870045575186E-2</v>
      </c>
      <c r="AK242" s="90">
        <f>'CALC| 3'!$G$55*'CALC| 3'!AL21</f>
        <v>4.5426576929524898E-2</v>
      </c>
      <c r="AL242" s="90">
        <f>'CALC| 3'!$G$55*'CALC| 3'!AM21</f>
        <v>4.4977762349461194E-2</v>
      </c>
      <c r="AM242" s="90"/>
      <c r="AN242" s="90"/>
      <c r="AO242" s="90"/>
      <c r="AP242" s="90"/>
      <c r="AQ242" s="90"/>
      <c r="AR242" s="90"/>
      <c r="AS242" s="90"/>
      <c r="AT242" s="90"/>
      <c r="AU242" s="90"/>
      <c r="AV242" s="90"/>
      <c r="AW242" s="90"/>
      <c r="AX242" s="90"/>
      <c r="AY242" s="90"/>
      <c r="AZ242" s="90"/>
      <c r="BA242" s="90"/>
      <c r="BB242" s="90"/>
      <c r="BC242" s="90"/>
      <c r="BD242" s="90"/>
      <c r="BE242" s="90"/>
      <c r="BF242" s="90"/>
      <c r="BG242" s="90"/>
      <c r="BH242" s="90"/>
      <c r="BI242" s="90"/>
      <c r="BJ242" s="90"/>
      <c r="BK242" s="90"/>
      <c r="BL242" s="90"/>
      <c r="BM242" s="90"/>
      <c r="BN242" s="90"/>
      <c r="BO242" s="68"/>
      <c r="BP242" s="68"/>
      <c r="BQ242" s="68"/>
      <c r="BR242" s="68"/>
      <c r="BS242" s="68"/>
    </row>
    <row r="243" spans="1:71" ht="15.4" x14ac:dyDescent="0.6">
      <c r="A243" s="69"/>
      <c r="B243" s="68"/>
      <c r="C243" s="68" t="s">
        <v>20</v>
      </c>
      <c r="D243" s="34" t="s">
        <v>0</v>
      </c>
      <c r="E243" s="20" t="s">
        <v>110</v>
      </c>
      <c r="F243" s="20"/>
      <c r="G243" s="90">
        <f>'CALC| 3'!$G$56*'CALC| 3'!H21</f>
        <v>2.1628211299775002E-3</v>
      </c>
      <c r="H243" s="90">
        <f>'CALC| 3'!$G$56*'CALC| 3'!I21</f>
        <v>2.1628211299775002E-3</v>
      </c>
      <c r="I243" s="90">
        <f>'CALC| 3'!$G$56*'CALC| 3'!J21</f>
        <v>2.1628211299775002E-3</v>
      </c>
      <c r="J243" s="90">
        <f>'CALC| 3'!$G$56*'CALC| 3'!K21</f>
        <v>2.1628211299775002E-3</v>
      </c>
      <c r="K243" s="90">
        <f>'CALC| 3'!$G$56*'CALC| 3'!L21</f>
        <v>2.1628211299775002E-3</v>
      </c>
      <c r="L243" s="90">
        <f>'CALC| 3'!$G$56*'CALC| 3'!M21</f>
        <v>2.1628211299775002E-3</v>
      </c>
      <c r="M243" s="90">
        <f>'CALC| 3'!$G$56*'CALC| 3'!N21</f>
        <v>2.1628211299775002E-3</v>
      </c>
      <c r="N243" s="90">
        <f>'CALC| 3'!$G$56*'CALC| 3'!O21</f>
        <v>2.1628211299775002E-3</v>
      </c>
      <c r="O243" s="90">
        <f>'CALC| 3'!$G$56*'CALC| 3'!P21</f>
        <v>2.1414524572133226E-3</v>
      </c>
      <c r="P243" s="90">
        <f>'CALC| 3'!$G$56*'CALC| 3'!Q21</f>
        <v>2.1202949069360549E-3</v>
      </c>
      <c r="Q243" s="90">
        <f>'CALC| 3'!$G$56*'CALC| 3'!R21</f>
        <v>2.0993463932555269E-3</v>
      </c>
      <c r="R243" s="90">
        <f>'CALC| 3'!$G$56*'CALC| 3'!S21</f>
        <v>2.0786048508901621E-3</v>
      </c>
      <c r="S243" s="90">
        <f>'CALC| 3'!$G$56*'CALC| 3'!T21</f>
        <v>2.0580682349633675E-3</v>
      </c>
      <c r="T243" s="90">
        <f>'CALC| 3'!$G$56*'CALC| 3'!U21</f>
        <v>2.0377345208019292E-3</v>
      </c>
      <c r="U243" s="90">
        <f>'CALC| 3'!$G$56*'CALC| 3'!V21</f>
        <v>2.0176017037364063E-3</v>
      </c>
      <c r="V243" s="90">
        <f>'CALC| 3'!$G$56*'CALC| 3'!W21</f>
        <v>1.9976677989034905E-3</v>
      </c>
      <c r="W243" s="90">
        <f>'CALC| 3'!$G$56*'CALC| 3'!X21</f>
        <v>1.9779308410503241E-3</v>
      </c>
      <c r="X243" s="90">
        <f>'CALC| 3'!$G$56*'CALC| 3'!Y21</f>
        <v>1.958388884340747E-3</v>
      </c>
      <c r="Y243" s="90">
        <f>'CALC| 3'!$G$56*'CALC| 3'!Z21</f>
        <v>1.9390400021634605E-3</v>
      </c>
      <c r="Z243" s="90">
        <f>'CALC| 3'!$G$56*'CALC| 3'!AA21</f>
        <v>1.9198822869420855E-3</v>
      </c>
      <c r="AA243" s="90">
        <f>'CALC| 3'!$G$56*'CALC| 3'!AB21</f>
        <v>1.9009138499470977E-3</v>
      </c>
      <c r="AB243" s="90">
        <f>'CALC| 3'!$G$56*'CALC| 3'!AC21</f>
        <v>1.8821328211096205E-3</v>
      </c>
      <c r="AC243" s="90">
        <f>'CALC| 3'!$G$56*'CALC| 3'!AD21</f>
        <v>1.8635373488370575E-3</v>
      </c>
      <c r="AD243" s="90">
        <f>'CALC| 3'!$G$56*'CALC| 3'!AE21</f>
        <v>1.8451255998305474E-3</v>
      </c>
      <c r="AE243" s="90">
        <f>'CALC| 3'!$G$56*'CALC| 3'!AF21</f>
        <v>1.8268957589042216E-3</v>
      </c>
      <c r="AF243" s="90">
        <f>'CALC| 3'!$G$56*'CALC| 3'!AG21</f>
        <v>1.8088460288062478E-3</v>
      </c>
      <c r="AG243" s="90">
        <f>'CALC| 3'!$G$56*'CALC| 3'!AH21</f>
        <v>1.7909746300416422E-3</v>
      </c>
      <c r="AH243" s="90">
        <f>'CALC| 3'!$G$56*'CALC| 3'!AI21</f>
        <v>1.7732798006968309E-3</v>
      </c>
      <c r="AI243" s="90">
        <f>'CALC| 3'!$G$56*'CALC| 3'!AJ21</f>
        <v>1.7557597962659462E-3</v>
      </c>
      <c r="AJ243" s="90">
        <f>'CALC| 3'!$G$56*'CALC| 3'!AK21</f>
        <v>1.7384128894788386E-3</v>
      </c>
      <c r="AK243" s="90">
        <f>'CALC| 3'!$G$56*'CALC| 3'!AL21</f>
        <v>1.7212373701307876E-3</v>
      </c>
      <c r="AL243" s="90">
        <f>'CALC| 3'!$G$56*'CALC| 3'!AM21</f>
        <v>1.7042315449138955E-3</v>
      </c>
      <c r="AM243" s="90"/>
      <c r="AN243" s="90"/>
      <c r="AO243" s="90"/>
      <c r="AP243" s="90"/>
      <c r="AQ243" s="90"/>
      <c r="AR243" s="90"/>
      <c r="AS243" s="90"/>
      <c r="AT243" s="90"/>
      <c r="AU243" s="90"/>
      <c r="AV243" s="90"/>
      <c r="AW243" s="90"/>
      <c r="AX243" s="90"/>
      <c r="AY243" s="90"/>
      <c r="AZ243" s="90"/>
      <c r="BA243" s="90"/>
      <c r="BB243" s="90"/>
      <c r="BC243" s="90"/>
      <c r="BD243" s="90"/>
      <c r="BE243" s="90"/>
      <c r="BF243" s="90"/>
      <c r="BG243" s="90"/>
      <c r="BH243" s="90"/>
      <c r="BI243" s="90"/>
      <c r="BJ243" s="90"/>
      <c r="BK243" s="90"/>
      <c r="BL243" s="90"/>
      <c r="BM243" s="90"/>
      <c r="BN243" s="90"/>
      <c r="BO243" s="68"/>
      <c r="BP243" s="68"/>
      <c r="BQ243" s="68"/>
      <c r="BR243" s="68"/>
      <c r="BS243" s="68"/>
    </row>
    <row r="244" spans="1:71" ht="15.4" x14ac:dyDescent="0.6">
      <c r="A244" s="69"/>
      <c r="B244" s="68"/>
      <c r="C244" s="112" t="s">
        <v>21</v>
      </c>
      <c r="D244" s="34" t="s">
        <v>0</v>
      </c>
      <c r="E244" s="20" t="s">
        <v>110</v>
      </c>
      <c r="F244" s="20"/>
      <c r="G244" s="90">
        <f>'CALC| 3'!$G$57*'CALC| 3'!H21</f>
        <v>6.1322340273479707E-2</v>
      </c>
      <c r="H244" s="90">
        <f>'CALC| 3'!$G$57*'CALC| 3'!I21</f>
        <v>6.1322340273479707E-2</v>
      </c>
      <c r="I244" s="90">
        <f>'CALC| 3'!$G$57*'CALC| 3'!J21</f>
        <v>6.1322340273479707E-2</v>
      </c>
      <c r="J244" s="90">
        <f>'CALC| 3'!$G$57*'CALC| 3'!K21</f>
        <v>6.1322340273479707E-2</v>
      </c>
      <c r="K244" s="90">
        <f>'CALC| 3'!$G$57*'CALC| 3'!L21</f>
        <v>6.1322340273479707E-2</v>
      </c>
      <c r="L244" s="90">
        <f>'CALC| 3'!$G$57*'CALC| 3'!M21</f>
        <v>6.1322340273479707E-2</v>
      </c>
      <c r="M244" s="90">
        <f>'CALC| 3'!$G$57*'CALC| 3'!N21</f>
        <v>6.1322340273479707E-2</v>
      </c>
      <c r="N244" s="90">
        <f>'CALC| 3'!$G$57*'CALC| 3'!O21</f>
        <v>6.1322340273479707E-2</v>
      </c>
      <c r="O244" s="90">
        <f>'CALC| 3'!$G$57*'CALC| 3'!P21</f>
        <v>6.0716475551577727E-2</v>
      </c>
      <c r="P244" s="90">
        <f>'CALC| 3'!$G$57*'CALC| 3'!Q21</f>
        <v>6.0116596773128139E-2</v>
      </c>
      <c r="Q244" s="90">
        <f>'CALC| 3'!$G$57*'CALC| 3'!R21</f>
        <v>5.9522644797009638E-2</v>
      </c>
      <c r="R244" s="90">
        <f>'CALC| 3'!$G$57*'CALC| 3'!S21</f>
        <v>5.8934561066415182E-2</v>
      </c>
      <c r="S244" s="90">
        <f>'CALC| 3'!$G$57*'CALC| 3'!T21</f>
        <v>5.8352287603078999E-2</v>
      </c>
      <c r="T244" s="90">
        <f>'CALC| 3'!$G$57*'CALC| 3'!U21</f>
        <v>5.7775767001560577E-2</v>
      </c>
      <c r="U244" s="90">
        <f>'CALC| 3'!$G$57*'CALC| 3'!V21</f>
        <v>5.7204942423585162E-2</v>
      </c>
      <c r="V244" s="90">
        <f>'CALC| 3'!$G$57*'CALC| 3'!W21</f>
        <v>5.6639757592440144E-2</v>
      </c>
      <c r="W244" s="90">
        <f>'CALC| 3'!$G$57*'CALC| 3'!X21</f>
        <v>5.6080156787426831E-2</v>
      </c>
      <c r="X244" s="90">
        <f>'CALC| 3'!$G$57*'CALC| 3'!Y21</f>
        <v>5.5526084838367053E-2</v>
      </c>
      <c r="Y244" s="90">
        <f>'CALC| 3'!$G$57*'CALC| 3'!Z21</f>
        <v>5.4977487120163995E-2</v>
      </c>
      <c r="Z244" s="90">
        <f>'CALC| 3'!$G$57*'CALC| 3'!AA21</f>
        <v>5.4434309547416772E-2</v>
      </c>
      <c r="AA244" s="90">
        <f>'CALC| 3'!$G$57*'CALC| 3'!AB21</f>
        <v>5.3896498569088298E-2</v>
      </c>
      <c r="AB244" s="90">
        <f>'CALC| 3'!$G$57*'CALC| 3'!AC21</f>
        <v>5.3364001163225705E-2</v>
      </c>
      <c r="AC244" s="90">
        <f>'CALC| 3'!$G$57*'CALC| 3'!AD21</f>
        <v>5.2836764831733038E-2</v>
      </c>
      <c r="AD244" s="90">
        <f>'CALC| 3'!$G$57*'CALC| 3'!AE21</f>
        <v>5.2314737595195511E-2</v>
      </c>
      <c r="AE244" s="90">
        <f>'CALC| 3'!$G$57*'CALC| 3'!AF21</f>
        <v>5.1797867987754979E-2</v>
      </c>
      <c r="AF244" s="90">
        <f>'CALC| 3'!$G$57*'CALC| 3'!AG21</f>
        <v>5.1286105052035964E-2</v>
      </c>
      <c r="AG244" s="90">
        <f>'CALC| 3'!$G$57*'CALC| 3'!AH21</f>
        <v>5.0779398334121852E-2</v>
      </c>
      <c r="AH244" s="90">
        <f>'CALC| 3'!$G$57*'CALC| 3'!AI21</f>
        <v>5.0277697878580725E-2</v>
      </c>
      <c r="AI244" s="90">
        <f>'CALC| 3'!$G$57*'CALC| 3'!AJ21</f>
        <v>4.9780954223540348E-2</v>
      </c>
      <c r="AJ244" s="90">
        <f>'CALC| 3'!$G$57*'CALC| 3'!AK21</f>
        <v>4.9289118395811772E-2</v>
      </c>
      <c r="AK244" s="90">
        <f>'CALC| 3'!$G$57*'CALC| 3'!AL21</f>
        <v>4.880214190606115E-2</v>
      </c>
      <c r="AL244" s="90">
        <f>'CALC| 3'!$G$57*'CALC| 3'!AM21</f>
        <v>4.8319976744029269E-2</v>
      </c>
      <c r="AM244" s="90"/>
      <c r="AN244" s="90"/>
      <c r="AO244" s="90"/>
      <c r="AP244" s="90"/>
      <c r="AQ244" s="90"/>
      <c r="AR244" s="90"/>
      <c r="AS244" s="90"/>
      <c r="AT244" s="90"/>
      <c r="AU244" s="90"/>
      <c r="AV244" s="90"/>
      <c r="AW244" s="90"/>
      <c r="AX244" s="90"/>
      <c r="AY244" s="90"/>
      <c r="AZ244" s="90"/>
      <c r="BA244" s="90"/>
      <c r="BB244" s="90"/>
      <c r="BC244" s="90"/>
      <c r="BD244" s="90"/>
      <c r="BE244" s="90"/>
      <c r="BF244" s="90"/>
      <c r="BG244" s="90"/>
      <c r="BH244" s="90"/>
      <c r="BI244" s="90"/>
      <c r="BJ244" s="90"/>
      <c r="BK244" s="90"/>
      <c r="BL244" s="90"/>
      <c r="BM244" s="90"/>
      <c r="BN244" s="90"/>
      <c r="BO244" s="68"/>
      <c r="BP244" s="68"/>
      <c r="BQ244" s="68"/>
      <c r="BR244" s="68"/>
      <c r="BS244" s="68"/>
    </row>
    <row r="245" spans="1:71" x14ac:dyDescent="0.35">
      <c r="A245" s="68"/>
      <c r="B245" s="68"/>
      <c r="C245" s="68"/>
      <c r="D245" s="68"/>
      <c r="E245" s="68"/>
      <c r="F245" s="68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  <c r="AB245" s="69"/>
      <c r="AC245" s="69"/>
      <c r="AD245" s="69"/>
      <c r="AE245" s="69"/>
      <c r="AF245" s="69"/>
      <c r="AG245" s="69"/>
      <c r="AH245" s="69"/>
      <c r="AI245" s="69"/>
      <c r="AJ245" s="69"/>
      <c r="AK245" s="69"/>
      <c r="AL245" s="69"/>
      <c r="AM245" s="69"/>
      <c r="AN245" s="69"/>
      <c r="AO245" s="69"/>
      <c r="AP245" s="69"/>
      <c r="AQ245" s="69"/>
      <c r="AR245" s="69"/>
      <c r="AS245" s="69"/>
      <c r="AT245" s="69"/>
      <c r="AU245" s="69"/>
      <c r="AV245" s="69"/>
      <c r="AW245" s="69"/>
      <c r="AX245" s="69"/>
      <c r="AY245" s="69"/>
      <c r="AZ245" s="69"/>
      <c r="BA245" s="69"/>
      <c r="BB245" s="69"/>
      <c r="BC245" s="69"/>
      <c r="BD245" s="69"/>
      <c r="BE245" s="69"/>
      <c r="BF245" s="69"/>
      <c r="BG245" s="69"/>
      <c r="BH245" s="69"/>
      <c r="BI245" s="69"/>
      <c r="BJ245" s="69"/>
      <c r="BK245" s="69"/>
      <c r="BL245" s="69"/>
      <c r="BM245" s="69"/>
      <c r="BN245" s="69"/>
      <c r="BO245" s="68"/>
      <c r="BP245" s="68"/>
      <c r="BQ245" s="68"/>
      <c r="BR245" s="68"/>
      <c r="BS245" s="68"/>
    </row>
    <row r="246" spans="1:71" ht="15.4" x14ac:dyDescent="0.6">
      <c r="A246" s="68"/>
      <c r="B246" s="68"/>
      <c r="C246" s="113" t="s">
        <v>247</v>
      </c>
      <c r="D246" s="106" t="s">
        <v>0</v>
      </c>
      <c r="E246" s="106" t="s">
        <v>110</v>
      </c>
      <c r="F246" s="106"/>
      <c r="G246" s="110">
        <f t="shared" ref="G246:AL246" si="22">SUM(G212:G244)-G237</f>
        <v>1.8406039908787317</v>
      </c>
      <c r="H246" s="110">
        <f t="shared" si="22"/>
        <v>1.8309106392847441</v>
      </c>
      <c r="I246" s="110">
        <f t="shared" si="22"/>
        <v>1.8213107766919339</v>
      </c>
      <c r="J246" s="110">
        <f t="shared" si="22"/>
        <v>1.8118035009433631</v>
      </c>
      <c r="K246" s="110">
        <f t="shared" si="22"/>
        <v>1.8023879185879053</v>
      </c>
      <c r="L246" s="110">
        <f t="shared" si="22"/>
        <v>1.793063144796236</v>
      </c>
      <c r="M246" s="110">
        <f t="shared" si="22"/>
        <v>1.783828303277629</v>
      </c>
      <c r="N246" s="110">
        <f t="shared" si="22"/>
        <v>1.7746825261975627</v>
      </c>
      <c r="O246" s="110">
        <f t="shared" si="22"/>
        <v>1.7581852205850625</v>
      </c>
      <c r="P246" s="110">
        <f t="shared" si="22"/>
        <v>1.7418487733521328</v>
      </c>
      <c r="Q246" s="110">
        <f t="shared" si="22"/>
        <v>1.7256716153212663</v>
      </c>
      <c r="R246" s="110">
        <f t="shared" si="22"/>
        <v>1.7096521926245432</v>
      </c>
      <c r="S246" s="110">
        <f t="shared" si="22"/>
        <v>1.6444392453913097</v>
      </c>
      <c r="T246" s="110">
        <f t="shared" si="22"/>
        <v>1.6292182674971041</v>
      </c>
      <c r="U246" s="110">
        <f t="shared" si="22"/>
        <v>1.6141456364608195</v>
      </c>
      <c r="V246" s="110">
        <f t="shared" si="22"/>
        <v>1.5992199057679044</v>
      </c>
      <c r="W246" s="110">
        <f t="shared" si="22"/>
        <v>1.5844396430106595</v>
      </c>
      <c r="X246" s="110">
        <f t="shared" si="22"/>
        <v>1.5698034297506536</v>
      </c>
      <c r="Y246" s="110">
        <f t="shared" si="22"/>
        <v>1.555309861382469</v>
      </c>
      <c r="Z246" s="110">
        <f t="shared" si="22"/>
        <v>1.540957546998778</v>
      </c>
      <c r="AA246" s="110">
        <f t="shared" si="22"/>
        <v>1.5267451092567381</v>
      </c>
      <c r="AB246" s="110">
        <f t="shared" si="22"/>
        <v>1.5126711842456919</v>
      </c>
      <c r="AC246" s="110">
        <f t="shared" si="22"/>
        <v>1.4987344213561509</v>
      </c>
      <c r="AD246" s="110">
        <f t="shared" si="22"/>
        <v>1.484933483150064</v>
      </c>
      <c r="AE246" s="110">
        <f t="shared" si="22"/>
        <v>1.4762013419608595</v>
      </c>
      <c r="AF246" s="110">
        <f t="shared" si="22"/>
        <v>1.7266275580524206</v>
      </c>
      <c r="AG246" s="110">
        <f t="shared" si="22"/>
        <v>1.7406002482240905</v>
      </c>
      <c r="AH246" s="110">
        <f t="shared" si="22"/>
        <v>3.3772621378379282</v>
      </c>
      <c r="AI246" s="110">
        <f t="shared" si="22"/>
        <v>5.4207995467816295</v>
      </c>
      <c r="AJ246" s="110">
        <f t="shared" si="22"/>
        <v>7.2173335142891881</v>
      </c>
      <c r="AK246" s="110">
        <f t="shared" si="22"/>
        <v>5.7697697422164875</v>
      </c>
      <c r="AL246" s="110">
        <f t="shared" si="22"/>
        <v>5.5307540608530585</v>
      </c>
      <c r="AM246" s="110">
        <f t="shared" ref="AM246:BN246" si="23">SUM(AM212:AM244)-AM237</f>
        <v>4.4962072415113514</v>
      </c>
      <c r="AN246" s="110">
        <f t="shared" si="23"/>
        <v>4.5290048592311907</v>
      </c>
      <c r="AO246" s="110">
        <f t="shared" si="23"/>
        <v>4.5502969770329313</v>
      </c>
      <c r="AP246" s="110">
        <f t="shared" si="23"/>
        <v>4.5613328911406938</v>
      </c>
      <c r="AQ246" s="110">
        <f t="shared" si="23"/>
        <v>4.5632262460410136</v>
      </c>
      <c r="AR246" s="110">
        <f t="shared" si="23"/>
        <v>4.5569697638909394</v>
      </c>
      <c r="AS246" s="110">
        <f t="shared" si="23"/>
        <v>4.5434483745698095</v>
      </c>
      <c r="AT246" s="110">
        <f t="shared" si="23"/>
        <v>4.5234509200368551</v>
      </c>
      <c r="AU246" s="110">
        <f t="shared" si="23"/>
        <v>4.4976805878001285</v>
      </c>
      <c r="AV246" s="110">
        <f t="shared" si="23"/>
        <v>4.4667642114930137</v>
      </c>
      <c r="AW246" s="110">
        <f t="shared" si="23"/>
        <v>4.4312605615706913</v>
      </c>
      <c r="AX246" s="110">
        <f t="shared" si="23"/>
        <v>4.391667735781823</v>
      </c>
      <c r="AY246" s="110">
        <f t="shared" si="23"/>
        <v>4.3484297471641948</v>
      </c>
      <c r="AZ246" s="110">
        <f t="shared" si="23"/>
        <v>4.3019423966991299</v>
      </c>
      <c r="BA246" s="110">
        <f t="shared" si="23"/>
        <v>4.2525585082982982</v>
      </c>
      <c r="BB246" s="110">
        <f t="shared" si="23"/>
        <v>4.2005925953624139</v>
      </c>
      <c r="BC246" s="110">
        <f t="shared" si="23"/>
        <v>4.1463250206332258</v>
      </c>
      <c r="BD246" s="110">
        <f t="shared" si="23"/>
        <v>4.0900057043582683</v>
      </c>
      <c r="BE246" s="110">
        <f t="shared" si="23"/>
        <v>4.031857429813738</v>
      </c>
      <c r="BF246" s="110">
        <f t="shared" si="23"/>
        <v>3.9720787899053303</v>
      </c>
      <c r="BG246" s="110">
        <f t="shared" si="23"/>
        <v>3.9108468138197421</v>
      </c>
      <c r="BH246" s="110">
        <f t="shared" si="23"/>
        <v>3.8483193084677052</v>
      </c>
      <c r="BI246" s="110">
        <f t="shared" si="23"/>
        <v>3.7846369456872408</v>
      </c>
      <c r="BJ246" s="110">
        <f t="shared" si="23"/>
        <v>3.7199251228131014</v>
      </c>
      <c r="BK246" s="110">
        <f t="shared" si="23"/>
        <v>3.6542956212208937</v>
      </c>
      <c r="BL246" s="110">
        <f t="shared" si="23"/>
        <v>3.5878480847822969</v>
      </c>
      <c r="BM246" s="110">
        <f t="shared" si="23"/>
        <v>3.5206713377858754</v>
      </c>
      <c r="BN246" s="110">
        <f t="shared" si="23"/>
        <v>3.4528445597547228</v>
      </c>
      <c r="BO246" s="68"/>
      <c r="BP246" s="68"/>
      <c r="BQ246" s="68"/>
      <c r="BR246" s="68"/>
      <c r="BS246" s="68"/>
    </row>
    <row r="247" spans="1:71" ht="15.4" x14ac:dyDescent="0.6">
      <c r="A247" s="68"/>
      <c r="B247" s="68"/>
      <c r="C247" s="113" t="s">
        <v>254</v>
      </c>
      <c r="D247" s="106" t="s">
        <v>0</v>
      </c>
      <c r="E247" s="106" t="s">
        <v>110</v>
      </c>
      <c r="F247" s="106"/>
      <c r="G247" s="110">
        <f t="shared" ref="G247:AL247" si="24">G237</f>
        <v>0.115361316779374</v>
      </c>
      <c r="H247" s="110">
        <f t="shared" si="24"/>
        <v>0.115361316779374</v>
      </c>
      <c r="I247" s="110">
        <f t="shared" si="24"/>
        <v>0.115361316779374</v>
      </c>
      <c r="J247" s="110">
        <f t="shared" si="24"/>
        <v>0.115361316779374</v>
      </c>
      <c r="K247" s="110">
        <f t="shared" si="24"/>
        <v>0.115361316779374</v>
      </c>
      <c r="L247" s="110">
        <f t="shared" si="24"/>
        <v>0.115361316779374</v>
      </c>
      <c r="M247" s="110">
        <f t="shared" si="24"/>
        <v>0.115361316779374</v>
      </c>
      <c r="N247" s="110">
        <f t="shared" si="24"/>
        <v>0.115361316779374</v>
      </c>
      <c r="O247" s="110">
        <f t="shared" si="24"/>
        <v>0.11422154696959379</v>
      </c>
      <c r="P247" s="110">
        <f t="shared" si="24"/>
        <v>0.1130930380855342</v>
      </c>
      <c r="Q247" s="110">
        <f t="shared" si="24"/>
        <v>0.11197567886924913</v>
      </c>
      <c r="R247" s="110">
        <f t="shared" si="24"/>
        <v>0.11086935916202095</v>
      </c>
      <c r="S247" s="110">
        <f t="shared" si="24"/>
        <v>0.10977396989350018</v>
      </c>
      <c r="T247" s="110">
        <f t="shared" si="24"/>
        <v>0.1086894030709524</v>
      </c>
      <c r="U247" s="110">
        <f t="shared" si="24"/>
        <v>0.10761555176861139</v>
      </c>
      <c r="V247" s="110">
        <f t="shared" si="24"/>
        <v>0.10655231011713752</v>
      </c>
      <c r="W247" s="110">
        <f t="shared" si="24"/>
        <v>0.1054995732931802</v>
      </c>
      <c r="X247" s="110">
        <f t="shared" si="24"/>
        <v>0.10445723750904357</v>
      </c>
      <c r="Y247" s="110">
        <f t="shared" si="24"/>
        <v>0.10342520000245423</v>
      </c>
      <c r="Z247" s="110">
        <f t="shared" si="24"/>
        <v>0.10240335902642998</v>
      </c>
      <c r="AA247" s="110">
        <f t="shared" si="24"/>
        <v>0.10139161383924886</v>
      </c>
      <c r="AB247" s="110">
        <f t="shared" si="24"/>
        <v>0.10038986469451708</v>
      </c>
      <c r="AC247" s="110">
        <f t="shared" si="24"/>
        <v>9.9398012831335258E-2</v>
      </c>
      <c r="AD247" s="110">
        <f t="shared" si="24"/>
        <v>9.8415960464561664E-2</v>
      </c>
      <c r="AE247" s="110">
        <f t="shared" si="24"/>
        <v>9.7443610775171788E-2</v>
      </c>
      <c r="AF247" s="110">
        <f t="shared" si="24"/>
        <v>9.6480867900713099E-2</v>
      </c>
      <c r="AG247" s="110">
        <f t="shared" si="24"/>
        <v>9.5527636925854059E-2</v>
      </c>
      <c r="AH247" s="110">
        <f t="shared" si="24"/>
        <v>9.4583823873026621E-2</v>
      </c>
      <c r="AI247" s="110">
        <f t="shared" si="24"/>
        <v>9.3649335693161112E-2</v>
      </c>
      <c r="AJ247" s="110">
        <f t="shared" si="24"/>
        <v>9.2724080256512686E-2</v>
      </c>
      <c r="AK247" s="110">
        <f t="shared" si="24"/>
        <v>9.1807966343578337E-2</v>
      </c>
      <c r="AL247" s="110">
        <f t="shared" si="24"/>
        <v>9.0900903636103786E-2</v>
      </c>
      <c r="AM247" s="110">
        <f t="shared" ref="AM247:BN247" si="25">AM237</f>
        <v>0</v>
      </c>
      <c r="AN247" s="110">
        <f t="shared" si="25"/>
        <v>0</v>
      </c>
      <c r="AO247" s="110">
        <f t="shared" si="25"/>
        <v>0</v>
      </c>
      <c r="AP247" s="110">
        <f t="shared" si="25"/>
        <v>0</v>
      </c>
      <c r="AQ247" s="110">
        <f t="shared" si="25"/>
        <v>0</v>
      </c>
      <c r="AR247" s="110">
        <f t="shared" si="25"/>
        <v>0</v>
      </c>
      <c r="AS247" s="110">
        <f t="shared" si="25"/>
        <v>0</v>
      </c>
      <c r="AT247" s="110">
        <f t="shared" si="25"/>
        <v>0</v>
      </c>
      <c r="AU247" s="110">
        <f t="shared" si="25"/>
        <v>0</v>
      </c>
      <c r="AV247" s="110">
        <f t="shared" si="25"/>
        <v>0</v>
      </c>
      <c r="AW247" s="110">
        <f t="shared" si="25"/>
        <v>0</v>
      </c>
      <c r="AX247" s="110">
        <f t="shared" si="25"/>
        <v>0</v>
      </c>
      <c r="AY247" s="110">
        <f t="shared" si="25"/>
        <v>0</v>
      </c>
      <c r="AZ247" s="110">
        <f t="shared" si="25"/>
        <v>0</v>
      </c>
      <c r="BA247" s="110">
        <f t="shared" si="25"/>
        <v>0</v>
      </c>
      <c r="BB247" s="110">
        <f t="shared" si="25"/>
        <v>0</v>
      </c>
      <c r="BC247" s="110">
        <f t="shared" si="25"/>
        <v>0</v>
      </c>
      <c r="BD247" s="110">
        <f t="shared" si="25"/>
        <v>0</v>
      </c>
      <c r="BE247" s="110">
        <f t="shared" si="25"/>
        <v>0</v>
      </c>
      <c r="BF247" s="110">
        <f t="shared" si="25"/>
        <v>0</v>
      </c>
      <c r="BG247" s="110">
        <f t="shared" si="25"/>
        <v>0</v>
      </c>
      <c r="BH247" s="110">
        <f t="shared" si="25"/>
        <v>0</v>
      </c>
      <c r="BI247" s="110">
        <f t="shared" si="25"/>
        <v>0</v>
      </c>
      <c r="BJ247" s="110">
        <f t="shared" si="25"/>
        <v>0</v>
      </c>
      <c r="BK247" s="110">
        <f t="shared" si="25"/>
        <v>0</v>
      </c>
      <c r="BL247" s="110">
        <f t="shared" si="25"/>
        <v>0</v>
      </c>
      <c r="BM247" s="110">
        <f t="shared" si="25"/>
        <v>0</v>
      </c>
      <c r="BN247" s="110">
        <f t="shared" si="25"/>
        <v>0</v>
      </c>
      <c r="BO247" s="68"/>
      <c r="BP247" s="68"/>
      <c r="BQ247" s="68"/>
      <c r="BR247" s="68"/>
      <c r="BS247" s="68"/>
    </row>
    <row r="248" spans="1:71" ht="15.4" x14ac:dyDescent="0.6">
      <c r="A248" s="68"/>
      <c r="B248" s="68"/>
      <c r="C248" s="72" t="s">
        <v>74</v>
      </c>
      <c r="D248" s="106"/>
      <c r="E248" s="106"/>
      <c r="F248" s="106"/>
      <c r="G248" s="110">
        <f>IF(G$114&lt;31,(1/(1+INPUT3!$H$16)^G$114),(1/(1+INPUT3!$H$17)^G$114))</f>
        <v>0.96618357487922713</v>
      </c>
      <c r="H248" s="110">
        <f>IF(H$114&lt;31,(1/(1+INPUT3!$H$16)^H$114),(1/(1+INPUT3!$H$17)^H$114))</f>
        <v>0.93351070036640305</v>
      </c>
      <c r="I248" s="110">
        <f>IF(I$114&lt;31,(1/(1+INPUT3!$H$16)^I$114),(1/(1+INPUT3!$H$17)^I$114))</f>
        <v>0.90194270566802237</v>
      </c>
      <c r="J248" s="110">
        <f>IF(J$114&lt;31,(1/(1+INPUT3!$H$16)^J$114),(1/(1+INPUT3!$H$17)^J$114))</f>
        <v>0.87144222769857238</v>
      </c>
      <c r="K248" s="110">
        <f>IF(K$114&lt;31,(1/(1+INPUT3!$H$16)^K$114),(1/(1+INPUT3!$H$17)^K$114))</f>
        <v>0.84197316685852419</v>
      </c>
      <c r="L248" s="110">
        <f>IF(L$114&lt;31,(1/(1+INPUT3!$H$16)^L$114),(1/(1+INPUT3!$H$17)^L$114))</f>
        <v>0.81350064430775282</v>
      </c>
      <c r="M248" s="110">
        <f>IF(M$114&lt;31,(1/(1+INPUT3!$H$16)^M$114),(1/(1+INPUT3!$H$17)^M$114))</f>
        <v>0.78599096068381913</v>
      </c>
      <c r="N248" s="110">
        <f>IF(N$114&lt;31,(1/(1+INPUT3!$H$16)^N$114),(1/(1+INPUT3!$H$17)^N$114))</f>
        <v>0.75941155621625056</v>
      </c>
      <c r="O248" s="110">
        <f>IF(O$114&lt;31,(1/(1+INPUT3!$H$16)^O$114),(1/(1+INPUT3!$H$17)^O$114))</f>
        <v>0.73373097218961414</v>
      </c>
      <c r="P248" s="110">
        <f>IF(P$114&lt;31,(1/(1+INPUT3!$H$16)^P$114),(1/(1+INPUT3!$H$17)^P$114))</f>
        <v>0.70891881370977217</v>
      </c>
      <c r="Q248" s="110">
        <f>IF(Q$114&lt;31,(1/(1+INPUT3!$H$16)^Q$114),(1/(1+INPUT3!$H$17)^Q$114))</f>
        <v>0.68494571372924851</v>
      </c>
      <c r="R248" s="110">
        <f>IF(R$114&lt;31,(1/(1+INPUT3!$H$16)^R$114),(1/(1+INPUT3!$H$17)^R$114))</f>
        <v>0.66178329828912896</v>
      </c>
      <c r="S248" s="110">
        <f>IF(S$114&lt;31,(1/(1+INPUT3!$H$16)^S$114),(1/(1+INPUT3!$H$17)^S$114))</f>
        <v>0.63940415293635666</v>
      </c>
      <c r="T248" s="110">
        <f>IF(T$114&lt;31,(1/(1+INPUT3!$H$16)^T$114),(1/(1+INPUT3!$H$17)^T$114))</f>
        <v>0.61778179027667302</v>
      </c>
      <c r="U248" s="110">
        <f>IF(U$114&lt;31,(1/(1+INPUT3!$H$16)^U$114),(1/(1+INPUT3!$H$17)^U$114))</f>
        <v>0.59689061862480497</v>
      </c>
      <c r="V248" s="110">
        <f>IF(V$114&lt;31,(1/(1+INPUT3!$H$16)^V$114),(1/(1+INPUT3!$H$17)^V$114))</f>
        <v>0.57670591171478747</v>
      </c>
      <c r="W248" s="110">
        <f>IF(W$114&lt;31,(1/(1+INPUT3!$H$16)^W$114),(1/(1+INPUT3!$H$17)^W$114))</f>
        <v>0.55720377943457733</v>
      </c>
      <c r="X248" s="110">
        <f>IF(X$114&lt;31,(1/(1+INPUT3!$H$16)^X$114),(1/(1+INPUT3!$H$17)^X$114))</f>
        <v>0.53836113955031628</v>
      </c>
      <c r="Y248" s="110">
        <f>IF(Y$114&lt;31,(1/(1+INPUT3!$H$16)^Y$114),(1/(1+INPUT3!$H$17)^Y$114))</f>
        <v>0.52015569038677911</v>
      </c>
      <c r="Z248" s="110">
        <f>IF(Z$114&lt;31,(1/(1+INPUT3!$H$16)^Z$114),(1/(1+INPUT3!$H$17)^Z$114))</f>
        <v>0.50256588443167061</v>
      </c>
      <c r="AA248" s="110">
        <f>IF(AA$114&lt;31,(1/(1+INPUT3!$H$16)^AA$114),(1/(1+INPUT3!$H$17)^AA$114))</f>
        <v>0.48557090283253213</v>
      </c>
      <c r="AB248" s="110">
        <f>IF(AB$114&lt;31,(1/(1+INPUT3!$H$16)^AB$114),(1/(1+INPUT3!$H$17)^AB$114))</f>
        <v>0.46915063075606966</v>
      </c>
      <c r="AC248" s="110">
        <f>IF(AC$114&lt;31,(1/(1+INPUT3!$H$16)^AC$114),(1/(1+INPUT3!$H$17)^AC$114))</f>
        <v>0.45328563358074364</v>
      </c>
      <c r="AD248" s="110">
        <f>IF(AD$114&lt;31,(1/(1+INPUT3!$H$16)^AD$114),(1/(1+INPUT3!$H$17)^AD$114))</f>
        <v>0.43795713389443841</v>
      </c>
      <c r="AE248" s="110">
        <f>IF(AE$114&lt;31,(1/(1+INPUT3!$H$16)^AE$114),(1/(1+INPUT3!$H$17)^AE$114))</f>
        <v>0.42314698926998884</v>
      </c>
      <c r="AF248" s="110">
        <f>IF(AF$114&lt;31,(1/(1+INPUT3!$H$16)^AF$114),(1/(1+INPUT3!$H$17)^AF$114))</f>
        <v>0.40883767079225974</v>
      </c>
      <c r="AG248" s="110">
        <f>IF(AG$114&lt;31,(1/(1+INPUT3!$H$16)^AG$114),(1/(1+INPUT3!$H$17)^AG$114))</f>
        <v>0.39501224231136206</v>
      </c>
      <c r="AH248" s="110">
        <f>IF(AH$114&lt;31,(1/(1+INPUT3!$H$16)^AH$114),(1/(1+INPUT3!$H$17)^AH$114))</f>
        <v>0.38165434039745127</v>
      </c>
      <c r="AI248" s="110">
        <f>IF(AI$114&lt;31,(1/(1+INPUT3!$H$16)^AI$114),(1/(1+INPUT3!$H$17)^AI$114))</f>
        <v>0.36874815497338298</v>
      </c>
      <c r="AJ248" s="110">
        <f>IF(AJ$114&lt;31,(1/(1+INPUT3!$H$16)^AJ$114),(1/(1+INPUT3!$H$17)^AJ$114))</f>
        <v>0.35627841060230236</v>
      </c>
      <c r="AK248" s="110">
        <f>IF(AK$114&lt;31,(1/(1+INPUT3!$H$16)^AK$114),(1/(1+INPUT3!$H$17)^AK$114))</f>
        <v>0.39998714516107459</v>
      </c>
      <c r="AL248" s="110">
        <f>IF(AL$114&lt;31,(1/(1+INPUT3!$H$16)^AL$114),(1/(1+INPUT3!$H$17)^AL$114))</f>
        <v>0.38833703413696569</v>
      </c>
      <c r="AM248" s="110">
        <f>IF(AM$114&lt;31,(1/(1+INPUT3!$H$16)^AM$114),(1/(1+INPUT3!$H$17)^AM$114))</f>
        <v>0.37702624673491814</v>
      </c>
      <c r="AN248" s="110">
        <f>IF(AN$114&lt;31,(1/(1+INPUT3!$H$16)^AN$114),(1/(1+INPUT3!$H$17)^AN$114))</f>
        <v>0.36604489974263904</v>
      </c>
      <c r="AO248" s="110">
        <f>IF(AO$114&lt;31,(1/(1+INPUT3!$H$16)^AO$114),(1/(1+INPUT3!$H$17)^AO$114))</f>
        <v>0.35538339780838735</v>
      </c>
      <c r="AP248" s="110">
        <f>IF(AP$114&lt;31,(1/(1+INPUT3!$H$16)^AP$114),(1/(1+INPUT3!$H$17)^AP$114))</f>
        <v>0.34503242505668674</v>
      </c>
      <c r="AQ248" s="110">
        <f>IF(AQ$114&lt;31,(1/(1+INPUT3!$H$16)^AQ$114),(1/(1+INPUT3!$H$17)^AQ$114))</f>
        <v>0.33498293694823961</v>
      </c>
      <c r="AR248" s="110">
        <f>IF(AR$114&lt;31,(1/(1+INPUT3!$H$16)^AR$114),(1/(1+INPUT3!$H$17)^AR$114))</f>
        <v>0.3252261523769317</v>
      </c>
      <c r="AS248" s="110">
        <f>IF(AS$114&lt;31,(1/(1+INPUT3!$H$16)^AS$114),(1/(1+INPUT3!$H$17)^AS$114))</f>
        <v>0.31575354599702099</v>
      </c>
      <c r="AT248" s="110">
        <f>IF(AT$114&lt;31,(1/(1+INPUT3!$H$16)^AT$114),(1/(1+INPUT3!$H$17)^AT$114))</f>
        <v>0.30655684077380685</v>
      </c>
      <c r="AU248" s="110">
        <f>IF(AU$114&lt;31,(1/(1+INPUT3!$H$16)^AU$114),(1/(1+INPUT3!$H$17)^AU$114))</f>
        <v>0.29762800075126877</v>
      </c>
      <c r="AV248" s="110">
        <f>IF(AV$114&lt;31,(1/(1+INPUT3!$H$16)^AV$114),(1/(1+INPUT3!$H$17)^AV$114))</f>
        <v>0.28895922403035801</v>
      </c>
      <c r="AW248" s="110">
        <f>IF(AW$114&lt;31,(1/(1+INPUT3!$H$16)^AW$114),(1/(1+INPUT3!$H$17)^AW$114))</f>
        <v>0.28054293595180391</v>
      </c>
      <c r="AX248" s="110">
        <f>IF(AX$114&lt;31,(1/(1+INPUT3!$H$16)^AX$114),(1/(1+INPUT3!$H$17)^AX$114))</f>
        <v>0.27237178247747956</v>
      </c>
      <c r="AY248" s="110">
        <f>IF(AY$114&lt;31,(1/(1+INPUT3!$H$16)^AY$114),(1/(1+INPUT3!$H$17)^AY$114))</f>
        <v>0.26443862376454325</v>
      </c>
      <c r="AZ248" s="110">
        <f>IF(AZ$114&lt;31,(1/(1+INPUT3!$H$16)^AZ$114),(1/(1+INPUT3!$H$17)^AZ$114))</f>
        <v>0.25673652792674101</v>
      </c>
      <c r="BA248" s="110">
        <f>IF(BA$114&lt;31,(1/(1+INPUT3!$H$16)^BA$114),(1/(1+INPUT3!$H$17)^BA$114))</f>
        <v>0.24925876497741845</v>
      </c>
      <c r="BB248" s="110">
        <f>IF(BB$114&lt;31,(1/(1+INPUT3!$H$16)^BB$114),(1/(1+INPUT3!$H$17)^BB$114))</f>
        <v>0.24199880094894996</v>
      </c>
      <c r="BC248" s="110">
        <f>IF(BC$114&lt;31,(1/(1+INPUT3!$H$16)^BC$114),(1/(1+INPUT3!$H$17)^BC$114))</f>
        <v>0.2349502921834466</v>
      </c>
      <c r="BD248" s="110">
        <f>IF(BD$114&lt;31,(1/(1+INPUT3!$H$16)^BD$114),(1/(1+INPUT3!$H$17)^BD$114))</f>
        <v>0.22810707978975397</v>
      </c>
      <c r="BE248" s="110">
        <f>IF(BE$114&lt;31,(1/(1+INPUT3!$H$16)^BE$114),(1/(1+INPUT3!$H$17)^BE$114))</f>
        <v>0.22146318426189707</v>
      </c>
      <c r="BF248" s="110">
        <f>IF(BF$114&lt;31,(1/(1+INPUT3!$H$16)^BF$114),(1/(1+INPUT3!$H$17)^BF$114))</f>
        <v>0.215012800254269</v>
      </c>
      <c r="BG248" s="110">
        <f>IF(BG$114&lt;31,(1/(1+INPUT3!$H$16)^BG$114),(1/(1+INPUT3!$H$17)^BG$114))</f>
        <v>0.20875029150899907</v>
      </c>
      <c r="BH248" s="110">
        <f>IF(BH$114&lt;31,(1/(1+INPUT3!$H$16)^BH$114),(1/(1+INPUT3!$H$17)^BH$114))</f>
        <v>0.20267018593106703</v>
      </c>
      <c r="BI248" s="110">
        <f>IF(BI$114&lt;31,(1/(1+INPUT3!$H$16)^BI$114),(1/(1+INPUT3!$H$17)^BI$114))</f>
        <v>0.19676717080686118</v>
      </c>
      <c r="BJ248" s="110">
        <f>IF(BJ$114&lt;31,(1/(1+INPUT3!$H$16)^BJ$114),(1/(1+INPUT3!$H$17)^BJ$114))</f>
        <v>0.19103608816200118</v>
      </c>
      <c r="BK248" s="110">
        <f>IF(BK$114&lt;31,(1/(1+INPUT3!$H$16)^BK$114),(1/(1+INPUT3!$H$17)^BK$114))</f>
        <v>0.18547193025437006</v>
      </c>
      <c r="BL248" s="110">
        <f>IF(BL$114&lt;31,(1/(1+INPUT3!$H$16)^BL$114),(1/(1+INPUT3!$H$17)^BL$114))</f>
        <v>0.18006983519841754</v>
      </c>
      <c r="BM248" s="110">
        <f>IF(BM$114&lt;31,(1/(1+INPUT3!$H$16)^BM$114),(1/(1+INPUT3!$H$17)^BM$114))</f>
        <v>0.17482508271691022</v>
      </c>
      <c r="BN248" s="110">
        <f>IF(BN$114&lt;31,(1/(1+INPUT3!$H$16)^BN$114),(1/(1+INPUT3!$H$17)^BN$114))</f>
        <v>0.1697330900164177</v>
      </c>
      <c r="BO248" s="68"/>
      <c r="BP248" s="68"/>
      <c r="BQ248" s="68"/>
      <c r="BR248" s="68"/>
      <c r="BS248" s="68"/>
    </row>
    <row r="249" spans="1:71" ht="15.4" x14ac:dyDescent="0.6">
      <c r="A249" s="68"/>
      <c r="B249" s="68"/>
      <c r="C249" s="72" t="s">
        <v>79</v>
      </c>
      <c r="D249" s="106"/>
      <c r="E249" s="106"/>
      <c r="F249" s="106"/>
      <c r="G249" s="110">
        <f>IF(G$114&lt;31,(1/(1+INPUT3!$H$18)^G$114),(1/(1+INPUT3!$H$19)^G$114))</f>
        <v>0.98522167487684742</v>
      </c>
      <c r="H249" s="110">
        <f>IF(H$114&lt;31,(1/(1+INPUT3!$H$18)^H$114),(1/(1+INPUT3!$H$19)^H$114))</f>
        <v>0.9706617486471405</v>
      </c>
      <c r="I249" s="110">
        <f>IF(I$114&lt;31,(1/(1+INPUT3!$H$18)^I$114),(1/(1+INPUT3!$H$19)^I$114))</f>
        <v>0.95631699374102519</v>
      </c>
      <c r="J249" s="110">
        <f>IF(J$114&lt;31,(1/(1+INPUT3!$H$18)^J$114),(1/(1+INPUT3!$H$19)^J$114))</f>
        <v>0.94218423028672449</v>
      </c>
      <c r="K249" s="110">
        <f>IF(K$114&lt;31,(1/(1+INPUT3!$H$18)^K$114),(1/(1+INPUT3!$H$19)^K$114))</f>
        <v>0.92826032540563996</v>
      </c>
      <c r="L249" s="110">
        <f>IF(L$114&lt;31,(1/(1+INPUT3!$H$18)^L$114),(1/(1+INPUT3!$H$19)^L$114))</f>
        <v>0.91454219251787205</v>
      </c>
      <c r="M249" s="110">
        <f>IF(M$114&lt;31,(1/(1+INPUT3!$H$18)^M$114),(1/(1+INPUT3!$H$19)^M$114))</f>
        <v>0.90102679065800217</v>
      </c>
      <c r="N249" s="110">
        <f>IF(N$114&lt;31,(1/(1+INPUT3!$H$18)^N$114),(1/(1+INPUT3!$H$19)^N$114))</f>
        <v>0.88771112380098749</v>
      </c>
      <c r="O249" s="110">
        <f>IF(O$114&lt;31,(1/(1+INPUT3!$H$18)^O$114),(1/(1+INPUT3!$H$19)^O$114))</f>
        <v>0.87459224019801729</v>
      </c>
      <c r="P249" s="110">
        <f>IF(P$114&lt;31,(1/(1+INPUT3!$H$18)^P$114),(1/(1+INPUT3!$H$19)^P$114))</f>
        <v>0.86166723172218462</v>
      </c>
      <c r="Q249" s="110">
        <f>IF(Q$114&lt;31,(1/(1+INPUT3!$H$18)^Q$114),(1/(1+INPUT3!$H$19)^Q$114))</f>
        <v>0.8489332332238273</v>
      </c>
      <c r="R249" s="110">
        <f>IF(R$114&lt;31,(1/(1+INPUT3!$H$18)^R$114),(1/(1+INPUT3!$H$19)^R$114))</f>
        <v>0.83638742189539661</v>
      </c>
      <c r="S249" s="110">
        <f>IF(S$114&lt;31,(1/(1+INPUT3!$H$18)^S$114),(1/(1+INPUT3!$H$19)^S$114))</f>
        <v>0.82402701664571099</v>
      </c>
      <c r="T249" s="110">
        <f>IF(T$114&lt;31,(1/(1+INPUT3!$H$18)^T$114),(1/(1+INPUT3!$H$19)^T$114))</f>
        <v>0.81184927748345925</v>
      </c>
      <c r="U249" s="110">
        <f>IF(U$114&lt;31,(1/(1+INPUT3!$H$18)^U$114),(1/(1+INPUT3!$H$19)^U$114))</f>
        <v>0.79985150490981216</v>
      </c>
      <c r="V249" s="110">
        <f>IF(V$114&lt;31,(1/(1+INPUT3!$H$18)^V$114),(1/(1+INPUT3!$H$19)^V$114))</f>
        <v>0.78803103932001206</v>
      </c>
      <c r="W249" s="110">
        <f>IF(W$114&lt;31,(1/(1+INPUT3!$H$18)^W$114),(1/(1+INPUT3!$H$19)^W$114))</f>
        <v>0.77638526041380518</v>
      </c>
      <c r="X249" s="110">
        <f>IF(X$114&lt;31,(1/(1+INPUT3!$H$18)^X$114),(1/(1+INPUT3!$H$19)^X$114))</f>
        <v>0.76491158661458636</v>
      </c>
      <c r="Y249" s="110">
        <f>IF(Y$114&lt;31,(1/(1+INPUT3!$H$18)^Y$114),(1/(1+INPUT3!$H$19)^Y$114))</f>
        <v>0.7536074744971295</v>
      </c>
      <c r="Z249" s="110">
        <f>IF(Z$114&lt;31,(1/(1+INPUT3!$H$18)^Z$114),(1/(1+INPUT3!$H$19)^Z$114))</f>
        <v>0.74247041822377313</v>
      </c>
      <c r="AA249" s="110">
        <f>IF(AA$114&lt;31,(1/(1+INPUT3!$H$18)^AA$114),(1/(1+INPUT3!$H$19)^AA$114))</f>
        <v>0.73149794898893916</v>
      </c>
      <c r="AB249" s="110">
        <f>IF(AB$114&lt;31,(1/(1+INPUT3!$H$18)^AB$114),(1/(1+INPUT3!$H$19)^AB$114))</f>
        <v>0.72068763447186135</v>
      </c>
      <c r="AC249" s="110">
        <f>IF(AC$114&lt;31,(1/(1+INPUT3!$H$18)^AC$114),(1/(1+INPUT3!$H$19)^AC$114))</f>
        <v>0.71003707829740037</v>
      </c>
      <c r="AD249" s="110">
        <f>IF(AD$114&lt;31,(1/(1+INPUT3!$H$18)^AD$114),(1/(1+INPUT3!$H$19)^AD$114))</f>
        <v>0.69954391950482808</v>
      </c>
      <c r="AE249" s="110">
        <f>IF(AE$114&lt;31,(1/(1+INPUT3!$H$18)^AE$114),(1/(1+INPUT3!$H$19)^AE$114))</f>
        <v>0.68920583202446117</v>
      </c>
      <c r="AF249" s="110">
        <f>IF(AF$114&lt;31,(1/(1+INPUT3!$H$18)^AF$114),(1/(1+INPUT3!$H$19)^AF$114))</f>
        <v>0.67902052416203085</v>
      </c>
      <c r="AG249" s="110">
        <f>IF(AG$114&lt;31,(1/(1+INPUT3!$H$18)^AG$114),(1/(1+INPUT3!$H$19)^AG$114))</f>
        <v>0.66898573809067086</v>
      </c>
      <c r="AH249" s="110">
        <f>IF(AH$114&lt;31,(1/(1+INPUT3!$H$18)^AH$114),(1/(1+INPUT3!$H$19)^AH$114))</f>
        <v>0.65909924935041486</v>
      </c>
      <c r="AI249" s="110">
        <f>IF(AI$114&lt;31,(1/(1+INPUT3!$H$18)^AI$114),(1/(1+INPUT3!$H$19)^AI$114))</f>
        <v>0.64935886635508844</v>
      </c>
      <c r="AJ249" s="110">
        <f>IF(AJ$114&lt;31,(1/(1+INPUT3!$H$18)^AJ$114),(1/(1+INPUT3!$H$19)^AJ$114))</f>
        <v>0.63976242990649135</v>
      </c>
      <c r="AK249" s="110">
        <f>IF(AK$114&lt;31,(1/(1+INPUT3!$H$18)^AK$114),(1/(1+INPUT3!$H$19)^AK$114))</f>
        <v>0.67210371334741503</v>
      </c>
      <c r="AL249" s="110">
        <f>IF(AL$114&lt;31,(1/(1+INPUT3!$H$18)^AL$114),(1/(1+INPUT3!$H$19)^AL$114))</f>
        <v>0.66354399580157475</v>
      </c>
      <c r="AM249" s="110">
        <f>IF(AM$114&lt;31,(1/(1+INPUT3!$H$18)^AM$114),(1/(1+INPUT3!$H$19)^AM$114))</f>
        <v>0.65509329233051128</v>
      </c>
      <c r="AN249" s="110">
        <f>IF(AN$114&lt;31,(1/(1+INPUT3!$H$18)^AN$114),(1/(1+INPUT3!$H$19)^AN$114))</f>
        <v>0.64675021456265303</v>
      </c>
      <c r="AO249" s="110">
        <f>IF(AO$114&lt;31,(1/(1+INPUT3!$H$18)^AO$114),(1/(1+INPUT3!$H$19)^AO$114))</f>
        <v>0.63851339180832567</v>
      </c>
      <c r="AP249" s="110">
        <f>IF(AP$114&lt;31,(1/(1+INPUT3!$H$18)^AP$114),(1/(1+INPUT3!$H$19)^AP$114))</f>
        <v>0.63038147083455986</v>
      </c>
      <c r="AQ249" s="110">
        <f>IF(AQ$114&lt;31,(1/(1+INPUT3!$H$18)^AQ$114),(1/(1+INPUT3!$H$19)^AQ$114))</f>
        <v>0.62235311564276841</v>
      </c>
      <c r="AR249" s="110">
        <f>IF(AR$114&lt;31,(1/(1+INPUT3!$H$18)^AR$114),(1/(1+INPUT3!$H$19)^AR$114))</f>
        <v>0.61442700724925292</v>
      </c>
      <c r="AS249" s="110">
        <f>IF(AS$114&lt;31,(1/(1+INPUT3!$H$18)^AS$114),(1/(1+INPUT3!$H$19)^AS$114))</f>
        <v>0.60660184346850921</v>
      </c>
      <c r="AT249" s="110">
        <f>IF(AT$114&lt;31,(1/(1+INPUT3!$H$18)^AT$114),(1/(1+INPUT3!$H$19)^AT$114))</f>
        <v>0.59887633869928847</v>
      </c>
      <c r="AU249" s="110">
        <f>IF(AU$114&lt;31,(1/(1+INPUT3!$H$18)^AU$114),(1/(1+INPUT3!$H$19)^AU$114))</f>
        <v>0.59124922371338573</v>
      </c>
      <c r="AV249" s="110">
        <f>IF(AV$114&lt;31,(1/(1+INPUT3!$H$18)^AV$114),(1/(1+INPUT3!$H$19)^AV$114))</f>
        <v>0.58371924544711795</v>
      </c>
      <c r="AW249" s="110">
        <f>IF(AW$114&lt;31,(1/(1+INPUT3!$H$18)^AW$114),(1/(1+INPUT3!$H$19)^AW$114))</f>
        <v>0.5762851667954566</v>
      </c>
      <c r="AX249" s="110">
        <f>IF(AX$114&lt;31,(1/(1+INPUT3!$H$18)^AX$114),(1/(1+INPUT3!$H$19)^AX$114))</f>
        <v>0.56894576640878336</v>
      </c>
      <c r="AY249" s="110">
        <f>IF(AY$114&lt;31,(1/(1+INPUT3!$H$18)^AY$114),(1/(1+INPUT3!$H$19)^AY$114))</f>
        <v>0.56169983849223359</v>
      </c>
      <c r="AZ249" s="110">
        <f>IF(AZ$114&lt;31,(1/(1+INPUT3!$H$18)^AZ$114),(1/(1+INPUT3!$H$19)^AZ$114))</f>
        <v>0.55454619260759574</v>
      </c>
      <c r="BA249" s="110">
        <f>IF(BA$114&lt;31,(1/(1+INPUT3!$H$18)^BA$114),(1/(1+INPUT3!$H$19)^BA$114))</f>
        <v>0.54748365347773287</v>
      </c>
      <c r="BB249" s="110">
        <f>IF(BB$114&lt;31,(1/(1+INPUT3!$H$18)^BB$114),(1/(1+INPUT3!$H$19)^BB$114))</f>
        <v>0.54051106079349687</v>
      </c>
      <c r="BC249" s="110">
        <f>IF(BC$114&lt;31,(1/(1+INPUT3!$H$18)^BC$114),(1/(1+INPUT3!$H$19)^BC$114))</f>
        <v>0.53362726902309887</v>
      </c>
      <c r="BD249" s="110">
        <f>IF(BD$114&lt;31,(1/(1+INPUT3!$H$18)^BD$114),(1/(1+INPUT3!$H$19)^BD$114))</f>
        <v>0.52683114722391056</v>
      </c>
      <c r="BE249" s="110">
        <f>IF(BE$114&lt;31,(1/(1+INPUT3!$H$18)^BE$114),(1/(1+INPUT3!$H$19)^BE$114))</f>
        <v>0.52012157885665966</v>
      </c>
      <c r="BF249" s="110">
        <f>IF(BF$114&lt;31,(1/(1+INPUT3!$H$18)^BF$114),(1/(1+INPUT3!$H$19)^BF$114))</f>
        <v>0.51349746160199394</v>
      </c>
      <c r="BG249" s="110">
        <f>IF(BG$114&lt;31,(1/(1+INPUT3!$H$18)^BG$114),(1/(1+INPUT3!$H$19)^BG$114))</f>
        <v>0.50695770717938005</v>
      </c>
      <c r="BH249" s="110">
        <f>IF(BH$114&lt;31,(1/(1+INPUT3!$H$18)^BH$114),(1/(1+INPUT3!$H$19)^BH$114))</f>
        <v>0.50050124116830885</v>
      </c>
      <c r="BI249" s="110">
        <f>IF(BI$114&lt;31,(1/(1+INPUT3!$H$18)^BI$114),(1/(1+INPUT3!$H$19)^BI$114))</f>
        <v>0.49412700283177891</v>
      </c>
      <c r="BJ249" s="110">
        <f>IF(BJ$114&lt;31,(1/(1+INPUT3!$H$18)^BJ$114),(1/(1+INPUT3!$H$19)^BJ$114))</f>
        <v>0.48783394494202686</v>
      </c>
      <c r="BK249" s="110">
        <f>IF(BK$114&lt;31,(1/(1+INPUT3!$H$18)^BK$114),(1/(1+INPUT3!$H$19)^BK$114))</f>
        <v>0.48162103360847752</v>
      </c>
      <c r="BL249" s="110">
        <f>IF(BL$114&lt;31,(1/(1+INPUT3!$H$18)^BL$114),(1/(1+INPUT3!$H$19)^BL$114))</f>
        <v>0.47548724810788578</v>
      </c>
      <c r="BM249" s="110">
        <f>IF(BM$114&lt;31,(1/(1+INPUT3!$H$18)^BM$114),(1/(1+INPUT3!$H$19)^BM$114))</f>
        <v>0.46943158071664109</v>
      </c>
      <c r="BN249" s="110">
        <f>IF(BN$114&lt;31,(1/(1+INPUT3!$H$18)^BN$114),(1/(1+INPUT3!$H$19)^BN$114))</f>
        <v>0.46345303654520797</v>
      </c>
      <c r="BO249" s="68"/>
      <c r="BP249" s="68"/>
      <c r="BQ249" s="68"/>
      <c r="BR249" s="68"/>
      <c r="BS249" s="68"/>
    </row>
    <row r="250" spans="1:71" ht="15.4" x14ac:dyDescent="0.6">
      <c r="A250" s="68"/>
      <c r="B250" s="68"/>
      <c r="C250" s="113" t="s">
        <v>255</v>
      </c>
      <c r="D250" s="106" t="s">
        <v>0</v>
      </c>
      <c r="E250" s="106" t="s">
        <v>110</v>
      </c>
      <c r="F250" s="106"/>
      <c r="G250" s="110">
        <f t="shared" ref="G250:AL250" si="26">G246*G248</f>
        <v>1.7783613438441854</v>
      </c>
      <c r="H250" s="110">
        <f t="shared" si="26"/>
        <v>1.7091746731870001</v>
      </c>
      <c r="I250" s="110">
        <f t="shared" si="26"/>
        <v>1.6427179697918501</v>
      </c>
      <c r="J250" s="110">
        <f t="shared" si="26"/>
        <v>1.5788820790141569</v>
      </c>
      <c r="K250" s="110">
        <f t="shared" si="26"/>
        <v>1.5175622637210024</v>
      </c>
      <c r="L250" s="110">
        <f t="shared" si="26"/>
        <v>1.4586580235762234</v>
      </c>
      <c r="M250" s="110">
        <f t="shared" si="26"/>
        <v>1.4020729217881707</v>
      </c>
      <c r="N250" s="110">
        <f t="shared" si="26"/>
        <v>1.3477144190094779</v>
      </c>
      <c r="O250" s="110">
        <f t="shared" si="26"/>
        <v>1.2900349511892892</v>
      </c>
      <c r="P250" s="110">
        <f t="shared" si="26"/>
        <v>1.2348293660666159</v>
      </c>
      <c r="Q250" s="110">
        <f t="shared" si="26"/>
        <v>1.1819913762185299</v>
      </c>
      <c r="R250" s="110">
        <f t="shared" si="26"/>
        <v>1.1314192669623113</v>
      </c>
      <c r="S250" s="110">
        <f t="shared" si="26"/>
        <v>1.0514612827547318</v>
      </c>
      <c r="T250" s="110">
        <f t="shared" si="26"/>
        <v>1.0065013780458205</v>
      </c>
      <c r="U250" s="110">
        <f t="shared" si="26"/>
        <v>0.96346838749762809</v>
      </c>
      <c r="V250" s="110">
        <f t="shared" si="26"/>
        <v>0.92227957378831582</v>
      </c>
      <c r="W250" s="110">
        <f t="shared" si="26"/>
        <v>0.88285575737151201</v>
      </c>
      <c r="X250" s="110">
        <f t="shared" si="26"/>
        <v>0.84512116331055676</v>
      </c>
      <c r="Y250" s="110">
        <f t="shared" si="26"/>
        <v>0.8090032747127639</v>
      </c>
      <c r="Z250" s="110">
        <f t="shared" si="26"/>
        <v>0.77443269247909852</v>
      </c>
      <c r="AA250" s="110">
        <f t="shared" si="26"/>
        <v>0.74134300109694717</v>
      </c>
      <c r="AB250" s="110">
        <f t="shared" si="26"/>
        <v>0.70967064021539727</v>
      </c>
      <c r="AC250" s="110">
        <f t="shared" si="26"/>
        <v>0.67935478175369202</v>
      </c>
      <c r="AD250" s="110">
        <f t="shared" si="26"/>
        <v>0.65033721230428743</v>
      </c>
      <c r="AE250" s="110">
        <f t="shared" si="26"/>
        <v>0.62465015340705499</v>
      </c>
      <c r="AF250" s="110">
        <f t="shared" si="26"/>
        <v>0.70591038915987891</v>
      </c>
      <c r="AG250" s="110">
        <f t="shared" si="26"/>
        <v>0.6875584070187114</v>
      </c>
      <c r="AH250" s="110">
        <f t="shared" si="26"/>
        <v>1.2889467535658206</v>
      </c>
      <c r="AI250" s="110">
        <f t="shared" si="26"/>
        <v>1.9989098313562765</v>
      </c>
      <c r="AJ250" s="110">
        <f t="shared" si="26"/>
        <v>2.5713801132576815</v>
      </c>
      <c r="AK250" s="110">
        <f t="shared" si="26"/>
        <v>2.3078337274259222</v>
      </c>
      <c r="AL250" s="110">
        <f t="shared" si="26"/>
        <v>2.1477966285326557</v>
      </c>
      <c r="AM250" s="110">
        <f t="shared" ref="AM250:BN250" si="27">AM246*AM248</f>
        <v>1.6951881408093845</v>
      </c>
      <c r="AN250" s="110">
        <f t="shared" si="27"/>
        <v>1.6578191296312061</v>
      </c>
      <c r="AO250" s="110">
        <f t="shared" si="27"/>
        <v>1.6171000007351966</v>
      </c>
      <c r="AP250" s="110">
        <f t="shared" si="27"/>
        <v>1.5738077489211018</v>
      </c>
      <c r="AQ250" s="110">
        <f t="shared" si="27"/>
        <v>1.528602929858109</v>
      </c>
      <c r="AR250" s="110">
        <f t="shared" si="27"/>
        <v>1.4820457428082652</v>
      </c>
      <c r="AS250" s="110">
        <f t="shared" si="27"/>
        <v>1.4346099353248185</v>
      </c>
      <c r="AT250" s="110">
        <f t="shared" si="27"/>
        <v>1.3866948234418683</v>
      </c>
      <c r="AU250" s="110">
        <f t="shared" si="27"/>
        <v>1.3386356813647435</v>
      </c>
      <c r="AV250" s="110">
        <f t="shared" si="27"/>
        <v>1.2907127204795952</v>
      </c>
      <c r="AW250" s="110">
        <f t="shared" si="27"/>
        <v>1.2431588479104811</v>
      </c>
      <c r="AX250" s="110">
        <f t="shared" si="27"/>
        <v>1.1961663692437319</v>
      </c>
      <c r="AY250" s="110">
        <f t="shared" si="27"/>
        <v>1.1498927778769004</v>
      </c>
      <c r="AZ250" s="110">
        <f t="shared" si="27"/>
        <v>1.1044657542693772</v>
      </c>
      <c r="BA250" s="110">
        <f t="shared" si="27"/>
        <v>1.0599874817726467</v>
      </c>
      <c r="BB250" s="110">
        <f t="shared" si="27"/>
        <v>1.0165383713527418</v>
      </c>
      <c r="BC250" s="110">
        <f t="shared" si="27"/>
        <v>0.97418027508531169</v>
      </c>
      <c r="BD250" s="110">
        <f t="shared" si="27"/>
        <v>0.93295925754460041</v>
      </c>
      <c r="BE250" s="110">
        <f t="shared" si="27"/>
        <v>0.89290798489653855</v>
      </c>
      <c r="BF250" s="110">
        <f t="shared" si="27"/>
        <v>0.85404778344813326</v>
      </c>
      <c r="BG250" s="110">
        <f t="shared" si="27"/>
        <v>0.81639041243191135</v>
      </c>
      <c r="BH250" s="110">
        <f t="shared" si="27"/>
        <v>0.77993958976926514</v>
      </c>
      <c r="BI250" s="110">
        <f t="shared" si="27"/>
        <v>0.74469230433399869</v>
      </c>
      <c r="BJ250" s="110">
        <f t="shared" si="27"/>
        <v>0.71063994371776673</v>
      </c>
      <c r="BK250" s="110">
        <f t="shared" si="27"/>
        <v>0.67776926258793146</v>
      </c>
      <c r="BL250" s="110">
        <f t="shared" si="27"/>
        <v>0.6460632133437062</v>
      </c>
      <c r="BM250" s="110">
        <f t="shared" si="27"/>
        <v>0.61550165784747057</v>
      </c>
      <c r="BN250" s="110">
        <f t="shared" si="27"/>
        <v>0.58606197647354652</v>
      </c>
      <c r="BO250" s="68"/>
      <c r="BP250" s="68"/>
      <c r="BQ250" s="68"/>
      <c r="BR250" s="68"/>
      <c r="BS250" s="68"/>
    </row>
    <row r="251" spans="1:71" ht="15.4" x14ac:dyDescent="0.6">
      <c r="A251" s="68"/>
      <c r="B251" s="68"/>
      <c r="C251" s="113" t="s">
        <v>256</v>
      </c>
      <c r="D251" s="106" t="s">
        <v>0</v>
      </c>
      <c r="E251" s="106" t="s">
        <v>110</v>
      </c>
      <c r="F251" s="106"/>
      <c r="G251" s="110">
        <f t="shared" ref="G251:AL251" si="28">G247*G249</f>
        <v>0.11365646973337341</v>
      </c>
      <c r="H251" s="110">
        <f t="shared" si="28"/>
        <v>0.11197681747130388</v>
      </c>
      <c r="I251" s="110">
        <f t="shared" si="28"/>
        <v>0.11032198765645704</v>
      </c>
      <c r="J251" s="110">
        <f t="shared" si="28"/>
        <v>0.10869161345463749</v>
      </c>
      <c r="K251" s="110">
        <f t="shared" si="28"/>
        <v>0.10708533345284482</v>
      </c>
      <c r="L251" s="110">
        <f t="shared" si="28"/>
        <v>0.10550279157915748</v>
      </c>
      <c r="M251" s="110">
        <f t="shared" si="28"/>
        <v>0.10394363702380049</v>
      </c>
      <c r="N251" s="110">
        <f t="shared" si="28"/>
        <v>0.10240752416137981</v>
      </c>
      <c r="O251" s="110">
        <f t="shared" si="28"/>
        <v>9.9897278643020088E-2</v>
      </c>
      <c r="P251" s="110">
        <f t="shared" si="28"/>
        <v>9.7448565054213843E-2</v>
      </c>
      <c r="Q251" s="110">
        <f t="shared" si="28"/>
        <v>9.5059875104904656E-2</v>
      </c>
      <c r="R251" s="110">
        <f t="shared" si="28"/>
        <v>9.2729737476717478E-2</v>
      </c>
      <c r="S251" s="110">
        <f t="shared" si="28"/>
        <v>9.0456716916697044E-2</v>
      </c>
      <c r="T251" s="110">
        <f t="shared" si="28"/>
        <v>8.8239413353261187E-2</v>
      </c>
      <c r="U251" s="110">
        <f t="shared" si="28"/>
        <v>8.6076461033823617E-2</v>
      </c>
      <c r="V251" s="110">
        <f t="shared" si="28"/>
        <v>8.3966527683556114E-2</v>
      </c>
      <c r="W251" s="110">
        <f t="shared" si="28"/>
        <v>8.1908313684771042E-2</v>
      </c>
      <c r="X251" s="110">
        <f t="shared" si="28"/>
        <v>7.9900551276419193E-2</v>
      </c>
      <c r="Y251" s="110">
        <f t="shared" si="28"/>
        <v>7.7942003773210047E-2</v>
      </c>
      <c r="Z251" s="110">
        <f t="shared" si="28"/>
        <v>7.6031464803872656E-2</v>
      </c>
      <c r="AA251" s="110">
        <f t="shared" si="28"/>
        <v>7.4167757568089077E-2</v>
      </c>
      <c r="AB251" s="110">
        <f t="shared" si="28"/>
        <v>7.2349734111641736E-2</v>
      </c>
      <c r="AC251" s="110">
        <f t="shared" si="28"/>
        <v>7.0576274619328805E-2</v>
      </c>
      <c r="AD251" s="110">
        <f t="shared" si="28"/>
        <v>6.8846286725211661E-2</v>
      </c>
      <c r="AE251" s="110">
        <f t="shared" si="28"/>
        <v>6.7158704839770017E-2</v>
      </c>
      <c r="AF251" s="110">
        <f t="shared" si="28"/>
        <v>6.5512489493549861E-2</v>
      </c>
      <c r="AG251" s="110">
        <f t="shared" si="28"/>
        <v>6.3906626696900101E-2</v>
      </c>
      <c r="AH251" s="110">
        <f t="shared" si="28"/>
        <v>6.2340127315403691E-2</v>
      </c>
      <c r="AI251" s="110">
        <f t="shared" si="28"/>
        <v>6.0812026460618222E-2</v>
      </c>
      <c r="AJ251" s="110">
        <f t="shared" si="28"/>
        <v>5.9321382895751076E-2</v>
      </c>
      <c r="AK251" s="110">
        <f t="shared" si="28"/>
        <v>6.1704475094393502E-2</v>
      </c>
      <c r="AL251" s="110">
        <f t="shared" si="28"/>
        <v>6.0316748820674199E-2</v>
      </c>
      <c r="AM251" s="110">
        <f t="shared" ref="AM251:BN251" si="29">AM247*AM249</f>
        <v>0</v>
      </c>
      <c r="AN251" s="110">
        <f t="shared" si="29"/>
        <v>0</v>
      </c>
      <c r="AO251" s="110">
        <f t="shared" si="29"/>
        <v>0</v>
      </c>
      <c r="AP251" s="110">
        <f t="shared" si="29"/>
        <v>0</v>
      </c>
      <c r="AQ251" s="110">
        <f t="shared" si="29"/>
        <v>0</v>
      </c>
      <c r="AR251" s="110">
        <f t="shared" si="29"/>
        <v>0</v>
      </c>
      <c r="AS251" s="110">
        <f t="shared" si="29"/>
        <v>0</v>
      </c>
      <c r="AT251" s="110">
        <f t="shared" si="29"/>
        <v>0</v>
      </c>
      <c r="AU251" s="110">
        <f t="shared" si="29"/>
        <v>0</v>
      </c>
      <c r="AV251" s="110">
        <f t="shared" si="29"/>
        <v>0</v>
      </c>
      <c r="AW251" s="110">
        <f t="shared" si="29"/>
        <v>0</v>
      </c>
      <c r="AX251" s="110">
        <f t="shared" si="29"/>
        <v>0</v>
      </c>
      <c r="AY251" s="110">
        <f t="shared" si="29"/>
        <v>0</v>
      </c>
      <c r="AZ251" s="110">
        <f t="shared" si="29"/>
        <v>0</v>
      </c>
      <c r="BA251" s="110">
        <f t="shared" si="29"/>
        <v>0</v>
      </c>
      <c r="BB251" s="110">
        <f t="shared" si="29"/>
        <v>0</v>
      </c>
      <c r="BC251" s="110">
        <f t="shared" si="29"/>
        <v>0</v>
      </c>
      <c r="BD251" s="110">
        <f t="shared" si="29"/>
        <v>0</v>
      </c>
      <c r="BE251" s="110">
        <f t="shared" si="29"/>
        <v>0</v>
      </c>
      <c r="BF251" s="110">
        <f t="shared" si="29"/>
        <v>0</v>
      </c>
      <c r="BG251" s="110">
        <f t="shared" si="29"/>
        <v>0</v>
      </c>
      <c r="BH251" s="110">
        <f t="shared" si="29"/>
        <v>0</v>
      </c>
      <c r="BI251" s="110">
        <f t="shared" si="29"/>
        <v>0</v>
      </c>
      <c r="BJ251" s="110">
        <f t="shared" si="29"/>
        <v>0</v>
      </c>
      <c r="BK251" s="110">
        <f t="shared" si="29"/>
        <v>0</v>
      </c>
      <c r="BL251" s="110">
        <f t="shared" si="29"/>
        <v>0</v>
      </c>
      <c r="BM251" s="110">
        <f t="shared" si="29"/>
        <v>0</v>
      </c>
      <c r="BN251" s="110">
        <f t="shared" si="29"/>
        <v>0</v>
      </c>
      <c r="BO251" s="68"/>
      <c r="BP251" s="68"/>
      <c r="BQ251" s="68"/>
      <c r="BR251" s="68"/>
      <c r="BS251" s="68"/>
    </row>
    <row r="252" spans="1:71" ht="15.4" x14ac:dyDescent="0.6">
      <c r="A252" s="68"/>
      <c r="B252" s="68"/>
      <c r="C252" s="113" t="s">
        <v>251</v>
      </c>
      <c r="D252" s="106" t="s">
        <v>0</v>
      </c>
      <c r="E252" s="106" t="s">
        <v>110</v>
      </c>
      <c r="F252" s="106"/>
      <c r="G252" s="110">
        <f t="shared" ref="G252:AL252" si="30">G250+G251</f>
        <v>1.8920178135775589</v>
      </c>
      <c r="H252" s="110">
        <f t="shared" si="30"/>
        <v>1.821151490658304</v>
      </c>
      <c r="I252" s="110">
        <f t="shared" si="30"/>
        <v>1.7530399574483071</v>
      </c>
      <c r="J252" s="110">
        <f t="shared" si="30"/>
        <v>1.6875736924687943</v>
      </c>
      <c r="K252" s="110">
        <f t="shared" si="30"/>
        <v>1.6246475971738472</v>
      </c>
      <c r="L252" s="110">
        <f t="shared" si="30"/>
        <v>1.564160815155381</v>
      </c>
      <c r="M252" s="110">
        <f t="shared" si="30"/>
        <v>1.5060165588119712</v>
      </c>
      <c r="N252" s="110">
        <f t="shared" si="30"/>
        <v>1.4501219431708576</v>
      </c>
      <c r="O252" s="110">
        <f t="shared" si="30"/>
        <v>1.3899322298323094</v>
      </c>
      <c r="P252" s="110">
        <f t="shared" si="30"/>
        <v>1.3322779311208297</v>
      </c>
      <c r="Q252" s="110">
        <f t="shared" si="30"/>
        <v>1.2770512513234347</v>
      </c>
      <c r="R252" s="110">
        <f t="shared" si="30"/>
        <v>1.2241490044390289</v>
      </c>
      <c r="S252" s="110">
        <f t="shared" si="30"/>
        <v>1.1419179996714288</v>
      </c>
      <c r="T252" s="110">
        <f t="shared" si="30"/>
        <v>1.0947407913990816</v>
      </c>
      <c r="U252" s="110">
        <f t="shared" si="30"/>
        <v>1.0495448485314518</v>
      </c>
      <c r="V252" s="110">
        <f t="shared" si="30"/>
        <v>1.006246101471872</v>
      </c>
      <c r="W252" s="110">
        <f t="shared" si="30"/>
        <v>0.96476407105628303</v>
      </c>
      <c r="X252" s="110">
        <f t="shared" si="30"/>
        <v>0.92502171458697591</v>
      </c>
      <c r="Y252" s="110">
        <f t="shared" si="30"/>
        <v>0.88694527848597393</v>
      </c>
      <c r="Z252" s="110">
        <f t="shared" si="30"/>
        <v>0.8504641572829712</v>
      </c>
      <c r="AA252" s="110">
        <f t="shared" si="30"/>
        <v>0.81551075866503631</v>
      </c>
      <c r="AB252" s="110">
        <f t="shared" si="30"/>
        <v>0.78202037432703897</v>
      </c>
      <c r="AC252" s="110">
        <f t="shared" si="30"/>
        <v>0.74993105637302082</v>
      </c>
      <c r="AD252" s="110">
        <f t="shared" si="30"/>
        <v>0.71918349902949907</v>
      </c>
      <c r="AE252" s="110">
        <f t="shared" si="30"/>
        <v>0.69180885824682503</v>
      </c>
      <c r="AF252" s="110">
        <f t="shared" si="30"/>
        <v>0.77142287865342873</v>
      </c>
      <c r="AG252" s="110">
        <f t="shared" si="30"/>
        <v>0.75146503371561146</v>
      </c>
      <c r="AH252" s="110">
        <f t="shared" si="30"/>
        <v>1.3512868808812242</v>
      </c>
      <c r="AI252" s="110">
        <f t="shared" si="30"/>
        <v>2.0597218578168945</v>
      </c>
      <c r="AJ252" s="110">
        <f t="shared" si="30"/>
        <v>2.6307014961534327</v>
      </c>
      <c r="AK252" s="110">
        <f t="shared" si="30"/>
        <v>2.3695382025203156</v>
      </c>
      <c r="AL252" s="110">
        <f t="shared" si="30"/>
        <v>2.2081133773533299</v>
      </c>
      <c r="AM252" s="110">
        <f t="shared" ref="AM252:BN252" si="31">AM250+AM251</f>
        <v>1.6951881408093845</v>
      </c>
      <c r="AN252" s="110">
        <f t="shared" si="31"/>
        <v>1.6578191296312061</v>
      </c>
      <c r="AO252" s="110">
        <f t="shared" si="31"/>
        <v>1.6171000007351966</v>
      </c>
      <c r="AP252" s="110">
        <f t="shared" si="31"/>
        <v>1.5738077489211018</v>
      </c>
      <c r="AQ252" s="110">
        <f t="shared" si="31"/>
        <v>1.528602929858109</v>
      </c>
      <c r="AR252" s="110">
        <f t="shared" si="31"/>
        <v>1.4820457428082652</v>
      </c>
      <c r="AS252" s="110">
        <f t="shared" si="31"/>
        <v>1.4346099353248185</v>
      </c>
      <c r="AT252" s="110">
        <f t="shared" si="31"/>
        <v>1.3866948234418683</v>
      </c>
      <c r="AU252" s="110">
        <f t="shared" si="31"/>
        <v>1.3386356813647435</v>
      </c>
      <c r="AV252" s="110">
        <f t="shared" si="31"/>
        <v>1.2907127204795952</v>
      </c>
      <c r="AW252" s="110">
        <f t="shared" si="31"/>
        <v>1.2431588479104811</v>
      </c>
      <c r="AX252" s="110">
        <f t="shared" si="31"/>
        <v>1.1961663692437319</v>
      </c>
      <c r="AY252" s="110">
        <f t="shared" si="31"/>
        <v>1.1498927778769004</v>
      </c>
      <c r="AZ252" s="110">
        <f t="shared" si="31"/>
        <v>1.1044657542693772</v>
      </c>
      <c r="BA252" s="110">
        <f t="shared" si="31"/>
        <v>1.0599874817726467</v>
      </c>
      <c r="BB252" s="110">
        <f t="shared" si="31"/>
        <v>1.0165383713527418</v>
      </c>
      <c r="BC252" s="110">
        <f t="shared" si="31"/>
        <v>0.97418027508531169</v>
      </c>
      <c r="BD252" s="110">
        <f t="shared" si="31"/>
        <v>0.93295925754460041</v>
      </c>
      <c r="BE252" s="110">
        <f t="shared" si="31"/>
        <v>0.89290798489653855</v>
      </c>
      <c r="BF252" s="110">
        <f t="shared" si="31"/>
        <v>0.85404778344813326</v>
      </c>
      <c r="BG252" s="110">
        <f t="shared" si="31"/>
        <v>0.81639041243191135</v>
      </c>
      <c r="BH252" s="110">
        <f t="shared" si="31"/>
        <v>0.77993958976926514</v>
      </c>
      <c r="BI252" s="110">
        <f t="shared" si="31"/>
        <v>0.74469230433399869</v>
      </c>
      <c r="BJ252" s="110">
        <f t="shared" si="31"/>
        <v>0.71063994371776673</v>
      </c>
      <c r="BK252" s="110">
        <f t="shared" si="31"/>
        <v>0.67776926258793146</v>
      </c>
      <c r="BL252" s="110">
        <f t="shared" si="31"/>
        <v>0.6460632133437062</v>
      </c>
      <c r="BM252" s="110">
        <f t="shared" si="31"/>
        <v>0.61550165784747057</v>
      </c>
      <c r="BN252" s="110">
        <f t="shared" si="31"/>
        <v>0.58606197647354652</v>
      </c>
      <c r="BO252" s="68"/>
      <c r="BP252" s="68"/>
      <c r="BQ252" s="68"/>
      <c r="BR252" s="68"/>
      <c r="BS252" s="68"/>
    </row>
    <row r="253" spans="1:71" ht="15.4" x14ac:dyDescent="0.6">
      <c r="A253" s="68"/>
      <c r="B253" s="68"/>
      <c r="C253" s="73" t="s">
        <v>235</v>
      </c>
      <c r="D253" s="106" t="s">
        <v>0</v>
      </c>
      <c r="E253" s="106" t="s">
        <v>110</v>
      </c>
      <c r="F253" s="106"/>
      <c r="G253" s="110">
        <f>SUM($G250:G250)</f>
        <v>1.7783613438441854</v>
      </c>
      <c r="H253" s="110">
        <f>SUM($G250:H250)</f>
        <v>3.4875360170311858</v>
      </c>
      <c r="I253" s="110">
        <f>SUM($G250:I250)</f>
        <v>5.1302539868230355</v>
      </c>
      <c r="J253" s="110">
        <f>SUM($G250:J250)</f>
        <v>6.7091360658371926</v>
      </c>
      <c r="K253" s="110">
        <f>SUM($G250:K250)</f>
        <v>8.2266983295581948</v>
      </c>
      <c r="L253" s="110">
        <f>SUM($G250:L250)</f>
        <v>9.6853563531344182</v>
      </c>
      <c r="M253" s="110">
        <f>SUM($G250:M250)</f>
        <v>11.087429274922588</v>
      </c>
      <c r="N253" s="110">
        <f>SUM($G250:N250)</f>
        <v>12.435143693932066</v>
      </c>
      <c r="O253" s="110">
        <f>SUM($G250:O250)</f>
        <v>13.725178645121355</v>
      </c>
      <c r="P253" s="110">
        <f>SUM($G250:P250)</f>
        <v>14.960008011187972</v>
      </c>
      <c r="Q253" s="110">
        <f>SUM($G250:Q250)</f>
        <v>16.1419993874065</v>
      </c>
      <c r="R253" s="110">
        <f>SUM($G250:R250)</f>
        <v>17.273418654368811</v>
      </c>
      <c r="S253" s="110">
        <f>SUM($G250:S250)</f>
        <v>18.324879937123544</v>
      </c>
      <c r="T253" s="110">
        <f>SUM($G250:T250)</f>
        <v>19.331381315169367</v>
      </c>
      <c r="U253" s="110">
        <f>SUM($G250:U250)</f>
        <v>20.294849702666994</v>
      </c>
      <c r="V253" s="110">
        <f>SUM($G250:V250)</f>
        <v>21.21712927645531</v>
      </c>
      <c r="W253" s="110">
        <f>SUM($G250:W250)</f>
        <v>22.099985033826822</v>
      </c>
      <c r="X253" s="110">
        <f>SUM($G250:X250)</f>
        <v>22.945106197137378</v>
      </c>
      <c r="Y253" s="110">
        <f>SUM($G250:Y250)</f>
        <v>23.754109471850143</v>
      </c>
      <c r="Z253" s="110">
        <f>SUM($G250:Z250)</f>
        <v>24.528542164329242</v>
      </c>
      <c r="AA253" s="110">
        <f>SUM($G250:AA250)</f>
        <v>25.269885165426189</v>
      </c>
      <c r="AB253" s="110">
        <f>SUM($G250:AB250)</f>
        <v>25.979555805641585</v>
      </c>
      <c r="AC253" s="110">
        <f>SUM($G250:AC250)</f>
        <v>26.658910587395276</v>
      </c>
      <c r="AD253" s="110">
        <f>SUM($G250:AD250)</f>
        <v>27.309247799699563</v>
      </c>
      <c r="AE253" s="110">
        <f>SUM($G250:AE250)</f>
        <v>27.933897953106616</v>
      </c>
      <c r="AF253" s="110">
        <f>SUM($G250:AF250)</f>
        <v>28.639808342266495</v>
      </c>
      <c r="AG253" s="110">
        <f>SUM($G250:AG250)</f>
        <v>29.327366749285208</v>
      </c>
      <c r="AH253" s="110">
        <f>SUM($G250:AH250)</f>
        <v>30.616313502851028</v>
      </c>
      <c r="AI253" s="110">
        <f>SUM($G250:AI250)</f>
        <v>32.615223334207307</v>
      </c>
      <c r="AJ253" s="110">
        <f>SUM($G250:AJ250)</f>
        <v>35.186603447464989</v>
      </c>
      <c r="AK253" s="110">
        <f>SUM($G250:AK250)</f>
        <v>37.494437174890912</v>
      </c>
      <c r="AL253" s="110">
        <f>SUM($G250:AL250)</f>
        <v>39.642233803423565</v>
      </c>
      <c r="AM253" s="110">
        <f>SUM($G250:AM250)</f>
        <v>41.33742194423295</v>
      </c>
      <c r="AN253" s="110">
        <f>SUM($G250:AN250)</f>
        <v>42.995241073864157</v>
      </c>
      <c r="AO253" s="110">
        <f>SUM($G250:AO250)</f>
        <v>44.612341074599357</v>
      </c>
      <c r="AP253" s="110">
        <f>SUM($G250:AP250)</f>
        <v>46.186148823520462</v>
      </c>
      <c r="AQ253" s="110">
        <f>SUM($G250:AQ250)</f>
        <v>47.714751753378572</v>
      </c>
      <c r="AR253" s="110">
        <f>SUM($G250:AR250)</f>
        <v>49.196797496186839</v>
      </c>
      <c r="AS253" s="110">
        <f>SUM($G250:AS250)</f>
        <v>50.631407431511661</v>
      </c>
      <c r="AT253" s="110">
        <f>SUM($G250:AT250)</f>
        <v>52.018102254953533</v>
      </c>
      <c r="AU253" s="110">
        <f>SUM($G250:AU250)</f>
        <v>53.356737936318275</v>
      </c>
      <c r="AV253" s="110">
        <f>SUM($G250:AV250)</f>
        <v>54.647450656797872</v>
      </c>
      <c r="AW253" s="110">
        <f>SUM($G250:AW250)</f>
        <v>55.890609504708351</v>
      </c>
      <c r="AX253" s="110">
        <f>SUM($G250:AX250)</f>
        <v>57.086775873952085</v>
      </c>
      <c r="AY253" s="110">
        <f>SUM($G250:AY250)</f>
        <v>58.236668651828985</v>
      </c>
      <c r="AZ253" s="110">
        <f>SUM($G250:AZ250)</f>
        <v>59.341134406098362</v>
      </c>
      <c r="BA253" s="110">
        <f>SUM($G250:BA250)</f>
        <v>60.401121887871007</v>
      </c>
      <c r="BB253" s="110">
        <f>SUM($G250:BB250)</f>
        <v>61.417660259223751</v>
      </c>
      <c r="BC253" s="110">
        <f>SUM($G250:BC250)</f>
        <v>62.391840534309061</v>
      </c>
      <c r="BD253" s="110">
        <f>SUM($G250:BD250)</f>
        <v>63.324799791853664</v>
      </c>
      <c r="BE253" s="110">
        <f>SUM($G250:BE250)</f>
        <v>64.217707776750203</v>
      </c>
      <c r="BF253" s="110">
        <f>SUM($G250:BF250)</f>
        <v>65.071755560198341</v>
      </c>
      <c r="BG253" s="110">
        <f>SUM($G250:BG250)</f>
        <v>65.888145972630255</v>
      </c>
      <c r="BH253" s="110">
        <f>SUM($G250:BH250)</f>
        <v>66.668085562399526</v>
      </c>
      <c r="BI253" s="110">
        <f>SUM($G250:BI250)</f>
        <v>67.412777866733521</v>
      </c>
      <c r="BJ253" s="110">
        <f>SUM($G250:BJ250)</f>
        <v>68.123417810451286</v>
      </c>
      <c r="BK253" s="110">
        <f>SUM($G250:BK250)</f>
        <v>68.801187073039216</v>
      </c>
      <c r="BL253" s="110">
        <f>SUM($G250:BL250)</f>
        <v>69.447250286382925</v>
      </c>
      <c r="BM253" s="110">
        <f>SUM($G250:BM250)</f>
        <v>70.062751944230399</v>
      </c>
      <c r="BN253" s="110">
        <f>SUM($G250:BN250)</f>
        <v>70.648813920703944</v>
      </c>
      <c r="BO253" s="68"/>
      <c r="BP253" s="68"/>
      <c r="BQ253" s="68"/>
      <c r="BR253" s="68"/>
      <c r="BS253" s="68"/>
    </row>
    <row r="254" spans="1:71" ht="15.4" x14ac:dyDescent="0.6">
      <c r="A254" s="68"/>
      <c r="B254" s="68"/>
      <c r="C254" s="73" t="s">
        <v>257</v>
      </c>
      <c r="D254" s="106" t="s">
        <v>0</v>
      </c>
      <c r="E254" s="106" t="s">
        <v>110</v>
      </c>
      <c r="F254" s="106"/>
      <c r="G254" s="110">
        <f>SUM($G251:G251)</f>
        <v>0.11365646973337341</v>
      </c>
      <c r="H254" s="110">
        <f>SUM($G251:H251)</f>
        <v>0.22563328720467729</v>
      </c>
      <c r="I254" s="110">
        <f>SUM($G251:I251)</f>
        <v>0.3359552748611343</v>
      </c>
      <c r="J254" s="110">
        <f>SUM($G251:J251)</f>
        <v>0.44464688831577182</v>
      </c>
      <c r="K254" s="110">
        <f>SUM($G251:K251)</f>
        <v>0.55173222176861669</v>
      </c>
      <c r="L254" s="110">
        <f>SUM($G251:L251)</f>
        <v>0.65723501334777423</v>
      </c>
      <c r="M254" s="110">
        <f>SUM($G251:M251)</f>
        <v>0.76117865037157473</v>
      </c>
      <c r="N254" s="110">
        <f>SUM($G251:N251)</f>
        <v>0.8635861745329545</v>
      </c>
      <c r="O254" s="110">
        <f>SUM($G251:O251)</f>
        <v>0.96348345317597461</v>
      </c>
      <c r="P254" s="110">
        <f>SUM($G251:P251)</f>
        <v>1.0609320182301885</v>
      </c>
      <c r="Q254" s="110">
        <f>SUM($G251:Q251)</f>
        <v>1.1559918933350932</v>
      </c>
      <c r="R254" s="110">
        <f>SUM($G251:R251)</f>
        <v>1.2487216308118108</v>
      </c>
      <c r="S254" s="110">
        <f>SUM($G251:S251)</f>
        <v>1.3391783477285077</v>
      </c>
      <c r="T254" s="110">
        <f>SUM($G251:T251)</f>
        <v>1.4274177610817689</v>
      </c>
      <c r="U254" s="110">
        <f>SUM($G251:U251)</f>
        <v>1.5134942221155925</v>
      </c>
      <c r="V254" s="110">
        <f>SUM($G251:V251)</f>
        <v>1.5974607497991486</v>
      </c>
      <c r="W254" s="110">
        <f>SUM($G251:W251)</f>
        <v>1.6793690634839198</v>
      </c>
      <c r="X254" s="110">
        <f>SUM($G251:X251)</f>
        <v>1.7592696147603391</v>
      </c>
      <c r="Y254" s="110">
        <f>SUM($G251:Y251)</f>
        <v>1.8372116185335492</v>
      </c>
      <c r="Z254" s="110">
        <f>SUM($G251:Z251)</f>
        <v>1.9132430833374219</v>
      </c>
      <c r="AA254" s="110">
        <f>SUM($G251:AA251)</f>
        <v>1.9874108409055109</v>
      </c>
      <c r="AB254" s="110">
        <f>SUM($G251:AB251)</f>
        <v>2.0597605750171528</v>
      </c>
      <c r="AC254" s="110">
        <f>SUM($G251:AC251)</f>
        <v>2.1303368496364818</v>
      </c>
      <c r="AD254" s="110">
        <f>SUM($G251:AD251)</f>
        <v>2.1991831363616936</v>
      </c>
      <c r="AE254" s="110">
        <f>SUM($G251:AE251)</f>
        <v>2.2663418412014638</v>
      </c>
      <c r="AF254" s="110">
        <f>SUM($G251:AF251)</f>
        <v>2.3318543306950135</v>
      </c>
      <c r="AG254" s="110">
        <f>SUM($G251:AG251)</f>
        <v>2.3957609573919134</v>
      </c>
      <c r="AH254" s="110">
        <f>SUM($G251:AH251)</f>
        <v>2.4581010847073173</v>
      </c>
      <c r="AI254" s="110">
        <f>SUM($G251:AI251)</f>
        <v>2.5189131111679353</v>
      </c>
      <c r="AJ254" s="110">
        <f>SUM($G251:AJ251)</f>
        <v>2.5782344940636865</v>
      </c>
      <c r="AK254" s="110">
        <f>SUM($G251:AK251)</f>
        <v>2.6399389691580799</v>
      </c>
      <c r="AL254" s="110">
        <f>SUM($G251:AL251)</f>
        <v>2.7002557179787541</v>
      </c>
      <c r="AM254" s="110">
        <f>SUM($G251:AM251)</f>
        <v>2.7002557179787541</v>
      </c>
      <c r="AN254" s="110">
        <f>SUM($G251:AN251)</f>
        <v>2.7002557179787541</v>
      </c>
      <c r="AO254" s="110">
        <f>SUM($G251:AO251)</f>
        <v>2.7002557179787541</v>
      </c>
      <c r="AP254" s="110">
        <f>SUM($G251:AP251)</f>
        <v>2.7002557179787541</v>
      </c>
      <c r="AQ254" s="110">
        <f>SUM($G251:AQ251)</f>
        <v>2.7002557179787541</v>
      </c>
      <c r="AR254" s="110">
        <f>SUM($G251:AR251)</f>
        <v>2.7002557179787541</v>
      </c>
      <c r="AS254" s="110">
        <f>SUM($G251:AS251)</f>
        <v>2.7002557179787541</v>
      </c>
      <c r="AT254" s="110">
        <f>SUM($G251:AT251)</f>
        <v>2.7002557179787541</v>
      </c>
      <c r="AU254" s="110">
        <f>SUM($G251:AU251)</f>
        <v>2.7002557179787541</v>
      </c>
      <c r="AV254" s="110">
        <f>SUM($G251:AV251)</f>
        <v>2.7002557179787541</v>
      </c>
      <c r="AW254" s="110">
        <f>SUM($G251:AW251)</f>
        <v>2.7002557179787541</v>
      </c>
      <c r="AX254" s="110">
        <f>SUM($G251:AX251)</f>
        <v>2.7002557179787541</v>
      </c>
      <c r="AY254" s="110">
        <f>SUM($G251:AY251)</f>
        <v>2.7002557179787541</v>
      </c>
      <c r="AZ254" s="110">
        <f>SUM($G251:AZ251)</f>
        <v>2.7002557179787541</v>
      </c>
      <c r="BA254" s="110">
        <f>SUM($G251:BA251)</f>
        <v>2.7002557179787541</v>
      </c>
      <c r="BB254" s="110">
        <f>SUM($G251:BB251)</f>
        <v>2.7002557179787541</v>
      </c>
      <c r="BC254" s="110">
        <f>SUM($G251:BC251)</f>
        <v>2.7002557179787541</v>
      </c>
      <c r="BD254" s="110">
        <f>SUM($G251:BD251)</f>
        <v>2.7002557179787541</v>
      </c>
      <c r="BE254" s="110">
        <f>SUM($G251:BE251)</f>
        <v>2.7002557179787541</v>
      </c>
      <c r="BF254" s="110">
        <f>SUM($G251:BF251)</f>
        <v>2.7002557179787541</v>
      </c>
      <c r="BG254" s="110">
        <f>SUM($G251:BG251)</f>
        <v>2.7002557179787541</v>
      </c>
      <c r="BH254" s="110">
        <f>SUM($G251:BH251)</f>
        <v>2.7002557179787541</v>
      </c>
      <c r="BI254" s="110">
        <f>SUM($G251:BI251)</f>
        <v>2.7002557179787541</v>
      </c>
      <c r="BJ254" s="110">
        <f>SUM($G251:BJ251)</f>
        <v>2.7002557179787541</v>
      </c>
      <c r="BK254" s="110">
        <f>SUM($G251:BK251)</f>
        <v>2.7002557179787541</v>
      </c>
      <c r="BL254" s="110">
        <f>SUM($G251:BL251)</f>
        <v>2.7002557179787541</v>
      </c>
      <c r="BM254" s="110">
        <f>SUM($G251:BM251)</f>
        <v>2.7002557179787541</v>
      </c>
      <c r="BN254" s="110">
        <f>SUM($G251:BN251)</f>
        <v>2.7002557179787541</v>
      </c>
      <c r="BO254" s="68"/>
      <c r="BP254" s="68"/>
      <c r="BQ254" s="68"/>
      <c r="BR254" s="68"/>
      <c r="BS254" s="68"/>
    </row>
    <row r="255" spans="1:71" ht="15.4" x14ac:dyDescent="0.6">
      <c r="A255" s="68"/>
      <c r="B255" s="68"/>
      <c r="C255" s="73" t="s">
        <v>233</v>
      </c>
      <c r="D255" s="106" t="s">
        <v>0</v>
      </c>
      <c r="E255" s="106" t="s">
        <v>110</v>
      </c>
      <c r="F255" s="106"/>
      <c r="G255" s="110">
        <f>SUM($G252:G252)</f>
        <v>1.8920178135775589</v>
      </c>
      <c r="H255" s="110">
        <f>SUM($G252:H252)</f>
        <v>3.7131693042358629</v>
      </c>
      <c r="I255" s="110">
        <f>SUM($G252:I252)</f>
        <v>5.4662092616841704</v>
      </c>
      <c r="J255" s="110">
        <f>SUM($G252:J252)</f>
        <v>7.1537829541529643</v>
      </c>
      <c r="K255" s="110">
        <f>SUM($G252:K252)</f>
        <v>8.7784305513268119</v>
      </c>
      <c r="L255" s="110">
        <f>SUM($G252:L252)</f>
        <v>10.342591366482193</v>
      </c>
      <c r="M255" s="110">
        <f>SUM($G252:M252)</f>
        <v>11.848607925294164</v>
      </c>
      <c r="N255" s="110">
        <f>SUM($G252:N252)</f>
        <v>13.298729868465022</v>
      </c>
      <c r="O255" s="110">
        <f>SUM($G252:O252)</f>
        <v>14.688662098297332</v>
      </c>
      <c r="P255" s="110">
        <f>SUM($G252:P252)</f>
        <v>16.020940029418163</v>
      </c>
      <c r="Q255" s="110">
        <f>SUM($G252:Q252)</f>
        <v>17.297991280741599</v>
      </c>
      <c r="R255" s="110">
        <f>SUM($G252:R252)</f>
        <v>18.522140285180626</v>
      </c>
      <c r="S255" s="110">
        <f>SUM($G252:S252)</f>
        <v>19.664058284852054</v>
      </c>
      <c r="T255" s="110">
        <f>SUM($G252:T252)</f>
        <v>20.758799076251137</v>
      </c>
      <c r="U255" s="110">
        <f>SUM($G252:U252)</f>
        <v>21.808343924782587</v>
      </c>
      <c r="V255" s="110">
        <f>SUM($G252:V252)</f>
        <v>22.814590026254461</v>
      </c>
      <c r="W255" s="110">
        <f>SUM($G252:W252)</f>
        <v>23.779354097310744</v>
      </c>
      <c r="X255" s="110">
        <f>SUM($G252:X252)</f>
        <v>24.704375811897719</v>
      </c>
      <c r="Y255" s="110">
        <f>SUM($G252:Y252)</f>
        <v>25.591321090383694</v>
      </c>
      <c r="Z255" s="110">
        <f>SUM($G252:Z252)</f>
        <v>26.441785247666665</v>
      </c>
      <c r="AA255" s="110">
        <f>SUM($G252:AA252)</f>
        <v>27.2572960063317</v>
      </c>
      <c r="AB255" s="110">
        <f>SUM($G252:AB252)</f>
        <v>28.03931638065874</v>
      </c>
      <c r="AC255" s="110">
        <f>SUM($G252:AC252)</f>
        <v>28.789247437031761</v>
      </c>
      <c r="AD255" s="110">
        <f>SUM($G252:AD252)</f>
        <v>29.508430936061259</v>
      </c>
      <c r="AE255" s="110">
        <f>SUM($G252:AE252)</f>
        <v>30.200239794308086</v>
      </c>
      <c r="AF255" s="110">
        <f>SUM($G252:AF252)</f>
        <v>30.971662672961514</v>
      </c>
      <c r="AG255" s="110">
        <f>SUM($G252:AG252)</f>
        <v>31.723127706677126</v>
      </c>
      <c r="AH255" s="110">
        <f>SUM($G252:AH252)</f>
        <v>33.074414587558351</v>
      </c>
      <c r="AI255" s="110">
        <f>SUM($G252:AI252)</f>
        <v>35.134136445375248</v>
      </c>
      <c r="AJ255" s="110">
        <f>SUM($G252:AJ252)</f>
        <v>37.764837941528683</v>
      </c>
      <c r="AK255" s="110">
        <f>SUM($G252:AK252)</f>
        <v>40.134376144049</v>
      </c>
      <c r="AL255" s="110">
        <f>SUM($G252:AL252)</f>
        <v>42.342489521402328</v>
      </c>
      <c r="AM255" s="110">
        <f>SUM($G252:AM252)</f>
        <v>44.037677662211713</v>
      </c>
      <c r="AN255" s="110">
        <f>SUM($G252:AN252)</f>
        <v>45.69549679184292</v>
      </c>
      <c r="AO255" s="110">
        <f>SUM($G252:AO252)</f>
        <v>47.31259679257812</v>
      </c>
      <c r="AP255" s="110">
        <f>SUM($G252:AP252)</f>
        <v>48.886404541499225</v>
      </c>
      <c r="AQ255" s="110">
        <f>SUM($G252:AQ252)</f>
        <v>50.415007471357335</v>
      </c>
      <c r="AR255" s="110">
        <f>SUM($G252:AR252)</f>
        <v>51.897053214165602</v>
      </c>
      <c r="AS255" s="110">
        <f>SUM($G252:AS252)</f>
        <v>53.331663149490424</v>
      </c>
      <c r="AT255" s="110">
        <f>SUM($G252:AT252)</f>
        <v>54.718357972932296</v>
      </c>
      <c r="AU255" s="110">
        <f>SUM($G252:AU252)</f>
        <v>56.056993654297038</v>
      </c>
      <c r="AV255" s="110">
        <f>SUM($G252:AV252)</f>
        <v>57.347706374776635</v>
      </c>
      <c r="AW255" s="110">
        <f>SUM($G252:AW252)</f>
        <v>58.590865222687114</v>
      </c>
      <c r="AX255" s="110">
        <f>SUM($G252:AX252)</f>
        <v>59.787031591930848</v>
      </c>
      <c r="AY255" s="110">
        <f>SUM($G252:AY252)</f>
        <v>60.936924369807748</v>
      </c>
      <c r="AZ255" s="110">
        <f>SUM($G252:AZ252)</f>
        <v>62.041390124077125</v>
      </c>
      <c r="BA255" s="110">
        <f>SUM($G252:BA252)</f>
        <v>63.10137760584977</v>
      </c>
      <c r="BB255" s="110">
        <f>SUM($G252:BB252)</f>
        <v>64.117915977202514</v>
      </c>
      <c r="BC255" s="110">
        <f>SUM($G252:BC252)</f>
        <v>65.092096252287831</v>
      </c>
      <c r="BD255" s="110">
        <f>SUM($G252:BD252)</f>
        <v>66.025055509832427</v>
      </c>
      <c r="BE255" s="110">
        <f>SUM($G252:BE252)</f>
        <v>66.917963494728966</v>
      </c>
      <c r="BF255" s="110">
        <f>SUM($G252:BF252)</f>
        <v>67.772011278177104</v>
      </c>
      <c r="BG255" s="110">
        <f>SUM($G252:BG252)</f>
        <v>68.588401690609018</v>
      </c>
      <c r="BH255" s="110">
        <f>SUM($G252:BH252)</f>
        <v>69.368341280378289</v>
      </c>
      <c r="BI255" s="110">
        <f>SUM($G252:BI252)</f>
        <v>70.113033584712284</v>
      </c>
      <c r="BJ255" s="110">
        <f>SUM($G252:BJ252)</f>
        <v>70.823673528430049</v>
      </c>
      <c r="BK255" s="110">
        <f>SUM($G252:BK252)</f>
        <v>71.501442791017979</v>
      </c>
      <c r="BL255" s="110">
        <f>SUM($G252:BL252)</f>
        <v>72.147506004361688</v>
      </c>
      <c r="BM255" s="110">
        <f>SUM($G252:BM252)</f>
        <v>72.763007662209162</v>
      </c>
      <c r="BN255" s="110">
        <f>SUM($G252:BN252)</f>
        <v>73.349069638682707</v>
      </c>
      <c r="BO255" s="68"/>
      <c r="BP255" s="68"/>
      <c r="BQ255" s="68"/>
      <c r="BR255" s="68"/>
      <c r="BS255" s="68"/>
    </row>
  </sheetData>
  <hyperlinks>
    <hyperlink ref="F212" location="FOOTNOTES!A1" display="See footnote 5"/>
    <hyperlink ref="F28" location="FOOTNOTES!A1" display="see footnote 4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1:BM33"/>
  <sheetViews>
    <sheetView showGridLines="0" zoomScale="85" zoomScaleNormal="85" workbookViewId="0">
      <selection activeCell="C30" sqref="C30"/>
    </sheetView>
  </sheetViews>
  <sheetFormatPr defaultRowHeight="14.25" x14ac:dyDescent="0.45"/>
  <cols>
    <col min="1" max="1" width="4.73046875" customWidth="1"/>
    <col min="2" max="2" width="7.3984375" customWidth="1"/>
    <col min="3" max="3" width="48.3984375" customWidth="1"/>
    <col min="4" max="4" width="7.59765625" customWidth="1"/>
    <col min="5" max="5" width="7.1328125" customWidth="1"/>
    <col min="6" max="7" width="13" customWidth="1"/>
    <col min="8" max="8" width="8.265625" customWidth="1"/>
    <col min="9" max="10" width="13" customWidth="1"/>
    <col min="11" max="11" width="9.265625" customWidth="1"/>
    <col min="12" max="13" width="13" customWidth="1"/>
    <col min="14" max="14" width="9.53125" customWidth="1"/>
  </cols>
  <sheetData>
    <row r="1" spans="2:65" s="23" customFormat="1" ht="15.4" x14ac:dyDescent="0.6"/>
    <row r="2" spans="2:65" s="23" customFormat="1" ht="15.4" x14ac:dyDescent="0.6"/>
    <row r="3" spans="2:65" s="23" customFormat="1" ht="18" x14ac:dyDescent="0.7">
      <c r="C3" s="24"/>
      <c r="X3" s="25"/>
    </row>
    <row r="4" spans="2:65" s="23" customFormat="1" ht="15.4" x14ac:dyDescent="0.6">
      <c r="X4" s="25"/>
    </row>
    <row r="5" spans="2:65" s="1" customFormat="1" ht="15.4" x14ac:dyDescent="0.6">
      <c r="X5" s="4"/>
    </row>
    <row r="6" spans="2:65" s="27" customFormat="1" ht="13.15" x14ac:dyDescent="0.4">
      <c r="C6" s="27" t="s">
        <v>367</v>
      </c>
    </row>
    <row r="9" spans="2:65" x14ac:dyDescent="0.45">
      <c r="B9" s="116"/>
      <c r="C9" s="50"/>
      <c r="D9" s="116"/>
      <c r="E9" s="116"/>
      <c r="F9" s="116"/>
      <c r="G9" s="116"/>
      <c r="H9" s="116"/>
    </row>
    <row r="10" spans="2:65" ht="15" x14ac:dyDescent="0.55000000000000004">
      <c r="B10" s="116"/>
      <c r="C10" s="50"/>
      <c r="D10" s="116"/>
      <c r="E10" s="116"/>
      <c r="F10" s="166" t="str">
        <f>INPUT1!$C$6</f>
        <v>Scenario 1</v>
      </c>
      <c r="G10" s="167"/>
      <c r="H10" s="168"/>
      <c r="I10" s="166" t="str">
        <f>INPUT2!$C$6</f>
        <v>Scenario 2</v>
      </c>
      <c r="J10" s="167"/>
      <c r="K10" s="169"/>
      <c r="L10" s="166" t="str">
        <f>INPUT3!$C$6</f>
        <v>Scenario 3</v>
      </c>
      <c r="M10" s="167"/>
    </row>
    <row r="11" spans="2:65" ht="23.65" x14ac:dyDescent="0.45">
      <c r="B11" s="116"/>
      <c r="C11" s="50"/>
      <c r="D11" s="116"/>
      <c r="E11" s="116"/>
      <c r="F11" s="170" t="s">
        <v>365</v>
      </c>
      <c r="G11" s="171">
        <f>INPUT1!$D$7</f>
        <v>139.88697999999999</v>
      </c>
      <c r="H11" s="168"/>
      <c r="I11" s="170" t="s">
        <v>365</v>
      </c>
      <c r="J11" s="171">
        <f>INPUT2!$D$7</f>
        <v>94.641999999999996</v>
      </c>
      <c r="K11" s="169"/>
      <c r="L11" s="170" t="s">
        <v>365</v>
      </c>
      <c r="M11" s="171">
        <f>INPUT3!$D$7</f>
        <v>114.642</v>
      </c>
    </row>
    <row r="12" spans="2:65" x14ac:dyDescent="0.45">
      <c r="B12" s="116"/>
      <c r="C12" s="50"/>
      <c r="D12" s="116"/>
      <c r="E12" s="116"/>
      <c r="F12" s="170" t="s">
        <v>299</v>
      </c>
      <c r="G12" s="172" t="str">
        <f>INPUT1!$D$8</f>
        <v>NGGT</v>
      </c>
      <c r="H12" s="168"/>
      <c r="I12" s="170" t="s">
        <v>299</v>
      </c>
      <c r="J12" s="172" t="str">
        <f>INPUT2!$D$8</f>
        <v>High</v>
      </c>
      <c r="K12" s="169"/>
      <c r="L12" s="170" t="s">
        <v>299</v>
      </c>
      <c r="M12" s="172" t="str">
        <f>INPUT3!$D$8</f>
        <v>Low</v>
      </c>
    </row>
    <row r="13" spans="2:65" x14ac:dyDescent="0.45">
      <c r="B13" s="116"/>
      <c r="C13" s="50"/>
      <c r="D13" s="116"/>
      <c r="E13" s="116"/>
      <c r="F13" s="170" t="s">
        <v>300</v>
      </c>
      <c r="G13" s="175">
        <f>INPUT1!$D$9</f>
        <v>4.3749999999999997E-2</v>
      </c>
      <c r="H13" s="168"/>
      <c r="I13" s="170" t="s">
        <v>300</v>
      </c>
      <c r="J13" s="175">
        <f>INPUT2!$D$9</f>
        <v>1.2695E-2</v>
      </c>
      <c r="K13" s="169"/>
      <c r="L13" s="170" t="s">
        <v>300</v>
      </c>
      <c r="M13" s="175">
        <f>INPUT3!$D$9</f>
        <v>3.6150000000000002E-2</v>
      </c>
    </row>
    <row r="14" spans="2:65" s="1" customFormat="1" ht="15.4" x14ac:dyDescent="0.6">
      <c r="B14" s="56">
        <v>1</v>
      </c>
      <c r="C14" s="56" t="s">
        <v>362</v>
      </c>
      <c r="D14" s="119"/>
      <c r="E14" s="119"/>
      <c r="F14" s="120"/>
      <c r="G14" s="120"/>
      <c r="H14" s="120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</row>
    <row r="15" spans="2:65" x14ac:dyDescent="0.45">
      <c r="B15" s="116"/>
      <c r="C15" s="70"/>
      <c r="D15" s="116"/>
      <c r="E15" s="116"/>
      <c r="F15" s="136"/>
      <c r="G15" s="116"/>
      <c r="H15" s="116"/>
      <c r="I15" s="136"/>
      <c r="J15" s="116"/>
      <c r="L15" s="136"/>
      <c r="M15" s="116"/>
    </row>
    <row r="16" spans="2:65" x14ac:dyDescent="0.45">
      <c r="B16" s="121"/>
      <c r="C16" s="70"/>
      <c r="D16" s="116"/>
      <c r="E16" s="116"/>
      <c r="F16" s="70" t="s">
        <v>284</v>
      </c>
      <c r="G16" s="70"/>
      <c r="H16" s="116"/>
      <c r="I16" s="70" t="s">
        <v>284</v>
      </c>
      <c r="J16" s="70"/>
      <c r="L16" s="70" t="s">
        <v>284</v>
      </c>
      <c r="M16" s="70"/>
    </row>
    <row r="17" spans="2:65" x14ac:dyDescent="0.45">
      <c r="B17" s="116"/>
      <c r="F17" s="73">
        <v>2044</v>
      </c>
      <c r="G17" s="73">
        <v>2072</v>
      </c>
      <c r="H17" s="116"/>
      <c r="I17" s="73">
        <v>2044</v>
      </c>
      <c r="J17" s="73">
        <v>2072</v>
      </c>
      <c r="L17" s="73">
        <v>2044</v>
      </c>
      <c r="M17" s="73">
        <v>2072</v>
      </c>
    </row>
    <row r="18" spans="2:65" ht="15.4" x14ac:dyDescent="0.6">
      <c r="B18" s="116"/>
      <c r="C18" s="116" t="s">
        <v>80</v>
      </c>
      <c r="D18" s="34" t="s">
        <v>0</v>
      </c>
      <c r="E18" s="20" t="s">
        <v>110</v>
      </c>
      <c r="F18" s="80">
        <f>'CALC| 1'!$AL$158</f>
        <v>160.50771618604418</v>
      </c>
      <c r="G18" s="80">
        <f>'CALC| 1'!$BN$158</f>
        <v>181.09630567444623</v>
      </c>
      <c r="H18" s="116"/>
      <c r="I18" s="80">
        <f>'CALC| 2'!$AL$161</f>
        <v>60.891915430810137</v>
      </c>
      <c r="J18" s="80">
        <f>'CALC| 2'!$BN$161</f>
        <v>74.558848964160845</v>
      </c>
      <c r="L18" s="80">
        <f>'CALC| 3'!$AL$161</f>
        <v>88.653935274989493</v>
      </c>
      <c r="M18" s="80">
        <f>'CALC| 3'!$BN$161</f>
        <v>108.42498534919021</v>
      </c>
    </row>
    <row r="19" spans="2:65" ht="15.4" x14ac:dyDescent="0.6">
      <c r="B19" s="116"/>
      <c r="C19" s="165" t="s">
        <v>364</v>
      </c>
      <c r="D19" s="34" t="s">
        <v>0</v>
      </c>
      <c r="E19" s="20" t="s">
        <v>110</v>
      </c>
      <c r="F19" s="80">
        <f>'CALC| 1'!$AL$205</f>
        <v>160.58785888224168</v>
      </c>
      <c r="G19" s="80"/>
      <c r="H19" s="116"/>
      <c r="I19" s="80">
        <f>'CALC| 2'!$AL$208</f>
        <v>43.668421191264407</v>
      </c>
      <c r="J19" s="80"/>
      <c r="L19" s="80">
        <f>'CALC| 3'!$AL$208</f>
        <v>34.460543368499479</v>
      </c>
      <c r="M19" s="80"/>
    </row>
    <row r="20" spans="2:65" ht="15.4" x14ac:dyDescent="0.6">
      <c r="B20" s="116"/>
      <c r="C20" s="116" t="s">
        <v>81</v>
      </c>
      <c r="D20" s="34" t="s">
        <v>0</v>
      </c>
      <c r="E20" s="20" t="s">
        <v>110</v>
      </c>
      <c r="F20" s="80">
        <f>'CALC| 1'!$AL$252</f>
        <v>170.1665238378431</v>
      </c>
      <c r="G20" s="80">
        <f>'CALC| 1'!$BN$252</f>
        <v>206.74982481692854</v>
      </c>
      <c r="H20" s="116"/>
      <c r="I20" s="80">
        <f>'CALC| 2'!$AL$255</f>
        <v>50.113792002738585</v>
      </c>
      <c r="J20" s="80">
        <f>'CALC| 2'!$BN$255</f>
        <v>66.171350751732533</v>
      </c>
      <c r="L20" s="80">
        <f>'CALC| 3'!$AL$255</f>
        <v>42.342489521402328</v>
      </c>
      <c r="M20" s="80">
        <f>'CALC| 3'!$BN$255</f>
        <v>73.349069638682707</v>
      </c>
    </row>
    <row r="21" spans="2:65" x14ac:dyDescent="0.45">
      <c r="B21" s="116"/>
      <c r="C21" s="116"/>
      <c r="D21" s="116"/>
      <c r="E21" s="116"/>
      <c r="F21" s="116"/>
      <c r="G21" s="116"/>
      <c r="H21" s="116"/>
      <c r="I21" s="116"/>
      <c r="J21" s="116"/>
      <c r="L21" s="116"/>
      <c r="M21" s="116"/>
    </row>
    <row r="22" spans="2:65" x14ac:dyDescent="0.45">
      <c r="B22" s="116"/>
      <c r="C22" s="124"/>
      <c r="D22" s="124"/>
      <c r="E22" s="116"/>
      <c r="F22" s="116"/>
      <c r="G22" s="116"/>
      <c r="H22" s="116"/>
      <c r="I22" s="116"/>
      <c r="J22" s="116"/>
      <c r="L22" s="116"/>
      <c r="M22" s="116"/>
    </row>
    <row r="23" spans="2:65" x14ac:dyDescent="0.45">
      <c r="B23" s="116"/>
      <c r="C23" s="116"/>
      <c r="D23" s="116"/>
      <c r="E23" s="116"/>
      <c r="F23" s="116"/>
      <c r="G23" s="116"/>
      <c r="H23" s="116"/>
      <c r="I23" s="116"/>
      <c r="J23" s="116"/>
      <c r="L23" s="116"/>
      <c r="M23" s="116"/>
    </row>
    <row r="24" spans="2:65" s="1" customFormat="1" ht="15.4" x14ac:dyDescent="0.6">
      <c r="B24" s="56">
        <v>2</v>
      </c>
      <c r="C24" s="56" t="s">
        <v>363</v>
      </c>
      <c r="D24" s="119"/>
      <c r="E24" s="119"/>
      <c r="F24" s="120"/>
      <c r="G24" s="120"/>
      <c r="H24" s="120"/>
      <c r="I24" s="120"/>
      <c r="J24" s="120"/>
      <c r="K24" s="28"/>
      <c r="L24" s="120"/>
      <c r="M24" s="120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</row>
    <row r="25" spans="2:65" s="1" customFormat="1" ht="15.4" x14ac:dyDescent="0.6">
      <c r="B25" s="56"/>
      <c r="C25" s="56"/>
      <c r="D25" s="119"/>
      <c r="E25" s="119"/>
      <c r="F25" s="120"/>
      <c r="G25" s="120"/>
      <c r="H25" s="120"/>
      <c r="I25" s="120"/>
      <c r="J25" s="120"/>
      <c r="K25" s="28"/>
      <c r="L25" s="120"/>
      <c r="M25" s="120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</row>
    <row r="26" spans="2:65" x14ac:dyDescent="0.45">
      <c r="B26" s="116"/>
      <c r="C26" s="116"/>
      <c r="D26" s="116"/>
      <c r="E26" s="116"/>
      <c r="F26" s="70" t="s">
        <v>284</v>
      </c>
      <c r="G26" s="70"/>
      <c r="H26" s="116"/>
      <c r="I26" s="70" t="s">
        <v>284</v>
      </c>
      <c r="J26" s="70"/>
      <c r="L26" s="70" t="s">
        <v>284</v>
      </c>
      <c r="M26" s="70"/>
    </row>
    <row r="27" spans="2:65" x14ac:dyDescent="0.45">
      <c r="B27" s="116"/>
      <c r="C27" s="116"/>
      <c r="D27" s="116"/>
      <c r="E27" s="116"/>
      <c r="F27" s="73">
        <v>2044</v>
      </c>
      <c r="G27" s="73">
        <v>2072</v>
      </c>
      <c r="H27" s="116"/>
      <c r="I27" s="73">
        <v>2044</v>
      </c>
      <c r="J27" s="73">
        <v>2072</v>
      </c>
      <c r="L27" s="73">
        <v>2044</v>
      </c>
      <c r="M27" s="73">
        <v>2072</v>
      </c>
    </row>
    <row r="28" spans="2:65" ht="15.4" x14ac:dyDescent="0.6">
      <c r="B28" s="116"/>
      <c r="C28" s="116" t="s">
        <v>82</v>
      </c>
      <c r="D28" s="34" t="s">
        <v>0</v>
      </c>
      <c r="E28" s="20" t="s">
        <v>110</v>
      </c>
      <c r="F28" s="146"/>
      <c r="G28" s="146"/>
      <c r="H28" s="147"/>
      <c r="I28" s="146"/>
      <c r="J28" s="146"/>
      <c r="K28" s="148"/>
      <c r="L28" s="146"/>
      <c r="M28" s="146"/>
    </row>
    <row r="29" spans="2:65" ht="15.4" x14ac:dyDescent="0.6">
      <c r="B29" s="116"/>
      <c r="C29" s="165" t="s">
        <v>364</v>
      </c>
      <c r="D29" s="34" t="s">
        <v>0</v>
      </c>
      <c r="E29" s="20" t="s">
        <v>110</v>
      </c>
      <c r="F29" s="146">
        <f>F19-F18</f>
        <v>8.0142696197498253E-2</v>
      </c>
      <c r="G29" s="146"/>
      <c r="H29" s="147"/>
      <c r="I29" s="146">
        <f>I19-I18</f>
        <v>-17.22349423954573</v>
      </c>
      <c r="J29" s="146"/>
      <c r="K29" s="148"/>
      <c r="L29" s="146">
        <f>L19-L18</f>
        <v>-54.193391906490014</v>
      </c>
      <c r="M29" s="146"/>
    </row>
    <row r="30" spans="2:65" ht="15.4" x14ac:dyDescent="0.6">
      <c r="B30" s="116"/>
      <c r="C30" s="116" t="s">
        <v>81</v>
      </c>
      <c r="D30" s="34" t="s">
        <v>0</v>
      </c>
      <c r="E30" s="20" t="s">
        <v>110</v>
      </c>
      <c r="F30" s="146"/>
      <c r="G30" s="146">
        <f>G20-G18</f>
        <v>25.65351914248231</v>
      </c>
      <c r="H30" s="147"/>
      <c r="I30" s="146"/>
      <c r="J30" s="146">
        <f>J20-J18</f>
        <v>-8.3874982124283122</v>
      </c>
      <c r="K30" s="148"/>
      <c r="L30" s="146"/>
      <c r="M30" s="146">
        <f>M20-M18</f>
        <v>-35.075915710507502</v>
      </c>
    </row>
    <row r="31" spans="2:65" x14ac:dyDescent="0.45">
      <c r="B31" s="116"/>
      <c r="C31" s="116"/>
      <c r="D31" s="116"/>
      <c r="E31" s="116"/>
      <c r="F31" s="116"/>
      <c r="G31" s="116"/>
      <c r="H31" s="116"/>
    </row>
    <row r="32" spans="2:65" x14ac:dyDescent="0.45">
      <c r="B32" s="116"/>
      <c r="C32" s="124"/>
      <c r="D32" s="124"/>
      <c r="E32" s="116"/>
      <c r="F32" s="116"/>
      <c r="G32" s="116"/>
      <c r="H32" s="116"/>
    </row>
    <row r="33" spans="2:8" x14ac:dyDescent="0.45">
      <c r="B33" s="116"/>
      <c r="C33" s="116"/>
      <c r="D33" s="116"/>
      <c r="E33" s="116"/>
      <c r="F33" s="116"/>
      <c r="G33" s="116"/>
      <c r="H33" s="116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tatus xmlns="http://schemas.microsoft.com/sharepoint/v3/fields">Draft</_Status>
    <Classification xmlns="631298fc-6a88-4548-b7d9-3b164918c4a3">Protect</Classification>
    <Organisation xmlns="631298fc-6a88-4548-b7d9-3b164918c4a3">Choose an Organisation</Organisation>
    <Descriptor xmlns="631298fc-6a88-4548-b7d9-3b164918c4a3" xsi:nil="true"/>
    <Applicable_x0020_Start_x0020_Date xmlns="631298fc-6a88-4548-b7d9-3b164918c4a3" xsi:nil="true"/>
    <Applicable_x0020_Duration xmlns="631298fc-6a88-4548-b7d9-3b164918c4a3">-</Applicable_x0020_Duration>
  </documentManagement>
</p:properties>
</file>

<file path=customXml/item3.xml><?xml version="1.0" encoding="utf-8"?>
<?mso-contentType ?>
<SharedContentType xmlns="Microsoft.SharePoint.Taxonomy.ContentTypeSync" SourceId="ca9306fc-8436-45f0-b931-e34f519be3a3" ContentTypeId="0x0101004C9F495A7355574383679A0A27B29121" PreviousValue="tru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nalysis" ma:contentTypeID="0x0101004C9F495A7355574383679A0A27B2912100EA173FD8BA8CDA4A8A3023E100EA169F" ma:contentTypeVersion="10" ma:contentTypeDescription="This is used to create spreadsheets" ma:contentTypeScope="" ma:versionID="d232fbd6b6f6ded1419a23867ec122f5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9fc8d84820d098ed6ec4940ef6c4aa33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Applicable_x0020_Start_x0020_Date" minOccurs="0"/>
                <xsd:element ref="ns2:Applicable_x0020_Duration" minOccurs="0"/>
                <xsd:element ref="ns2:Organisation" minOccurs="0"/>
                <xsd:element ref="ns3:_Status" minOccurs="0"/>
                <xsd:element ref="ns2:Classification" minOccurs="0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Applicable_x0020_Start_x0020_Date" ma:index="8" nillable="true" ma:displayName="Applicable Start Date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Applicable_x0020_Duration" ma:index="9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Organisation" ma:index="10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Classification" ma:index="12" nillable="true" ma:displayName="Classification" ma:default="Unclassified" ma:format="Dropdown" ma:hidden="true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hidden="true" ma:internalName="Descriptor" ma:readOnly="false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sisl xmlns:xsi="http://www.w3.org/2001/XMLSchema-instance" xmlns:xsd="http://www.w3.org/2001/XMLSchema" xmlns="http://www.boldonjames.com/2008/01/sie/internal/label" sislVersion="0" policy="973096ae-7329-4b3b-9368-47aeba6959e1"/>
</file>

<file path=customXml/itemProps1.xml><?xml version="1.0" encoding="utf-8"?>
<ds:datastoreItem xmlns:ds="http://schemas.openxmlformats.org/officeDocument/2006/customXml" ds:itemID="{7C58A75D-656D-45CC-B1DE-AB2438CDD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9107C5-B401-4A16-BB12-3D243B9D13F0}">
  <ds:schemaRefs>
    <ds:schemaRef ds:uri="631298fc-6a88-4548-b7d9-3b164918c4a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9C33EF-BBB1-4D93-9EA3-167DEF555245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B6EDE45A-878A-4DD5-96DB-4FCF9C9728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1298fc-6a88-4548-b7d9-3b164918c4a3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D9E52EF-4CC1-4437-8787-EC37E18871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Cover</vt:lpstr>
      <vt:lpstr>Contents</vt:lpstr>
      <vt:lpstr>INPUT1</vt:lpstr>
      <vt:lpstr>INPUT2</vt:lpstr>
      <vt:lpstr>INPUT3</vt:lpstr>
      <vt:lpstr>CALC| 1</vt:lpstr>
      <vt:lpstr>CALC| 2</vt:lpstr>
      <vt:lpstr>CALC| 3</vt:lpstr>
      <vt:lpstr>OUTPUT| Summary results</vt:lpstr>
      <vt:lpstr>FOOTNOTES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CBA Output Model</dc:title>
  <dc:creator>Shankar Rajagopalan</dc:creator>
  <cp:lastModifiedBy>Rebecca Pickett</cp:lastModifiedBy>
  <cp:lastPrinted>2018-05-22T10:48:12Z</cp:lastPrinted>
  <dcterms:created xsi:type="dcterms:W3CDTF">2012-02-15T20:11:21Z</dcterms:created>
  <dcterms:modified xsi:type="dcterms:W3CDTF">2018-08-07T09:04:24Z</dcterms:modified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0x0101004C9F495A7355574383679A0A27B2912100EA173FD8BA8CDA4A8A3023E100EA169F</vt:lpwstr>
  </property>
  <property fmtid="{D5CDD505-2E9C-101B-9397-08002B2CF9AE}" pid="3" name="_AdHocReviewCycleID">
    <vt:i4>607836515</vt:i4>
  </property>
  <property fmtid="{D5CDD505-2E9C-101B-9397-08002B2CF9AE}" pid="4" name="_NewReviewCycle">
    <vt:lpwstr/>
  </property>
  <property fmtid="{D5CDD505-2E9C-101B-9397-08002B2CF9AE}" pid="5" name="_EmailSubject">
    <vt:lpwstr>Feeder 9 CBA</vt:lpwstr>
  </property>
  <property fmtid="{D5CDD505-2E9C-101B-9397-08002B2CF9AE}" pid="6" name="_AuthorEmail">
    <vt:lpwstr>Martin.Watson@nationalgrid.com</vt:lpwstr>
  </property>
  <property fmtid="{D5CDD505-2E9C-101B-9397-08002B2CF9AE}" pid="7" name="_AuthorEmailDisplayName">
    <vt:lpwstr>Watson, Martin</vt:lpwstr>
  </property>
  <property fmtid="{D5CDD505-2E9C-101B-9397-08002B2CF9AE}" pid="8" name="_PreviousAdHocReviewCycleID">
    <vt:i4>-2090582763</vt:i4>
  </property>
  <property fmtid="{D5CDD505-2E9C-101B-9397-08002B2CF9AE}" pid="9" name="BJSCc5a055b0-1bed-4579_x">
    <vt:lpwstr/>
  </property>
  <property fmtid="{D5CDD505-2E9C-101B-9397-08002B2CF9AE}" pid="10" name="BJSCdd9eba61-d6b9-469b_x">
    <vt:lpwstr/>
  </property>
  <property fmtid="{D5CDD505-2E9C-101B-9397-08002B2CF9AE}" pid="11" name="BJSCSummaryMarking">
    <vt:lpwstr>This item has no classification</vt:lpwstr>
  </property>
  <property fmtid="{D5CDD505-2E9C-101B-9397-08002B2CF9AE}" pid="12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xmlns="http://www.boldonjames.com/2008/01/sie/internal/label" /&gt;</vt:lpwstr>
  </property>
  <property fmtid="{D5CDD505-2E9C-101B-9397-08002B2CF9AE}" pid="13" name="_ReviewingToolsShownOnce">
    <vt:lpwstr/>
  </property>
  <property fmtid="{D5CDD505-2E9C-101B-9397-08002B2CF9AE}" pid="14" name="docIndexRef">
    <vt:lpwstr>42c002d5-c728-407c-adcb-e5a7f10f4512</vt:lpwstr>
  </property>
  <property fmtid="{D5CDD505-2E9C-101B-9397-08002B2CF9AE}" pid="15" name="bjSaver">
    <vt:lpwstr>eeiRi+SLmjWke4R6MPj7rWAwAQbFciuN</vt:lpwstr>
  </property>
  <property fmtid="{D5CDD505-2E9C-101B-9397-08002B2CF9AE}" pid="16" name="bjDocumentSecurityLabel">
    <vt:lpwstr>This item has no classification</vt:lpwstr>
  </property>
</Properties>
</file>