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sharepoint2010/sgg/CO/Cost_and_Outputs_Lib/Assets_and_Outputs/Network Outputs/Electricity Transmission/Methodology_Transmission/Development_Phase2_2016_17/Approval/ETO_Deliverables/"/>
    </mc:Choice>
  </mc:AlternateContent>
  <bookViews>
    <workbookView xWindow="75" yWindow="90" windowWidth="28185" windowHeight="11895" activeTab="2"/>
  </bookViews>
  <sheets>
    <sheet name="Note" sheetId="8" r:id="rId1"/>
    <sheet name="Section2" sheetId="2" r:id="rId2"/>
    <sheet name="Section 3" sheetId="3" r:id="rId3"/>
    <sheet name="Section 4" sheetId="6" r:id="rId4"/>
    <sheet name="Section 5" sheetId="7" r:id="rId5"/>
    <sheet name="CBRM Specific Calibration" sheetId="9" r:id="rId6"/>
    <sheet name="CBRM Specific Testing" sheetId="10" r:id="rId7"/>
    <sheet name="CBRM Specific Validation" sheetId="11" r:id="rId8"/>
  </sheets>
  <calcPr calcId="162913"/>
</workbook>
</file>

<file path=xl/calcChain.xml><?xml version="1.0" encoding="utf-8"?>
<calcChain xmlns="http://schemas.openxmlformats.org/spreadsheetml/2006/main">
  <c r="P10" i="7" l="1"/>
  <c r="O10" i="7"/>
  <c r="G5" i="7"/>
  <c r="G6" i="7"/>
  <c r="G7" i="7"/>
  <c r="G8" i="7"/>
  <c r="G4" i="7"/>
  <c r="P26" i="6"/>
  <c r="O26" i="6"/>
  <c r="R4" i="6"/>
  <c r="R26" i="6" s="1"/>
  <c r="R5" i="6"/>
  <c r="R6" i="6"/>
  <c r="R7" i="6"/>
  <c r="R8" i="6"/>
  <c r="R9" i="6"/>
  <c r="R10" i="6"/>
  <c r="R11" i="6"/>
  <c r="R12" i="6"/>
  <c r="R13" i="6"/>
  <c r="R14" i="6"/>
  <c r="R15" i="6"/>
  <c r="R16" i="6"/>
  <c r="R17" i="6"/>
  <c r="R18" i="6"/>
  <c r="R19" i="6"/>
  <c r="R20" i="6"/>
  <c r="R21" i="6"/>
  <c r="R22" i="6"/>
  <c r="U4" i="6"/>
  <c r="U5" i="6"/>
  <c r="U6" i="6"/>
  <c r="U26" i="6" s="1"/>
  <c r="U7" i="6"/>
  <c r="U8" i="6"/>
  <c r="U9" i="6"/>
  <c r="U10" i="6"/>
  <c r="U11" i="6"/>
  <c r="U12" i="6"/>
  <c r="U13" i="6"/>
  <c r="U14" i="6"/>
  <c r="U15" i="6"/>
  <c r="U16" i="6"/>
  <c r="U17" i="6"/>
  <c r="U18" i="6"/>
  <c r="U19" i="6"/>
  <c r="U20" i="6"/>
  <c r="U21" i="6"/>
  <c r="U22" i="6"/>
  <c r="U23" i="6"/>
  <c r="R23" i="6"/>
  <c r="U4" i="3"/>
  <c r="U6"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R4" i="3"/>
  <c r="R6" i="3"/>
  <c r="R8" i="3"/>
  <c r="R9" i="3"/>
  <c r="R10" i="3"/>
  <c r="R11" i="3"/>
  <c r="R12" i="3"/>
  <c r="R13" i="3"/>
  <c r="R41" i="3" s="1"/>
  <c r="R14" i="3"/>
  <c r="R15" i="3"/>
  <c r="R16" i="3"/>
  <c r="R17" i="3"/>
  <c r="R18" i="3"/>
  <c r="R19" i="3"/>
  <c r="R20" i="3"/>
  <c r="R21" i="3"/>
  <c r="R22" i="3"/>
  <c r="R23" i="3"/>
  <c r="R24" i="3"/>
  <c r="R25" i="3"/>
  <c r="R26" i="3"/>
  <c r="R27" i="3"/>
  <c r="R28" i="3"/>
  <c r="R29" i="3"/>
  <c r="R30" i="3"/>
  <c r="R31" i="3"/>
  <c r="R32" i="3"/>
  <c r="R33" i="3"/>
  <c r="R34" i="3"/>
  <c r="R35" i="3"/>
  <c r="R36" i="3"/>
  <c r="R37" i="3"/>
  <c r="R38" i="3"/>
  <c r="P41" i="3"/>
  <c r="O41" i="3"/>
  <c r="U41" i="3" l="1"/>
  <c r="G6" i="6"/>
  <c r="G7" i="6"/>
  <c r="G8" i="6"/>
  <c r="G9" i="6"/>
  <c r="G10" i="6"/>
  <c r="G11" i="6"/>
  <c r="G12" i="6"/>
  <c r="G13" i="6"/>
  <c r="G14" i="6"/>
  <c r="G15" i="6"/>
  <c r="G16" i="6"/>
  <c r="G17" i="6"/>
  <c r="G18" i="6"/>
  <c r="G19" i="6"/>
  <c r="G20" i="6"/>
  <c r="G21" i="6"/>
  <c r="G22" i="6"/>
  <c r="G23" i="6"/>
  <c r="G5" i="6"/>
  <c r="G4" i="6"/>
  <c r="P18" i="2" l="1"/>
  <c r="O18" i="2"/>
  <c r="G29" i="3" l="1"/>
  <c r="G30" i="3"/>
  <c r="G31" i="3"/>
  <c r="G32" i="3"/>
  <c r="G33" i="3"/>
  <c r="G34" i="3"/>
  <c r="G35" i="3"/>
  <c r="G36" i="3"/>
  <c r="G37" i="3"/>
  <c r="G38" i="3"/>
  <c r="G21" i="3"/>
  <c r="G22" i="3"/>
  <c r="G23" i="3"/>
  <c r="G24" i="3"/>
  <c r="G25" i="3"/>
  <c r="G26" i="3"/>
  <c r="G27" i="3"/>
  <c r="G28" i="3"/>
  <c r="G9" i="3" l="1"/>
  <c r="G10" i="3"/>
  <c r="G11" i="3"/>
  <c r="G12" i="3"/>
  <c r="G13" i="3"/>
  <c r="G14" i="3"/>
  <c r="G15" i="3"/>
  <c r="G16" i="3"/>
  <c r="G20" i="3"/>
  <c r="G19" i="3"/>
  <c r="G18" i="3"/>
  <c r="G17" i="3"/>
  <c r="G8" i="3"/>
  <c r="G6" i="3"/>
  <c r="G4" i="3"/>
  <c r="G20" i="2" l="1"/>
  <c r="G19" i="2"/>
  <c r="G18" i="2"/>
  <c r="G17" i="2"/>
  <c r="G16" i="2"/>
  <c r="G15" i="2"/>
  <c r="G14" i="2"/>
  <c r="G13" i="2"/>
  <c r="G12" i="2"/>
  <c r="G11" i="2"/>
  <c r="G10" i="2"/>
  <c r="G9" i="2"/>
  <c r="G8" i="2"/>
  <c r="G7" i="2"/>
  <c r="G6" i="2"/>
  <c r="G5" i="2"/>
  <c r="G4" i="2"/>
</calcChain>
</file>

<file path=xl/comments1.xml><?xml version="1.0" encoding="utf-8"?>
<comments xmlns="http://schemas.openxmlformats.org/spreadsheetml/2006/main">
  <authors>
    <author>National Grid</author>
  </authors>
  <commentList>
    <comment ref="C3" authorId="0" shapeId="0">
      <text>
        <r>
          <rPr>
            <b/>
            <sz val="9"/>
            <color indexed="81"/>
            <rFont val="Tahoma"/>
            <family val="2"/>
          </rPr>
          <t>National Grid:</t>
        </r>
        <r>
          <rPr>
            <sz val="9"/>
            <color indexed="81"/>
            <rFont val="Tahoma"/>
            <family val="2"/>
          </rPr>
          <t xml:space="preserve">
Will be updated against the final version of the methdology</t>
        </r>
      </text>
    </comment>
    <comment ref="D3" authorId="0" shapeId="0">
      <text>
        <r>
          <rPr>
            <b/>
            <sz val="9"/>
            <color indexed="81"/>
            <rFont val="Tahoma"/>
            <family val="2"/>
          </rPr>
          <t>National Grid:</t>
        </r>
        <r>
          <rPr>
            <sz val="9"/>
            <color indexed="81"/>
            <rFont val="Tahoma"/>
            <family val="2"/>
          </rPr>
          <t xml:space="preserve">
It is possible a testing, etc case is testing, etc  more than one element in the methdology. Only the main element is written here</t>
        </r>
      </text>
    </comment>
    <comment ref="F3" authorId="0" shapeId="0">
      <text>
        <r>
          <rPr>
            <b/>
            <sz val="9"/>
            <color indexed="81"/>
            <rFont val="Tahoma"/>
            <family val="2"/>
          </rPr>
          <t>National Grid:</t>
        </r>
        <r>
          <rPr>
            <sz val="9"/>
            <color indexed="81"/>
            <rFont val="Tahoma"/>
            <family val="2"/>
          </rPr>
          <t xml:space="preserve">
This will be more apparent when we know where the specific appendices
 look like</t>
        </r>
      </text>
    </comment>
    <comment ref="O3" authorId="0" shapeId="0">
      <text>
        <r>
          <rPr>
            <b/>
            <sz val="9"/>
            <color indexed="81"/>
            <rFont val="Tahoma"/>
            <family val="2"/>
          </rPr>
          <t>National Grid:</t>
        </r>
        <r>
          <rPr>
            <sz val="9"/>
            <color indexed="81"/>
            <rFont val="Tahoma"/>
            <family val="2"/>
          </rPr>
          <t xml:space="preserve">
assuming the model and framework in the NOMs methdology is developed in a reasonable quality. This time scale does not include re-development or heaviy re-iteration needed upon negative testing and validation results.
</t>
        </r>
      </text>
    </comment>
    <comment ref="P3" authorId="0" shapeId="0">
      <text>
        <r>
          <rPr>
            <b/>
            <sz val="9"/>
            <color indexed="81"/>
            <rFont val="Tahoma"/>
            <family val="2"/>
          </rPr>
          <t>National Grid:</t>
        </r>
        <r>
          <rPr>
            <sz val="9"/>
            <color indexed="81"/>
            <rFont val="Tahoma"/>
            <family val="2"/>
          </rPr>
          <t xml:space="preserve">
assuming highly skilled and motivated modeller and analytics, and work in a collobrative and efficient way. It does not include project management resource requirement, etc. Other assumptions are the same with the assumption for the time scale.</t>
        </r>
      </text>
    </comment>
  </commentList>
</comments>
</file>

<file path=xl/comments2.xml><?xml version="1.0" encoding="utf-8"?>
<comments xmlns="http://schemas.openxmlformats.org/spreadsheetml/2006/main">
  <authors>
    <author>National Grid</author>
  </authors>
  <commentList>
    <comment ref="C3" authorId="0" shapeId="0">
      <text>
        <r>
          <rPr>
            <b/>
            <sz val="9"/>
            <color indexed="81"/>
            <rFont val="Tahoma"/>
            <family val="2"/>
          </rPr>
          <t>National Grid:</t>
        </r>
        <r>
          <rPr>
            <sz val="9"/>
            <color indexed="81"/>
            <rFont val="Tahoma"/>
            <family val="2"/>
          </rPr>
          <t xml:space="preserve">
Will be updated against the final version of the methdology</t>
        </r>
      </text>
    </comment>
    <comment ref="D3" authorId="0" shapeId="0">
      <text>
        <r>
          <rPr>
            <b/>
            <sz val="9"/>
            <color indexed="81"/>
            <rFont val="Tahoma"/>
            <family val="2"/>
          </rPr>
          <t>National Grid:</t>
        </r>
        <r>
          <rPr>
            <sz val="9"/>
            <color indexed="81"/>
            <rFont val="Tahoma"/>
            <family val="2"/>
          </rPr>
          <t xml:space="preserve">
It is possible a testing, etc case is testing, etc  more than one element in the methdology. Only the main element is written here</t>
        </r>
      </text>
    </comment>
    <comment ref="F3" authorId="0" shapeId="0">
      <text>
        <r>
          <rPr>
            <b/>
            <sz val="9"/>
            <color indexed="81"/>
            <rFont val="Tahoma"/>
            <family val="2"/>
          </rPr>
          <t>National Grid:</t>
        </r>
        <r>
          <rPr>
            <sz val="9"/>
            <color indexed="81"/>
            <rFont val="Tahoma"/>
            <family val="2"/>
          </rPr>
          <t xml:space="preserve">
This will be more apparent when we know where the specific appendices
 look like</t>
        </r>
      </text>
    </comment>
    <comment ref="O3" authorId="0" shapeId="0">
      <text>
        <r>
          <rPr>
            <b/>
            <sz val="9"/>
            <color indexed="81"/>
            <rFont val="Tahoma"/>
            <family val="2"/>
          </rPr>
          <t>National Grid:</t>
        </r>
        <r>
          <rPr>
            <sz val="9"/>
            <color indexed="81"/>
            <rFont val="Tahoma"/>
            <family val="2"/>
          </rPr>
          <t xml:space="preserve">
assuming the model and framework in the NOMs methdology is developed in a reasonable quality. This time scale does not include re-development or heaviy re-iteration needed upon negative testing and validation results.
</t>
        </r>
      </text>
    </comment>
    <comment ref="P3" authorId="0" shapeId="0">
      <text>
        <r>
          <rPr>
            <b/>
            <sz val="9"/>
            <color indexed="81"/>
            <rFont val="Tahoma"/>
            <family val="2"/>
          </rPr>
          <t>National Grid:</t>
        </r>
        <r>
          <rPr>
            <sz val="9"/>
            <color indexed="81"/>
            <rFont val="Tahoma"/>
            <family val="2"/>
          </rPr>
          <t xml:space="preserve">
assuming highly skilled and motivated modeller and analytics, and work in a collobrative and efficient way. It does not include project management resource requirement, etc. Other assumptions are the same with the assumption for the time scale.</t>
        </r>
      </text>
    </comment>
  </commentList>
</comments>
</file>

<file path=xl/comments3.xml><?xml version="1.0" encoding="utf-8"?>
<comments xmlns="http://schemas.openxmlformats.org/spreadsheetml/2006/main">
  <authors>
    <author>National Grid</author>
  </authors>
  <commentList>
    <comment ref="C3" authorId="0" shapeId="0">
      <text>
        <r>
          <rPr>
            <b/>
            <sz val="9"/>
            <color indexed="81"/>
            <rFont val="Tahoma"/>
            <family val="2"/>
          </rPr>
          <t>National Grid:</t>
        </r>
        <r>
          <rPr>
            <sz val="9"/>
            <color indexed="81"/>
            <rFont val="Tahoma"/>
            <family val="2"/>
          </rPr>
          <t xml:space="preserve">
Will be updated against the final version of the methdology</t>
        </r>
      </text>
    </comment>
    <comment ref="D3" authorId="0" shapeId="0">
      <text>
        <r>
          <rPr>
            <b/>
            <sz val="9"/>
            <color indexed="81"/>
            <rFont val="Tahoma"/>
            <family val="2"/>
          </rPr>
          <t>National Grid:</t>
        </r>
        <r>
          <rPr>
            <sz val="9"/>
            <color indexed="81"/>
            <rFont val="Tahoma"/>
            <family val="2"/>
          </rPr>
          <t xml:space="preserve">
It is possible a testing, etc case is testing, etc  more than one element in the methdology. Only the main element is written here</t>
        </r>
      </text>
    </comment>
    <comment ref="F3" authorId="0" shapeId="0">
      <text>
        <r>
          <rPr>
            <b/>
            <sz val="9"/>
            <color indexed="81"/>
            <rFont val="Tahoma"/>
            <family val="2"/>
          </rPr>
          <t>National Grid:</t>
        </r>
        <r>
          <rPr>
            <sz val="9"/>
            <color indexed="81"/>
            <rFont val="Tahoma"/>
            <family val="2"/>
          </rPr>
          <t xml:space="preserve">
This will be more apparent when we know where the specific appendices
 look like</t>
        </r>
      </text>
    </comment>
    <comment ref="O3" authorId="0" shapeId="0">
      <text>
        <r>
          <rPr>
            <b/>
            <sz val="9"/>
            <color indexed="81"/>
            <rFont val="Tahoma"/>
            <family val="2"/>
          </rPr>
          <t>National Grid:</t>
        </r>
        <r>
          <rPr>
            <sz val="9"/>
            <color indexed="81"/>
            <rFont val="Tahoma"/>
            <family val="2"/>
          </rPr>
          <t xml:space="preserve">
assuming the model and framework in the NOMs methdology is developed in a reasonable quality. This time scale does not include re-development or heaviy re-iteration needed upon negative testing and validation results.
</t>
        </r>
      </text>
    </comment>
    <comment ref="P3" authorId="0" shapeId="0">
      <text>
        <r>
          <rPr>
            <b/>
            <sz val="9"/>
            <color indexed="81"/>
            <rFont val="Tahoma"/>
            <family val="2"/>
          </rPr>
          <t>National Grid:</t>
        </r>
        <r>
          <rPr>
            <sz val="9"/>
            <color indexed="81"/>
            <rFont val="Tahoma"/>
            <family val="2"/>
          </rPr>
          <t xml:space="preserve">
assuming highly skilled and motivated modeller and analytics, and work in a collobrative and efficient way. It does not include project management resource requirement, etc. Other assumptions are the same with the assumption for the time scale.</t>
        </r>
      </text>
    </comment>
  </commentList>
</comments>
</file>

<file path=xl/comments4.xml><?xml version="1.0" encoding="utf-8"?>
<comments xmlns="http://schemas.openxmlformats.org/spreadsheetml/2006/main">
  <authors>
    <author>National Grid</author>
  </authors>
  <commentList>
    <comment ref="C3" authorId="0" shapeId="0">
      <text>
        <r>
          <rPr>
            <b/>
            <sz val="9"/>
            <color indexed="81"/>
            <rFont val="Tahoma"/>
            <family val="2"/>
          </rPr>
          <t>National Grid:</t>
        </r>
        <r>
          <rPr>
            <sz val="9"/>
            <color indexed="81"/>
            <rFont val="Tahoma"/>
            <family val="2"/>
          </rPr>
          <t xml:space="preserve">
Will be updated against the final version of the methdology</t>
        </r>
      </text>
    </comment>
    <comment ref="D3" authorId="0" shapeId="0">
      <text>
        <r>
          <rPr>
            <b/>
            <sz val="9"/>
            <color indexed="81"/>
            <rFont val="Tahoma"/>
            <family val="2"/>
          </rPr>
          <t>National Grid:</t>
        </r>
        <r>
          <rPr>
            <sz val="9"/>
            <color indexed="81"/>
            <rFont val="Tahoma"/>
            <family val="2"/>
          </rPr>
          <t xml:space="preserve">
It is possible a testing, etc case is testing, etc  more than one element in the methdology. Only the main element is written here</t>
        </r>
      </text>
    </comment>
    <comment ref="F3" authorId="0" shapeId="0">
      <text>
        <r>
          <rPr>
            <b/>
            <sz val="9"/>
            <color indexed="81"/>
            <rFont val="Tahoma"/>
            <family val="2"/>
          </rPr>
          <t>National Grid:</t>
        </r>
        <r>
          <rPr>
            <sz val="9"/>
            <color indexed="81"/>
            <rFont val="Tahoma"/>
            <family val="2"/>
          </rPr>
          <t xml:space="preserve">
This will be more apparent when we know where the specific appendices
 look like</t>
        </r>
      </text>
    </comment>
    <comment ref="O3" authorId="0" shapeId="0">
      <text>
        <r>
          <rPr>
            <b/>
            <sz val="9"/>
            <color indexed="81"/>
            <rFont val="Tahoma"/>
            <family val="2"/>
          </rPr>
          <t>National Grid:</t>
        </r>
        <r>
          <rPr>
            <sz val="9"/>
            <color indexed="81"/>
            <rFont val="Tahoma"/>
            <family val="2"/>
          </rPr>
          <t xml:space="preserve">
assuming the model and framework in the NOMs methdology is developed in a reasonable quality. This time scale does not include re-development or heaviy re-iteration needed upon negative testing and validation results.
</t>
        </r>
      </text>
    </comment>
    <comment ref="P3" authorId="0" shapeId="0">
      <text>
        <r>
          <rPr>
            <b/>
            <sz val="9"/>
            <color indexed="81"/>
            <rFont val="Tahoma"/>
            <family val="2"/>
          </rPr>
          <t>National Grid:</t>
        </r>
        <r>
          <rPr>
            <sz val="9"/>
            <color indexed="81"/>
            <rFont val="Tahoma"/>
            <family val="2"/>
          </rPr>
          <t xml:space="preserve">
assuming highly skilled and motivated modeller and analytics, and work in a collobrative and efficient way. It does not include project management resource requirement, etc. Other assumptions are the same with the assumption for the time scale.</t>
        </r>
      </text>
    </comment>
  </commentList>
</comments>
</file>

<file path=xl/comments5.xml><?xml version="1.0" encoding="utf-8"?>
<comments xmlns="http://schemas.openxmlformats.org/spreadsheetml/2006/main">
  <authors>
    <author>National Grid</author>
  </authors>
  <commentList>
    <comment ref="C1" authorId="0" shapeId="0">
      <text>
        <r>
          <rPr>
            <b/>
            <sz val="9"/>
            <color indexed="81"/>
            <rFont val="Tahoma"/>
            <family val="2"/>
          </rPr>
          <t>National Grid:</t>
        </r>
        <r>
          <rPr>
            <sz val="9"/>
            <color indexed="81"/>
            <rFont val="Tahoma"/>
            <family val="2"/>
          </rPr>
          <t xml:space="preserve">
Will be updated against the final version of the methdology</t>
        </r>
      </text>
    </comment>
    <comment ref="D1" authorId="0" shapeId="0">
      <text>
        <r>
          <rPr>
            <b/>
            <sz val="9"/>
            <color indexed="81"/>
            <rFont val="Tahoma"/>
            <family val="2"/>
          </rPr>
          <t>National Grid:</t>
        </r>
        <r>
          <rPr>
            <sz val="9"/>
            <color indexed="81"/>
            <rFont val="Tahoma"/>
            <family val="2"/>
          </rPr>
          <t xml:space="preserve">
It is possible a testing, etc case is testing, etc  more than one element in the methdology. Only the main element is written here</t>
        </r>
      </text>
    </comment>
    <comment ref="F1" authorId="0" shapeId="0">
      <text>
        <r>
          <rPr>
            <b/>
            <sz val="9"/>
            <color indexed="81"/>
            <rFont val="Tahoma"/>
            <family val="2"/>
          </rPr>
          <t>National Grid:</t>
        </r>
        <r>
          <rPr>
            <sz val="9"/>
            <color indexed="81"/>
            <rFont val="Tahoma"/>
            <family val="2"/>
          </rPr>
          <t xml:space="preserve">
This will be more apparent when we know where the specific appendices
 look like</t>
        </r>
      </text>
    </comment>
  </commentList>
</comments>
</file>

<file path=xl/comments6.xml><?xml version="1.0" encoding="utf-8"?>
<comments xmlns="http://schemas.openxmlformats.org/spreadsheetml/2006/main">
  <authors>
    <author>National Grid</author>
  </authors>
  <commentList>
    <comment ref="C1" authorId="0" shapeId="0">
      <text>
        <r>
          <rPr>
            <b/>
            <sz val="9"/>
            <color indexed="81"/>
            <rFont val="Tahoma"/>
            <family val="2"/>
          </rPr>
          <t>National Grid:</t>
        </r>
        <r>
          <rPr>
            <sz val="9"/>
            <color indexed="81"/>
            <rFont val="Tahoma"/>
            <family val="2"/>
          </rPr>
          <t xml:space="preserve">
Will be updated against the final version of the methdology</t>
        </r>
      </text>
    </comment>
    <comment ref="D1" authorId="0" shapeId="0">
      <text>
        <r>
          <rPr>
            <b/>
            <sz val="9"/>
            <color indexed="81"/>
            <rFont val="Tahoma"/>
            <family val="2"/>
          </rPr>
          <t>National Grid:</t>
        </r>
        <r>
          <rPr>
            <sz val="9"/>
            <color indexed="81"/>
            <rFont val="Tahoma"/>
            <family val="2"/>
          </rPr>
          <t xml:space="preserve">
It is possible a testing, etc case is testing, etc  more than one element in the methdology. Only the main element is written here</t>
        </r>
      </text>
    </comment>
    <comment ref="F1" authorId="0" shapeId="0">
      <text>
        <r>
          <rPr>
            <b/>
            <sz val="9"/>
            <color indexed="81"/>
            <rFont val="Tahoma"/>
            <family val="2"/>
          </rPr>
          <t>National Grid:</t>
        </r>
        <r>
          <rPr>
            <sz val="9"/>
            <color indexed="81"/>
            <rFont val="Tahoma"/>
            <family val="2"/>
          </rPr>
          <t xml:space="preserve">
This will be more apparent when we know where the specific appendices
 look like</t>
        </r>
      </text>
    </comment>
  </commentList>
</comments>
</file>

<file path=xl/comments7.xml><?xml version="1.0" encoding="utf-8"?>
<comments xmlns="http://schemas.openxmlformats.org/spreadsheetml/2006/main">
  <authors>
    <author>National Grid</author>
  </authors>
  <commentList>
    <comment ref="C1" authorId="0" shapeId="0">
      <text>
        <r>
          <rPr>
            <b/>
            <sz val="9"/>
            <color indexed="81"/>
            <rFont val="Tahoma"/>
            <family val="2"/>
          </rPr>
          <t>National Grid:</t>
        </r>
        <r>
          <rPr>
            <sz val="9"/>
            <color indexed="81"/>
            <rFont val="Tahoma"/>
            <family val="2"/>
          </rPr>
          <t xml:space="preserve">
Will be updated against the final version of the methdology</t>
        </r>
      </text>
    </comment>
    <comment ref="D1" authorId="0" shapeId="0">
      <text>
        <r>
          <rPr>
            <b/>
            <sz val="9"/>
            <color indexed="81"/>
            <rFont val="Tahoma"/>
            <family val="2"/>
          </rPr>
          <t>National Grid:</t>
        </r>
        <r>
          <rPr>
            <sz val="9"/>
            <color indexed="81"/>
            <rFont val="Tahoma"/>
            <family val="2"/>
          </rPr>
          <t xml:space="preserve">
It is possible a testing, etc case is testing, etc  more than one element in the methdology. Only the main element is written here</t>
        </r>
      </text>
    </comment>
    <comment ref="F1" authorId="0" shapeId="0">
      <text>
        <r>
          <rPr>
            <b/>
            <sz val="9"/>
            <color indexed="81"/>
            <rFont val="Tahoma"/>
            <family val="2"/>
          </rPr>
          <t>National Grid:</t>
        </r>
        <r>
          <rPr>
            <sz val="9"/>
            <color indexed="81"/>
            <rFont val="Tahoma"/>
            <family val="2"/>
          </rPr>
          <t xml:space="preserve">
This will be more apparent when we know where the specific appendices
 look like</t>
        </r>
      </text>
    </comment>
  </commentList>
</comments>
</file>

<file path=xl/sharedStrings.xml><?xml version="1.0" encoding="utf-8"?>
<sst xmlns="http://schemas.openxmlformats.org/spreadsheetml/2006/main" count="2819" uniqueCount="763">
  <si>
    <t>Methodology Section</t>
  </si>
  <si>
    <t>Category</t>
  </si>
  <si>
    <t>Process</t>
  </si>
  <si>
    <t>Licensees</t>
  </si>
  <si>
    <t>Element(s)</t>
  </si>
  <si>
    <t>Pass Measure</t>
  </si>
  <si>
    <t>Test Data Required</t>
  </si>
  <si>
    <t>Yes</t>
  </si>
  <si>
    <t>Reference</t>
  </si>
  <si>
    <t>No.</t>
  </si>
  <si>
    <t>All Licensees</t>
  </si>
  <si>
    <t>Output</t>
  </si>
  <si>
    <t>Proposed Technique</t>
  </si>
  <si>
    <t>Input</t>
  </si>
  <si>
    <t>CALIBRATION, TESTING, AND VALIDATION PLAN WORKBOOK</t>
  </si>
  <si>
    <t>Proposed action in event of fail</t>
  </si>
  <si>
    <t>Aim</t>
  </si>
  <si>
    <t>Interrogation Type</t>
  </si>
  <si>
    <t>Required data held by licensee(s)</t>
  </si>
  <si>
    <t>Expected time scale (weeks)</t>
  </si>
  <si>
    <t>Resource expected (No. of FTE or equivalent)</t>
  </si>
  <si>
    <t>2.2.1</t>
  </si>
  <si>
    <t>Health score</t>
  </si>
  <si>
    <t>comments</t>
  </si>
  <si>
    <t>Anticipated asset life</t>
  </si>
  <si>
    <t>existing asset health index, data behind health scores, and review by subject matter experts</t>
  </si>
  <si>
    <t>yes</t>
  </si>
  <si>
    <t>2.2.2</t>
  </si>
  <si>
    <t>asset end of life data plus foresenic data. if using simulations, the model derived from case 2.2.1 can be used, the current asset life may be also used as part of the inputs if there is no data available</t>
  </si>
  <si>
    <t>2.2.3</t>
  </si>
  <si>
    <t>Each TO's asset life data for each asset ype - subjecting to confidentiality issues</t>
  </si>
  <si>
    <t>2.3.1</t>
  </si>
  <si>
    <t>Factors and ingredients included in the formulae</t>
  </si>
  <si>
    <t>Each TO's asset health process; subject matter experts; where possible international standard might be also considered</t>
  </si>
  <si>
    <t>The ingredients used in the health score formulae reflect the asset condition in a satisfactory manner</t>
  </si>
  <si>
    <t>Re-develop the health score formulae</t>
  </si>
  <si>
    <t>assuming the asset health processes are well documented for each TO and minimum data collection required - the time scale does not include any re-development work</t>
  </si>
  <si>
    <t>2.3.2</t>
  </si>
  <si>
    <t>The formats of the formulae</t>
  </si>
  <si>
    <t>2.3.3</t>
  </si>
  <si>
    <t>2.3.4</t>
  </si>
  <si>
    <t>2.4.1</t>
  </si>
  <si>
    <t>2.4.2</t>
  </si>
  <si>
    <t>2.4.3</t>
  </si>
  <si>
    <t>2.4.4</t>
  </si>
  <si>
    <t>2.4.5</t>
  </si>
  <si>
    <t>defect database</t>
  </si>
  <si>
    <t>Defect severity can be ignored (or averaged out in some way) when using number of defects</t>
  </si>
  <si>
    <t>Assumption: the correlations and interactions between each condition factor in the health score</t>
  </si>
  <si>
    <t>To understand the rationale behind the formulae - this is already tested (in some degree) by 2.3.2</t>
  </si>
  <si>
    <t>A documentation supporting the correlations and interactions between the factors in the formulae - approved by the TOs and Ofgem</t>
  </si>
  <si>
    <t>expert opinions, data behind the health score formulae</t>
  </si>
  <si>
    <t>General</t>
  </si>
  <si>
    <t>TBA</t>
  </si>
  <si>
    <t>health scores and forecast</t>
  </si>
  <si>
    <t>to validate the health score (asset condition) against known risks</t>
  </si>
  <si>
    <t>uncertainties from inputs</t>
  </si>
  <si>
    <t>material impact of the uncertainties</t>
  </si>
  <si>
    <t>uncertainties of the model</t>
  </si>
  <si>
    <t>Monte Carlo method</t>
  </si>
  <si>
    <t>The impact of uncertainty is understood and acceptable</t>
  </si>
  <si>
    <t>Take consideration of uncertainties more explicitly in the health score models</t>
  </si>
  <si>
    <t>this should be straightforward however require someone independent/impartial while understand the TOs' assets (or able to seek for asset experts support, e.g. Ofgem may be in the position to review this)</t>
  </si>
  <si>
    <t>it is not aiming to provide how much uncertainty cost - significant longer time scale needed for the development work (as it might impact other parts of the methodology)</t>
  </si>
  <si>
    <t>cost data and technical regimes for inspections, external references, etc.</t>
  </si>
  <si>
    <t>The uncertainty is regarded as no material impact or minimal material impact</t>
  </si>
  <si>
    <t>The model performs the desired functionality under stressed condition (e.g. worse asset health)</t>
  </si>
  <si>
    <t>no</t>
  </si>
  <si>
    <t>Maximise the compatibility between the health score and the asset health index</t>
  </si>
  <si>
    <t>Use end-of-life data to calibrate the anticipated asset life for each asset type, where possible</t>
  </si>
  <si>
    <t>To verify that the model is constructed according to designed specifications</t>
  </si>
  <si>
    <t>Understand the impact of uncertainties from input on the outputs (health scores)</t>
  </si>
  <si>
    <t>Validate whether uncertainties have material impact</t>
  </si>
  <si>
    <t>Make sure the model is robust enough to cope with possible scenarios and identify gaps in the model (that might lead to risk management options)</t>
  </si>
  <si>
    <t>Stress test</t>
  </si>
  <si>
    <t>Make sure the health score formulae include appropriate ingredients that reflect the asset condition</t>
  </si>
  <si>
    <t>Independent review</t>
  </si>
  <si>
    <t>Comparison study between the current process and the formulae, different ingredients used should be justified</t>
  </si>
  <si>
    <t xml:space="preserve">Computer aided parametric search </t>
  </si>
  <si>
    <t>data used in the NOMs methodology (current and the modified), known risk assessments</t>
  </si>
  <si>
    <t>assumed scenarios unless there are data available in a public domain  regarding a deteriorated network, etc.</t>
  </si>
  <si>
    <t>Estimation of the uncertainties; or some uncertainties can be drawn directly from the data (e.g. the same condition factor may vary with time, etc.)</t>
  </si>
  <si>
    <t>Establish some risk management framework to manage those uncertainties, including making sure the model is used in the designed domain</t>
  </si>
  <si>
    <t>A case study similar to that in the DNO's validation methodology</t>
  </si>
  <si>
    <t>All the designed specifications are covered by the health score model</t>
  </si>
  <si>
    <t>Re-develop the health score model</t>
  </si>
  <si>
    <t>The validation part of the data can be predicted by the formulae together with the coefficients determined from the calibration part of the data</t>
  </si>
  <si>
    <t>It is an calibration exercise - pass as long as the anticipated asset life can be justified by data and the method - subject to review and agreements (e.g., TOs and Ofgem)</t>
  </si>
  <si>
    <t xml:space="preserve">A comprehensive study with differences justified - may lead to change of TOs' asset life </t>
  </si>
  <si>
    <t>considerable data cleanse effort required, it can stop when negative results can be proved or positive results are satisfactory</t>
  </si>
  <si>
    <t>this is a relatively straightforward task but require some coding skills - some data exercise may be required to infer the level of uncertainties from each input</t>
  </si>
  <si>
    <t>This might be an important area - to establish a risk framework that is aiming to capture those outliers?</t>
  </si>
  <si>
    <t>3.1.1</t>
  </si>
  <si>
    <t>FMEA</t>
  </si>
  <si>
    <t>failure mode, failure rate (indicative), freuquency of events (indicative), and detection</t>
  </si>
  <si>
    <t>To use the failure, fault and defect database to validate those used in the FMEA workshops</t>
  </si>
  <si>
    <t>asset data with asset type, fault, failure and defect data, and data deep dive, data from the FMEA workshop</t>
  </si>
  <si>
    <t>NGET Only</t>
  </si>
  <si>
    <t>Trigger calibration case 3.1.2</t>
  </si>
  <si>
    <t>3.1.2</t>
  </si>
  <si>
    <t>review guided by subject matter experts and possibly re-calibration of the failure modes, event types, and corresponding probabilities, based on the data analyses performed in case 3.1.1</t>
  </si>
  <si>
    <t>same with above</t>
  </si>
  <si>
    <t>3.1.3</t>
  </si>
  <si>
    <t>end of life failure mode</t>
  </si>
  <si>
    <t>Compare the end-of-life failure mode between the current NOMs methodology and the modified NOMs methodology to validate those end-of-life curves obtained from the FMEA for NGET and CBRM in Scottish TOs</t>
  </si>
  <si>
    <t xml:space="preserve">A comprehensive study with differences sufficiently justified </t>
  </si>
  <si>
    <t>Trigger calibration case 3.1.5</t>
  </si>
  <si>
    <t>3.1.4</t>
  </si>
  <si>
    <t>Combine the failure database and the replacement database and possibly forensic database to calculate probability of failure curve or its lower bound</t>
  </si>
  <si>
    <t>failure database and replacement database and possibly forensic database</t>
  </si>
  <si>
    <t>3.1.5</t>
  </si>
  <si>
    <t>make sure the end of life failure mode is sufficiently justified</t>
  </si>
  <si>
    <t>as per case 3.1.3 and case 3.1.4</t>
  </si>
  <si>
    <t>It is an calibration exercise - pass as long as the re-calibrated values can be justified by the above two validation cases - subject to review and agreements (e.g., TOs and Ofgem)</t>
  </si>
  <si>
    <t>3.1.6</t>
  </si>
  <si>
    <t>3.1.7</t>
  </si>
  <si>
    <t>disruptive failure</t>
  </si>
  <si>
    <t>while the probability of disrutpive failures used, the  failure database should be used to validate the probabilities</t>
  </si>
  <si>
    <t>as above</t>
  </si>
  <si>
    <t>as bove</t>
  </si>
  <si>
    <t>Re-develop the disruptive failure model and update all elements that are affected</t>
  </si>
  <si>
    <t>update the probability of failure for the disruptive cases</t>
  </si>
  <si>
    <t>see above</t>
  </si>
  <si>
    <t>3.1.8</t>
  </si>
  <si>
    <t>3.1.9</t>
  </si>
  <si>
    <t>none end-of-life failure modes</t>
  </si>
  <si>
    <t>to use the cost information to validate the maintenance related probabilities and failure modes</t>
  </si>
  <si>
    <t>to use the cost information to calibrate the maintenance related probabilities and failure modes</t>
  </si>
  <si>
    <t>equivalent annual cost calculation</t>
  </si>
  <si>
    <t>statistical analysis where data is available and implied failure probability when data is not available, reviewed by engineering experts</t>
  </si>
  <si>
    <t>maintenance cycle, maintenance cost, maintenance script, the non end of life failure modes and the interventions from the FEMA workshops</t>
  </si>
  <si>
    <t>trigger calibration case 3.1.9</t>
  </si>
  <si>
    <t>3.1.10</t>
  </si>
  <si>
    <t>make sure the non-end-of life failure modes are of reasonable values and comparable between TOs</t>
  </si>
  <si>
    <t>Trigger calibration case 3.1.9 after identifying the cause of the discrepencies</t>
  </si>
  <si>
    <t>3.2.1</t>
  </si>
  <si>
    <t>assumption of independence</t>
  </si>
  <si>
    <t>3.2.2</t>
  </si>
  <si>
    <t>data needed to model inter-dependence</t>
  </si>
  <si>
    <t>same with 3.1.1 and 3.1.2</t>
  </si>
  <si>
    <t>Refine or re-develop the model</t>
  </si>
  <si>
    <t>In the case some of the inter-dependent failure modes has to be modelled, there are chances the data above is not sufficient to address those inter-dependence. Further justification, including impact study, workshops, etc. may be needed to model/ignore those inter-dependence</t>
  </si>
  <si>
    <t>one person do the extra data another do the sensitivity test - again, this assumes all the model, tools, documentations are in appropriate place</t>
  </si>
  <si>
    <t>3.2.3</t>
  </si>
  <si>
    <t>3.2.4</t>
  </si>
  <si>
    <t>the modelling of probability of failure (as a function of age)</t>
  </si>
  <si>
    <t xml:space="preserve">In theory all the TOs should be able to perform this exercise however some of the models may be subjecting to IP agreement with EATL. On the other hand, the credibility from EATL might be providing some sorts of validation </t>
  </si>
  <si>
    <t>The risk of failing this is relatively low because NGET has performed similar type of case studies before - as a flexible and widely used model, the Weibull's failure model is expected to give reasonable good performance. If failed to validate case 3.2.4 will be triggered</t>
  </si>
  <si>
    <t>the current model explains well the data in the case study - we do not expected a "hard" pass criterion here but to demonstrate this area has been considered</t>
  </si>
  <si>
    <t>Case study data for end of life failure data</t>
  </si>
  <si>
    <t>To demonstrate different types of models are considered</t>
  </si>
  <si>
    <t xml:space="preserve">To find a suitable (analytical) probability distribution model if the above case failed </t>
  </si>
  <si>
    <t>3.2.5</t>
  </si>
  <si>
    <t>3.2.6</t>
  </si>
  <si>
    <t>3.2.7</t>
  </si>
  <si>
    <t>intervetion - the assumption of perfect intervention</t>
  </si>
  <si>
    <t>to test and understand the assumption that all the intervention types are assumed as perfect (i.e. reset the corresponding risk to zero)</t>
  </si>
  <si>
    <t>same as above</t>
  </si>
  <si>
    <t>demonstrate the best performance probability function, with the consideration of simplicity and applicability</t>
  </si>
  <si>
    <t>n/a</t>
  </si>
  <si>
    <t>expertise survey, data deep dive, or scenario test (to compare the outcomes of perfect and imperfect interventions)</t>
  </si>
  <si>
    <t>the assumption is regarded as suitable or non-material</t>
  </si>
  <si>
    <t>it will be focusing on the non-end-of life type of modes that require intervention - the end of life - replacement type of intervention can be safely regarded as perfect intervention. The time scale assumes the fault, defect and failure data is in a reasonable state from exercises such as 3.1.1</t>
  </si>
  <si>
    <t>intervention - the calibrate of imperfect intervention</t>
  </si>
  <si>
    <t>To quantify the level imperfection if the imperfect intervention is deemed as important</t>
  </si>
  <si>
    <t>worse case (some of the cases will be only triggered if a tesing/validation case is failed)</t>
  </si>
  <si>
    <t>better case (assume all the cases are not triggered - pass all the testing/valdation cases)</t>
  </si>
  <si>
    <t>further validation on the model may be needed</t>
  </si>
  <si>
    <t>model review and confirm the logic</t>
  </si>
  <si>
    <t>the model address this specification sufficiently</t>
  </si>
  <si>
    <t>the imperfection of intervention can be addressed sufficiently using a relatively simple model</t>
  </si>
  <si>
    <t>Other techniques will be explored if it can't be modelled in a relatively simple way</t>
  </si>
  <si>
    <t>3.3.1</t>
  </si>
  <si>
    <t>3.3.2</t>
  </si>
  <si>
    <t>model functionality - asset replacement (none like-for-like replacements)</t>
  </si>
  <si>
    <t>failures modes - the assumption of mutual exclusitivity</t>
  </si>
  <si>
    <t>subject matter experts and collective opinion</t>
  </si>
  <si>
    <t>FMEA spreadsheet to review the assumption. The defect, fault and failure data needed to demonstrate non-materiality</t>
  </si>
  <si>
    <t>either the assumption is valid or non-material</t>
  </si>
  <si>
    <t>alternative modelling method required, a number of parts of the overall model will be affected, see case 3.3.2</t>
  </si>
  <si>
    <t>assume the data required is ready to use based on data cleanse exercise in e.g. case 3.1.1</t>
  </si>
  <si>
    <t>probability of events</t>
  </si>
  <si>
    <t>if the above case 3.3.1 fails, this case is required to re-establish a model that can be used in calculating the probability of events</t>
  </si>
  <si>
    <t>FMEA spreadsheet</t>
  </si>
  <si>
    <t>3.3.3</t>
  </si>
  <si>
    <t>probability of failure (Scottish TOs) and probability of events (NGET)</t>
  </si>
  <si>
    <t>comparison case study for same the asset types</t>
  </si>
  <si>
    <t>no extra data is needed as long as those probabilities are tested and validated in the previous cases</t>
  </si>
  <si>
    <t>for the same asset type for the similar event/failure type, the probabilities should be in the same order of magnitude</t>
  </si>
  <si>
    <t>root cause needs to be identified to understand the different - it is important the comparisons are like-for-like</t>
  </si>
  <si>
    <t>3.4.1</t>
  </si>
  <si>
    <t>3.4.2</t>
  </si>
  <si>
    <t>3.4.3</t>
  </si>
  <si>
    <t>the probability of detection and (act accordingly)</t>
  </si>
  <si>
    <t xml:space="preserve">make sure the modelling for probability of detection and act accordingly include the cost of detection and act according, at the same time, various assumption, e.g. fixed probability of detection, and identify probability of detection and probability of acting accordingly, etc. </t>
  </si>
  <si>
    <t>review  and test the model under different scenarios, some data may be needed especially successful detection and act accordingly cases and unsuccessful cases in the history</t>
  </si>
  <si>
    <t>re-develop or refine the way the detection is modelled</t>
  </si>
  <si>
    <t>The direct data mining can be hard (it is possible new data source can be identified to mitigate this problem). It is proposed here to use the cost of inspection and the risk avoidance due to inspection to provide validation and assurance to the probability of detection (and act accordingly)</t>
  </si>
  <si>
    <t>The cost of inspection, risk avoided (historical interventions triggered by inspections), as well as the indication from the FMEA spreadsheets</t>
  </si>
  <si>
    <t>trigger case 3.4.3</t>
  </si>
  <si>
    <t xml:space="preserve">to validate the value of the probability of detections (and act accordingly). </t>
  </si>
  <si>
    <t xml:space="preserve">to calibrate the value of the probability of detections (and act accordingly). </t>
  </si>
  <si>
    <t>the cost of inspection can be justified by the risk avoidance (in the same ballpark), and also consistent with FMEA spreadsheets</t>
  </si>
  <si>
    <t>Assuming the inspection is optimised, the calibration can be done by comparing the inspection regime and the risk avoidance. See the notes for the case if it is not optimised</t>
  </si>
  <si>
    <t>appropriate detection probability can be obtained and can be used to produce credible risk-related outputs from the model</t>
  </si>
  <si>
    <t>see the note in column Q</t>
  </si>
  <si>
    <t>3.5.1</t>
  </si>
  <si>
    <t>3.5.2</t>
  </si>
  <si>
    <t>3.5.3</t>
  </si>
  <si>
    <t xml:space="preserve">to validate that the probability of failure (or probability of events) is compatible with the health score modelling, for each asset type. </t>
  </si>
  <si>
    <t>Compare the probability of failure (or probability of events) - health score curve between the NGET approach and the Scottish TOs’ approach, for the same asset type and same failure mode or event, where possible.</t>
  </si>
  <si>
    <t>trigger case 3.5.3</t>
  </si>
  <si>
    <t>to re-calibrate the health score - age model (assuming the probability of failure (or events) - age model is already validated/calibrated from previous exercises)</t>
  </si>
  <si>
    <t>a combination of the above two cases</t>
  </si>
  <si>
    <t>the detailed methdologies of all the TOs, including the numeric values</t>
  </si>
  <si>
    <t>the comparison studies returns positive outcomes</t>
  </si>
  <si>
    <t>seek for roots cause of the inconsistencies and alternative methods. For example, some more information may be obtained from the study proposed by case 3.5.4 (using extra information borrowed from current NOMs methodology)</t>
  </si>
  <si>
    <t>3.5.4</t>
  </si>
  <si>
    <t>total</t>
  </si>
  <si>
    <t>Column1</t>
  </si>
  <si>
    <t>This time scale assume the data that used to calculate the health score is available, and the time scale does not include the model re-development and re-calibration. Propose one person for each asset type</t>
  </si>
  <si>
    <t>there will be data collection, cleanse and data manipulation, combination exercises, the scale of which is considered as moderate. Propose one person for each asset type</t>
  </si>
  <si>
    <t>changing asset life may take much longer than expected due to its impact on investments, etc. The time scale here is only to deliver  recommendations with sufficient justifications. Propose one person for each asset type</t>
  </si>
  <si>
    <t>3.5.5</t>
  </si>
  <si>
    <t>3.5.6</t>
  </si>
  <si>
    <t>3.5.7</t>
  </si>
  <si>
    <t>compatibility - health score and probability of failure (and/or probability of events)</t>
  </si>
  <si>
    <t>Resouce (FTE weeks)</t>
  </si>
  <si>
    <t>health score (focusing on the age element and end of life modifier)</t>
  </si>
  <si>
    <t>health score and ageing (end of life modifier)</t>
  </si>
  <si>
    <t>known (physical) condition measures if possible</t>
  </si>
  <si>
    <t xml:space="preserve">the number of outliers are minimised </t>
  </si>
  <si>
    <t>refine the health score model, using methods proposed in section2, and development a method to highlighting outliers</t>
  </si>
  <si>
    <t>one person for each asset type - this case is closely linked with the health score discussions in section 2</t>
  </si>
  <si>
    <t>3.6.1</t>
  </si>
  <si>
    <t>3.6.2</t>
  </si>
  <si>
    <t>3.6.3</t>
  </si>
  <si>
    <t>Non-committed indicative, and current understanding, need further refinements and discussions</t>
  </si>
  <si>
    <t>data used in the current NOMs methodology and data in the modified NOMs methodology, regarding end of life curves</t>
  </si>
  <si>
    <t>The disruptive failure mode is appropriately addressed in the methodology with validated probabilities, in order to correctly model the scenarios associated with the disruptive failures</t>
  </si>
  <si>
    <t>assuming all the non end of life modes are appropriately developed and detailed in each TOs NOMs methodology</t>
  </si>
  <si>
    <t>use the current NOMs methodology to validate (or provide some sense of assurance) regarding the health score - ageing model</t>
  </si>
  <si>
    <t>use the health score, age plotting for all asset types and all assets. Historical health score can also be used. The plotting can be super-imposed with the current NOMs methodology deterioration model to visualise the comparison</t>
  </si>
  <si>
    <t>current NOMs methodology, asset inventory, health score (calculated from the modified methodology), and /or historical information of all above</t>
  </si>
  <si>
    <t>Extreme value testing, and if possible, compare with known physical condition criteria (for example, strength criteria for overheald lines)</t>
  </si>
  <si>
    <t>compare with the probability of failure (and/or probability of events) - health score curve with the fault, failure and defect data, by assigning the underlying assets with the health score. Direct data plotting may not be possible (due to sparse data or data availibility) but a small amount of data should be able to form a basis for the following review by subject matter experts, and/or comparison with industrial normalised information.</t>
  </si>
  <si>
    <t>fault, defect and failure data established in 3.1.1, together with historical health score information, as well as subject matter experiences and  published (nominal) information for the industry</t>
  </si>
  <si>
    <t>same as above - NB. The above case might not need to cover all asset types as long as validity can be demonstrated however this case might need cover all asset types if the validity can not be justified</t>
  </si>
  <si>
    <t>historical detection cases, inspection regime, and asset management guidelines and activities (act accordingly)  around this area</t>
  </si>
  <si>
    <t>where possible compare the probability of failure and probability of events between different TOs</t>
  </si>
  <si>
    <t>On top of the FMEA sheet, a full list needed to address  which failure modes are mutual exclusive which can not be ignored. Then it is straightforward to model the mutual exclusivity using simple probability manipulation</t>
  </si>
  <si>
    <t>the model used in the NGET methodology requires (assumes) the failure modes are independent but not mutually exclusive, i.e. in theory those modes can fail at the same time. This assumption needs to be carefully tested by reviewing the definitions and physical process of the failure modes in the FMEA spreadsheet. If inconsistencies found, either case 3.3.2 needs to be triggered or some justifications needed to demonstration non-materiality</t>
  </si>
  <si>
    <t>different asset types may have different failure modes and probability of failure curves, the model should address this appropriately (for example, replace an oil filled cable with a XLPE cable) This should be relatively easy to model</t>
  </si>
  <si>
    <t>use the data obtained above (may need more data but following the same data process technique) to work out an "equivalent imperfection level" that can be relatively easy to be incorporated  in the risk model</t>
  </si>
  <si>
    <t>link the repair data and maintenance data with the performance data (defect, fault, and failure rate) and understand the model performance before and after those type of interventions</t>
  </si>
  <si>
    <t>use known analytical probability functions and compare their performance</t>
  </si>
  <si>
    <t>statistical analysis with data cleanse and manipulation</t>
  </si>
  <si>
    <t>workshops, sensitivity test</t>
  </si>
  <si>
    <t>Extra information souces from e.g. engineering experience and workshops, data from other companies, sectors, etc.</t>
  </si>
  <si>
    <t>the assumptions of inter-dependence (or "after processing") is heavily assumed when the model combines different failure modes and events together, it is crucial to test those assumptions using data facilitated by engineering knowledge and experience</t>
  </si>
  <si>
    <t>Data categorisation and data mining, facilitated by engineering knowledge. This should be easier as long as some previous data work (3.1.1, and 3.1.2) has been done. Tests also need to be performed to confirm that those are truthfully reflected in the model</t>
  </si>
  <si>
    <t xml:space="preserve">Comparison studies facilitated by expert review, Note that translation between definitions from different TOs might be essential to enable a like-for-like comparison. </t>
  </si>
  <si>
    <t>while the probability of disrupive failures used, the  failure database should be used to calibrate the probabilities</t>
  </si>
  <si>
    <t>Comparison studies facilitated by expert review</t>
  </si>
  <si>
    <t>Data cleanse and data manipulation, may be facilitated by machine learning techniques, guided by subject matte expert</t>
  </si>
  <si>
    <t>Same with above, the FMEA workshop data might be used to fill data gaps (in an informed way)</t>
  </si>
  <si>
    <t>results from the fault, failure, and defect database is compatible with those from FEMA workshops</t>
  </si>
  <si>
    <t>Failing those calibration case will lead to significant delay towards to NOMs methodology development - some further data collection exercise may be triggered (e.g. another round of FMEA workshops by explaining why the previous ones fail)</t>
  </si>
  <si>
    <t>It is an calibration exercise - pass as long as the failure modes, probabilities, etc. can be justified by data and the method - subject to review and agreements (e.g., TOs and Ofgem)</t>
  </si>
  <si>
    <t>the database support the end of life failure mode (probabilities for earliest, anticipated, and latest onset)</t>
  </si>
  <si>
    <t>It is unlikely to fail if the all the actions suggested in the above 2 cases are carried out - when it has been demonstrated to be unable to calibrate, a decision has to be made by understanding the impact of the end-of-life mode on the final outcomes (i.e. impact on the monetised risks)</t>
  </si>
  <si>
    <t>the maintenance cycle is relatively optimised and the maintenance cost is comparable with the risk cost</t>
  </si>
  <si>
    <t>re-visit and re-held the FMEA workshops if possible, or seek alternatives, e.g. make assumptions towards the relationships between end of life mode and none end of life mode, etc.</t>
  </si>
  <si>
    <t>it is a calibration case, pass as long as the validation case above can be achieved using the re-calibrated values</t>
  </si>
  <si>
    <t>where comparable, the non end of life failure modes are within reasonable range between TOs</t>
  </si>
  <si>
    <t>the events can be modelled as "independent after processing" and this is truthfully reflected in the FMEA modelling</t>
  </si>
  <si>
    <t>The inter-dependence is deemed as non-material and/or data can be drawn from additional information sources</t>
  </si>
  <si>
    <t>refine the modelling to introduce imperfect modelling (and subsequence calibration activities, see below)</t>
  </si>
  <si>
    <t>further development of the model (should be relatively straightforward)</t>
  </si>
  <si>
    <t>the relationship between the model and the failure modes is fully understood/clarified</t>
  </si>
  <si>
    <t>an unlikely event that this will not go anywhere, the FMEA spreadsheet might need to be modified, and workshops need to be re-held. This will impact a large number of areas on the established models</t>
  </si>
  <si>
    <t>the model truthfully reflects what the TOs asset management practices while quantitatively address the detection activities, at the same time, various assumption around this area are deemed as valid</t>
  </si>
  <si>
    <t>the above two validation cases can be satisfied</t>
  </si>
  <si>
    <t>only needed to be done when the above 2 cases fail, and the time scale is by assuming reasonable number (~50%) of asset types will pass the above 2 validation cases, Proposing 4 people working on it each responsible for an asset type</t>
  </si>
  <si>
    <t>This should not be too difficult as the disruptive failure is relatively well understood and recorded. The problem might be how it is modelled and incorporated in the monetised risk - i.e. the risk of an asset is associated with steady replacement programme or associated with what worst can happen to those assets - assumptions need to be clarified and agreement need to be obtained across the TOs and with Ofgem</t>
  </si>
  <si>
    <t>deep understandings of both methodologies are needed (NGET vs. Scottish TOs) - it is a good exercise also for regulatory and performance benchmarking purposes. Some confidentiality issues need to be resolved beforehand</t>
  </si>
  <si>
    <t>the detection and acting accordingly is not a trivial task to model - this is to do with uncertainties and prior and posterior probabilities. There are some of literatures/text books in this area which can be referred. The time scale is to review the model and assumptions instead of re-develop the model, which is a much bigger task</t>
  </si>
  <si>
    <t>The inspection regime might not be optimised so this exercise might not be as valid as an ideal case. If this is the case, some sensitivity tests can be done while ALL other factors in the risk model is fixed. the probability of detection can be then drawn from the cases similar to case 3.1.8. Anyhow much understanding can be drawn from this exercise, for example, how to further optimise the inspection regime.</t>
  </si>
  <si>
    <t>see above, Proposing 4 people working on it each responsible for an asset type</t>
  </si>
  <si>
    <t>the compatibility between the health score - ageing model and probability of failure - ageing model is not guaranteed judging from the current  version of the methodology. Assigning historical health score, searching industrial information, and running workshops takes time. Proposing 4 people working on it each responsible for an asset type</t>
  </si>
  <si>
    <t>the health score - probability function is consistent between the NGET and Scottish TO approach, providing the failure modes/events are like-for-like comparison. This is an important exercise and in fact provide an additional dimension to compensate the problem of sparse data, etc.</t>
  </si>
  <si>
    <t xml:space="preserve">once the above cases are established, the calibration process should not be too difficult and may be run parallel with the validation case, if planned efficiently </t>
  </si>
  <si>
    <t>Note: the modified NOMs methodology should not be constrained by the existing methodology however such comparison study is very meaningful by providing reassurance that the new development is on the right track. It would be also useful that the discrepancies can be understood and explained. Also, it should be ok to do for all licensees although the context is mainly NGET based</t>
  </si>
  <si>
    <t>validate the deterioration forecast model, for the health score</t>
  </si>
  <si>
    <t>calibrate the deterioration forecast model, for the health score</t>
  </si>
  <si>
    <t>data driven modelling using e.g. probalistic methods</t>
  </si>
  <si>
    <t>calibrate the deterioration model to a satisfactory level</t>
  </si>
  <si>
    <t>trigger case 3.5.7</t>
  </si>
  <si>
    <t>one person for each asset type - it is likely that the data is more scattered instead of converged. In those case, some advanced modelling apprach such as machine learning can be used to establish a refined deterioration model</t>
  </si>
  <si>
    <t>This is a direct comparison and data plotting task, which should be relatively straightforward. One person for each asset type is proposed</t>
  </si>
  <si>
    <t>forecast model for the health score</t>
  </si>
  <si>
    <t>validate the probability of events using known risk assessment</t>
  </si>
  <si>
    <t>validate the probability of events using established models</t>
  </si>
  <si>
    <t>validate the probability of events against deferred maintenance risk assessments</t>
  </si>
  <si>
    <t>probability of events - end of life</t>
  </si>
  <si>
    <t>probability of events - maintenance</t>
  </si>
  <si>
    <t>data manipulation based on understanding on known risks, to enable the comparison between low risk and high risk assets</t>
  </si>
  <si>
    <t>probability of events from NOMs methdology; known risk assessments</t>
  </si>
  <si>
    <t>portfolio risk modelling to infer  intervention (replacement) volumes to manage the portfolio risk level</t>
  </si>
  <si>
    <t>the reason for a longer period of time is because there are much more maintenance related failure modes and events than end of life modes and events, one person for each asset type</t>
  </si>
  <si>
    <t>similar with 3.6.1 plus historical deferred maintenance risk assessment information</t>
  </si>
  <si>
    <t>the probability of events as a function of time truly reflect the suggested risk from the deferred maintenace risk assesment</t>
  </si>
  <si>
    <t>the probability of events reflects the known risks (e.g. known high risk assets will have high probability of events)</t>
  </si>
  <si>
    <t>the two models suggest similar level of replacement volume required</t>
  </si>
  <si>
    <t>various elements contributing to probability of events need to be reviewed to find root cause. Corresponding re-calibration extercises will be triggered</t>
  </si>
  <si>
    <t>the one above + establised models (e.g. Ofgem's survivor model)</t>
  </si>
  <si>
    <t>not necessarily cover all known risks but generics ones such as using the existing intervention plan, or strategic spare holdings, etc.</t>
  </si>
  <si>
    <t>one week should be enough providing both model are already available. One person per asset type</t>
  </si>
  <si>
    <t>FMECA</t>
  </si>
  <si>
    <t>Risk Trading model</t>
  </si>
  <si>
    <t>4.1.1</t>
  </si>
  <si>
    <t>cost of (material) consequence - the model</t>
  </si>
  <si>
    <t>Review and understand the validity of using a representative value to model the cost of (material) consequences. Special care is needed when modelling the events that have got no material consequence (in order to reflect probability of (material) consequence).</t>
  </si>
  <si>
    <t>4.1.2</t>
  </si>
  <si>
    <t>Review the process when introducing criticality (or any other asset specific information) into the cost of (material) consequence. At the same time, make sure the current criticality definition is appropriately translated into the probability of (material) consequence.</t>
  </si>
  <si>
    <t>4.1.3</t>
  </si>
  <si>
    <t>4.1.3 (due to a indexing error in the document, will be amended in a later version)</t>
  </si>
  <si>
    <t>cost of (material) consequence - general values</t>
  </si>
  <si>
    <t>comparison study + report</t>
  </si>
  <si>
    <t>refine the cost of material consequence values</t>
  </si>
  <si>
    <t>4.1.4</t>
  </si>
  <si>
    <t>4.1.5</t>
  </si>
  <si>
    <t>financial consequence</t>
  </si>
  <si>
    <t>validate the financial consequence values using cost data</t>
  </si>
  <si>
    <t>calibrate the financial consequence values using cost data</t>
  </si>
  <si>
    <t>cost data such as work orders, scheme costs, defect, fault, and failure database, etc., and combine with asset data and FMEA data</t>
  </si>
  <si>
    <t>assume the above exercise has got the outcome of a useable database. The above comparison studies can also provide some insights into the financial consequence values.</t>
  </si>
  <si>
    <t>4.1.6</t>
  </si>
  <si>
    <t>4.1.7</t>
  </si>
  <si>
    <t>"impact" of events</t>
  </si>
  <si>
    <t>provide further reassurance to all aspects of the cost of (material) consequence values using extra information from the FMEA workshops</t>
  </si>
  <si>
    <t>using the additional information to calibrate some "difficult to obtain" impact (cost) of events</t>
  </si>
  <si>
    <t>the data from the cost data base (case 4.1.4) + the outcomes from the FMEA workshops</t>
  </si>
  <si>
    <t>the cost of material consequence in NOMs methodology is generally consistent with those from FMEA workshop, providing like-for-like comparison</t>
  </si>
  <si>
    <t xml:space="preserve">This exercise is considered as supplimentary to use an additional data from the FMEA workshop. It should be performed together with other exercises </t>
  </si>
  <si>
    <t>those "difficult-to-obtain" cost information can be obtained in a justified manner</t>
  </si>
  <si>
    <t>held another workshop to review the FMEA data</t>
  </si>
  <si>
    <t>4.2.1</t>
  </si>
  <si>
    <t>4.2.2</t>
  </si>
  <si>
    <t>assume the above data is already prepared and cleansed. Also assume the probability information in previous sections are validated and calibrated</t>
  </si>
  <si>
    <t>use various calibration cases in this section to meet the requirement in 4.2.1</t>
  </si>
  <si>
    <t>the comparison study provides consistent outcomes (from the model and the historical records)</t>
  </si>
  <si>
    <t>meet the requirements above</t>
  </si>
  <si>
    <t>4.3.1</t>
  </si>
  <si>
    <t>4.3.2</t>
  </si>
  <si>
    <t>4.3.3</t>
  </si>
  <si>
    <t>the return to service time - system consequence</t>
  </si>
  <si>
    <t>to validate the return to service time that is used to calculate the system consequence</t>
  </si>
  <si>
    <t>to calibrate the return to service time that is used to calculate the system consequence</t>
  </si>
  <si>
    <t>data collection, manipulation and statistical analysis</t>
  </si>
  <si>
    <t>outage data plus the asset types, event types and asset health and health score data that are collected and cleansed in exercises above</t>
  </si>
  <si>
    <t>to review and test the assumptions over the  return to service time that is examined in the FMEA workshops</t>
  </si>
  <si>
    <t xml:space="preserve">those assumptions are supported by the data and the modelling (i.e. no material impact) </t>
  </si>
  <si>
    <t>The outage database is in a reasonable state but assigning event type may require further engineering judgements. Considering the volume of the data, six month for two people is deemed as reasonable</t>
  </si>
  <si>
    <t>refine the logic that is used in FMEA workshop and this might impact the calculation of the system consequence</t>
  </si>
  <si>
    <t>trigger case 4.3.3, the system consequence needs to be re-calculated</t>
  </si>
  <si>
    <t>Most assumptions should be OK as the RTS time is widely used in many applications of reliability studies. However the logic in the FMEA workshop needs to be reviewed regarding the RTS time.</t>
  </si>
  <si>
    <t>4.3.4</t>
  </si>
  <si>
    <t>direct customer connection - system consequence</t>
  </si>
  <si>
    <t>4.3.5</t>
  </si>
  <si>
    <t>4.3.6</t>
  </si>
  <si>
    <t>4.3.7</t>
  </si>
  <si>
    <t>4.3.8</t>
  </si>
  <si>
    <t>4.3.9</t>
  </si>
  <si>
    <t>4.3.10</t>
  </si>
  <si>
    <t>to validate the cost of system consequence toward the direct customer connection</t>
  </si>
  <si>
    <t>re-calibration of the system consequence regarding direct disconnection of customers</t>
  </si>
  <si>
    <t>to test the process of calculating system consequence toward the direct customer connection</t>
  </si>
  <si>
    <t>compare the established system reliability modelling with the process to calculate the system consequence</t>
  </si>
  <si>
    <t>use case studies to validate the system consequence (customer disconnection) using established reliability models</t>
  </si>
  <si>
    <t>review the model, and inputs used to calculate the system consequence regarding direct customer disconnection</t>
  </si>
  <si>
    <t>review the model, and process used to calculate the system consequence regarding direct customer disconnection</t>
  </si>
  <si>
    <t>Two case studies required</t>
  </si>
  <si>
    <t>constraint cost - system consequence</t>
  </si>
  <si>
    <t>Loss of supply to vital infrastructures - system consequence</t>
  </si>
  <si>
    <t>5.2.1</t>
  </si>
  <si>
    <t>5.3.1</t>
  </si>
  <si>
    <t>5.3.2</t>
  </si>
  <si>
    <t>5.4.1</t>
  </si>
  <si>
    <t>5.4.2</t>
  </si>
  <si>
    <t xml:space="preserve">external referenced information </t>
  </si>
  <si>
    <t>data analysis on the external referenced information on the cost of consequence of those events</t>
  </si>
  <si>
    <t>trigger case 4.3.10</t>
  </si>
  <si>
    <t>the values of the cost of consequence can be justified using external referenced information, or the differences can be explained</t>
  </si>
  <si>
    <t>Better case</t>
  </si>
  <si>
    <t>worse case</t>
  </si>
  <si>
    <t>to validate the cost of system consequence values towards the constraint cost</t>
  </si>
  <si>
    <t>Use the historical events associated with constraint costs, reserve cost and auxiliary service cost to validate those aspects of system consequences from the modified NOMs methodology.</t>
  </si>
  <si>
    <t>Constraint cost, reserve cost and auxiliary service cost - system consequence</t>
  </si>
  <si>
    <t xml:space="preserve">three person working one three different aspects (constraint costs, reserve cost and auxiliary service cost) </t>
  </si>
  <si>
    <t>re-calibration of the system consequence regarding constraint costs, reserve cost and auxiliary service cost</t>
  </si>
  <si>
    <t>cost of (material) consequence - the values for the disruptive failure</t>
  </si>
  <si>
    <t>safety and environmental  consequences</t>
  </si>
  <si>
    <t>current NOMs methodology and modified NOMs methodology</t>
  </si>
  <si>
    <t>compare the probability of events and cost of events from the modified NOMs methodology with the historical events over the whole network for disconnection of customers (supply and demand sides) related events</t>
  </si>
  <si>
    <t>established models + explicit probabilities and costs and durations (RTS) in the NOMs methodology</t>
  </si>
  <si>
    <t>system topology plus the NOMs methodology for the corresponding elements</t>
  </si>
  <si>
    <t>independent review using existing process and data</t>
  </si>
  <si>
    <t>independent review + comparison study, e.g. the definitions between the cost of (material) consequence and criticality</t>
  </si>
  <si>
    <t>provide further assurance on the values of cost of (material) consequences</t>
  </si>
  <si>
    <t>DNO methodology, modified NOMs methodology, and values developed independent between TOs</t>
  </si>
  <si>
    <t>cross-referencing from the available information using the FMEA ratio information. It is also important to compare like-for-like (i.e. same definition). For example, similarity and difference between "impact" and "consequence", and the "zero impact events", etc.</t>
  </si>
  <si>
    <t>to validate the safety and environmental consequence values that are proposed in the modified NOMs methodology</t>
  </si>
  <si>
    <t>compare the probability of events and cost of events from the modified NOMs methodology with the historical events over the whole network for environmental and safety related events</t>
  </si>
  <si>
    <t>to calibrate the safety and environmental consequence values that are proposed in the modified NOMs methodology</t>
  </si>
  <si>
    <t>historical records regarding customer disconnection (supply and demand) + explicit probabilities and costs and durations (RTS) in the NOMs methodology</t>
  </si>
  <si>
    <t>envelope calculation using linear approximations</t>
  </si>
  <si>
    <t>to validate the cost of system consequence values towards reserve cost and auxiliary service cost</t>
  </si>
  <si>
    <t>historical records regarding those events, plus the corresponding parts of the NOMs methodology</t>
  </si>
  <si>
    <t>to test the assumption that the cost per minute is an appropriate measure for the vital infrastructure related events</t>
  </si>
  <si>
    <t>to validate the cost of system consequence values towards the cost of loss supply to vital infrastructures</t>
  </si>
  <si>
    <t>refine the approach of obtaining material consequence cost in the NOMs methodology</t>
  </si>
  <si>
    <t>the definitions and approach are compatible and can be justified. And the cost of material consequence is compatible with the current criticality data (for example, criticality is currently represented by exposure and vulnerability, which might be duplicated with the probability of material consequence)</t>
  </si>
  <si>
    <t>refine the approach of incorporating criticality in the cost of (material) consequence in the NOMs methodology</t>
  </si>
  <si>
    <t>the current NOMs methodology should be the upper bound of the modified NOMs methodology, in terms of disruptive failure type of consequences</t>
  </si>
  <si>
    <t>trigger case 4.1.5</t>
  </si>
  <si>
    <t>seek for alternative techniques such as cross reading and expert estimation</t>
  </si>
  <si>
    <t>trigger case 4.2.2</t>
  </si>
  <si>
    <t>if the calibration is not possible, some expert judgement or public available information about safety and environments may be used. Also comparison with DNOs cost of consequence may also give some insights into those values</t>
  </si>
  <si>
    <t>The RTS time in the NOMs methodology (used to calculate the system consequence) is consistent with the RTS time calculated from the outage database</t>
  </si>
  <si>
    <t>the RTS time after the calibration meets the requirements in cases 4.3.1 and 4.3.2</t>
  </si>
  <si>
    <t>It is unlikely that an RTS time can not be obtained from various calibration methods. A wider information source, e.g. external database may be considered if this case is failed to be completed</t>
  </si>
  <si>
    <t>the probability of events and the consequence of events provides are reasonable agreements between NOMs methodology and data, over the whole network</t>
  </si>
  <si>
    <t>the outcomes using the established models and the inputs in the NOMs methodology gives similar results to previous/known cases studies</t>
  </si>
  <si>
    <t xml:space="preserve">for the identical problem,  and the same inputs, the established model and the process in the NOMs methodology lead to the same results </t>
  </si>
  <si>
    <t>the envelope calculation is proved to be positive</t>
  </si>
  <si>
    <t>understanding the root cause and the NOMs methodology may be reviewed</t>
  </si>
  <si>
    <t>the cost per minute is an appropriate measure, or can be modelled using some equivalent measures</t>
  </si>
  <si>
    <t>refine the methodology of the cost of consequence on loss of supply to vital infrastructures</t>
  </si>
  <si>
    <t>the logic and the detailed methodology should be reviewed using available data. One or two asset types and failure modes and event types will be used instead of going through all asset types, etc. It is unclear about the details in this approach for the modified NOMs methodology, which is one of the bigger risks.</t>
  </si>
  <si>
    <t>providing the values in the modified MOMs methodology is explicitly available (including those values)</t>
  </si>
  <si>
    <t>comparison with DNOs requires re-categorisation and substantial understanding of both methodologies. Comparison across TOs requires the confidentiality issues can be  resolved - this might only be applicable for the cost of recovery (financial consequence) type of consequence (which is expected to be developed independently for each TO). Propose one person working on each asset type</t>
  </si>
  <si>
    <t>the cost data should be readily available - other data needs to be bring together to perform this study, such as asset information and event information (cost categorisation)</t>
  </si>
  <si>
    <t>This exercise should be straightforward providing the probability information and the cost information are explicitly detailed in the NOMs methodology</t>
  </si>
  <si>
    <t>one person on demand side one person on supply side, providing the all the required elements in the NOMs methodology is established explicitly</t>
  </si>
  <si>
    <t>this should be relatively straightforward providing the NOMs methodology is fully developed</t>
  </si>
  <si>
    <t>a report may be required to justify the calculation methodology and the findings; one person working on the data another working on the methodology</t>
  </si>
  <si>
    <t>review the methodology with the data support - an report is expected</t>
  </si>
  <si>
    <t>Two person work collaboratively, one search the external referenced information (take advantage of the existing NOMs methodology); another working on modelling using the information detailed in the modified NOMs methodology</t>
  </si>
  <si>
    <t>Draft version 0.1</t>
  </si>
  <si>
    <t>This is a workbook summarising the document of testing, validation and calibration plan (the plan) for the NOMs methdology</t>
  </si>
  <si>
    <t>Any inconsistencies with the plan will be resolved baselining the plan</t>
  </si>
  <si>
    <t>The time scale and resource is only an indication without anything committed</t>
  </si>
  <si>
    <t>Some of the calibration cases might not be performed if the validation cases are proved to be satisfactory</t>
  </si>
  <si>
    <t xml:space="preserve">All the time scales are resouces assuming the model and framework in the NOMs methdology is developed in a reasonable quality. This time scale does not include re-development or heaviy re-iteration needed upon negative testing and validation results.
</t>
  </si>
  <si>
    <t>The time scales and resources also assuming highly skilled and motivated modeller and analytics, and work in a collobrative and efficient way. It does not include project management resource requirement, etc. Other assumptions are the same with the assumption for the time scale.</t>
  </si>
  <si>
    <t>overall methdology</t>
  </si>
  <si>
    <t>life cycle costing modelling</t>
  </si>
  <si>
    <t>some data collection effort needed to dig out previous studies and perform like for like study using the values in the NOMs methodology</t>
  </si>
  <si>
    <t>Compare the existing risk measure and the monetised risk measure in a portfolio sense</t>
  </si>
  <si>
    <t>the monetised risk shows consistent outcomes with known risk assessments, when broken down in different ways</t>
  </si>
  <si>
    <t>This exercise can also be seen as a exploratory study towards future RRP</t>
  </si>
  <si>
    <t>Compare the existing risk measure and the monetised risk measure, from the known intervention list</t>
  </si>
  <si>
    <t>the assets in the current intervention plan sits on top of the list when assets are ranked using the monetised risk</t>
  </si>
  <si>
    <t>most time may be spent to understand the reasons of inconsistencies (inevitably the model can not cover all the factors that contributing to the asset management planning process)</t>
  </si>
  <si>
    <t>An independent review report to verify the logic and the functionalities using the methodology documentations, the design specifications, and the outcomes of the testing, validation and calibration exercise</t>
  </si>
  <si>
    <t>test the designed functionalities of the trade off model</t>
  </si>
  <si>
    <t>test the scenarios that the trade off model will be used, as well as understand what does it means for the regulatory framework</t>
  </si>
  <si>
    <t>it is important this report is independent - it might duplicate some review report from Ofgem</t>
  </si>
  <si>
    <t xml:space="preserve">Develop scenarios under the guidance of the NOMs methodology: justified and unjustified over and under delivery. Evaluate the impact of those scenarios on the overall network risk and review the validities. </t>
  </si>
  <si>
    <t>all data involved in the methodology, subjecting to level of details the report is designed to</t>
  </si>
  <si>
    <t>the NOMs methodology itself + asset information since 2010</t>
  </si>
  <si>
    <t>If this is not possible, some guidance from Ofgem will be needed</t>
  </si>
  <si>
    <t>The scenarios and treatment of scenarios including the regulatory implications are agreed between TOs and Ofgem</t>
  </si>
  <si>
    <t>validate the overall NOMs methodology</t>
  </si>
  <si>
    <t>probability elements and cost elements in the NOMs methodology, plus established outcomes from those life cycle costing studies</t>
  </si>
  <si>
    <t>historical RRP data + probability elements and cost elements in the NOMs methodology</t>
  </si>
  <si>
    <t>Current intervention plan + probability elements and cost elements in the NOMs methodology</t>
  </si>
  <si>
    <t xml:space="preserve">the values in the NOMs methodology returns consistent outcomes with previous case studies </t>
  </si>
  <si>
    <t>review the root cause and perform relevant actions in the previous sections (re-calibration, refine the model, etc.)</t>
  </si>
  <si>
    <t>A report that is delivered in a satisfactory way, subjecting to the level of completeness of the NOMs methodology</t>
  </si>
  <si>
    <t>This can be an enduring process that can be continuously improved before the review of the price control</t>
  </si>
  <si>
    <t>work in progress</t>
  </si>
  <si>
    <t>coefficents for the health score calculation</t>
  </si>
  <si>
    <t>High degree of compatibility, with differences reviewed and justified.</t>
  </si>
  <si>
    <t>If the maximium compatibility is low by going through all the parametric space, it might need to review the model itself and re-develop the health score formulae</t>
  </si>
  <si>
    <t>Statistical analysis facilitated  by some bias correction techniques, some envelope estimation may also be possible, some machine learning techniques can be used, some simulations are also possible to simulate the anticipated asset life</t>
  </si>
  <si>
    <t>Make sure the same asset type have similar asset life across the TOs, under a reasonable and like-for-like comparison</t>
  </si>
  <si>
    <t>Where reasonable, actions should be taken to unify TOs' asset life, followed by updating where affected and some impact assessment</t>
  </si>
  <si>
    <t>providing the calibration model is developed in 2.2.1, propose one person for each asset type</t>
  </si>
  <si>
    <t>Assumption: the number of defects (instead of the severity of defects) is representative to the impact of the defect to the asset condition.</t>
  </si>
  <si>
    <t>To understand the assumption and the material impact of making the assumption</t>
  </si>
  <si>
    <t>Re-develop the health score formulae if the assumption is proved to be invalid</t>
  </si>
  <si>
    <t>correlation analysis of the condition data where possible + workshops</t>
  </si>
  <si>
    <t>part of the formats of the formulae already tested by case 2.3.2. If it passed, it highly likely this case will pass. One person for each asset type</t>
  </si>
  <si>
    <t>data used in the NOMs methodology (both current and the modified)</t>
  </si>
  <si>
    <t>Established techniques and references regarding uncertainty cost, together with TOs activities to reduced uncertainties (e.g. inspection cost, etc.)</t>
  </si>
  <si>
    <t>To test the formats of the formulae captures the underlying interactions between different condition measures of the assets</t>
  </si>
  <si>
    <t>Coefficient calculation (see 2.2.1) across different datasets (calibration and validation use different parts of the data)</t>
  </si>
  <si>
    <t>Data deep dive followed by subject matter review, also, compare the number of defects with the asset health index</t>
  </si>
  <si>
    <t>Where reasonable, the TOs should align the anticipated asset life with data, followed by updating where affected and impact assessments</t>
  </si>
  <si>
    <t>case study using data manipulation, categorisation, and visualisation</t>
  </si>
  <si>
    <t>providing the functionalities of the NOMs model are developed, all the scenarios and the health score can be calculated in a straightforward manner</t>
  </si>
  <si>
    <t>This is probably the most time consuming exercises in the NOMs methodology - data cleanse and manipulation is not a trivial task and require significant database and engineering knowledge plus the understanding of the NOMs methodology (what those data is used for and how to test and whether the outcomes are credible, bias and gaps from the data, any alternative approach, etc.). If possible, data gaps and future data collection ideas should also be recorded. It might be a worthwhile to do so as the outcome from this data exercise can be used as a basis for a large number of following cases. Proposing 4 people working on it each responsible for an asset type</t>
  </si>
  <si>
    <t>where possible, validate the end-of-life failure mode for each asset type using data-driven methods</t>
  </si>
  <si>
    <t>most time spent on identifying and collecting what data is available and what can be done using limited data source (e.g. upper/lower bound estimation, etc.)</t>
  </si>
  <si>
    <t>failure database and forensic data where possible, end of life failure (mode) data</t>
  </si>
  <si>
    <t>there is very limited information regarding none end-of-life failure modes at the moment. When the details are clearer, there might be other ways of validation and calibration the methodology. On the other hand, the method proposed here is only treated as indicative as maintenance may be determined by other factors instead of cost efficiency, which needs to be further understood</t>
  </si>
  <si>
    <t>non-end-of life failure modes and values of each TO (subjecting confidentiality agreement)</t>
  </si>
  <si>
    <t xml:space="preserve">Assuming the data is already in a reasonable state from the previous case, while the model is readily available to review with sufficient documentations on details of modelling. It is not designed to go to the code to check whether there is bugs in the code or whether the code and documentation are consistent. These should be covered by standard testing in the area of e.g. software development. </t>
  </si>
  <si>
    <t>It is unlikely to fail on this case - the worst situation is that the data is not accurate enough and may lead to some non-credible outputs. However this should be demonstrated using the sensitivity tests, etc.</t>
  </si>
  <si>
    <t>Most of the time will be consumed to make the rest of the methodology align with the new model</t>
  </si>
  <si>
    <t>Worse case</t>
  </si>
  <si>
    <t>Align the different models and also align the models with data/engineering experience as detailed in the above two cases</t>
  </si>
  <si>
    <t>the health score- age plot and the current deterioration model is comparable and the difference can be explained</t>
  </si>
  <si>
    <t>make sure assets will be prioritised appropriately according to the health score, with as little outliers as possible</t>
  </si>
  <si>
    <t>the health score data supports the health score deterioration model in the modified NOMs methodology</t>
  </si>
  <si>
    <t>use historical health score information and age information to compare against the deterioration model of health score (note the there might be some statistical bias in the data regarding e.g., de-commissioned assets, i.e. data censor). The current deterioation model can also be used for reference/comparison purposes</t>
  </si>
  <si>
    <t>in a rare case that the health score data can not be modelled (in theory this should not happen), expert opninion may be used to agree a deterioraiton model using visualised, trial and error type of approach</t>
  </si>
  <si>
    <t>using the cost of events data to review whether the cost of (material) consequence fit the purpose - i.e. taking consideration the variability and the no material consequence events.</t>
  </si>
  <si>
    <t>Equivalent monetised risk should be obtained using the with/without variability modelling. Plus the "zero consequence events" are sufficiently addressed</t>
  </si>
  <si>
    <t>data used in the above case + the current criticality related documentation and the methodology to incorporate criticality into the cost of (material) consequence</t>
  </si>
  <si>
    <t>make sure the cost of (material) consequence values are in the right magnitude of order, and this exercise also helps to pin down the most suitable values that can be used for the monetised risk modelling</t>
  </si>
  <si>
    <t>the values are in the same ballpark for like for like comparisons, any differences can be justified</t>
  </si>
  <si>
    <t>the cost data supports the values of the cost of financial consequence data retained by the TOs</t>
  </si>
  <si>
    <t>data cleanse and data manipulation,  statistical analysis</t>
  </si>
  <si>
    <t>all event types and asset types are assigned with appropriate financial consequences that can be justified by data/evidence</t>
  </si>
  <si>
    <t xml:space="preserve">review the difference and find the root cause, case 4.1.7 will also provide further information regarding this case. This exercise need to be performed together with other exercises that calculates to cost of (material) consequences. </t>
  </si>
  <si>
    <t>The FMEA data may be less accurate or of less confidence. This exercise needs to proceed with caution, together with substantial understanding of the asset information and cost information. Those understandings can be achieved by first analysing the hard evidence (data) in 4.1.4.</t>
  </si>
  <si>
    <t>explicit probabilities and costs from NOMs methodology, plus historical events on safety and environmental cases of the whole network</t>
  </si>
  <si>
    <t xml:space="preserve">review the assumptions with the modelling and data, e.g. the RTS modelling use a single value to represent all the events/assets of this type; the RTS time is insensitive to asset condition, etc. </t>
  </si>
  <si>
    <t>Time (weeks)</t>
  </si>
  <si>
    <t>3.1.1a</t>
  </si>
  <si>
    <t xml:space="preserve">failure mode effect, failure rate (historic failures and defects) from TO's and ITOMS (International Transmission Operations &amp; Maintenance Study) failure and defect data. </t>
  </si>
  <si>
    <t>SHE-T &amp; SPT Only</t>
  </si>
  <si>
    <t>Validation</t>
  </si>
  <si>
    <t>Determine applicable failure rates for the Failure Effect categories to set the C and K parameters used to determin POF</t>
  </si>
  <si>
    <t>asset data with asset type, fault, failure and defect data, and data deep dive, data from TO's Failure or Defect databases and ITOMS datasets and/or expert judgement from data review sessions</t>
  </si>
  <si>
    <t>No</t>
  </si>
  <si>
    <t>results from the fault, failure, and defect database is compatible with those from ITOMS datasets</t>
  </si>
  <si>
    <t>Trigger calibration case 3.1.2a</t>
  </si>
  <si>
    <t>Part of the CBRM Calibration process requires collection of failure data classified/grouped by Failure Effect so this test can be aligned with the CBRM Calibration step of extracting data to match the Failure Effect categories desriptions (DEFECT /MINOR/ SIGNIFICANT/ MAJOR/ REBUILD) which in turn will be used for the calculation of a Failure Effect specific K value which will be used in conjuction with the condition data derived equivilant age in the 3rd Order Polynomial calculation to calculate a PoF value for the Failure Effect. 
As with the NGET data the sources will be a mixture of failure data / expert judgement and industry understanding. 
Note that Failure Mode data is not collected. However it may be possible to determine asset type based consquence templates which can be used in the NOMS Methodology going forward which can be validated also.</t>
  </si>
  <si>
    <t>3.1.2a</t>
  </si>
  <si>
    <t>failure mode effect, failure rate</t>
  </si>
  <si>
    <t>Calibration</t>
  </si>
  <si>
    <t>review guided by subject matter experts and possibly re-calibration of the failure modes event types and failure rates, based on the failure of data analyses performed in case 3.1.1 using Structured Expert Judgement Techniques</t>
  </si>
  <si>
    <t xml:space="preserve"> Structured Expert Judgement Techniques (for example using The SHeffield ELicitation Framework or Classic Model.</t>
  </si>
  <si>
    <t>Health Score</t>
  </si>
  <si>
    <t>Asset Age</t>
  </si>
  <si>
    <t>Re-develop the condition based modifiers or health score formulae</t>
  </si>
  <si>
    <t>1.2</t>
  </si>
  <si>
    <t>Average Age</t>
  </si>
  <si>
    <t>1.3</t>
  </si>
  <si>
    <t>Duty Factor</t>
  </si>
  <si>
    <t>1.4</t>
  </si>
  <si>
    <t>LSE Factor</t>
  </si>
  <si>
    <t>1.5</t>
  </si>
  <si>
    <t>Refurbished Assets</t>
  </si>
  <si>
    <t>1.6</t>
  </si>
  <si>
    <t>Condition</t>
  </si>
  <si>
    <t>1.7</t>
  </si>
  <si>
    <t>Defects</t>
  </si>
  <si>
    <t>1.8</t>
  </si>
  <si>
    <t>Generic Reliability</t>
  </si>
  <si>
    <t>1.9</t>
  </si>
  <si>
    <t>Oil Condition</t>
  </si>
  <si>
    <t>1.10</t>
  </si>
  <si>
    <t>Operating Restrictions</t>
  </si>
  <si>
    <t>1.11</t>
  </si>
  <si>
    <t>Tests</t>
  </si>
  <si>
    <t>1.12</t>
  </si>
  <si>
    <t>Gas Condition</t>
  </si>
  <si>
    <t>1.13</t>
  </si>
  <si>
    <t>Gas Leaks</t>
  </si>
  <si>
    <t>1.14</t>
  </si>
  <si>
    <t>Cable Length Leak History (oil cables only)</t>
  </si>
  <si>
    <t>1.15</t>
  </si>
  <si>
    <t>Cable Length Fault Rate</t>
  </si>
  <si>
    <t>1.16</t>
  </si>
  <si>
    <t xml:space="preserve">ESQCR Rating </t>
  </si>
  <si>
    <t>1.17</t>
  </si>
  <si>
    <t>Severe Weather (potential exposure to)</t>
  </si>
  <si>
    <t>1.18</t>
  </si>
  <si>
    <t>Proximity to Wind Turbine</t>
  </si>
  <si>
    <t>1.19</t>
  </si>
  <si>
    <t>Load at Risk</t>
  </si>
  <si>
    <t>1.20</t>
  </si>
  <si>
    <t>Generation At Risk</t>
  </si>
  <si>
    <t>1.21</t>
  </si>
  <si>
    <t>Maximum Demand</t>
  </si>
  <si>
    <t>1.22</t>
  </si>
  <si>
    <t>Rating</t>
  </si>
  <si>
    <t>1.23</t>
  </si>
  <si>
    <t>Generation infeed-Firm</t>
  </si>
  <si>
    <t>1.24</t>
  </si>
  <si>
    <t>Generation infeed-Non-Firm</t>
  </si>
  <si>
    <t>1.25</t>
  </si>
  <si>
    <t>Busbar Capacity</t>
  </si>
  <si>
    <t>1.26</t>
  </si>
  <si>
    <t>% Busbar Capacity Lost</t>
  </si>
  <si>
    <t>1.27</t>
  </si>
  <si>
    <t>Firm</t>
  </si>
  <si>
    <t>1.28</t>
  </si>
  <si>
    <t>Non-Firm</t>
  </si>
  <si>
    <t>1.29</t>
  </si>
  <si>
    <t>Level of Security</t>
  </si>
  <si>
    <t>1.30</t>
  </si>
  <si>
    <t>Commercially Sensitive Customers</t>
  </si>
  <si>
    <t>1.31</t>
  </si>
  <si>
    <t>Cables Circuit rating</t>
  </si>
  <si>
    <t>1.32</t>
  </si>
  <si>
    <t>Critical Circuit</t>
  </si>
  <si>
    <t>1.33</t>
  </si>
  <si>
    <t>Nature of cable route</t>
  </si>
  <si>
    <t>1.34</t>
  </si>
  <si>
    <t>Cables Difficult Access</t>
  </si>
  <si>
    <t>1.35</t>
  </si>
  <si>
    <t>Cables High cost location</t>
  </si>
  <si>
    <t>1.36</t>
  </si>
  <si>
    <t>Cables Number of cores</t>
  </si>
  <si>
    <t>1.37</t>
  </si>
  <si>
    <t>Cables Type of Ground</t>
  </si>
  <si>
    <t>1.38</t>
  </si>
  <si>
    <t>Cables As Laid Depth (m)</t>
  </si>
  <si>
    <t>1.39</t>
  </si>
  <si>
    <t>Cables Termination Type</t>
  </si>
  <si>
    <t>1.40</t>
  </si>
  <si>
    <t xml:space="preserve">Cables Low Smoke Cable </t>
  </si>
  <si>
    <t>1.41</t>
  </si>
  <si>
    <t>Cables Situation</t>
  </si>
  <si>
    <t>1.42</t>
  </si>
  <si>
    <t>Cables Cable underwater</t>
  </si>
  <si>
    <t>1.43</t>
  </si>
  <si>
    <t>Sensitive Location</t>
  </si>
  <si>
    <t>1.44</t>
  </si>
  <si>
    <t>Major Transport Crossing</t>
  </si>
  <si>
    <t>1.45</t>
  </si>
  <si>
    <t>Crosses another OHL</t>
  </si>
  <si>
    <t>1.46</t>
  </si>
  <si>
    <t>SOPs</t>
  </si>
  <si>
    <t>1.47</t>
  </si>
  <si>
    <t>Obsolescence</t>
  </si>
  <si>
    <t>1.48</t>
  </si>
  <si>
    <t>Maintenance Time</t>
  </si>
  <si>
    <t>1.49</t>
  </si>
  <si>
    <t>Part of Main Interconnected Transmission System</t>
  </si>
  <si>
    <t>1.50</t>
  </si>
  <si>
    <t>Restricted Access</t>
  </si>
  <si>
    <t>1.51</t>
  </si>
  <si>
    <t>Consequence Severity</t>
  </si>
  <si>
    <t>1.52</t>
  </si>
  <si>
    <t>Probability of Consequence Severity for each Failure Mode (May also include voltage levels)</t>
  </si>
  <si>
    <t>1.53</t>
  </si>
  <si>
    <t>Proximity to Customers</t>
  </si>
  <si>
    <t>1.54</t>
  </si>
  <si>
    <t>Land Usage</t>
  </si>
  <si>
    <t>1.55</t>
  </si>
  <si>
    <t>Bushing Type</t>
  </si>
  <si>
    <t>1.56</t>
  </si>
  <si>
    <t>Situation</t>
  </si>
  <si>
    <t>1.57</t>
  </si>
  <si>
    <t>Type of Fire Supression System</t>
  </si>
  <si>
    <t>1.58</t>
  </si>
  <si>
    <t>Presence of Blast Walls</t>
  </si>
  <si>
    <t>1.59</t>
  </si>
  <si>
    <t>Local or Remote Switching</t>
  </si>
  <si>
    <t>1.60</t>
  </si>
  <si>
    <t>Intenally Arc Tested</t>
  </si>
  <si>
    <t>1.61</t>
  </si>
  <si>
    <t>Locational Risk</t>
  </si>
  <si>
    <t>1.62</t>
  </si>
  <si>
    <t>Major Crossing</t>
  </si>
  <si>
    <t>1.63</t>
  </si>
  <si>
    <t>Span From Substation</t>
  </si>
  <si>
    <t>1.64</t>
  </si>
  <si>
    <t>OHL Crosses another OHL</t>
  </si>
  <si>
    <t>1.65</t>
  </si>
  <si>
    <t>Difficult Access</t>
  </si>
  <si>
    <t>1.66</t>
  </si>
  <si>
    <t>OHL Fibre Optics Present</t>
  </si>
  <si>
    <t>1.67</t>
  </si>
  <si>
    <t>Auxiliary OHLs</t>
  </si>
  <si>
    <t>1.68</t>
  </si>
  <si>
    <t>Number of Circuits</t>
  </si>
  <si>
    <t>1.69</t>
  </si>
  <si>
    <t>Tower Design</t>
  </si>
  <si>
    <t>1.70</t>
  </si>
  <si>
    <t>Construction Specification</t>
  </si>
  <si>
    <t>1.71</t>
  </si>
  <si>
    <t>Number of Earthwires</t>
  </si>
  <si>
    <t>1.72</t>
  </si>
  <si>
    <t>Number of Conductors per phase</t>
  </si>
  <si>
    <t>1.73</t>
  </si>
  <si>
    <t>Opex Consequences Calibration</t>
  </si>
  <si>
    <t>1.74</t>
  </si>
  <si>
    <t>Capex Consequences Calibration</t>
  </si>
  <si>
    <t>1.75</t>
  </si>
  <si>
    <t>Reporting Voltage</t>
  </si>
  <si>
    <t>1.76</t>
  </si>
  <si>
    <t>Operating Voltage</t>
  </si>
  <si>
    <t>1.77</t>
  </si>
  <si>
    <t>Fire Barrier</t>
  </si>
  <si>
    <t>1.78</t>
  </si>
  <si>
    <t>Site Specific Cost Rating</t>
  </si>
  <si>
    <t>1.79</t>
  </si>
  <si>
    <t>Busbar insulation</t>
  </si>
  <si>
    <t>1.80</t>
  </si>
  <si>
    <t>Existence of Fire compartments (oil filled CBs only)</t>
  </si>
  <si>
    <t>1.81</t>
  </si>
  <si>
    <t>Oil</t>
  </si>
  <si>
    <t>1.82</t>
  </si>
  <si>
    <t>SF6</t>
  </si>
  <si>
    <t>1.83</t>
  </si>
  <si>
    <t>Fire</t>
  </si>
  <si>
    <t>1.84</t>
  </si>
  <si>
    <t>Waste</t>
  </si>
  <si>
    <t>1.85</t>
  </si>
  <si>
    <t>Disturbance</t>
  </si>
  <si>
    <t>1.86</t>
  </si>
  <si>
    <t>Insulating Medium</t>
  </si>
  <si>
    <t>1.87</t>
  </si>
  <si>
    <t>Proximity to water course</t>
  </si>
  <si>
    <t>1.88</t>
  </si>
  <si>
    <t>Bunded transformer/Switchgear</t>
  </si>
  <si>
    <t>1.89</t>
  </si>
  <si>
    <t>Oil Volume</t>
  </si>
  <si>
    <t>1.90</t>
  </si>
  <si>
    <t>Gas Quantity</t>
  </si>
  <si>
    <t>1.91</t>
  </si>
  <si>
    <t>SF6 design weight</t>
  </si>
  <si>
    <t>1.92</t>
  </si>
  <si>
    <t>Building Type</t>
  </si>
  <si>
    <t>1.93</t>
  </si>
  <si>
    <t>Auxilliary Equipment</t>
  </si>
  <si>
    <t>OVERALL Health Index</t>
  </si>
  <si>
    <t>Testing</t>
  </si>
  <si>
    <t>To test the formats of the formulea caputures the underlying interactions between different condition measures of the assets</t>
  </si>
  <si>
    <t>Coefficent calculation (see 2.2.1) across different datasets (calibration part and validation part)</t>
  </si>
  <si>
    <t>Current Health Index</t>
  </si>
  <si>
    <t>Initial Health Based Health Index</t>
  </si>
  <si>
    <t>Modified Age Based Health Index</t>
  </si>
  <si>
    <t>Condition Factor</t>
  </si>
  <si>
    <t>Test Factor</t>
  </si>
  <si>
    <t>Specific Health Indices</t>
  </si>
  <si>
    <t>Future Health Indices</t>
  </si>
  <si>
    <t>Failure Nodes</t>
  </si>
  <si>
    <t>Probability of Failure</t>
  </si>
  <si>
    <t>Future Probability of Failure</t>
  </si>
  <si>
    <t>Criticality Index</t>
  </si>
  <si>
    <t>Consequences Network Performance</t>
  </si>
  <si>
    <t>Consequences Risk of Reduction in System Transfer Capacity</t>
  </si>
  <si>
    <t>Consequences Network Performance Criticallity</t>
  </si>
  <si>
    <t>Consequences Safety</t>
  </si>
  <si>
    <t>Consequences Average Safety Consequences</t>
  </si>
  <si>
    <t>Consequences Safety Criticality</t>
  </si>
  <si>
    <t>Consequences Financial</t>
  </si>
  <si>
    <t>Consequences Average Financial Consequences</t>
  </si>
  <si>
    <t>Consequences Financial Criticalities</t>
  </si>
  <si>
    <t>Consequences Environmental</t>
  </si>
  <si>
    <t>Consequences Average Environmental Consequences</t>
  </si>
  <si>
    <t>Consequences Environmental Consequence Severity</t>
  </si>
  <si>
    <t>Consequences Environmental Criticality</t>
  </si>
  <si>
    <t>Qualativie validation, different scenarios, visualisaiton - similar to those used in the DNOs' validation methdology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</si>
</sst>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0"/>
      <color theme="1"/>
      <name val="Arial"/>
      <family val="2"/>
    </font>
    <font>
      <sz val="10"/>
      <name val="Arial"/>
      <family val="2"/>
    </font>
    <font>
      <b/>
      <sz val="10"/>
      <name val="Arial"/>
      <family val="2"/>
    </font>
    <font>
      <sz val="9"/>
      <color indexed="81"/>
      <name val="Tahoma"/>
      <family val="2"/>
    </font>
    <font>
      <b/>
      <sz val="9"/>
      <color indexed="81"/>
      <name val="Tahoma"/>
      <family val="2"/>
    </font>
    <font>
      <sz val="10"/>
      <color theme="1"/>
      <name val="Arial"/>
      <family val="2"/>
    </font>
    <font>
      <sz val="10"/>
      <color theme="1"/>
      <name val="Arial"/>
      <family val="2"/>
    </font>
    <font>
      <sz val="10"/>
      <color rgb="FF000000"/>
      <name val="Arial"/>
      <family val="2"/>
    </font>
    <font>
      <b/>
      <sz val="10"/>
      <color theme="0"/>
      <name val="Arial"/>
      <family val="2"/>
    </font>
    <font>
      <sz val="10"/>
      <color rgb="FFFF0000"/>
      <name val="Arial"/>
      <family val="2"/>
    </font>
    <font>
      <b/>
      <sz val="20"/>
      <name val="Arial"/>
      <family val="2"/>
    </font>
  </fonts>
  <fills count="9">
    <fill>
      <patternFill patternType="none"/>
    </fill>
    <fill>
      <patternFill patternType="gray125"/>
    </fill>
    <fill>
      <patternFill patternType="solid">
        <fgColor theme="4" tint="0.59999389629810485"/>
        <bgColor theme="4" tint="0.59999389629810485"/>
      </patternFill>
    </fill>
    <fill>
      <patternFill patternType="solid">
        <fgColor rgb="FFFFFF00"/>
        <bgColor indexed="64"/>
      </patternFill>
    </fill>
    <fill>
      <patternFill patternType="solid">
        <fgColor rgb="FFDCE6F1"/>
        <bgColor indexed="64"/>
      </patternFill>
    </fill>
    <fill>
      <patternFill patternType="solid">
        <fgColor rgb="FFB8CCE4"/>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2" tint="-9.9978637043366805E-2"/>
        <bgColor indexed="64"/>
      </patternFill>
    </fill>
  </fills>
  <borders count="19">
    <border>
      <left/>
      <right/>
      <top/>
      <bottom/>
      <diagonal/>
    </border>
    <border>
      <left style="thin">
        <color theme="0"/>
      </left>
      <right/>
      <top style="thin">
        <color theme="0"/>
      </top>
      <bottom style="thin">
        <color theme="0"/>
      </bottom>
      <diagonal/>
    </border>
    <border>
      <left style="medium">
        <color rgb="FFFFFFFF"/>
      </left>
      <right style="medium">
        <color rgb="FFFFFFFF"/>
      </right>
      <top/>
      <bottom style="medium">
        <color rgb="FFFFFFFF"/>
      </bottom>
      <diagonal/>
    </border>
    <border>
      <left style="medium">
        <color rgb="FFFFFFFF"/>
      </left>
      <right/>
      <top style="medium">
        <color rgb="FFFFFFFF"/>
      </top>
      <bottom style="medium">
        <color rgb="FFFFFFFF"/>
      </bottom>
      <diagonal/>
    </border>
    <border>
      <left style="medium">
        <color rgb="FFFFFFFF"/>
      </left>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right/>
      <top style="medium">
        <color rgb="FFFFFFFF"/>
      </top>
      <bottom style="medium">
        <color rgb="FFFFFFFF"/>
      </bottom>
      <diagonal/>
    </border>
    <border>
      <left/>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2">
    <xf numFmtId="0" fontId="0" fillId="0" borderId="0"/>
    <xf numFmtId="0" fontId="2" fillId="0" borderId="0"/>
  </cellStyleXfs>
  <cellXfs count="56">
    <xf numFmtId="0" fontId="0" fillId="0" borderId="0" xfId="0"/>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0" xfId="0" applyNumberFormat="1" applyAlignment="1">
      <alignment horizontal="center" vertical="top" wrapText="1"/>
    </xf>
    <xf numFmtId="0" fontId="3" fillId="0" borderId="0" xfId="0" applyFont="1" applyAlignment="1">
      <alignment vertical="top"/>
    </xf>
    <xf numFmtId="0" fontId="3" fillId="0" borderId="0" xfId="0" applyFont="1" applyAlignment="1">
      <alignment vertical="top" wrapText="1"/>
    </xf>
    <xf numFmtId="0" fontId="2" fillId="0" borderId="0" xfId="0" applyNumberFormat="1" applyFont="1" applyAlignment="1">
      <alignment horizontal="center" vertical="top" wrapText="1"/>
    </xf>
    <xf numFmtId="0" fontId="6"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8" fillId="5" borderId="3" xfId="0" applyFont="1" applyFill="1" applyBorder="1" applyAlignment="1">
      <alignment horizontal="center" vertical="top" wrapText="1"/>
    </xf>
    <xf numFmtId="0" fontId="8" fillId="5" borderId="4"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4" borderId="7" xfId="0" applyFont="1" applyFill="1" applyBorder="1" applyAlignment="1">
      <alignment horizontal="center" vertical="top" wrapText="1"/>
    </xf>
    <xf numFmtId="0" fontId="8" fillId="5" borderId="2" xfId="0" applyFont="1" applyFill="1" applyBorder="1" applyAlignment="1">
      <alignment horizontal="center" vertical="top" wrapText="1"/>
    </xf>
    <xf numFmtId="0" fontId="8" fillId="5" borderId="7" xfId="0" applyFont="1" applyFill="1" applyBorder="1" applyAlignment="1">
      <alignment horizontal="center" vertical="top" wrapText="1"/>
    </xf>
    <xf numFmtId="0" fontId="8" fillId="5" borderId="8" xfId="0" applyFont="1" applyFill="1" applyBorder="1" applyAlignment="1">
      <alignment horizontal="center" vertical="top" wrapText="1"/>
    </xf>
    <xf numFmtId="0" fontId="8" fillId="4" borderId="9" xfId="0" applyFont="1" applyFill="1" applyBorder="1" applyAlignment="1">
      <alignment horizontal="center" vertical="top" wrapText="1"/>
    </xf>
    <xf numFmtId="0" fontId="8" fillId="5" borderId="9" xfId="0" applyFont="1" applyFill="1" applyBorder="1" applyAlignment="1">
      <alignment horizontal="center" vertical="top" wrapText="1"/>
    </xf>
    <xf numFmtId="0" fontId="2" fillId="0" borderId="0" xfId="0" applyFont="1"/>
    <xf numFmtId="0" fontId="8" fillId="5" borderId="10" xfId="0" applyFont="1" applyFill="1" applyBorder="1" applyAlignment="1">
      <alignment horizontal="center" vertical="top" wrapText="1"/>
    </xf>
    <xf numFmtId="0" fontId="8" fillId="5" borderId="11" xfId="0" applyFont="1" applyFill="1" applyBorder="1" applyAlignment="1">
      <alignment horizontal="center" vertical="top" wrapText="1"/>
    </xf>
    <xf numFmtId="0" fontId="8" fillId="5" borderId="0" xfId="0" applyFont="1" applyFill="1" applyAlignment="1">
      <alignment horizontal="center" vertical="top" wrapText="1"/>
    </xf>
    <xf numFmtId="0" fontId="9" fillId="6" borderId="12" xfId="1" applyFont="1" applyFill="1" applyBorder="1" applyAlignment="1">
      <alignment horizontal="center" vertical="top" wrapText="1"/>
    </xf>
    <xf numFmtId="0" fontId="9" fillId="6" borderId="13" xfId="1" applyFont="1" applyFill="1" applyBorder="1" applyAlignment="1">
      <alignment vertical="top" wrapText="1"/>
    </xf>
    <xf numFmtId="0" fontId="9" fillId="6" borderId="13" xfId="1" applyFont="1" applyFill="1" applyBorder="1" applyAlignment="1">
      <alignment horizontal="center" vertical="top" wrapText="1"/>
    </xf>
    <xf numFmtId="0" fontId="2" fillId="0" borderId="0" xfId="1"/>
    <xf numFmtId="0" fontId="1" fillId="2" borderId="14" xfId="1" applyFont="1" applyFill="1" applyBorder="1" applyAlignment="1">
      <alignment horizontal="left" vertical="top" wrapText="1"/>
    </xf>
    <xf numFmtId="0" fontId="1" fillId="2" borderId="15" xfId="1" applyFont="1" applyFill="1" applyBorder="1" applyAlignment="1">
      <alignment vertical="top" wrapText="1"/>
    </xf>
    <xf numFmtId="49" fontId="1" fillId="2" borderId="15" xfId="1" applyNumberFormat="1" applyFont="1" applyFill="1" applyBorder="1" applyAlignment="1">
      <alignment vertical="top" wrapText="1"/>
    </xf>
    <xf numFmtId="0" fontId="1" fillId="2" borderId="15" xfId="1" applyFont="1" applyFill="1" applyBorder="1" applyAlignment="1">
      <alignment horizontal="center" vertical="top" wrapText="1"/>
    </xf>
    <xf numFmtId="0" fontId="1" fillId="2" borderId="1" xfId="1" applyFont="1" applyFill="1" applyBorder="1" applyAlignment="1">
      <alignment horizontal="center" vertical="top" wrapText="1"/>
    </xf>
    <xf numFmtId="0" fontId="1" fillId="7" borderId="15" xfId="1" applyFont="1" applyFill="1" applyBorder="1" applyAlignment="1">
      <alignment vertical="top" wrapText="1"/>
    </xf>
    <xf numFmtId="0" fontId="1" fillId="7" borderId="15" xfId="1" applyFont="1" applyFill="1" applyBorder="1" applyAlignment="1">
      <alignment horizontal="center" vertical="top" wrapText="1"/>
    </xf>
    <xf numFmtId="0" fontId="1" fillId="7" borderId="1" xfId="1" applyFont="1" applyFill="1" applyBorder="1" applyAlignment="1">
      <alignment horizontal="center" vertical="top" wrapText="1"/>
    </xf>
    <xf numFmtId="0" fontId="1" fillId="2" borderId="18" xfId="1" applyFont="1" applyFill="1" applyBorder="1" applyAlignment="1">
      <alignment horizontal="center" vertical="top" wrapText="1"/>
    </xf>
    <xf numFmtId="0" fontId="1" fillId="2" borderId="17" xfId="1" applyFont="1" applyFill="1" applyBorder="1" applyAlignment="1">
      <alignment vertical="top" wrapText="1"/>
    </xf>
    <xf numFmtId="0" fontId="1" fillId="2" borderId="17" xfId="1" applyFont="1" applyFill="1" applyBorder="1" applyAlignment="1">
      <alignment horizontal="center" vertical="top" wrapText="1"/>
    </xf>
    <xf numFmtId="0" fontId="1" fillId="7" borderId="14" xfId="1" applyNumberFormat="1" applyFont="1" applyFill="1" applyBorder="1" applyAlignment="1">
      <alignment horizontal="center" vertical="top" wrapText="1"/>
    </xf>
    <xf numFmtId="0" fontId="1" fillId="2" borderId="14" xfId="1" applyFont="1" applyFill="1" applyBorder="1" applyAlignment="1">
      <alignment horizontal="center" vertical="top" wrapText="1"/>
    </xf>
    <xf numFmtId="0" fontId="1" fillId="2" borderId="16" xfId="1" applyFont="1" applyFill="1" applyBorder="1" applyAlignment="1">
      <alignment horizontal="center" vertical="top" wrapText="1"/>
    </xf>
    <xf numFmtId="0" fontId="2" fillId="0" borderId="0" xfId="1" applyFill="1"/>
    <xf numFmtId="0" fontId="2" fillId="8" borderId="0" xfId="1" applyFill="1"/>
    <xf numFmtId="0" fontId="2" fillId="0" borderId="0" xfId="1" applyFont="1"/>
    <xf numFmtId="49" fontId="2" fillId="0" borderId="0" xfId="1" applyNumberFormat="1"/>
    <xf numFmtId="0" fontId="10" fillId="0" borderId="0" xfId="1" applyFont="1"/>
    <xf numFmtId="0" fontId="10" fillId="0" borderId="0" xfId="1" applyFont="1" applyFill="1"/>
    <xf numFmtId="0" fontId="2" fillId="0" borderId="0" xfId="1" applyFont="1" applyAlignment="1">
      <alignment wrapText="1"/>
    </xf>
    <xf numFmtId="0" fontId="11" fillId="0" borderId="0" xfId="1" applyFont="1" applyFill="1"/>
    <xf numFmtId="0" fontId="2" fillId="0" borderId="0" xfId="0" applyFont="1" applyAlignment="1">
      <alignment horizontal="left" vertical="top" wrapText="1"/>
    </xf>
    <xf numFmtId="0" fontId="0" fillId="3" borderId="0" xfId="0" applyFill="1" applyAlignment="1">
      <alignment horizontal="center" vertical="top" wrapText="1"/>
    </xf>
    <xf numFmtId="0" fontId="10" fillId="0" borderId="0" xfId="1" applyFont="1" applyAlignment="1">
      <alignment horizontal="left" vertical="center"/>
    </xf>
    <xf numFmtId="0" fontId="10" fillId="0" borderId="0" xfId="1" applyFont="1" applyAlignment="1">
      <alignment horizontal="left" vertical="center" wrapText="1"/>
    </xf>
  </cellXfs>
  <cellStyles count="2">
    <cellStyle name="Normal" xfId="0" builtinId="0"/>
    <cellStyle name="Normal 2" xfId="1"/>
  </cellStyles>
  <dxfs count="61">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border outline="0">
        <left style="medium">
          <color rgb="FFFFFFFF"/>
        </left>
      </border>
    </dxf>
    <dxf>
      <alignment horizontal="center" vertical="top" textRotation="0" wrapText="1" indent="0" justifyLastLine="0" shrinkToFit="0" readingOrder="0"/>
      <border outline="0">
        <left style="medium">
          <color rgb="FFFFFFFF"/>
        </left>
      </border>
    </dxf>
    <dxf>
      <alignment horizontal="center" vertical="top" textRotation="0" wrapText="1" indent="0" justifyLastLine="0" shrinkToFit="0" readingOrder="0"/>
      <border outline="0">
        <left style="medium">
          <color rgb="FFFFFFFF"/>
        </left>
      </border>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horizontal="general" vertical="top" textRotation="0" wrapText="1" indent="0" justifyLastLine="0" shrinkToFit="0" readingOrder="0"/>
    </dxf>
    <dxf>
      <alignment vertical="top" textRotation="0" wrapText="1" indent="0" justifyLastLine="0" shrinkToFit="0" readingOrder="0"/>
    </dxf>
    <dxf>
      <numFmt numFmtId="0" formatCode="General"/>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horizontal="general" vertical="top" textRotation="0" wrapText="1" indent="0" justifyLastLine="0" shrinkToFit="0" readingOrder="0"/>
    </dxf>
    <dxf>
      <alignment vertical="top" textRotation="0" wrapText="1" indent="0" justifyLastLine="0" shrinkToFit="0" readingOrder="0"/>
    </dxf>
    <dxf>
      <numFmt numFmtId="0" formatCode="General"/>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horizontal="general" vertical="top" textRotation="0" wrapText="1" indent="0" justifyLastLine="0" shrinkToFit="0" readingOrder="0"/>
    </dxf>
    <dxf>
      <alignment vertical="top" textRotation="0" wrapText="1" indent="0" justifyLastLine="0" shrinkToFit="0" readingOrder="0"/>
    </dxf>
    <dxf>
      <numFmt numFmtId="0" formatCode="General"/>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horizontal="general" vertical="top" textRotation="0" wrapText="1" indent="0" justifyLastLine="0" shrinkToFit="0" readingOrder="0"/>
    </dxf>
    <dxf>
      <alignment vertical="top" textRotation="0" wrapText="1" indent="0" justifyLastLine="0" shrinkToFit="0" readingOrder="0"/>
    </dxf>
    <dxf>
      <numFmt numFmtId="0" formatCode="General"/>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id="2" name="Testing_Validation_Calibration" displayName="Testing_Validation_Calibration" ref="A3:N20" totalsRowShown="0" headerRowDxfId="60" dataDxfId="59">
  <autoFilter ref="A3:N20"/>
  <tableColumns count="14">
    <tableColumn id="16" name="No." dataDxfId="58"/>
    <tableColumn id="1" name="Methodology Section" dataDxfId="57"/>
    <tableColumn id="15" name="Reference" dataDxfId="56"/>
    <tableColumn id="2" name="Element(s)" dataDxfId="55"/>
    <tableColumn id="9" name="Category" dataDxfId="54"/>
    <tableColumn id="3" name="Licensees" dataDxfId="53"/>
    <tableColumn id="6" name="Interrogation Type" dataDxfId="52">
      <calculatedColumnFormula>IF(Testing_Validation_Calibration[Category]="Input","Calibration",IF(Testing_Validation_Calibration[Category]="Process","Testing",IF(Testing_Validation_Calibration[Category]="Output","Validation","-")))</calculatedColumnFormula>
    </tableColumn>
    <tableColumn id="18" name="Aim" dataDxfId="51"/>
    <tableColumn id="7" name="Proposed Technique" dataDxfId="50"/>
    <tableColumn id="8" name="Test Data Required" dataDxfId="49"/>
    <tableColumn id="14" name="Required data held by licensee(s)" dataDxfId="48"/>
    <tableColumn id="11" name="Pass Measure" dataDxfId="47"/>
    <tableColumn id="12" name="Proposed action in event of fail" dataDxfId="46"/>
    <tableColumn id="4" name="Column1" dataDxfId="45"/>
  </tableColumns>
  <tableStyleInfo name="TableStyleMedium9" showFirstColumn="0" showLastColumn="0" showRowStripes="1" showColumnStripes="0"/>
</table>
</file>

<file path=xl/tables/table2.xml><?xml version="1.0" encoding="utf-8"?>
<table xmlns="http://schemas.openxmlformats.org/spreadsheetml/2006/main" id="1" name="Testing_Validation_Calibration2" displayName="Testing_Validation_Calibration2" ref="A3:M40" totalsRowShown="0" headerRowDxfId="44" dataDxfId="43">
  <autoFilter ref="A3:M40"/>
  <tableColumns count="13">
    <tableColumn id="16" name="No." dataDxfId="42"/>
    <tableColumn id="1" name="Methodology Section" dataDxfId="41"/>
    <tableColumn id="15" name="Reference" dataDxfId="40"/>
    <tableColumn id="2" name="Element(s)" dataDxfId="39"/>
    <tableColumn id="9" name="Category" dataDxfId="38"/>
    <tableColumn id="3" name="Licensees" dataDxfId="37"/>
    <tableColumn id="6" name="Interrogation Type" dataDxfId="36">
      <calculatedColumnFormula>IF(Testing_Validation_Calibration2[Category]="Input","Calibration",IF(Testing_Validation_Calibration2[Category]="Process","Testing",IF(Testing_Validation_Calibration2[Category]="Output","Validation","-")))</calculatedColumnFormula>
    </tableColumn>
    <tableColumn id="18" name="Aim" dataDxfId="35"/>
    <tableColumn id="7" name="Proposed Technique" dataDxfId="34"/>
    <tableColumn id="8" name="Test Data Required" dataDxfId="33"/>
    <tableColumn id="14" name="Required data held by licensee(s)" dataDxfId="32"/>
    <tableColumn id="11" name="Pass Measure" dataDxfId="31"/>
    <tableColumn id="12" name="Proposed action in event of fail" dataDxfId="30"/>
  </tableColumns>
  <tableStyleInfo name="TableStyleMedium9" showFirstColumn="0" showLastColumn="0" showRowStripes="1" showColumnStripes="0"/>
</table>
</file>

<file path=xl/tables/table3.xml><?xml version="1.0" encoding="utf-8"?>
<table xmlns="http://schemas.openxmlformats.org/spreadsheetml/2006/main" id="3" name="Testing_Validation_Calibration24" displayName="Testing_Validation_Calibration24" ref="A3:M25" totalsRowShown="0" headerRowDxfId="29" dataDxfId="28">
  <autoFilter ref="A3:M25"/>
  <tableColumns count="13">
    <tableColumn id="16" name="No." dataDxfId="27"/>
    <tableColumn id="1" name="Methodology Section" dataDxfId="26"/>
    <tableColumn id="15" name="Reference" dataDxfId="25"/>
    <tableColumn id="2" name="Element(s)" dataDxfId="24"/>
    <tableColumn id="9" name="Category" dataDxfId="23"/>
    <tableColumn id="3" name="Licensees" dataDxfId="22"/>
    <tableColumn id="6" name="Interrogation Type" dataDxfId="21">
      <calculatedColumnFormula>IF(Testing_Validation_Calibration24[Category]="Input","Calibration",IF(Testing_Validation_Calibration24[Category]="Process","Testing",IF(Testing_Validation_Calibration24[Category]="Output","Validation","-")))</calculatedColumnFormula>
    </tableColumn>
    <tableColumn id="18" name="Aim" dataDxfId="20"/>
    <tableColumn id="7" name="Proposed Technique" dataDxfId="19"/>
    <tableColumn id="8" name="Test Data Required" dataDxfId="18"/>
    <tableColumn id="14" name="Required data held by licensee(s)" dataDxfId="17"/>
    <tableColumn id="11" name="Pass Measure" dataDxfId="16"/>
    <tableColumn id="12" name="Proposed action in event of fail" dataDxfId="15"/>
  </tableColumns>
  <tableStyleInfo name="TableStyleMedium9" showFirstColumn="0" showLastColumn="0" showRowStripes="1" showColumnStripes="0"/>
</table>
</file>

<file path=xl/tables/table4.xml><?xml version="1.0" encoding="utf-8"?>
<table xmlns="http://schemas.openxmlformats.org/spreadsheetml/2006/main" id="4" name="Testing_Validation_Calibration245" displayName="Testing_Validation_Calibration245" ref="A3:M8" totalsRowShown="0" headerRowDxfId="14" dataDxfId="13">
  <autoFilter ref="A3:M8"/>
  <tableColumns count="13">
    <tableColumn id="16" name="No." dataDxfId="12"/>
    <tableColumn id="1" name="Methodology Section" dataDxfId="11"/>
    <tableColumn id="15" name="Reference" dataDxfId="10"/>
    <tableColumn id="2" name="Element(s)" dataDxfId="9"/>
    <tableColumn id="9" name="Category" dataDxfId="8"/>
    <tableColumn id="3" name="Licensees" dataDxfId="7"/>
    <tableColumn id="6" name="Interrogation Type" dataDxfId="6">
      <calculatedColumnFormula>IF(Testing_Validation_Calibration245[Category]="Input","Calibration",IF(Testing_Validation_Calibration245[Category]="Process","Testing",IF(Testing_Validation_Calibration245[Category]="Output","Validation","-")))</calculatedColumnFormula>
    </tableColumn>
    <tableColumn id="18" name="Aim" dataDxfId="5"/>
    <tableColumn id="7" name="Proposed Technique" dataDxfId="4"/>
    <tableColumn id="8" name="Test Data Required" dataDxfId="3"/>
    <tableColumn id="14" name="Required data held by licensee(s)" dataDxfId="2"/>
    <tableColumn id="11" name="Pass Measure" dataDxfId="1"/>
    <tableColumn id="12" name="Proposed action in event of fail"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H15" sqref="H15"/>
    </sheetView>
  </sheetViews>
  <sheetFormatPr defaultRowHeight="12.75" x14ac:dyDescent="0.35"/>
  <sheetData>
    <row r="1" spans="1:3" x14ac:dyDescent="0.35">
      <c r="A1" s="22" t="s">
        <v>450</v>
      </c>
    </row>
    <row r="3" spans="1:3" x14ac:dyDescent="0.35">
      <c r="A3" s="22" t="s">
        <v>449</v>
      </c>
      <c r="C3" t="s">
        <v>482</v>
      </c>
    </row>
    <row r="5" spans="1:3" x14ac:dyDescent="0.35">
      <c r="A5" s="22" t="s">
        <v>451</v>
      </c>
    </row>
    <row r="7" spans="1:3" x14ac:dyDescent="0.35">
      <c r="A7" s="22" t="s">
        <v>452</v>
      </c>
    </row>
    <row r="9" spans="1:3" x14ac:dyDescent="0.35">
      <c r="A9" s="22" t="s">
        <v>453</v>
      </c>
    </row>
    <row r="11" spans="1:3" x14ac:dyDescent="0.35">
      <c r="A11" s="22" t="s">
        <v>454</v>
      </c>
    </row>
    <row r="13" spans="1:3" x14ac:dyDescent="0.35">
      <c r="A13" s="22" t="s">
        <v>455</v>
      </c>
    </row>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0"/>
  <sheetViews>
    <sheetView topLeftCell="A3" workbookViewId="0">
      <pane xSplit="7" ySplit="1" topLeftCell="H4" activePane="bottomRight" state="frozen"/>
      <selection activeCell="A3" sqref="A3"/>
      <selection pane="topRight" activeCell="H3" sqref="H3"/>
      <selection pane="bottomLeft" activeCell="A4" sqref="A4"/>
      <selection pane="bottomRight" activeCell="A5" sqref="A5"/>
    </sheetView>
  </sheetViews>
  <sheetFormatPr defaultColWidth="9.1328125" defaultRowHeight="12.75" x14ac:dyDescent="0.35"/>
  <cols>
    <col min="1" max="1" width="9.1328125" style="1"/>
    <col min="2" max="2" width="22.59765625" style="1" bestFit="1" customWidth="1"/>
    <col min="3" max="3" width="20.3984375" style="1" bestFit="1" customWidth="1"/>
    <col min="4" max="4" width="23.265625" style="1" customWidth="1"/>
    <col min="5" max="6" width="19.73046875" style="1" customWidth="1"/>
    <col min="7" max="8" width="22.73046875" style="1" customWidth="1"/>
    <col min="9" max="9" width="24.86328125" style="1" customWidth="1"/>
    <col min="10" max="11" width="22" style="1" customWidth="1"/>
    <col min="12" max="12" width="22.265625" style="1" customWidth="1"/>
    <col min="13" max="13" width="39.1328125" style="1" customWidth="1"/>
    <col min="14" max="14" width="9.1328125" style="1"/>
    <col min="15" max="15" width="13.1328125" style="1" customWidth="1"/>
    <col min="16" max="16" width="17.59765625" style="1" customWidth="1"/>
    <col min="17" max="17" width="24.73046875" style="1" customWidth="1"/>
    <col min="18" max="18" width="13.59765625" style="1" customWidth="1"/>
    <col min="19" max="16384" width="9.1328125" style="1"/>
  </cols>
  <sheetData>
    <row r="1" spans="1:18" ht="12.75" customHeight="1" x14ac:dyDescent="0.35">
      <c r="A1" s="6" t="s">
        <v>14</v>
      </c>
      <c r="B1" s="6"/>
      <c r="O1" s="53" t="s">
        <v>237</v>
      </c>
      <c r="P1" s="53"/>
    </row>
    <row r="2" spans="1:18" ht="35.25" customHeight="1" x14ac:dyDescent="0.35">
      <c r="A2" s="52"/>
      <c r="B2" s="52"/>
      <c r="C2" s="52"/>
      <c r="D2" s="52"/>
      <c r="O2" s="53"/>
      <c r="P2" s="53"/>
    </row>
    <row r="3" spans="1:18" ht="42.75" customHeight="1" thickBot="1" x14ac:dyDescent="0.4">
      <c r="A3" s="3" t="s">
        <v>9</v>
      </c>
      <c r="B3" s="1" t="s">
        <v>0</v>
      </c>
      <c r="C3" s="2" t="s">
        <v>8</v>
      </c>
      <c r="D3" s="2" t="s">
        <v>4</v>
      </c>
      <c r="E3" s="3" t="s">
        <v>1</v>
      </c>
      <c r="F3" s="3" t="s">
        <v>3</v>
      </c>
      <c r="G3" s="3" t="s">
        <v>17</v>
      </c>
      <c r="H3" s="3" t="s">
        <v>16</v>
      </c>
      <c r="I3" s="3" t="s">
        <v>12</v>
      </c>
      <c r="J3" s="3" t="s">
        <v>6</v>
      </c>
      <c r="K3" s="3" t="s">
        <v>18</v>
      </c>
      <c r="L3" s="3" t="s">
        <v>5</v>
      </c>
      <c r="M3" s="3" t="s">
        <v>15</v>
      </c>
      <c r="N3" s="1" t="s">
        <v>219</v>
      </c>
      <c r="O3" s="7" t="s">
        <v>19</v>
      </c>
      <c r="P3" s="7" t="s">
        <v>20</v>
      </c>
      <c r="Q3" s="7" t="s">
        <v>23</v>
      </c>
      <c r="R3" s="7"/>
    </row>
    <row r="4" spans="1:18" ht="114" customHeight="1" thickBot="1" x14ac:dyDescent="0.4">
      <c r="A4" s="3" t="s">
        <v>21</v>
      </c>
      <c r="B4" s="2" t="s">
        <v>22</v>
      </c>
      <c r="C4" s="2" t="s">
        <v>53</v>
      </c>
      <c r="D4" s="2" t="s">
        <v>483</v>
      </c>
      <c r="E4" s="3" t="s">
        <v>13</v>
      </c>
      <c r="F4" s="4" t="s">
        <v>10</v>
      </c>
      <c r="G4" s="4" t="str">
        <f>IF(Testing_Validation_Calibration[Category]="Input","Calibration",IF(Testing_Validation_Calibration[Category]="Process","Testing",IF(Testing_Validation_Calibration[Category]="Output","Validation","-")))</f>
        <v>Calibration</v>
      </c>
      <c r="H4" s="14" t="s">
        <v>68</v>
      </c>
      <c r="I4" s="15" t="s">
        <v>78</v>
      </c>
      <c r="J4" s="15" t="s">
        <v>25</v>
      </c>
      <c r="K4" s="4" t="s">
        <v>7</v>
      </c>
      <c r="L4" s="3" t="s">
        <v>484</v>
      </c>
      <c r="M4" s="3" t="s">
        <v>485</v>
      </c>
      <c r="N4" s="4"/>
      <c r="O4" s="1">
        <v>2</v>
      </c>
      <c r="P4" s="2">
        <v>4</v>
      </c>
      <c r="Q4" s="9" t="s">
        <v>220</v>
      </c>
    </row>
    <row r="5" spans="1:18" ht="115.15" thickBot="1" x14ac:dyDescent="0.4">
      <c r="A5" s="8" t="s">
        <v>27</v>
      </c>
      <c r="B5" s="2" t="s">
        <v>22</v>
      </c>
      <c r="C5" s="2" t="s">
        <v>53</v>
      </c>
      <c r="D5" s="2" t="s">
        <v>24</v>
      </c>
      <c r="E5" s="3" t="s">
        <v>13</v>
      </c>
      <c r="F5" s="3" t="s">
        <v>10</v>
      </c>
      <c r="G5" s="4" t="str">
        <f>IF(Testing_Validation_Calibration[Category]="Input","Calibration",IF(Testing_Validation_Calibration[Category]="Process","Testing",IF(Testing_Validation_Calibration[Category]="Output","Validation","-")))</f>
        <v>Calibration</v>
      </c>
      <c r="H5" s="13" t="s">
        <v>69</v>
      </c>
      <c r="I5" s="16" t="s">
        <v>486</v>
      </c>
      <c r="J5" s="16" t="s">
        <v>28</v>
      </c>
      <c r="K5" s="3" t="s">
        <v>7</v>
      </c>
      <c r="L5" s="3" t="s">
        <v>87</v>
      </c>
      <c r="M5" s="3" t="s">
        <v>500</v>
      </c>
      <c r="N5" s="4"/>
      <c r="O5" s="1">
        <v>3</v>
      </c>
      <c r="P5" s="2">
        <v>4</v>
      </c>
      <c r="Q5" s="9" t="s">
        <v>221</v>
      </c>
    </row>
    <row r="6" spans="1:18" ht="115.15" thickBot="1" x14ac:dyDescent="0.4">
      <c r="A6" s="3" t="s">
        <v>29</v>
      </c>
      <c r="B6" s="2" t="s">
        <v>22</v>
      </c>
      <c r="C6" s="2" t="s">
        <v>53</v>
      </c>
      <c r="D6" s="2" t="s">
        <v>24</v>
      </c>
      <c r="E6" s="3" t="s">
        <v>13</v>
      </c>
      <c r="F6" s="3" t="s">
        <v>10</v>
      </c>
      <c r="G6" s="4" t="str">
        <f>IF(Testing_Validation_Calibration[Category]="Input","Calibration",IF(Testing_Validation_Calibration[Category]="Process","Testing",IF(Testing_Validation_Calibration[Category]="Output","Validation","-")))</f>
        <v>Calibration</v>
      </c>
      <c r="H6" s="17" t="s">
        <v>487</v>
      </c>
      <c r="I6" s="18" t="s">
        <v>263</v>
      </c>
      <c r="J6" s="18" t="s">
        <v>30</v>
      </c>
      <c r="K6" s="4" t="s">
        <v>7</v>
      </c>
      <c r="L6" s="3" t="s">
        <v>88</v>
      </c>
      <c r="M6" s="3" t="s">
        <v>488</v>
      </c>
      <c r="N6" s="4"/>
      <c r="O6" s="1">
        <v>2</v>
      </c>
      <c r="P6" s="1">
        <v>4</v>
      </c>
      <c r="Q6" s="9" t="s">
        <v>222</v>
      </c>
    </row>
    <row r="7" spans="1:18" ht="66.75" customHeight="1" thickBot="1" x14ac:dyDescent="0.4">
      <c r="A7" s="8" t="s">
        <v>31</v>
      </c>
      <c r="B7" s="2" t="s">
        <v>22</v>
      </c>
      <c r="C7" s="2" t="s">
        <v>53</v>
      </c>
      <c r="D7" s="2" t="s">
        <v>32</v>
      </c>
      <c r="E7" s="3" t="s">
        <v>2</v>
      </c>
      <c r="F7" s="3" t="s">
        <v>10</v>
      </c>
      <c r="G7" s="4" t="str">
        <f>IF(Testing_Validation_Calibration[Category]="Input","Calibration",IF(Testing_Validation_Calibration[Category]="Process","Testing",IF(Testing_Validation_Calibration[Category]="Output","Validation","-")))</f>
        <v>Testing</v>
      </c>
      <c r="H7" s="13" t="s">
        <v>75</v>
      </c>
      <c r="I7" s="16" t="s">
        <v>77</v>
      </c>
      <c r="J7" s="16" t="s">
        <v>33</v>
      </c>
      <c r="K7" s="4" t="s">
        <v>7</v>
      </c>
      <c r="L7" s="3" t="s">
        <v>34</v>
      </c>
      <c r="M7" s="3" t="s">
        <v>35</v>
      </c>
      <c r="N7" s="4"/>
      <c r="O7" s="1">
        <v>2</v>
      </c>
      <c r="P7" s="1">
        <v>2</v>
      </c>
      <c r="Q7" s="9" t="s">
        <v>36</v>
      </c>
    </row>
    <row r="8" spans="1:18" ht="66.75" customHeight="1" thickBot="1" x14ac:dyDescent="0.4">
      <c r="A8" s="3" t="s">
        <v>37</v>
      </c>
      <c r="B8" s="2" t="s">
        <v>22</v>
      </c>
      <c r="C8" s="2" t="s">
        <v>53</v>
      </c>
      <c r="D8" s="2" t="s">
        <v>38</v>
      </c>
      <c r="E8" s="4" t="s">
        <v>2</v>
      </c>
      <c r="F8" s="4" t="s">
        <v>10</v>
      </c>
      <c r="G8" s="4" t="str">
        <f>IF(Testing_Validation_Calibration[Category]="Input","Calibration",IF(Testing_Validation_Calibration[Category]="Process","Testing",IF(Testing_Validation_Calibration[Category]="Output","Validation","-")))</f>
        <v>Testing</v>
      </c>
      <c r="H8" s="17" t="s">
        <v>497</v>
      </c>
      <c r="I8" s="18" t="s">
        <v>498</v>
      </c>
      <c r="J8" s="18" t="s">
        <v>25</v>
      </c>
      <c r="K8" s="3" t="s">
        <v>26</v>
      </c>
      <c r="L8" s="3" t="s">
        <v>86</v>
      </c>
      <c r="M8" s="3" t="s">
        <v>35</v>
      </c>
      <c r="N8" s="4"/>
      <c r="O8" s="1">
        <v>2</v>
      </c>
      <c r="P8" s="1">
        <v>4</v>
      </c>
      <c r="Q8" s="9" t="s">
        <v>489</v>
      </c>
    </row>
    <row r="9" spans="1:18" ht="76.900000000000006" thickBot="1" x14ac:dyDescent="0.4">
      <c r="A9" s="8" t="s">
        <v>39</v>
      </c>
      <c r="B9" s="2" t="s">
        <v>22</v>
      </c>
      <c r="C9" s="2" t="s">
        <v>53</v>
      </c>
      <c r="D9" s="2" t="s">
        <v>490</v>
      </c>
      <c r="E9" s="3" t="s">
        <v>2</v>
      </c>
      <c r="F9" s="3" t="s">
        <v>10</v>
      </c>
      <c r="G9" s="4" t="str">
        <f>IF(Testing_Validation_Calibration[Category]="Input","Calibration",IF(Testing_Validation_Calibration[Category]="Process","Testing",IF(Testing_Validation_Calibration[Category]="Output","Validation","-")))</f>
        <v>Testing</v>
      </c>
      <c r="H9" s="13" t="s">
        <v>491</v>
      </c>
      <c r="I9" s="16" t="s">
        <v>499</v>
      </c>
      <c r="J9" s="16" t="s">
        <v>46</v>
      </c>
      <c r="K9" s="3" t="s">
        <v>26</v>
      </c>
      <c r="L9" s="3" t="s">
        <v>47</v>
      </c>
      <c r="M9" s="3" t="s">
        <v>492</v>
      </c>
      <c r="N9" s="4"/>
      <c r="O9" s="1">
        <v>4</v>
      </c>
      <c r="P9" s="1">
        <v>1</v>
      </c>
      <c r="Q9" s="9" t="s">
        <v>89</v>
      </c>
    </row>
    <row r="10" spans="1:18" ht="99" customHeight="1" thickBot="1" x14ac:dyDescent="0.4">
      <c r="A10" s="3" t="s">
        <v>40</v>
      </c>
      <c r="B10" s="2" t="s">
        <v>22</v>
      </c>
      <c r="C10" s="2" t="s">
        <v>53</v>
      </c>
      <c r="D10" s="2" t="s">
        <v>48</v>
      </c>
      <c r="E10" s="4" t="s">
        <v>2</v>
      </c>
      <c r="F10" s="3" t="s">
        <v>10</v>
      </c>
      <c r="G10" s="4" t="str">
        <f>IF(Testing_Validation_Calibration[Category]="Input","Calibration",IF(Testing_Validation_Calibration[Category]="Process","Testing",IF(Testing_Validation_Calibration[Category]="Output","Validation","-")))</f>
        <v>Testing</v>
      </c>
      <c r="H10" s="17" t="s">
        <v>49</v>
      </c>
      <c r="I10" s="18" t="s">
        <v>493</v>
      </c>
      <c r="J10" s="18" t="s">
        <v>51</v>
      </c>
      <c r="K10" s="3" t="s">
        <v>26</v>
      </c>
      <c r="L10" s="3" t="s">
        <v>50</v>
      </c>
      <c r="M10" s="3" t="s">
        <v>35</v>
      </c>
      <c r="N10" s="4"/>
      <c r="O10" s="1">
        <v>2</v>
      </c>
      <c r="P10" s="1">
        <v>4</v>
      </c>
      <c r="Q10" s="9" t="s">
        <v>494</v>
      </c>
    </row>
    <row r="11" spans="1:18" ht="102.4" thickBot="1" x14ac:dyDescent="0.4">
      <c r="A11" s="8" t="s">
        <v>41</v>
      </c>
      <c r="B11" s="2" t="s">
        <v>22</v>
      </c>
      <c r="C11" s="2" t="s">
        <v>53</v>
      </c>
      <c r="D11" s="2" t="s">
        <v>52</v>
      </c>
      <c r="E11" s="4" t="s">
        <v>11</v>
      </c>
      <c r="F11" s="3" t="s">
        <v>10</v>
      </c>
      <c r="G11" s="4" t="str">
        <f>IF(Testing_Validation_Calibration[Category]="Input","Calibration",IF(Testing_Validation_Calibration[Category]="Process","Testing",IF(Testing_Validation_Calibration[Category]="Output","Validation","-")))</f>
        <v>Validation</v>
      </c>
      <c r="H11" s="13" t="s">
        <v>70</v>
      </c>
      <c r="I11" s="16" t="s">
        <v>76</v>
      </c>
      <c r="J11" s="16" t="s">
        <v>495</v>
      </c>
      <c r="K11" s="3" t="s">
        <v>26</v>
      </c>
      <c r="L11" s="3" t="s">
        <v>84</v>
      </c>
      <c r="M11" s="3" t="s">
        <v>85</v>
      </c>
      <c r="N11" s="4"/>
      <c r="O11" s="1">
        <v>2</v>
      </c>
      <c r="P11" s="1">
        <v>1</v>
      </c>
      <c r="Q11" s="9" t="s">
        <v>62</v>
      </c>
    </row>
    <row r="12" spans="1:18" ht="76.900000000000006" thickBot="1" x14ac:dyDescent="0.4">
      <c r="A12" s="3" t="s">
        <v>42</v>
      </c>
      <c r="B12" s="2" t="s">
        <v>22</v>
      </c>
      <c r="C12" s="2" t="s">
        <v>53</v>
      </c>
      <c r="D12" s="2" t="s">
        <v>54</v>
      </c>
      <c r="E12" s="4" t="s">
        <v>11</v>
      </c>
      <c r="F12" s="3" t="s">
        <v>10</v>
      </c>
      <c r="G12" s="4" t="str">
        <f>IF(Testing_Validation_Calibration[Category]="Input","Calibration",IF(Testing_Validation_Calibration[Category]="Process","Testing",IF(Testing_Validation_Calibration[Category]="Output","Validation","-")))</f>
        <v>Validation</v>
      </c>
      <c r="H12" s="17" t="s">
        <v>55</v>
      </c>
      <c r="I12" s="18" t="s">
        <v>501</v>
      </c>
      <c r="J12" s="18" t="s">
        <v>79</v>
      </c>
      <c r="K12" s="3" t="s">
        <v>26</v>
      </c>
      <c r="L12" s="3" t="s">
        <v>83</v>
      </c>
      <c r="M12" s="3" t="s">
        <v>85</v>
      </c>
      <c r="N12" s="4"/>
      <c r="O12" s="1">
        <v>2</v>
      </c>
      <c r="P12" s="1">
        <v>1</v>
      </c>
      <c r="Q12" s="9" t="s">
        <v>502</v>
      </c>
    </row>
    <row r="13" spans="1:18" ht="89.65" thickBot="1" x14ac:dyDescent="0.4">
      <c r="A13" s="8" t="s">
        <v>43</v>
      </c>
      <c r="B13" s="2" t="s">
        <v>22</v>
      </c>
      <c r="C13" s="2" t="s">
        <v>53</v>
      </c>
      <c r="D13" s="2" t="s">
        <v>56</v>
      </c>
      <c r="E13" s="4" t="s">
        <v>11</v>
      </c>
      <c r="F13" s="3" t="s">
        <v>10</v>
      </c>
      <c r="G13" s="4" t="str">
        <f>IF(Testing_Validation_Calibration[Category]="Input","Calibration",IF(Testing_Validation_Calibration[Category]="Process","Testing",IF(Testing_Validation_Calibration[Category]="Output","Validation","-")))</f>
        <v>Validation</v>
      </c>
      <c r="H13" s="13" t="s">
        <v>71</v>
      </c>
      <c r="I13" s="16" t="s">
        <v>59</v>
      </c>
      <c r="J13" s="16" t="s">
        <v>81</v>
      </c>
      <c r="K13" s="3" t="s">
        <v>26</v>
      </c>
      <c r="L13" s="3" t="s">
        <v>60</v>
      </c>
      <c r="M13" s="3" t="s">
        <v>61</v>
      </c>
      <c r="N13" s="4"/>
      <c r="O13" s="1">
        <v>4</v>
      </c>
      <c r="P13" s="1">
        <v>1</v>
      </c>
      <c r="Q13" s="9" t="s">
        <v>90</v>
      </c>
    </row>
    <row r="14" spans="1:18" ht="76.900000000000006" thickBot="1" x14ac:dyDescent="0.4">
      <c r="A14" s="3" t="s">
        <v>44</v>
      </c>
      <c r="B14" s="2" t="s">
        <v>22</v>
      </c>
      <c r="C14" s="2" t="s">
        <v>53</v>
      </c>
      <c r="D14" s="2" t="s">
        <v>57</v>
      </c>
      <c r="E14" s="4" t="s">
        <v>11</v>
      </c>
      <c r="F14" s="3" t="s">
        <v>10</v>
      </c>
      <c r="G14" s="4" t="str">
        <f>IF(Testing_Validation_Calibration[Category]="Input","Calibration",IF(Testing_Validation_Calibration[Category]="Process","Testing",IF(Testing_Validation_Calibration[Category]="Output","Validation","-")))</f>
        <v>Validation</v>
      </c>
      <c r="H14" s="17" t="s">
        <v>72</v>
      </c>
      <c r="I14" s="18" t="s">
        <v>496</v>
      </c>
      <c r="J14" s="18" t="s">
        <v>64</v>
      </c>
      <c r="K14" s="3" t="s">
        <v>26</v>
      </c>
      <c r="L14" s="4" t="s">
        <v>65</v>
      </c>
      <c r="M14" s="3" t="s">
        <v>61</v>
      </c>
      <c r="N14" s="4"/>
      <c r="O14" s="1">
        <v>4</v>
      </c>
      <c r="P14" s="1">
        <v>2</v>
      </c>
      <c r="Q14" s="9" t="s">
        <v>63</v>
      </c>
    </row>
    <row r="15" spans="1:18" ht="76.900000000000006" thickBot="1" x14ac:dyDescent="0.4">
      <c r="A15" s="8" t="s">
        <v>45</v>
      </c>
      <c r="B15" s="2" t="s">
        <v>22</v>
      </c>
      <c r="C15" s="2" t="s">
        <v>53</v>
      </c>
      <c r="D15" s="2" t="s">
        <v>58</v>
      </c>
      <c r="E15" s="4" t="s">
        <v>11</v>
      </c>
      <c r="F15" s="3" t="s">
        <v>10</v>
      </c>
      <c r="G15" s="4" t="str">
        <f>IF(Testing_Validation_Calibration[Category]="Input","Calibration",IF(Testing_Validation_Calibration[Category]="Process","Testing",IF(Testing_Validation_Calibration[Category]="Output","Validation","-")))</f>
        <v>Validation</v>
      </c>
      <c r="H15" s="13" t="s">
        <v>73</v>
      </c>
      <c r="I15" s="16" t="s">
        <v>74</v>
      </c>
      <c r="J15" s="16" t="s">
        <v>80</v>
      </c>
      <c r="K15" s="3" t="s">
        <v>67</v>
      </c>
      <c r="L15" s="4" t="s">
        <v>66</v>
      </c>
      <c r="M15" s="3" t="s">
        <v>82</v>
      </c>
      <c r="N15" s="4"/>
      <c r="O15" s="1">
        <v>4</v>
      </c>
      <c r="P15" s="1">
        <v>3</v>
      </c>
      <c r="Q15" s="9" t="s">
        <v>91</v>
      </c>
    </row>
    <row r="16" spans="1:18" x14ac:dyDescent="0.35">
      <c r="A16" s="4"/>
      <c r="B16" s="2"/>
      <c r="C16" s="2"/>
      <c r="E16" s="4"/>
      <c r="F16" s="4"/>
      <c r="G16" s="4" t="str">
        <f>IF(Testing_Validation_Calibration[Category]="Input","Calibration",IF(Testing_Validation_Calibration[Category]="Process","Testing",IF(Testing_Validation_Calibration[Category]="Output","Validation","-")))</f>
        <v>-</v>
      </c>
      <c r="H16" s="4"/>
      <c r="I16" s="4"/>
      <c r="J16" s="4"/>
      <c r="K16" s="4"/>
      <c r="L16" s="4"/>
      <c r="M16" s="4"/>
      <c r="N16" s="4"/>
    </row>
    <row r="17" spans="1:16" ht="25.5" x14ac:dyDescent="0.35">
      <c r="A17" s="5"/>
      <c r="B17" s="2"/>
      <c r="C17" s="2"/>
      <c r="E17" s="4"/>
      <c r="F17" s="4"/>
      <c r="G17" s="4" t="str">
        <f>IF(Testing_Validation_Calibration[Category]="Input","Calibration",IF(Testing_Validation_Calibration[Category]="Process","Testing",IF(Testing_Validation_Calibration[Category]="Output","Validation","-")))</f>
        <v>-</v>
      </c>
      <c r="H17" s="4"/>
      <c r="I17" s="4"/>
      <c r="J17" s="4"/>
      <c r="K17" s="4"/>
      <c r="L17" s="4"/>
      <c r="M17" s="4"/>
      <c r="N17" s="4"/>
      <c r="O17" s="1" t="s">
        <v>531</v>
      </c>
      <c r="P17" s="1" t="s">
        <v>227</v>
      </c>
    </row>
    <row r="18" spans="1:16" x14ac:dyDescent="0.35">
      <c r="A18" s="4"/>
      <c r="B18" s="2"/>
      <c r="C18" s="2"/>
      <c r="E18" s="4"/>
      <c r="F18" s="4"/>
      <c r="G18" s="4" t="str">
        <f>IF(Testing_Validation_Calibration[Category]="Input","Calibration",IF(Testing_Validation_Calibration[Category]="Process","Testing",IF(Testing_Validation_Calibration[Category]="Output","Validation","-")))</f>
        <v>-</v>
      </c>
      <c r="H18" s="4"/>
      <c r="I18" s="4"/>
      <c r="J18" s="4"/>
      <c r="K18" s="4"/>
      <c r="L18" s="4"/>
      <c r="M18" s="4"/>
      <c r="N18" s="4" t="s">
        <v>218</v>
      </c>
      <c r="O18" s="1">
        <f>SUM(O4:O15)</f>
        <v>33</v>
      </c>
      <c r="P18" s="1">
        <f>SUMPRODUCT(O4:O15,P4:P15)</f>
        <v>80</v>
      </c>
    </row>
    <row r="19" spans="1:16" x14ac:dyDescent="0.35">
      <c r="A19" s="5"/>
      <c r="B19" s="2"/>
      <c r="C19" s="2"/>
      <c r="E19" s="4"/>
      <c r="F19" s="4"/>
      <c r="G19" s="4" t="str">
        <f>IF(Testing_Validation_Calibration[Category]="Input","Calibration",IF(Testing_Validation_Calibration[Category]="Process","Testing",IF(Testing_Validation_Calibration[Category]="Output","Validation","-")))</f>
        <v>-</v>
      </c>
      <c r="H19" s="4"/>
      <c r="I19" s="4"/>
      <c r="J19" s="4"/>
      <c r="K19" s="4"/>
      <c r="L19" s="4"/>
      <c r="M19" s="4"/>
      <c r="N19" s="4"/>
    </row>
    <row r="20" spans="1:16" x14ac:dyDescent="0.35">
      <c r="A20" s="4"/>
      <c r="B20" s="2"/>
      <c r="C20" s="2"/>
      <c r="E20" s="4"/>
      <c r="F20" s="4"/>
      <c r="G20" s="4" t="str">
        <f>IF(Testing_Validation_Calibration[Category]="Input","Calibration",IF(Testing_Validation_Calibration[Category]="Process","Testing",IF(Testing_Validation_Calibration[Category]="Output","Validation","-")))</f>
        <v>-</v>
      </c>
      <c r="H20" s="4"/>
      <c r="I20" s="4"/>
      <c r="J20" s="4"/>
      <c r="K20" s="4"/>
      <c r="L20" s="4"/>
      <c r="M20" s="4"/>
      <c r="N20" s="4"/>
    </row>
  </sheetData>
  <mergeCells count="2">
    <mergeCell ref="A2:D2"/>
    <mergeCell ref="O1:P2"/>
  </mergeCells>
  <dataValidations count="3">
    <dataValidation type="list" allowBlank="1" showInputMessage="1" showErrorMessage="1" sqref="E4:E20">
      <formula1>"Input,Process,Output"</formula1>
    </dataValidation>
    <dataValidation type="list" allowBlank="1" showInputMessage="1" showErrorMessage="1" sqref="F4:F20">
      <formula1>"All Licensees,NGET Only,SHE-T Only,SPT Only,NGET &amp; SHE-T Only,NGET &amp; SPT Only,SHE-T &amp; SPT Only"</formula1>
    </dataValidation>
    <dataValidation type="list" allowBlank="1" showInputMessage="1" showErrorMessage="1" sqref="K4:K7">
      <formula1>"Yes,No"</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4"/>
  <sheetViews>
    <sheetView tabSelected="1" topLeftCell="A3" workbookViewId="0">
      <pane xSplit="7" ySplit="1" topLeftCell="H4" activePane="bottomRight" state="frozen"/>
      <selection activeCell="A3" sqref="A3"/>
      <selection pane="topRight" activeCell="H3" sqref="H3"/>
      <selection pane="bottomLeft" activeCell="A4" sqref="A4"/>
      <selection pane="bottomRight" activeCell="H26" sqref="H26"/>
    </sheetView>
  </sheetViews>
  <sheetFormatPr defaultColWidth="9.1328125" defaultRowHeight="12.75" x14ac:dyDescent="0.35"/>
  <cols>
    <col min="1" max="1" width="9.1328125" style="1"/>
    <col min="2" max="2" width="22.59765625" style="1" bestFit="1" customWidth="1"/>
    <col min="3" max="3" width="20.3984375" style="1" bestFit="1" customWidth="1"/>
    <col min="4" max="4" width="23.265625" style="1" customWidth="1"/>
    <col min="5" max="6" width="19.73046875" style="1" customWidth="1"/>
    <col min="7" max="8" width="22.73046875" style="1" customWidth="1"/>
    <col min="9" max="9" width="24.86328125" style="1" customWidth="1"/>
    <col min="10" max="11" width="22" style="1" customWidth="1"/>
    <col min="12" max="12" width="22.265625" style="1" customWidth="1"/>
    <col min="13" max="13" width="39.1328125" style="1" customWidth="1"/>
    <col min="14" max="14" width="9.1328125" style="1"/>
    <col min="15" max="15" width="13.1328125" style="1" customWidth="1"/>
    <col min="16" max="16" width="17.59765625" style="1" customWidth="1"/>
    <col min="17" max="17" width="34.3984375" style="1" customWidth="1"/>
    <col min="18" max="18" width="13.59765625" style="1" customWidth="1"/>
    <col min="19" max="16384" width="9.1328125" style="1"/>
  </cols>
  <sheetData>
    <row r="1" spans="1:21" ht="37.5" customHeight="1" x14ac:dyDescent="0.35">
      <c r="A1" s="6" t="s">
        <v>14</v>
      </c>
      <c r="B1" s="6"/>
      <c r="O1" s="53" t="s">
        <v>237</v>
      </c>
      <c r="P1" s="53"/>
    </row>
    <row r="2" spans="1:21" ht="18" customHeight="1" x14ac:dyDescent="0.35">
      <c r="A2" s="52"/>
      <c r="B2" s="52"/>
      <c r="C2" s="52"/>
      <c r="D2" s="52"/>
      <c r="O2" s="53"/>
      <c r="P2" s="53"/>
    </row>
    <row r="3" spans="1:21" ht="42.75" customHeight="1" thickBot="1" x14ac:dyDescent="0.4">
      <c r="A3" s="3" t="s">
        <v>9</v>
      </c>
      <c r="B3" s="1" t="s">
        <v>0</v>
      </c>
      <c r="C3" s="2" t="s">
        <v>8</v>
      </c>
      <c r="D3" s="2" t="s">
        <v>4</v>
      </c>
      <c r="E3" s="3" t="s">
        <v>1</v>
      </c>
      <c r="F3" s="3" t="s">
        <v>3</v>
      </c>
      <c r="G3" s="3" t="s">
        <v>17</v>
      </c>
      <c r="H3" s="3" t="s">
        <v>16</v>
      </c>
      <c r="I3" s="3" t="s">
        <v>12</v>
      </c>
      <c r="J3" s="3" t="s">
        <v>6</v>
      </c>
      <c r="K3" s="3" t="s">
        <v>18</v>
      </c>
      <c r="L3" s="3" t="s">
        <v>5</v>
      </c>
      <c r="M3" s="3" t="s">
        <v>15</v>
      </c>
      <c r="O3" s="7" t="s">
        <v>19</v>
      </c>
      <c r="P3" s="7" t="s">
        <v>20</v>
      </c>
      <c r="Q3" s="7" t="s">
        <v>23</v>
      </c>
      <c r="R3" s="7"/>
      <c r="S3" s="2" t="s">
        <v>165</v>
      </c>
      <c r="T3" s="2" t="s">
        <v>166</v>
      </c>
    </row>
    <row r="4" spans="1:21" ht="136.5" customHeight="1" thickBot="1" x14ac:dyDescent="0.4">
      <c r="A4" s="3" t="s">
        <v>92</v>
      </c>
      <c r="B4" s="2" t="s">
        <v>93</v>
      </c>
      <c r="C4" s="2" t="s">
        <v>53</v>
      </c>
      <c r="D4" s="2" t="s">
        <v>94</v>
      </c>
      <c r="E4" s="3" t="s">
        <v>11</v>
      </c>
      <c r="F4" s="4" t="s">
        <v>97</v>
      </c>
      <c r="G4" s="4" t="str">
        <f>IF(Testing_Validation_Calibration2[Category]="Input","Calibration",IF(Testing_Validation_Calibration2[Category]="Process","Testing",IF(Testing_Validation_Calibration2[Category]="Output","Validation","-")))</f>
        <v>Validation</v>
      </c>
      <c r="H4" s="3" t="s">
        <v>95</v>
      </c>
      <c r="I4" s="3" t="s">
        <v>264</v>
      </c>
      <c r="J4" s="3" t="s">
        <v>96</v>
      </c>
      <c r="K4" s="4" t="s">
        <v>7</v>
      </c>
      <c r="L4" s="3" t="s">
        <v>266</v>
      </c>
      <c r="M4" s="3" t="s">
        <v>98</v>
      </c>
      <c r="O4" s="1">
        <v>8</v>
      </c>
      <c r="P4" s="2">
        <v>4</v>
      </c>
      <c r="Q4" s="11" t="s">
        <v>503</v>
      </c>
      <c r="R4" s="1">
        <f t="shared" ref="R4:R37" si="0">T4*O4</f>
        <v>8</v>
      </c>
      <c r="S4" s="1">
        <v>1</v>
      </c>
      <c r="T4" s="1">
        <v>1</v>
      </c>
      <c r="U4" s="1">
        <f t="shared" ref="U4:U37" si="1">P4*O4*T4</f>
        <v>32</v>
      </c>
    </row>
    <row r="5" spans="1:21" ht="141" customHeight="1" thickBot="1" x14ac:dyDescent="0.4">
      <c r="A5" s="8" t="s">
        <v>532</v>
      </c>
      <c r="B5" s="2" t="s">
        <v>93</v>
      </c>
      <c r="C5" s="2" t="s">
        <v>53</v>
      </c>
      <c r="D5" s="2" t="s">
        <v>533</v>
      </c>
      <c r="E5" s="3" t="s">
        <v>11</v>
      </c>
      <c r="F5" s="4" t="s">
        <v>534</v>
      </c>
      <c r="G5" s="4" t="s">
        <v>535</v>
      </c>
      <c r="H5" s="3" t="s">
        <v>536</v>
      </c>
      <c r="I5" s="3" t="s">
        <v>264</v>
      </c>
      <c r="J5" s="3" t="s">
        <v>537</v>
      </c>
      <c r="K5" s="4" t="s">
        <v>538</v>
      </c>
      <c r="L5" s="3" t="s">
        <v>539</v>
      </c>
      <c r="M5" s="3" t="s">
        <v>540</v>
      </c>
      <c r="P5" s="2"/>
      <c r="Q5" s="12" t="s">
        <v>541</v>
      </c>
    </row>
    <row r="6" spans="1:21" ht="102.4" thickBot="1" x14ac:dyDescent="0.4">
      <c r="A6" s="8" t="s">
        <v>99</v>
      </c>
      <c r="B6" s="2" t="s">
        <v>93</v>
      </c>
      <c r="C6" s="2" t="s">
        <v>53</v>
      </c>
      <c r="D6" s="2" t="s">
        <v>94</v>
      </c>
      <c r="E6" s="3" t="s">
        <v>13</v>
      </c>
      <c r="F6" s="3" t="s">
        <v>97</v>
      </c>
      <c r="G6" s="4" t="str">
        <f>IF(Testing_Validation_Calibration2[Category]="Input","Calibration",IF(Testing_Validation_Calibration2[Category]="Process","Testing",IF(Testing_Validation_Calibration2[Category]="Output","Validation","-")))</f>
        <v>Calibration</v>
      </c>
      <c r="H6" s="3" t="s">
        <v>100</v>
      </c>
      <c r="I6" s="3" t="s">
        <v>265</v>
      </c>
      <c r="J6" s="3" t="s">
        <v>157</v>
      </c>
      <c r="K6" s="3" t="s">
        <v>7</v>
      </c>
      <c r="L6" s="3" t="s">
        <v>268</v>
      </c>
      <c r="M6" s="3" t="s">
        <v>267</v>
      </c>
      <c r="O6" s="1">
        <v>8</v>
      </c>
      <c r="P6" s="2">
        <v>4</v>
      </c>
      <c r="Q6" s="12"/>
      <c r="R6" s="1">
        <f t="shared" si="0"/>
        <v>0</v>
      </c>
      <c r="S6" s="1">
        <v>1</v>
      </c>
      <c r="T6" s="1">
        <v>0</v>
      </c>
      <c r="U6" s="1">
        <f t="shared" si="1"/>
        <v>0</v>
      </c>
    </row>
    <row r="7" spans="1:21" ht="127.9" thickBot="1" x14ac:dyDescent="0.4">
      <c r="A7" s="8" t="s">
        <v>542</v>
      </c>
      <c r="B7" s="2" t="s">
        <v>93</v>
      </c>
      <c r="C7" s="2" t="s">
        <v>53</v>
      </c>
      <c r="D7" s="2" t="s">
        <v>543</v>
      </c>
      <c r="E7" s="3" t="s">
        <v>13</v>
      </c>
      <c r="F7" s="3" t="s">
        <v>534</v>
      </c>
      <c r="G7" s="4" t="s">
        <v>544</v>
      </c>
      <c r="H7" s="3" t="s">
        <v>545</v>
      </c>
      <c r="I7" s="3" t="s">
        <v>546</v>
      </c>
      <c r="J7" s="3" t="s">
        <v>101</v>
      </c>
      <c r="K7" s="3" t="s">
        <v>538</v>
      </c>
      <c r="L7" s="3" t="s">
        <v>268</v>
      </c>
      <c r="M7" s="3"/>
      <c r="P7" s="2"/>
      <c r="Q7" s="12"/>
    </row>
    <row r="8" spans="1:21" ht="127.9" thickBot="1" x14ac:dyDescent="0.4">
      <c r="A8" s="3" t="s">
        <v>102</v>
      </c>
      <c r="B8" s="2" t="s">
        <v>93</v>
      </c>
      <c r="C8" s="2" t="s">
        <v>53</v>
      </c>
      <c r="D8" s="2" t="s">
        <v>103</v>
      </c>
      <c r="E8" s="3" t="s">
        <v>11</v>
      </c>
      <c r="F8" s="3" t="s">
        <v>10</v>
      </c>
      <c r="G8" s="4" t="str">
        <f>IF(Testing_Validation_Calibration2[Category]="Input","Calibration",IF(Testing_Validation_Calibration2[Category]="Process","Testing",IF(Testing_Validation_Calibration2[Category]="Output","Validation","-")))</f>
        <v>Validation</v>
      </c>
      <c r="H8" s="3" t="s">
        <v>104</v>
      </c>
      <c r="I8" s="3" t="s">
        <v>263</v>
      </c>
      <c r="J8" s="3" t="s">
        <v>238</v>
      </c>
      <c r="K8" s="4" t="s">
        <v>7</v>
      </c>
      <c r="L8" s="3" t="s">
        <v>105</v>
      </c>
      <c r="M8" s="3" t="s">
        <v>106</v>
      </c>
      <c r="O8" s="1">
        <v>4</v>
      </c>
      <c r="P8" s="1">
        <v>1</v>
      </c>
      <c r="Q8" s="12"/>
      <c r="R8" s="1">
        <f t="shared" si="0"/>
        <v>4</v>
      </c>
      <c r="S8" s="1">
        <v>1</v>
      </c>
      <c r="T8" s="1">
        <v>1</v>
      </c>
      <c r="U8" s="1">
        <f t="shared" si="1"/>
        <v>4</v>
      </c>
    </row>
    <row r="9" spans="1:21" ht="66.75" customHeight="1" thickBot="1" x14ac:dyDescent="0.4">
      <c r="A9" s="8" t="s">
        <v>107</v>
      </c>
      <c r="B9" s="2" t="s">
        <v>93</v>
      </c>
      <c r="C9" s="2" t="s">
        <v>53</v>
      </c>
      <c r="D9" s="2" t="s">
        <v>103</v>
      </c>
      <c r="E9" s="3" t="s">
        <v>11</v>
      </c>
      <c r="F9" s="3" t="s">
        <v>10</v>
      </c>
      <c r="G9" s="4" t="str">
        <f>IF(Testing_Validation_Calibration2[Category]="Input","Calibration",IF(Testing_Validation_Calibration2[Category]="Process","Testing",IF(Testing_Validation_Calibration2[Category]="Output","Validation","-")))</f>
        <v>Validation</v>
      </c>
      <c r="H9" s="3" t="s">
        <v>504</v>
      </c>
      <c r="I9" s="3" t="s">
        <v>108</v>
      </c>
      <c r="J9" s="3" t="s">
        <v>109</v>
      </c>
      <c r="K9" s="4" t="s">
        <v>7</v>
      </c>
      <c r="L9" s="3" t="s">
        <v>269</v>
      </c>
      <c r="M9" s="3" t="s">
        <v>106</v>
      </c>
      <c r="O9" s="1">
        <v>4</v>
      </c>
      <c r="P9" s="1">
        <v>1</v>
      </c>
      <c r="Q9" s="12" t="s">
        <v>505</v>
      </c>
      <c r="R9" s="1">
        <f t="shared" si="0"/>
        <v>4</v>
      </c>
      <c r="S9" s="1">
        <v>1</v>
      </c>
      <c r="T9" s="1">
        <v>1</v>
      </c>
      <c r="U9" s="1">
        <f t="shared" si="1"/>
        <v>4</v>
      </c>
    </row>
    <row r="10" spans="1:21" ht="66.75" customHeight="1" thickBot="1" x14ac:dyDescent="0.4">
      <c r="A10" s="3" t="s">
        <v>110</v>
      </c>
      <c r="B10" s="2" t="s">
        <v>93</v>
      </c>
      <c r="C10" s="2" t="s">
        <v>53</v>
      </c>
      <c r="D10" s="2" t="s">
        <v>103</v>
      </c>
      <c r="E10" s="4" t="s">
        <v>13</v>
      </c>
      <c r="F10" s="4" t="s">
        <v>10</v>
      </c>
      <c r="G10" s="4" t="str">
        <f>IF(Testing_Validation_Calibration2[Category]="Input","Calibration",IF(Testing_Validation_Calibration2[Category]="Process","Testing",IF(Testing_Validation_Calibration2[Category]="Output","Validation","-")))</f>
        <v>Calibration</v>
      </c>
      <c r="H10" s="3" t="s">
        <v>111</v>
      </c>
      <c r="I10" s="3" t="s">
        <v>112</v>
      </c>
      <c r="J10" s="3" t="s">
        <v>112</v>
      </c>
      <c r="K10" s="3" t="s">
        <v>26</v>
      </c>
      <c r="L10" s="3" t="s">
        <v>113</v>
      </c>
      <c r="M10" s="3" t="s">
        <v>270</v>
      </c>
      <c r="O10" s="1">
        <v>4</v>
      </c>
      <c r="P10" s="1">
        <v>4</v>
      </c>
      <c r="Q10" s="12" t="s">
        <v>283</v>
      </c>
      <c r="R10" s="1">
        <f t="shared" si="0"/>
        <v>0</v>
      </c>
      <c r="S10" s="1">
        <v>1</v>
      </c>
      <c r="T10" s="1">
        <v>0</v>
      </c>
      <c r="U10" s="1">
        <f t="shared" si="1"/>
        <v>0</v>
      </c>
    </row>
    <row r="11" spans="1:21" ht="141.75" customHeight="1" thickBot="1" x14ac:dyDescent="0.4">
      <c r="A11" s="8" t="s">
        <v>114</v>
      </c>
      <c r="B11" s="2" t="s">
        <v>93</v>
      </c>
      <c r="C11" s="2" t="s">
        <v>53</v>
      </c>
      <c r="D11" s="2" t="s">
        <v>116</v>
      </c>
      <c r="E11" s="3" t="s">
        <v>11</v>
      </c>
      <c r="F11" s="3" t="s">
        <v>10</v>
      </c>
      <c r="G11" s="4" t="str">
        <f>IF(Testing_Validation_Calibration2[Category]="Input","Calibration",IF(Testing_Validation_Calibration2[Category]="Process","Testing",IF(Testing_Validation_Calibration2[Category]="Output","Validation","-")))</f>
        <v>Validation</v>
      </c>
      <c r="H11" s="3" t="s">
        <v>117</v>
      </c>
      <c r="I11" s="3" t="s">
        <v>129</v>
      </c>
      <c r="J11" s="3" t="s">
        <v>506</v>
      </c>
      <c r="K11" s="3" t="s">
        <v>26</v>
      </c>
      <c r="L11" s="3" t="s">
        <v>239</v>
      </c>
      <c r="M11" s="3" t="s">
        <v>121</v>
      </c>
      <c r="O11" s="1">
        <v>2</v>
      </c>
      <c r="P11" s="1">
        <v>1</v>
      </c>
      <c r="Q11" s="12" t="s">
        <v>284</v>
      </c>
      <c r="R11" s="1">
        <f t="shared" si="0"/>
        <v>2</v>
      </c>
      <c r="S11" s="1">
        <v>1</v>
      </c>
      <c r="T11" s="1">
        <v>1</v>
      </c>
      <c r="U11" s="1">
        <f t="shared" si="1"/>
        <v>2</v>
      </c>
    </row>
    <row r="12" spans="1:21" ht="70.5" customHeight="1" thickBot="1" x14ac:dyDescent="0.4">
      <c r="A12" s="3" t="s">
        <v>115</v>
      </c>
      <c r="B12" s="2" t="s">
        <v>93</v>
      </c>
      <c r="C12" s="2" t="s">
        <v>53</v>
      </c>
      <c r="D12" s="2" t="s">
        <v>116</v>
      </c>
      <c r="E12" s="4" t="s">
        <v>13</v>
      </c>
      <c r="F12" s="3" t="s">
        <v>10</v>
      </c>
      <c r="G12" s="4" t="str">
        <f>IF(Testing_Validation_Calibration2[Category]="Input","Calibration",IF(Testing_Validation_Calibration2[Category]="Process","Testing",IF(Testing_Validation_Calibration2[Category]="Output","Validation","-")))</f>
        <v>Calibration</v>
      </c>
      <c r="H12" s="3" t="s">
        <v>262</v>
      </c>
      <c r="I12" s="3" t="s">
        <v>118</v>
      </c>
      <c r="J12" s="3" t="s">
        <v>119</v>
      </c>
      <c r="K12" s="3" t="s">
        <v>26</v>
      </c>
      <c r="L12" s="3" t="s">
        <v>118</v>
      </c>
      <c r="M12" s="3" t="s">
        <v>120</v>
      </c>
      <c r="O12" s="1">
        <v>3</v>
      </c>
      <c r="P12" s="1">
        <v>1</v>
      </c>
      <c r="Q12" s="12" t="s">
        <v>122</v>
      </c>
      <c r="R12" s="1">
        <f t="shared" si="0"/>
        <v>3</v>
      </c>
      <c r="S12" s="1">
        <v>1</v>
      </c>
      <c r="T12" s="1">
        <v>1</v>
      </c>
      <c r="U12" s="1">
        <f t="shared" si="1"/>
        <v>3</v>
      </c>
    </row>
    <row r="13" spans="1:21" ht="93" customHeight="1" thickBot="1" x14ac:dyDescent="0.4">
      <c r="A13" s="8" t="s">
        <v>123</v>
      </c>
      <c r="B13" s="2" t="s">
        <v>93</v>
      </c>
      <c r="C13" s="2" t="s">
        <v>53</v>
      </c>
      <c r="D13" s="2" t="s">
        <v>125</v>
      </c>
      <c r="E13" s="4" t="s">
        <v>11</v>
      </c>
      <c r="F13" s="3" t="s">
        <v>97</v>
      </c>
      <c r="G13" s="4" t="str">
        <f>IF(Testing_Validation_Calibration2[Category]="Input","Calibration",IF(Testing_Validation_Calibration2[Category]="Process","Testing",IF(Testing_Validation_Calibration2[Category]="Output","Validation","-")))</f>
        <v>Validation</v>
      </c>
      <c r="H13" s="3" t="s">
        <v>126</v>
      </c>
      <c r="I13" s="3" t="s">
        <v>128</v>
      </c>
      <c r="J13" s="3" t="s">
        <v>130</v>
      </c>
      <c r="K13" s="3" t="s">
        <v>26</v>
      </c>
      <c r="L13" s="3" t="s">
        <v>271</v>
      </c>
      <c r="M13" s="3" t="s">
        <v>131</v>
      </c>
      <c r="O13" s="1">
        <v>6</v>
      </c>
      <c r="P13" s="1">
        <v>2</v>
      </c>
      <c r="Q13" s="12" t="s">
        <v>507</v>
      </c>
      <c r="R13" s="1">
        <f t="shared" si="0"/>
        <v>6</v>
      </c>
      <c r="S13" s="1">
        <v>1</v>
      </c>
      <c r="T13" s="1">
        <v>1</v>
      </c>
      <c r="U13" s="1">
        <f t="shared" si="1"/>
        <v>12</v>
      </c>
    </row>
    <row r="14" spans="1:21" ht="64.150000000000006" thickBot="1" x14ac:dyDescent="0.4">
      <c r="A14" s="3" t="s">
        <v>124</v>
      </c>
      <c r="B14" s="2" t="s">
        <v>93</v>
      </c>
      <c r="C14" s="2" t="s">
        <v>53</v>
      </c>
      <c r="D14" s="2" t="s">
        <v>125</v>
      </c>
      <c r="E14" s="4" t="s">
        <v>13</v>
      </c>
      <c r="F14" s="3" t="s">
        <v>97</v>
      </c>
      <c r="G14" s="4" t="str">
        <f>IF(Testing_Validation_Calibration2[Category]="Input","Calibration",IF(Testing_Validation_Calibration2[Category]="Process","Testing",IF(Testing_Validation_Calibration2[Category]="Output","Validation","-")))</f>
        <v>Calibration</v>
      </c>
      <c r="H14" s="3" t="s">
        <v>127</v>
      </c>
      <c r="I14" s="3" t="s">
        <v>118</v>
      </c>
      <c r="J14" s="3" t="s">
        <v>118</v>
      </c>
      <c r="K14" s="3" t="s">
        <v>26</v>
      </c>
      <c r="L14" s="3" t="s">
        <v>273</v>
      </c>
      <c r="M14" s="3" t="s">
        <v>272</v>
      </c>
      <c r="O14" s="1">
        <v>6</v>
      </c>
      <c r="P14" s="1">
        <v>2</v>
      </c>
      <c r="Q14" s="12" t="s">
        <v>122</v>
      </c>
      <c r="R14" s="1">
        <f t="shared" si="0"/>
        <v>0</v>
      </c>
      <c r="S14" s="1">
        <v>1</v>
      </c>
      <c r="T14" s="1">
        <v>0</v>
      </c>
      <c r="U14" s="1">
        <f t="shared" si="1"/>
        <v>0</v>
      </c>
    </row>
    <row r="15" spans="1:21" ht="76.900000000000006" thickBot="1" x14ac:dyDescent="0.4">
      <c r="A15" s="8" t="s">
        <v>132</v>
      </c>
      <c r="B15" s="2" t="s">
        <v>93</v>
      </c>
      <c r="C15" s="2" t="s">
        <v>53</v>
      </c>
      <c r="D15" s="2" t="s">
        <v>125</v>
      </c>
      <c r="E15" s="4" t="s">
        <v>11</v>
      </c>
      <c r="F15" s="3" t="s">
        <v>10</v>
      </c>
      <c r="G15" s="4" t="str">
        <f>IF(Testing_Validation_Calibration2[Category]="Input","Calibration",IF(Testing_Validation_Calibration2[Category]="Process","Testing",IF(Testing_Validation_Calibration2[Category]="Output","Validation","-")))</f>
        <v>Validation</v>
      </c>
      <c r="H15" s="3" t="s">
        <v>133</v>
      </c>
      <c r="I15" s="3" t="s">
        <v>261</v>
      </c>
      <c r="J15" s="3" t="s">
        <v>508</v>
      </c>
      <c r="K15" s="3" t="s">
        <v>26</v>
      </c>
      <c r="L15" s="3" t="s">
        <v>274</v>
      </c>
      <c r="M15" s="3" t="s">
        <v>134</v>
      </c>
      <c r="O15" s="1">
        <v>2</v>
      </c>
      <c r="P15" s="1">
        <v>1</v>
      </c>
      <c r="Q15" s="12" t="s">
        <v>240</v>
      </c>
      <c r="R15" s="1">
        <f t="shared" si="0"/>
        <v>2</v>
      </c>
      <c r="S15" s="1">
        <v>1</v>
      </c>
      <c r="T15" s="1">
        <v>1</v>
      </c>
      <c r="U15" s="1">
        <f t="shared" si="1"/>
        <v>2</v>
      </c>
    </row>
    <row r="16" spans="1:21" ht="150" customHeight="1" thickBot="1" x14ac:dyDescent="0.4">
      <c r="A16" s="4" t="s">
        <v>135</v>
      </c>
      <c r="B16" s="2" t="s">
        <v>93</v>
      </c>
      <c r="C16" s="2" t="s">
        <v>53</v>
      </c>
      <c r="D16" s="1" t="s">
        <v>136</v>
      </c>
      <c r="E16" s="4" t="s">
        <v>2</v>
      </c>
      <c r="F16" s="4" t="s">
        <v>97</v>
      </c>
      <c r="G16" s="4" t="str">
        <f>IF(Testing_Validation_Calibration2[Category]="Input","Calibration",IF(Testing_Validation_Calibration2[Category]="Process","Testing",IF(Testing_Validation_Calibration2[Category]="Output","Validation","-")))</f>
        <v>Testing</v>
      </c>
      <c r="H16" s="4" t="s">
        <v>259</v>
      </c>
      <c r="I16" s="4" t="s">
        <v>260</v>
      </c>
      <c r="J16" s="4" t="s">
        <v>139</v>
      </c>
      <c r="K16" s="4" t="s">
        <v>26</v>
      </c>
      <c r="L16" s="4" t="s">
        <v>275</v>
      </c>
      <c r="M16" s="4" t="s">
        <v>140</v>
      </c>
      <c r="O16" s="1">
        <v>2</v>
      </c>
      <c r="P16" s="1">
        <v>2</v>
      </c>
      <c r="Q16" s="12" t="s">
        <v>509</v>
      </c>
      <c r="R16" s="1">
        <f t="shared" si="0"/>
        <v>2</v>
      </c>
      <c r="S16" s="1">
        <v>1</v>
      </c>
      <c r="T16" s="1">
        <v>1</v>
      </c>
      <c r="U16" s="1">
        <f t="shared" si="1"/>
        <v>4</v>
      </c>
    </row>
    <row r="17" spans="1:21" ht="166.5" customHeight="1" thickBot="1" x14ac:dyDescent="0.4">
      <c r="A17" s="5" t="s">
        <v>137</v>
      </c>
      <c r="B17" s="2" t="s">
        <v>93</v>
      </c>
      <c r="C17" s="2" t="s">
        <v>53</v>
      </c>
      <c r="D17" s="1" t="s">
        <v>138</v>
      </c>
      <c r="E17" s="4" t="s">
        <v>13</v>
      </c>
      <c r="F17" s="4" t="s">
        <v>97</v>
      </c>
      <c r="G17" s="4" t="str">
        <f>IF(Testing_Validation_Calibration2[Category]="Input","Calibration",IF(Testing_Validation_Calibration2[Category]="Process","Testing",IF(Testing_Validation_Calibration2[Category]="Output","Validation","-")))</f>
        <v>Calibration</v>
      </c>
      <c r="H17" s="4" t="s">
        <v>141</v>
      </c>
      <c r="I17" s="4" t="s">
        <v>257</v>
      </c>
      <c r="J17" s="4" t="s">
        <v>258</v>
      </c>
      <c r="K17" s="4" t="s">
        <v>67</v>
      </c>
      <c r="L17" s="4" t="s">
        <v>276</v>
      </c>
      <c r="M17" s="3" t="s">
        <v>510</v>
      </c>
      <c r="O17" s="1">
        <v>2</v>
      </c>
      <c r="P17" s="1">
        <v>2</v>
      </c>
      <c r="Q17" s="12" t="s">
        <v>142</v>
      </c>
      <c r="R17" s="1">
        <f t="shared" si="0"/>
        <v>2</v>
      </c>
      <c r="S17" s="1">
        <v>1</v>
      </c>
      <c r="T17" s="1">
        <v>1</v>
      </c>
      <c r="U17" s="1">
        <f t="shared" si="1"/>
        <v>4</v>
      </c>
    </row>
    <row r="18" spans="1:21" ht="89.65" thickBot="1" x14ac:dyDescent="0.4">
      <c r="A18" s="4" t="s">
        <v>143</v>
      </c>
      <c r="B18" s="2" t="s">
        <v>93</v>
      </c>
      <c r="C18" s="2" t="s">
        <v>53</v>
      </c>
      <c r="D18" s="1" t="s">
        <v>145</v>
      </c>
      <c r="E18" s="4" t="s">
        <v>11</v>
      </c>
      <c r="F18" s="4" t="s">
        <v>97</v>
      </c>
      <c r="G18" s="4" t="str">
        <f>IF(Testing_Validation_Calibration2[Category]="Input","Calibration",IF(Testing_Validation_Calibration2[Category]="Process","Testing",IF(Testing_Validation_Calibration2[Category]="Output","Validation","-")))</f>
        <v>Validation</v>
      </c>
      <c r="H18" s="4" t="s">
        <v>150</v>
      </c>
      <c r="I18" s="4" t="s">
        <v>256</v>
      </c>
      <c r="J18" s="4" t="s">
        <v>149</v>
      </c>
      <c r="K18" s="4" t="s">
        <v>26</v>
      </c>
      <c r="L18" s="4" t="s">
        <v>148</v>
      </c>
      <c r="M18" s="4" t="s">
        <v>147</v>
      </c>
      <c r="O18" s="1">
        <v>1</v>
      </c>
      <c r="P18" s="1">
        <v>1</v>
      </c>
      <c r="Q18" s="12" t="s">
        <v>146</v>
      </c>
      <c r="R18" s="1">
        <f t="shared" si="0"/>
        <v>1</v>
      </c>
      <c r="S18" s="1">
        <v>1</v>
      </c>
      <c r="T18" s="1">
        <v>1</v>
      </c>
      <c r="U18" s="1">
        <f t="shared" si="1"/>
        <v>1</v>
      </c>
    </row>
    <row r="19" spans="1:21" ht="64.150000000000006" thickBot="1" x14ac:dyDescent="0.4">
      <c r="A19" s="5" t="s">
        <v>144</v>
      </c>
      <c r="B19" s="2" t="s">
        <v>93</v>
      </c>
      <c r="C19" s="2" t="s">
        <v>53</v>
      </c>
      <c r="D19" s="1" t="s">
        <v>145</v>
      </c>
      <c r="E19" s="4" t="s">
        <v>13</v>
      </c>
      <c r="F19" s="4" t="s">
        <v>97</v>
      </c>
      <c r="G19" s="4" t="str">
        <f>IF(Testing_Validation_Calibration2[Category]="Input","Calibration",IF(Testing_Validation_Calibration2[Category]="Process","Testing",IF(Testing_Validation_Calibration2[Category]="Output","Validation","-")))</f>
        <v>Calibration</v>
      </c>
      <c r="H19" s="4" t="s">
        <v>151</v>
      </c>
      <c r="I19" s="4" t="s">
        <v>255</v>
      </c>
      <c r="J19" s="4" t="s">
        <v>157</v>
      </c>
      <c r="K19" s="4" t="s">
        <v>26</v>
      </c>
      <c r="L19" s="4" t="s">
        <v>158</v>
      </c>
      <c r="M19" s="4" t="s">
        <v>159</v>
      </c>
      <c r="O19" s="1">
        <v>2</v>
      </c>
      <c r="P19" s="1">
        <v>1</v>
      </c>
      <c r="Q19" s="12" t="s">
        <v>118</v>
      </c>
      <c r="R19" s="1">
        <f t="shared" si="0"/>
        <v>0</v>
      </c>
      <c r="S19" s="1">
        <v>1</v>
      </c>
      <c r="T19" s="1">
        <v>0</v>
      </c>
      <c r="U19" s="1">
        <f t="shared" si="1"/>
        <v>0</v>
      </c>
    </row>
    <row r="20" spans="1:21" ht="111.75" customHeight="1" thickBot="1" x14ac:dyDescent="0.4">
      <c r="A20" s="4" t="s">
        <v>152</v>
      </c>
      <c r="B20" s="2" t="s">
        <v>93</v>
      </c>
      <c r="C20" s="2" t="s">
        <v>53</v>
      </c>
      <c r="D20" s="1" t="s">
        <v>155</v>
      </c>
      <c r="E20" s="4" t="s">
        <v>2</v>
      </c>
      <c r="F20" s="4" t="s">
        <v>97</v>
      </c>
      <c r="G20" s="4" t="str">
        <f>IF(Testing_Validation_Calibration2[Category]="Input","Calibration",IF(Testing_Validation_Calibration2[Category]="Process","Testing",IF(Testing_Validation_Calibration2[Category]="Output","Validation","-")))</f>
        <v>Testing</v>
      </c>
      <c r="H20" s="4" t="s">
        <v>156</v>
      </c>
      <c r="I20" s="4" t="s">
        <v>160</v>
      </c>
      <c r="J20" s="3" t="s">
        <v>254</v>
      </c>
      <c r="K20" s="3" t="s">
        <v>26</v>
      </c>
      <c r="L20" s="3" t="s">
        <v>161</v>
      </c>
      <c r="M20" s="3" t="s">
        <v>277</v>
      </c>
      <c r="O20" s="1">
        <v>3</v>
      </c>
      <c r="P20" s="1">
        <v>1</v>
      </c>
      <c r="Q20" s="12" t="s">
        <v>162</v>
      </c>
      <c r="R20" s="1">
        <f t="shared" si="0"/>
        <v>3</v>
      </c>
      <c r="S20" s="1">
        <v>1</v>
      </c>
      <c r="T20" s="1">
        <v>1</v>
      </c>
      <c r="U20" s="1">
        <f t="shared" si="1"/>
        <v>3</v>
      </c>
    </row>
    <row r="21" spans="1:21" ht="115.15" thickBot="1" x14ac:dyDescent="0.4">
      <c r="A21" s="4" t="s">
        <v>153</v>
      </c>
      <c r="B21" s="2" t="s">
        <v>93</v>
      </c>
      <c r="C21" s="2" t="s">
        <v>53</v>
      </c>
      <c r="D21" s="2" t="s">
        <v>163</v>
      </c>
      <c r="E21" s="3" t="s">
        <v>13</v>
      </c>
      <c r="F21" s="3" t="s">
        <v>97</v>
      </c>
      <c r="G21" s="4" t="str">
        <f>IF(Testing_Validation_Calibration2[Category]="Input","Calibration",IF(Testing_Validation_Calibration2[Category]="Process","Testing",IF(Testing_Validation_Calibration2[Category]="Output","Validation","-")))</f>
        <v>Calibration</v>
      </c>
      <c r="H21" s="3" t="s">
        <v>164</v>
      </c>
      <c r="I21" s="3" t="s">
        <v>253</v>
      </c>
      <c r="J21" s="3" t="s">
        <v>101</v>
      </c>
      <c r="K21" s="3" t="s">
        <v>26</v>
      </c>
      <c r="L21" s="3" t="s">
        <v>170</v>
      </c>
      <c r="M21" s="3" t="s">
        <v>171</v>
      </c>
      <c r="O21" s="1">
        <v>6</v>
      </c>
      <c r="P21" s="1">
        <v>1</v>
      </c>
      <c r="Q21" s="13" t="s">
        <v>167</v>
      </c>
      <c r="R21" s="1">
        <f t="shared" si="0"/>
        <v>0</v>
      </c>
      <c r="S21" s="1">
        <v>1</v>
      </c>
      <c r="T21" s="1">
        <v>0</v>
      </c>
      <c r="U21" s="1">
        <f t="shared" si="1"/>
        <v>0</v>
      </c>
    </row>
    <row r="22" spans="1:21" ht="127.9" thickBot="1" x14ac:dyDescent="0.4">
      <c r="A22" s="4" t="s">
        <v>154</v>
      </c>
      <c r="B22" s="2" t="s">
        <v>93</v>
      </c>
      <c r="C22" s="2" t="s">
        <v>53</v>
      </c>
      <c r="D22" s="2" t="s">
        <v>174</v>
      </c>
      <c r="E22" s="3" t="s">
        <v>2</v>
      </c>
      <c r="F22" s="3" t="s">
        <v>97</v>
      </c>
      <c r="G22" s="4" t="str">
        <f>IF(Testing_Validation_Calibration2[Category]="Input","Calibration",IF(Testing_Validation_Calibration2[Category]="Process","Testing",IF(Testing_Validation_Calibration2[Category]="Output","Validation","-")))</f>
        <v>Testing</v>
      </c>
      <c r="H22" s="3" t="s">
        <v>252</v>
      </c>
      <c r="I22" s="3" t="s">
        <v>168</v>
      </c>
      <c r="J22" s="3" t="s">
        <v>159</v>
      </c>
      <c r="K22" s="3" t="s">
        <v>67</v>
      </c>
      <c r="L22" s="3" t="s">
        <v>169</v>
      </c>
      <c r="M22" s="3" t="s">
        <v>278</v>
      </c>
      <c r="O22" s="1">
        <v>1</v>
      </c>
      <c r="P22" s="1">
        <v>1</v>
      </c>
      <c r="Q22" s="12" t="s">
        <v>159</v>
      </c>
      <c r="R22" s="1">
        <f t="shared" si="0"/>
        <v>1</v>
      </c>
      <c r="S22" s="1">
        <v>1</v>
      </c>
      <c r="T22" s="1">
        <v>1</v>
      </c>
      <c r="U22" s="1">
        <f t="shared" si="1"/>
        <v>1</v>
      </c>
    </row>
    <row r="23" spans="1:21" ht="255.4" thickBot="1" x14ac:dyDescent="0.4">
      <c r="A23" s="4" t="s">
        <v>172</v>
      </c>
      <c r="B23" s="2" t="s">
        <v>93</v>
      </c>
      <c r="C23" s="2" t="s">
        <v>53</v>
      </c>
      <c r="D23" s="1" t="s">
        <v>175</v>
      </c>
      <c r="E23" s="4" t="s">
        <v>2</v>
      </c>
      <c r="F23" s="4" t="s">
        <v>97</v>
      </c>
      <c r="G23" s="4" t="str">
        <f>IF(Testing_Validation_Calibration2[Category]="Input","Calibration",IF(Testing_Validation_Calibration2[Category]="Process","Testing",IF(Testing_Validation_Calibration2[Category]="Output","Validation","-")))</f>
        <v>Testing</v>
      </c>
      <c r="H23" s="4" t="s">
        <v>251</v>
      </c>
      <c r="I23" s="4" t="s">
        <v>176</v>
      </c>
      <c r="J23" s="3" t="s">
        <v>177</v>
      </c>
      <c r="K23" s="3" t="s">
        <v>26</v>
      </c>
      <c r="L23" s="3" t="s">
        <v>178</v>
      </c>
      <c r="M23" s="3" t="s">
        <v>179</v>
      </c>
      <c r="O23" s="1">
        <v>2</v>
      </c>
      <c r="P23" s="1">
        <v>1</v>
      </c>
      <c r="Q23" s="12" t="s">
        <v>180</v>
      </c>
      <c r="R23" s="1">
        <f t="shared" si="0"/>
        <v>2</v>
      </c>
      <c r="S23" s="1">
        <v>1</v>
      </c>
      <c r="T23" s="1">
        <v>1</v>
      </c>
      <c r="U23" s="1">
        <f t="shared" si="1"/>
        <v>2</v>
      </c>
    </row>
    <row r="24" spans="1:21" ht="115.15" thickBot="1" x14ac:dyDescent="0.4">
      <c r="A24" s="4" t="s">
        <v>173</v>
      </c>
      <c r="B24" s="2" t="s">
        <v>93</v>
      </c>
      <c r="C24" s="2" t="s">
        <v>53</v>
      </c>
      <c r="D24" s="2" t="s">
        <v>181</v>
      </c>
      <c r="E24" s="3" t="s">
        <v>13</v>
      </c>
      <c r="F24" s="3" t="s">
        <v>97</v>
      </c>
      <c r="G24" s="4" t="str">
        <f>IF(Testing_Validation_Calibration2[Category]="Input","Calibration",IF(Testing_Validation_Calibration2[Category]="Process","Testing",IF(Testing_Validation_Calibration2[Category]="Output","Validation","-")))</f>
        <v>Calibration</v>
      </c>
      <c r="H24" s="3" t="s">
        <v>182</v>
      </c>
      <c r="I24" s="3" t="s">
        <v>250</v>
      </c>
      <c r="J24" s="3" t="s">
        <v>183</v>
      </c>
      <c r="K24" s="3" t="s">
        <v>26</v>
      </c>
      <c r="L24" s="3" t="s">
        <v>279</v>
      </c>
      <c r="M24" s="3" t="s">
        <v>280</v>
      </c>
      <c r="O24" s="1">
        <v>4</v>
      </c>
      <c r="P24" s="1">
        <v>1</v>
      </c>
      <c r="Q24" s="12" t="s">
        <v>511</v>
      </c>
      <c r="R24" s="1">
        <f t="shared" si="0"/>
        <v>0</v>
      </c>
      <c r="S24" s="1">
        <v>1</v>
      </c>
      <c r="T24" s="1">
        <v>0</v>
      </c>
      <c r="U24" s="1">
        <f t="shared" si="1"/>
        <v>0</v>
      </c>
    </row>
    <row r="25" spans="1:21" ht="89.65" thickBot="1" x14ac:dyDescent="0.4">
      <c r="A25" s="3" t="s">
        <v>184</v>
      </c>
      <c r="B25" s="2" t="s">
        <v>93</v>
      </c>
      <c r="C25" s="2" t="s">
        <v>53</v>
      </c>
      <c r="D25" s="2" t="s">
        <v>185</v>
      </c>
      <c r="E25" s="3" t="s">
        <v>11</v>
      </c>
      <c r="F25" s="3" t="s">
        <v>10</v>
      </c>
      <c r="G25" s="4" t="str">
        <f>IF(Testing_Validation_Calibration2[Category]="Input","Calibration",IF(Testing_Validation_Calibration2[Category]="Process","Testing",IF(Testing_Validation_Calibration2[Category]="Output","Validation","-")))</f>
        <v>Validation</v>
      </c>
      <c r="H25" s="3" t="s">
        <v>249</v>
      </c>
      <c r="I25" s="3" t="s">
        <v>186</v>
      </c>
      <c r="J25" s="3" t="s">
        <v>187</v>
      </c>
      <c r="K25" s="3" t="s">
        <v>26</v>
      </c>
      <c r="L25" s="3" t="s">
        <v>188</v>
      </c>
      <c r="M25" s="3" t="s">
        <v>189</v>
      </c>
      <c r="O25" s="1">
        <v>4</v>
      </c>
      <c r="P25" s="1">
        <v>1</v>
      </c>
      <c r="Q25" s="12" t="s">
        <v>285</v>
      </c>
      <c r="R25" s="1">
        <f t="shared" si="0"/>
        <v>4</v>
      </c>
      <c r="S25" s="1">
        <v>1</v>
      </c>
      <c r="T25" s="1">
        <v>1</v>
      </c>
      <c r="U25" s="1">
        <f t="shared" si="1"/>
        <v>4</v>
      </c>
    </row>
    <row r="26" spans="1:21" ht="153.4" thickBot="1" x14ac:dyDescent="0.4">
      <c r="A26" s="3" t="s">
        <v>190</v>
      </c>
      <c r="B26" s="2" t="s">
        <v>93</v>
      </c>
      <c r="C26" s="2" t="s">
        <v>53</v>
      </c>
      <c r="D26" s="1" t="s">
        <v>193</v>
      </c>
      <c r="E26" s="4" t="s">
        <v>2</v>
      </c>
      <c r="F26" s="4" t="s">
        <v>97</v>
      </c>
      <c r="G26" s="4" t="str">
        <f>IF(Testing_Validation_Calibration2[Category]="Input","Calibration",IF(Testing_Validation_Calibration2[Category]="Process","Testing",IF(Testing_Validation_Calibration2[Category]="Output","Validation","-")))</f>
        <v>Testing</v>
      </c>
      <c r="H26" s="4" t="s">
        <v>194</v>
      </c>
      <c r="I26" s="4" t="s">
        <v>195</v>
      </c>
      <c r="J26" s="4" t="s">
        <v>248</v>
      </c>
      <c r="K26" s="4" t="s">
        <v>26</v>
      </c>
      <c r="L26" s="4" t="s">
        <v>281</v>
      </c>
      <c r="M26" s="4" t="s">
        <v>196</v>
      </c>
      <c r="O26" s="1">
        <v>2.5</v>
      </c>
      <c r="P26" s="1">
        <v>1</v>
      </c>
      <c r="Q26" s="12" t="s">
        <v>286</v>
      </c>
      <c r="R26" s="1">
        <f t="shared" si="0"/>
        <v>2.5</v>
      </c>
      <c r="S26" s="1">
        <v>1</v>
      </c>
      <c r="T26" s="1">
        <v>1</v>
      </c>
      <c r="U26" s="1">
        <f t="shared" si="1"/>
        <v>2.5</v>
      </c>
    </row>
    <row r="27" spans="1:21" ht="151.5" customHeight="1" thickBot="1" x14ac:dyDescent="0.4">
      <c r="A27" s="3" t="s">
        <v>191</v>
      </c>
      <c r="B27" s="2" t="s">
        <v>93</v>
      </c>
      <c r="C27" s="2" t="s">
        <v>53</v>
      </c>
      <c r="D27" s="1" t="s">
        <v>193</v>
      </c>
      <c r="E27" s="4" t="s">
        <v>11</v>
      </c>
      <c r="F27" s="4" t="s">
        <v>97</v>
      </c>
      <c r="G27" s="4" t="str">
        <f>IF(Testing_Validation_Calibration2[Category]="Input","Calibration",IF(Testing_Validation_Calibration2[Category]="Process","Testing",IF(Testing_Validation_Calibration2[Category]="Output","Validation","-")))</f>
        <v>Validation</v>
      </c>
      <c r="H27" s="4" t="s">
        <v>200</v>
      </c>
      <c r="I27" s="4" t="s">
        <v>197</v>
      </c>
      <c r="J27" s="4" t="s">
        <v>198</v>
      </c>
      <c r="K27" s="4" t="s">
        <v>26</v>
      </c>
      <c r="L27" s="4" t="s">
        <v>202</v>
      </c>
      <c r="M27" s="4" t="s">
        <v>199</v>
      </c>
      <c r="O27" s="1">
        <v>4</v>
      </c>
      <c r="P27" s="1">
        <v>1</v>
      </c>
      <c r="Q27" s="12" t="s">
        <v>287</v>
      </c>
      <c r="R27" s="1">
        <f t="shared" si="0"/>
        <v>4</v>
      </c>
      <c r="S27" s="1">
        <v>1</v>
      </c>
      <c r="T27" s="1">
        <v>1</v>
      </c>
      <c r="U27" s="1">
        <f t="shared" si="1"/>
        <v>4</v>
      </c>
    </row>
    <row r="28" spans="1:21" ht="115.15" thickBot="1" x14ac:dyDescent="0.4">
      <c r="A28" s="3" t="s">
        <v>192</v>
      </c>
      <c r="B28" s="2" t="s">
        <v>93</v>
      </c>
      <c r="C28" s="2" t="s">
        <v>53</v>
      </c>
      <c r="D28" s="1" t="s">
        <v>193</v>
      </c>
      <c r="E28" s="4" t="s">
        <v>13</v>
      </c>
      <c r="F28" s="4" t="s">
        <v>97</v>
      </c>
      <c r="G28" s="4" t="str">
        <f>IF(Testing_Validation_Calibration2[Category]="Input","Calibration",IF(Testing_Validation_Calibration2[Category]="Process","Testing",IF(Testing_Validation_Calibration2[Category]="Output","Validation","-")))</f>
        <v>Calibration</v>
      </c>
      <c r="H28" s="4" t="s">
        <v>201</v>
      </c>
      <c r="I28" s="4" t="s">
        <v>203</v>
      </c>
      <c r="J28" s="4" t="s">
        <v>247</v>
      </c>
      <c r="K28" s="4" t="s">
        <v>26</v>
      </c>
      <c r="L28" s="4" t="s">
        <v>204</v>
      </c>
      <c r="M28" s="4" t="s">
        <v>205</v>
      </c>
      <c r="O28" s="1">
        <v>4</v>
      </c>
      <c r="P28" s="1">
        <v>4</v>
      </c>
      <c r="Q28" s="12" t="s">
        <v>288</v>
      </c>
      <c r="R28" s="1">
        <f t="shared" si="0"/>
        <v>0</v>
      </c>
      <c r="S28" s="1">
        <v>1</v>
      </c>
      <c r="T28" s="1">
        <v>0</v>
      </c>
      <c r="U28" s="1">
        <f t="shared" si="1"/>
        <v>0</v>
      </c>
    </row>
    <row r="29" spans="1:21" ht="205.5" customHeight="1" thickBot="1" x14ac:dyDescent="0.4">
      <c r="A29" s="4" t="s">
        <v>206</v>
      </c>
      <c r="B29" s="2" t="s">
        <v>93</v>
      </c>
      <c r="C29" s="2" t="s">
        <v>53</v>
      </c>
      <c r="D29" s="1" t="s">
        <v>226</v>
      </c>
      <c r="E29" s="4" t="s">
        <v>11</v>
      </c>
      <c r="F29" s="4" t="s">
        <v>10</v>
      </c>
      <c r="G29" s="4" t="str">
        <f>IF(Testing_Validation_Calibration2[Category]="Input","Calibration",IF(Testing_Validation_Calibration2[Category]="Process","Testing",IF(Testing_Validation_Calibration2[Category]="Output","Validation","-")))</f>
        <v>Validation</v>
      </c>
      <c r="H29" s="4" t="s">
        <v>209</v>
      </c>
      <c r="I29" s="4" t="s">
        <v>245</v>
      </c>
      <c r="J29" s="4" t="s">
        <v>246</v>
      </c>
      <c r="K29" s="3" t="s">
        <v>26</v>
      </c>
      <c r="L29" s="4" t="s">
        <v>215</v>
      </c>
      <c r="M29" s="3" t="s">
        <v>211</v>
      </c>
      <c r="O29" s="1">
        <v>4</v>
      </c>
      <c r="P29" s="1">
        <v>4</v>
      </c>
      <c r="Q29" s="12" t="s">
        <v>289</v>
      </c>
      <c r="R29" s="1">
        <f t="shared" si="0"/>
        <v>4</v>
      </c>
      <c r="S29" s="1">
        <v>1</v>
      </c>
      <c r="T29" s="1">
        <v>1</v>
      </c>
      <c r="U29" s="1">
        <f t="shared" si="1"/>
        <v>16</v>
      </c>
    </row>
    <row r="30" spans="1:21" ht="102.4" thickBot="1" x14ac:dyDescent="0.4">
      <c r="A30" s="4" t="s">
        <v>207</v>
      </c>
      <c r="B30" s="2" t="s">
        <v>93</v>
      </c>
      <c r="C30" s="2" t="s">
        <v>53</v>
      </c>
      <c r="D30" s="1" t="s">
        <v>226</v>
      </c>
      <c r="E30" s="4" t="s">
        <v>11</v>
      </c>
      <c r="F30" s="4" t="s">
        <v>10</v>
      </c>
      <c r="G30" s="4" t="str">
        <f>IF(Testing_Validation_Calibration2[Category]="Input","Calibration",IF(Testing_Validation_Calibration2[Category]="Process","Testing",IF(Testing_Validation_Calibration2[Category]="Output","Validation","-")))</f>
        <v>Validation</v>
      </c>
      <c r="H30" s="4" t="s">
        <v>157</v>
      </c>
      <c r="I30" s="3" t="s">
        <v>210</v>
      </c>
      <c r="J30" s="4" t="s">
        <v>214</v>
      </c>
      <c r="K30" s="3" t="s">
        <v>67</v>
      </c>
      <c r="L30" s="4" t="s">
        <v>215</v>
      </c>
      <c r="M30" s="3" t="s">
        <v>211</v>
      </c>
      <c r="O30" s="1">
        <v>2</v>
      </c>
      <c r="P30" s="1">
        <v>4</v>
      </c>
      <c r="Q30" s="12" t="s">
        <v>290</v>
      </c>
      <c r="R30" s="1">
        <f t="shared" si="0"/>
        <v>2</v>
      </c>
      <c r="S30" s="1">
        <v>1</v>
      </c>
      <c r="T30" s="1">
        <v>1</v>
      </c>
      <c r="U30" s="1">
        <f t="shared" si="1"/>
        <v>8</v>
      </c>
    </row>
    <row r="31" spans="1:21" ht="89.65" thickBot="1" x14ac:dyDescent="0.4">
      <c r="A31" s="4" t="s">
        <v>208</v>
      </c>
      <c r="B31" s="2" t="s">
        <v>93</v>
      </c>
      <c r="C31" s="2" t="s">
        <v>53</v>
      </c>
      <c r="D31" s="1" t="s">
        <v>226</v>
      </c>
      <c r="E31" s="4" t="s">
        <v>13</v>
      </c>
      <c r="F31" s="4" t="s">
        <v>10</v>
      </c>
      <c r="G31" s="4" t="str">
        <f>IF(Testing_Validation_Calibration2[Category]="Input","Calibration",IF(Testing_Validation_Calibration2[Category]="Process","Testing",IF(Testing_Validation_Calibration2[Category]="Output","Validation","-")))</f>
        <v>Calibration</v>
      </c>
      <c r="H31" s="3" t="s">
        <v>212</v>
      </c>
      <c r="I31" s="3" t="s">
        <v>513</v>
      </c>
      <c r="J31" s="3" t="s">
        <v>213</v>
      </c>
      <c r="K31" s="3" t="s">
        <v>26</v>
      </c>
      <c r="L31" s="4" t="s">
        <v>282</v>
      </c>
      <c r="M31" s="4" t="s">
        <v>216</v>
      </c>
      <c r="O31" s="1">
        <v>4</v>
      </c>
      <c r="P31" s="1">
        <v>4</v>
      </c>
      <c r="Q31" s="12" t="s">
        <v>291</v>
      </c>
      <c r="R31" s="1">
        <f t="shared" si="0"/>
        <v>0</v>
      </c>
      <c r="S31" s="1">
        <v>1</v>
      </c>
      <c r="T31" s="1">
        <v>0</v>
      </c>
      <c r="U31" s="1">
        <f t="shared" si="1"/>
        <v>0</v>
      </c>
    </row>
    <row r="32" spans="1:21" ht="127.9" thickBot="1" x14ac:dyDescent="0.4">
      <c r="A32" s="4" t="s">
        <v>217</v>
      </c>
      <c r="B32" s="2" t="s">
        <v>93</v>
      </c>
      <c r="C32" s="2" t="s">
        <v>53</v>
      </c>
      <c r="D32" s="1" t="s">
        <v>229</v>
      </c>
      <c r="E32" s="4" t="s">
        <v>11</v>
      </c>
      <c r="F32" s="4" t="s">
        <v>10</v>
      </c>
      <c r="G32" s="4" t="str">
        <f>IF(Testing_Validation_Calibration2[Category]="Input","Calibration",IF(Testing_Validation_Calibration2[Category]="Process","Testing",IF(Testing_Validation_Calibration2[Category]="Output","Validation","-")))</f>
        <v>Validation</v>
      </c>
      <c r="H32" s="4" t="s">
        <v>241</v>
      </c>
      <c r="I32" s="4" t="s">
        <v>242</v>
      </c>
      <c r="J32" s="4" t="s">
        <v>243</v>
      </c>
      <c r="K32" s="4" t="s">
        <v>26</v>
      </c>
      <c r="L32" s="4" t="s">
        <v>514</v>
      </c>
      <c r="M32" s="3" t="s">
        <v>211</v>
      </c>
      <c r="O32" s="1">
        <v>2</v>
      </c>
      <c r="P32" s="1">
        <v>4</v>
      </c>
      <c r="Q32" s="12" t="s">
        <v>292</v>
      </c>
      <c r="R32" s="1">
        <f t="shared" si="0"/>
        <v>2</v>
      </c>
      <c r="S32" s="1">
        <v>1</v>
      </c>
      <c r="T32" s="1">
        <v>1</v>
      </c>
      <c r="U32" s="1">
        <f t="shared" si="1"/>
        <v>8</v>
      </c>
    </row>
    <row r="33" spans="1:21" ht="64.150000000000006" thickBot="1" x14ac:dyDescent="0.4">
      <c r="A33" s="4" t="s">
        <v>223</v>
      </c>
      <c r="B33" s="2" t="s">
        <v>93</v>
      </c>
      <c r="C33" s="2" t="s">
        <v>53</v>
      </c>
      <c r="D33" s="1" t="s">
        <v>228</v>
      </c>
      <c r="E33" s="4" t="s">
        <v>11</v>
      </c>
      <c r="F33" s="4" t="s">
        <v>10</v>
      </c>
      <c r="G33" s="4" t="str">
        <f>IF(Testing_Validation_Calibration2[Category]="Input","Calibration",IF(Testing_Validation_Calibration2[Category]="Process","Testing",IF(Testing_Validation_Calibration2[Category]="Output","Validation","-")))</f>
        <v>Validation</v>
      </c>
      <c r="H33" s="4" t="s">
        <v>515</v>
      </c>
      <c r="I33" s="4" t="s">
        <v>244</v>
      </c>
      <c r="J33" s="4" t="s">
        <v>230</v>
      </c>
      <c r="K33" s="4" t="s">
        <v>26</v>
      </c>
      <c r="L33" s="4" t="s">
        <v>231</v>
      </c>
      <c r="M33" s="4" t="s">
        <v>232</v>
      </c>
      <c r="O33" s="1">
        <v>2</v>
      </c>
      <c r="P33" s="1">
        <v>4</v>
      </c>
      <c r="Q33" s="12" t="s">
        <v>233</v>
      </c>
      <c r="R33" s="1">
        <f t="shared" si="0"/>
        <v>2</v>
      </c>
      <c r="S33" s="1">
        <v>1</v>
      </c>
      <c r="T33" s="1">
        <v>1</v>
      </c>
      <c r="U33" s="1">
        <f t="shared" si="1"/>
        <v>8</v>
      </c>
    </row>
    <row r="34" spans="1:21" ht="178.5" x14ac:dyDescent="0.35">
      <c r="A34" s="4" t="s">
        <v>224</v>
      </c>
      <c r="B34" s="2" t="s">
        <v>93</v>
      </c>
      <c r="C34" s="2" t="s">
        <v>53</v>
      </c>
      <c r="D34" s="1" t="s">
        <v>300</v>
      </c>
      <c r="E34" s="4" t="s">
        <v>11</v>
      </c>
      <c r="F34" s="4" t="s">
        <v>10</v>
      </c>
      <c r="G34" s="4" t="str">
        <f>IF(Testing_Validation_Calibration2[Category]="Input","Calibration",IF(Testing_Validation_Calibration2[Category]="Process","Testing",IF(Testing_Validation_Calibration2[Category]="Output","Validation","-")))</f>
        <v>Validation</v>
      </c>
      <c r="H34" s="4" t="s">
        <v>293</v>
      </c>
      <c r="I34" s="4" t="s">
        <v>295</v>
      </c>
      <c r="J34" s="4" t="s">
        <v>517</v>
      </c>
      <c r="K34" s="4" t="s">
        <v>26</v>
      </c>
      <c r="L34" s="4" t="s">
        <v>516</v>
      </c>
      <c r="M34" s="4" t="s">
        <v>297</v>
      </c>
      <c r="O34" s="1">
        <v>2</v>
      </c>
      <c r="P34" s="1">
        <v>4</v>
      </c>
      <c r="Q34" s="10" t="s">
        <v>299</v>
      </c>
      <c r="R34" s="1">
        <f t="shared" si="0"/>
        <v>2</v>
      </c>
      <c r="S34" s="1">
        <v>1</v>
      </c>
      <c r="T34" s="1">
        <v>1</v>
      </c>
      <c r="U34" s="1">
        <f t="shared" si="1"/>
        <v>8</v>
      </c>
    </row>
    <row r="35" spans="1:21" ht="76.5" x14ac:dyDescent="0.35">
      <c r="A35" s="4" t="s">
        <v>225</v>
      </c>
      <c r="B35" s="2" t="s">
        <v>93</v>
      </c>
      <c r="C35" s="2" t="s">
        <v>53</v>
      </c>
      <c r="D35" s="1" t="s">
        <v>300</v>
      </c>
      <c r="E35" s="4" t="s">
        <v>13</v>
      </c>
      <c r="F35" s="4" t="s">
        <v>10</v>
      </c>
      <c r="G35" s="4" t="str">
        <f>IF(Testing_Validation_Calibration2[Category]="Input","Calibration",IF(Testing_Validation_Calibration2[Category]="Process","Testing",IF(Testing_Validation_Calibration2[Category]="Output","Validation","-")))</f>
        <v>Calibration</v>
      </c>
      <c r="H35" s="4" t="s">
        <v>294</v>
      </c>
      <c r="I35" s="4" t="s">
        <v>118</v>
      </c>
      <c r="J35" s="4" t="s">
        <v>118</v>
      </c>
      <c r="K35" s="4" t="s">
        <v>26</v>
      </c>
      <c r="L35" s="4" t="s">
        <v>296</v>
      </c>
      <c r="M35" s="4" t="s">
        <v>518</v>
      </c>
      <c r="O35" s="1">
        <v>4</v>
      </c>
      <c r="P35" s="1">
        <v>4</v>
      </c>
      <c r="Q35" s="10" t="s">
        <v>298</v>
      </c>
      <c r="R35" s="1">
        <f t="shared" si="0"/>
        <v>0</v>
      </c>
      <c r="S35" s="1">
        <v>1</v>
      </c>
      <c r="T35" s="1">
        <v>0</v>
      </c>
      <c r="U35" s="1">
        <f t="shared" si="1"/>
        <v>0</v>
      </c>
    </row>
    <row r="36" spans="1:21" ht="63.75" x14ac:dyDescent="0.35">
      <c r="A36" s="4" t="s">
        <v>234</v>
      </c>
      <c r="B36" s="2" t="s">
        <v>93</v>
      </c>
      <c r="C36" s="2" t="s">
        <v>53</v>
      </c>
      <c r="D36" s="1" t="s">
        <v>181</v>
      </c>
      <c r="E36" s="4" t="s">
        <v>11</v>
      </c>
      <c r="F36" s="4" t="s">
        <v>10</v>
      </c>
      <c r="G36" s="4" t="str">
        <f>IF(Testing_Validation_Calibration2[Category]="Input","Calibration",IF(Testing_Validation_Calibration2[Category]="Process","Testing",IF(Testing_Validation_Calibration2[Category]="Output","Validation","-")))</f>
        <v>Validation</v>
      </c>
      <c r="H36" s="4" t="s">
        <v>301</v>
      </c>
      <c r="I36" s="4" t="s">
        <v>306</v>
      </c>
      <c r="J36" s="4" t="s">
        <v>307</v>
      </c>
      <c r="K36" s="4" t="s">
        <v>26</v>
      </c>
      <c r="L36" s="4" t="s">
        <v>312</v>
      </c>
      <c r="M36" s="4" t="s">
        <v>314</v>
      </c>
      <c r="O36" s="1">
        <v>2</v>
      </c>
      <c r="P36" s="1">
        <v>4</v>
      </c>
      <c r="Q36" s="10" t="s">
        <v>316</v>
      </c>
      <c r="R36" s="1">
        <f t="shared" si="0"/>
        <v>2</v>
      </c>
      <c r="S36" s="1">
        <v>1</v>
      </c>
      <c r="T36" s="1">
        <v>1</v>
      </c>
      <c r="U36" s="1">
        <f t="shared" si="1"/>
        <v>8</v>
      </c>
    </row>
    <row r="37" spans="1:21" ht="63.75" x14ac:dyDescent="0.35">
      <c r="A37" s="4" t="s">
        <v>235</v>
      </c>
      <c r="B37" s="2" t="s">
        <v>93</v>
      </c>
      <c r="C37" s="2" t="s">
        <v>53</v>
      </c>
      <c r="D37" s="1" t="s">
        <v>304</v>
      </c>
      <c r="E37" s="4" t="s">
        <v>11</v>
      </c>
      <c r="F37" s="4" t="s">
        <v>10</v>
      </c>
      <c r="G37" s="4" t="str">
        <f>IF(Testing_Validation_Calibration2[Category]="Input","Calibration",IF(Testing_Validation_Calibration2[Category]="Process","Testing",IF(Testing_Validation_Calibration2[Category]="Output","Validation","-")))</f>
        <v>Validation</v>
      </c>
      <c r="H37" s="4" t="s">
        <v>302</v>
      </c>
      <c r="I37" s="4" t="s">
        <v>308</v>
      </c>
      <c r="J37" s="4" t="s">
        <v>315</v>
      </c>
      <c r="K37" s="4" t="s">
        <v>26</v>
      </c>
      <c r="L37" s="4" t="s">
        <v>313</v>
      </c>
      <c r="M37" s="4" t="s">
        <v>118</v>
      </c>
      <c r="O37" s="1">
        <v>1</v>
      </c>
      <c r="P37" s="1">
        <v>4</v>
      </c>
      <c r="Q37" s="10" t="s">
        <v>317</v>
      </c>
      <c r="R37" s="1">
        <f t="shared" si="0"/>
        <v>1</v>
      </c>
      <c r="S37" s="1">
        <v>1</v>
      </c>
      <c r="T37" s="1">
        <v>1</v>
      </c>
      <c r="U37" s="1">
        <f t="shared" si="1"/>
        <v>4</v>
      </c>
    </row>
    <row r="38" spans="1:21" ht="76.5" x14ac:dyDescent="0.35">
      <c r="A38" s="4" t="s">
        <v>236</v>
      </c>
      <c r="B38" s="2" t="s">
        <v>93</v>
      </c>
      <c r="C38" s="2" t="s">
        <v>53</v>
      </c>
      <c r="D38" s="1" t="s">
        <v>305</v>
      </c>
      <c r="E38" s="4" t="s">
        <v>11</v>
      </c>
      <c r="F38" s="4" t="s">
        <v>10</v>
      </c>
      <c r="G38" s="4" t="str">
        <f>IF(Testing_Validation_Calibration2[Category]="Input","Calibration",IF(Testing_Validation_Calibration2[Category]="Process","Testing",IF(Testing_Validation_Calibration2[Category]="Output","Validation","-")))</f>
        <v>Validation</v>
      </c>
      <c r="H38" s="4" t="s">
        <v>303</v>
      </c>
      <c r="I38" s="4" t="s">
        <v>310</v>
      </c>
      <c r="J38" s="4" t="s">
        <v>315</v>
      </c>
      <c r="K38" s="4" t="s">
        <v>26</v>
      </c>
      <c r="L38" s="4" t="s">
        <v>311</v>
      </c>
      <c r="M38" s="4" t="s">
        <v>118</v>
      </c>
      <c r="O38" s="1">
        <v>4</v>
      </c>
      <c r="P38" s="1">
        <v>4</v>
      </c>
      <c r="Q38" s="10" t="s">
        <v>309</v>
      </c>
      <c r="R38" s="1">
        <f>T38*O38</f>
        <v>4</v>
      </c>
      <c r="S38" s="1">
        <v>1</v>
      </c>
      <c r="T38" s="1">
        <v>1</v>
      </c>
      <c r="U38" s="1">
        <f>P38*O38*T38</f>
        <v>16</v>
      </c>
    </row>
    <row r="39" spans="1:21" x14ac:dyDescent="0.35">
      <c r="A39" s="4"/>
      <c r="B39" s="2"/>
      <c r="C39" s="2"/>
      <c r="E39" s="4"/>
      <c r="F39" s="4"/>
      <c r="G39" s="4"/>
      <c r="H39" s="4"/>
      <c r="I39" s="4"/>
      <c r="J39" s="4"/>
      <c r="K39" s="4"/>
      <c r="L39" s="4"/>
      <c r="M39" s="4"/>
      <c r="N39" s="4"/>
      <c r="O39" s="2" t="s">
        <v>395</v>
      </c>
      <c r="Q39" s="10"/>
      <c r="R39" s="2" t="s">
        <v>394</v>
      </c>
    </row>
    <row r="40" spans="1:21" ht="38.25" x14ac:dyDescent="0.35">
      <c r="A40" s="4"/>
      <c r="B40" s="2"/>
      <c r="C40" s="2"/>
      <c r="E40" s="4"/>
      <c r="F40" s="4"/>
      <c r="G40" s="4"/>
      <c r="H40" s="4"/>
      <c r="I40" s="4"/>
      <c r="J40" s="4"/>
      <c r="K40" s="4"/>
      <c r="L40" s="4"/>
      <c r="M40" s="4"/>
      <c r="N40" s="4"/>
      <c r="O40" s="1" t="s">
        <v>531</v>
      </c>
      <c r="P40" s="1" t="s">
        <v>227</v>
      </c>
      <c r="Q40" s="10"/>
      <c r="R40" s="1" t="s">
        <v>531</v>
      </c>
      <c r="U40" s="1" t="s">
        <v>227</v>
      </c>
    </row>
    <row r="41" spans="1:21" x14ac:dyDescent="0.35">
      <c r="A41" s="4"/>
      <c r="B41" s="2"/>
      <c r="C41" s="2"/>
      <c r="E41" s="4"/>
      <c r="F41" s="4"/>
      <c r="G41" s="4"/>
      <c r="H41" s="4"/>
      <c r="I41" s="4"/>
      <c r="J41" s="4"/>
      <c r="K41" s="4"/>
      <c r="L41" s="4"/>
      <c r="M41" s="4"/>
      <c r="N41" s="4" t="s">
        <v>218</v>
      </c>
      <c r="O41" s="1">
        <f>SUM(O4:O38)</f>
        <v>111.5</v>
      </c>
      <c r="P41" s="1">
        <f>SUMPRODUCT(O4:O38,P4:P38)</f>
        <v>280.5</v>
      </c>
      <c r="R41" s="1">
        <f>SUM(R4:R38)</f>
        <v>69.5</v>
      </c>
      <c r="U41" s="1">
        <f>SUM(U4:U38)</f>
        <v>160.5</v>
      </c>
    </row>
    <row r="42" spans="1:21" x14ac:dyDescent="0.35">
      <c r="A42" s="4"/>
      <c r="B42" s="2"/>
      <c r="C42" s="2"/>
      <c r="E42" s="4"/>
      <c r="F42" s="4"/>
      <c r="G42" s="4"/>
      <c r="H42" s="4"/>
      <c r="I42" s="4"/>
      <c r="J42" s="4"/>
      <c r="K42" s="4"/>
      <c r="L42" s="4"/>
      <c r="M42" s="4"/>
    </row>
    <row r="43" spans="1:21" x14ac:dyDescent="0.35">
      <c r="A43" s="4"/>
      <c r="B43" s="2"/>
      <c r="C43" s="2"/>
      <c r="E43" s="4"/>
      <c r="F43" s="4"/>
      <c r="G43" s="4"/>
      <c r="H43" s="4"/>
      <c r="I43" s="4"/>
      <c r="J43" s="4"/>
      <c r="K43" s="4"/>
      <c r="L43" s="4"/>
      <c r="M43" s="4"/>
    </row>
    <row r="44" spans="1:21" x14ac:dyDescent="0.35">
      <c r="A44" s="4"/>
      <c r="B44" s="2"/>
      <c r="C44" s="2"/>
      <c r="E44" s="4"/>
      <c r="F44" s="4"/>
      <c r="G44" s="4"/>
      <c r="H44" s="4"/>
      <c r="I44" s="4"/>
      <c r="J44" s="4"/>
      <c r="K44" s="4"/>
      <c r="L44" s="4"/>
      <c r="M44" s="4"/>
    </row>
  </sheetData>
  <mergeCells count="2">
    <mergeCell ref="A2:D2"/>
    <mergeCell ref="O1:P2"/>
  </mergeCells>
  <dataValidations disablePrompts="1" count="3">
    <dataValidation type="list" allowBlank="1" showInputMessage="1" showErrorMessage="1" sqref="K4:K9">
      <formula1>"Yes,No"</formula1>
    </dataValidation>
    <dataValidation type="list" allowBlank="1" showInputMessage="1" showErrorMessage="1" sqref="F4:F44">
      <formula1>"All Licensees,NGET Only,SHE-T Only,SPT Only,NGET &amp; SHE-T Only,NGET &amp; SPT Only,SHE-T &amp; SPT Only"</formula1>
    </dataValidation>
    <dataValidation type="list" allowBlank="1" showInputMessage="1" showErrorMessage="1" sqref="E4:E44">
      <formula1>"Input,Process,Output"</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9"/>
  <sheetViews>
    <sheetView topLeftCell="B1" workbookViewId="0">
      <pane xSplit="6" ySplit="3" topLeftCell="H4" activePane="bottomRight" state="frozen"/>
      <selection activeCell="B1" sqref="B1"/>
      <selection pane="topRight" activeCell="H1" sqref="H1"/>
      <selection pane="bottomLeft" activeCell="B4" sqref="B4"/>
      <selection pane="bottomRight" activeCell="D21" sqref="D21"/>
    </sheetView>
  </sheetViews>
  <sheetFormatPr defaultColWidth="9.1328125" defaultRowHeight="12.75" x14ac:dyDescent="0.35"/>
  <cols>
    <col min="1" max="1" width="9.1328125" style="1"/>
    <col min="2" max="2" width="22.59765625" style="1" bestFit="1" customWidth="1"/>
    <col min="3" max="3" width="20.3984375" style="1" bestFit="1" customWidth="1"/>
    <col min="4" max="4" width="23.265625" style="1" customWidth="1"/>
    <col min="5" max="6" width="19.73046875" style="1" customWidth="1"/>
    <col min="7" max="8" width="22.73046875" style="1" customWidth="1"/>
    <col min="9" max="9" width="24.86328125" style="1" customWidth="1"/>
    <col min="10" max="11" width="22" style="1" customWidth="1"/>
    <col min="12" max="12" width="22.265625" style="1" customWidth="1"/>
    <col min="13" max="13" width="39.1328125" style="1" customWidth="1"/>
    <col min="14" max="14" width="9.1328125" style="1"/>
    <col min="15" max="15" width="13.1328125" style="1" customWidth="1"/>
    <col min="16" max="16" width="17.59765625" style="1" customWidth="1"/>
    <col min="17" max="17" width="34.3984375" style="1" customWidth="1"/>
    <col min="18" max="18" width="13.59765625" style="1" customWidth="1"/>
    <col min="19" max="16384" width="9.1328125" style="1"/>
  </cols>
  <sheetData>
    <row r="1" spans="1:21" ht="37.5" customHeight="1" x14ac:dyDescent="0.35">
      <c r="A1" s="6" t="s">
        <v>14</v>
      </c>
      <c r="B1" s="6"/>
      <c r="O1" s="53" t="s">
        <v>237</v>
      </c>
      <c r="P1" s="53"/>
    </row>
    <row r="2" spans="1:21" ht="18" customHeight="1" x14ac:dyDescent="0.35">
      <c r="A2" s="52"/>
      <c r="B2" s="52"/>
      <c r="C2" s="52"/>
      <c r="D2" s="52"/>
      <c r="O2" s="53"/>
      <c r="P2" s="53"/>
    </row>
    <row r="3" spans="1:21" ht="42.75" customHeight="1" thickBot="1" x14ac:dyDescent="0.4">
      <c r="A3" s="3" t="s">
        <v>9</v>
      </c>
      <c r="B3" s="1" t="s">
        <v>0</v>
      </c>
      <c r="C3" s="2" t="s">
        <v>8</v>
      </c>
      <c r="D3" s="2" t="s">
        <v>4</v>
      </c>
      <c r="E3" s="3" t="s">
        <v>1</v>
      </c>
      <c r="F3" s="3" t="s">
        <v>3</v>
      </c>
      <c r="G3" s="3" t="s">
        <v>17</v>
      </c>
      <c r="H3" s="3" t="s">
        <v>16</v>
      </c>
      <c r="I3" s="3" t="s">
        <v>12</v>
      </c>
      <c r="J3" s="3" t="s">
        <v>6</v>
      </c>
      <c r="K3" s="3" t="s">
        <v>18</v>
      </c>
      <c r="L3" s="3" t="s">
        <v>5</v>
      </c>
      <c r="M3" s="3" t="s">
        <v>15</v>
      </c>
      <c r="O3" s="7" t="s">
        <v>19</v>
      </c>
      <c r="P3" s="7" t="s">
        <v>20</v>
      </c>
      <c r="Q3" s="7" t="s">
        <v>23</v>
      </c>
      <c r="R3" s="7"/>
      <c r="S3" s="2" t="s">
        <v>165</v>
      </c>
      <c r="T3" s="2" t="s">
        <v>166</v>
      </c>
    </row>
    <row r="4" spans="1:21" ht="153.75" customHeight="1" thickBot="1" x14ac:dyDescent="0.4">
      <c r="A4" s="3" t="s">
        <v>320</v>
      </c>
      <c r="B4" s="2" t="s">
        <v>318</v>
      </c>
      <c r="C4" s="2" t="s">
        <v>53</v>
      </c>
      <c r="D4" s="2" t="s">
        <v>321</v>
      </c>
      <c r="E4" s="3" t="s">
        <v>2</v>
      </c>
      <c r="F4" s="4" t="s">
        <v>10</v>
      </c>
      <c r="G4" s="3" t="str">
        <f>IF(Testing_Validation_Calibration24[Category]="Input","Calibration",IF(Testing_Validation_Calibration24[Category]="Process","Testing",IF(Testing_Validation_Calibration24[Category]="Output","Validation","-")))</f>
        <v>Testing</v>
      </c>
      <c r="H4" s="14" t="s">
        <v>322</v>
      </c>
      <c r="I4" s="15" t="s">
        <v>407</v>
      </c>
      <c r="J4" s="15" t="s">
        <v>519</v>
      </c>
      <c r="K4" s="4" t="s">
        <v>7</v>
      </c>
      <c r="L4" s="14" t="s">
        <v>520</v>
      </c>
      <c r="M4" s="19" t="s">
        <v>421</v>
      </c>
      <c r="O4" s="1">
        <v>4</v>
      </c>
      <c r="P4" s="2">
        <v>1</v>
      </c>
      <c r="Q4" s="11" t="s">
        <v>439</v>
      </c>
      <c r="R4" s="1">
        <f t="shared" ref="R4:R22" si="0">T4*O4</f>
        <v>4</v>
      </c>
      <c r="S4" s="1">
        <v>1</v>
      </c>
      <c r="T4" s="1">
        <v>1</v>
      </c>
      <c r="U4" s="1">
        <f t="shared" ref="U4:U22" si="1">P4*O4*T4</f>
        <v>4</v>
      </c>
    </row>
    <row r="5" spans="1:21" ht="178.9" thickBot="1" x14ac:dyDescent="0.4">
      <c r="A5" s="8" t="s">
        <v>323</v>
      </c>
      <c r="B5" s="2" t="s">
        <v>318</v>
      </c>
      <c r="C5" s="2" t="s">
        <v>53</v>
      </c>
      <c r="D5" s="2" t="s">
        <v>321</v>
      </c>
      <c r="E5" s="3" t="s">
        <v>2</v>
      </c>
      <c r="F5" s="4" t="s">
        <v>10</v>
      </c>
      <c r="G5" s="3" t="str">
        <f>IF(Testing_Validation_Calibration24[Category]="Input","Calibration",IF(Testing_Validation_Calibration24[Category]="Process","Testing",IF(Testing_Validation_Calibration24[Category]="Output","Validation","-")))</f>
        <v>Testing</v>
      </c>
      <c r="H5" s="13" t="s">
        <v>324</v>
      </c>
      <c r="I5" s="16" t="s">
        <v>408</v>
      </c>
      <c r="J5" s="16" t="s">
        <v>521</v>
      </c>
      <c r="K5" s="3" t="s">
        <v>7</v>
      </c>
      <c r="L5" s="13" t="s">
        <v>422</v>
      </c>
      <c r="M5" s="20" t="s">
        <v>423</v>
      </c>
      <c r="O5" s="1">
        <v>4</v>
      </c>
      <c r="P5" s="2">
        <v>1</v>
      </c>
      <c r="Q5" s="12" t="s">
        <v>118</v>
      </c>
      <c r="R5" s="1">
        <f t="shared" si="0"/>
        <v>4</v>
      </c>
      <c r="S5" s="1">
        <v>1</v>
      </c>
      <c r="T5" s="1">
        <v>1</v>
      </c>
      <c r="U5" s="1">
        <f t="shared" si="1"/>
        <v>4</v>
      </c>
    </row>
    <row r="6" spans="1:21" ht="115.15" thickBot="1" x14ac:dyDescent="0.4">
      <c r="A6" s="3" t="s">
        <v>325</v>
      </c>
      <c r="B6" s="2" t="s">
        <v>318</v>
      </c>
      <c r="C6" s="2" t="s">
        <v>53</v>
      </c>
      <c r="D6" s="2" t="s">
        <v>401</v>
      </c>
      <c r="E6" s="3" t="s">
        <v>11</v>
      </c>
      <c r="F6" s="4" t="s">
        <v>10</v>
      </c>
      <c r="G6" s="3" t="str">
        <f>IF(Testing_Validation_Calibration24[Category]="Input","Calibration",IF(Testing_Validation_Calibration24[Category]="Process","Testing",IF(Testing_Validation_Calibration24[Category]="Output","Validation","-")))</f>
        <v>Validation</v>
      </c>
      <c r="H6" s="17" t="s">
        <v>522</v>
      </c>
      <c r="I6" s="18" t="s">
        <v>328</v>
      </c>
      <c r="J6" s="18" t="s">
        <v>403</v>
      </c>
      <c r="K6" s="3" t="s">
        <v>7</v>
      </c>
      <c r="L6" s="17" t="s">
        <v>424</v>
      </c>
      <c r="M6" s="21" t="s">
        <v>329</v>
      </c>
      <c r="O6" s="1">
        <v>2</v>
      </c>
      <c r="P6" s="1">
        <v>1</v>
      </c>
      <c r="Q6" s="12" t="s">
        <v>440</v>
      </c>
      <c r="R6" s="1">
        <f t="shared" si="0"/>
        <v>2</v>
      </c>
      <c r="S6" s="1">
        <v>1</v>
      </c>
      <c r="T6" s="1">
        <v>1</v>
      </c>
      <c r="U6" s="1">
        <f t="shared" si="1"/>
        <v>2</v>
      </c>
    </row>
    <row r="7" spans="1:21" ht="131.25" customHeight="1" thickBot="1" x14ac:dyDescent="0.4">
      <c r="A7" s="8" t="s">
        <v>326</v>
      </c>
      <c r="B7" s="2" t="s">
        <v>318</v>
      </c>
      <c r="C7" s="2" t="s">
        <v>53</v>
      </c>
      <c r="D7" s="2" t="s">
        <v>327</v>
      </c>
      <c r="E7" s="3" t="s">
        <v>11</v>
      </c>
      <c r="F7" s="4" t="s">
        <v>10</v>
      </c>
      <c r="G7" s="3" t="str">
        <f>IF(Testing_Validation_Calibration24[Category]="Input","Calibration",IF(Testing_Validation_Calibration24[Category]="Process","Testing",IF(Testing_Validation_Calibration24[Category]="Output","Validation","-")))</f>
        <v>Validation</v>
      </c>
      <c r="H7" s="13" t="s">
        <v>409</v>
      </c>
      <c r="I7" s="16" t="s">
        <v>328</v>
      </c>
      <c r="J7" s="16" t="s">
        <v>410</v>
      </c>
      <c r="K7" s="3" t="s">
        <v>7</v>
      </c>
      <c r="L7" s="13" t="s">
        <v>523</v>
      </c>
      <c r="M7" s="20" t="s">
        <v>329</v>
      </c>
      <c r="O7" s="1">
        <v>3</v>
      </c>
      <c r="P7" s="1">
        <v>4</v>
      </c>
      <c r="Q7" s="12" t="s">
        <v>441</v>
      </c>
      <c r="R7" s="1">
        <f t="shared" si="0"/>
        <v>3</v>
      </c>
      <c r="S7" s="1">
        <v>1</v>
      </c>
      <c r="T7" s="1">
        <v>1</v>
      </c>
      <c r="U7" s="1">
        <f t="shared" si="1"/>
        <v>12</v>
      </c>
    </row>
    <row r="8" spans="1:21" ht="66.75" customHeight="1" thickBot="1" x14ac:dyDescent="0.4">
      <c r="A8" s="3" t="s">
        <v>330</v>
      </c>
      <c r="B8" s="2" t="s">
        <v>318</v>
      </c>
      <c r="C8" s="2" t="s">
        <v>53</v>
      </c>
      <c r="D8" s="2" t="s">
        <v>332</v>
      </c>
      <c r="E8" s="3" t="s">
        <v>11</v>
      </c>
      <c r="F8" s="4" t="s">
        <v>10</v>
      </c>
      <c r="G8" s="3" t="str">
        <f>IF(Testing_Validation_Calibration24[Category]="Input","Calibration",IF(Testing_Validation_Calibration24[Category]="Process","Testing",IF(Testing_Validation_Calibration24[Category]="Output","Validation","-")))</f>
        <v>Validation</v>
      </c>
      <c r="H8" s="17" t="s">
        <v>333</v>
      </c>
      <c r="I8" s="18" t="s">
        <v>525</v>
      </c>
      <c r="J8" s="18" t="s">
        <v>335</v>
      </c>
      <c r="K8" s="3" t="s">
        <v>26</v>
      </c>
      <c r="L8" s="17" t="s">
        <v>524</v>
      </c>
      <c r="M8" s="21" t="s">
        <v>425</v>
      </c>
      <c r="O8" s="1">
        <v>5</v>
      </c>
      <c r="P8" s="1">
        <v>4</v>
      </c>
      <c r="Q8" s="12" t="s">
        <v>442</v>
      </c>
      <c r="R8" s="1">
        <f t="shared" si="0"/>
        <v>5</v>
      </c>
      <c r="S8" s="1">
        <v>1</v>
      </c>
      <c r="T8" s="1">
        <v>1</v>
      </c>
      <c r="U8" s="1">
        <f t="shared" si="1"/>
        <v>20</v>
      </c>
    </row>
    <row r="9" spans="1:21" ht="89.25" customHeight="1" thickBot="1" x14ac:dyDescent="0.4">
      <c r="A9" s="8" t="s">
        <v>331</v>
      </c>
      <c r="B9" s="2" t="s">
        <v>318</v>
      </c>
      <c r="C9" s="2" t="s">
        <v>53</v>
      </c>
      <c r="D9" s="2" t="s">
        <v>332</v>
      </c>
      <c r="E9" s="3" t="s">
        <v>13</v>
      </c>
      <c r="F9" s="4" t="s">
        <v>10</v>
      </c>
      <c r="G9" s="3" t="str">
        <f>IF(Testing_Validation_Calibration24[Category]="Input","Calibration",IF(Testing_Validation_Calibration24[Category]="Process","Testing",IF(Testing_Validation_Calibration24[Category]="Output","Validation","-")))</f>
        <v>Calibration</v>
      </c>
      <c r="H9" s="13" t="s">
        <v>334</v>
      </c>
      <c r="I9" s="16" t="s">
        <v>118</v>
      </c>
      <c r="J9" s="16" t="s">
        <v>118</v>
      </c>
      <c r="K9" s="3" t="s">
        <v>26</v>
      </c>
      <c r="L9" s="13" t="s">
        <v>526</v>
      </c>
      <c r="M9" s="20" t="s">
        <v>426</v>
      </c>
      <c r="O9" s="1">
        <v>4</v>
      </c>
      <c r="P9" s="1">
        <v>4</v>
      </c>
      <c r="Q9" s="12" t="s">
        <v>336</v>
      </c>
      <c r="R9" s="1">
        <f t="shared" si="0"/>
        <v>0</v>
      </c>
      <c r="S9" s="1">
        <v>1</v>
      </c>
      <c r="T9" s="1">
        <v>0</v>
      </c>
      <c r="U9" s="1">
        <f t="shared" si="1"/>
        <v>0</v>
      </c>
    </row>
    <row r="10" spans="1:21" ht="119.25" customHeight="1" thickBot="1" x14ac:dyDescent="0.4">
      <c r="A10" s="3" t="s">
        <v>337</v>
      </c>
      <c r="B10" s="2" t="s">
        <v>318</v>
      </c>
      <c r="C10" s="2" t="s">
        <v>53</v>
      </c>
      <c r="D10" s="2" t="s">
        <v>339</v>
      </c>
      <c r="E10" s="3" t="s">
        <v>11</v>
      </c>
      <c r="F10" s="4" t="s">
        <v>10</v>
      </c>
      <c r="G10" s="3" t="str">
        <f>IF(Testing_Validation_Calibration24[Category]="Input","Calibration",IF(Testing_Validation_Calibration24[Category]="Process","Testing",IF(Testing_Validation_Calibration24[Category]="Output","Validation","-")))</f>
        <v>Validation</v>
      </c>
      <c r="H10" s="17" t="s">
        <v>340</v>
      </c>
      <c r="I10" s="18" t="s">
        <v>411</v>
      </c>
      <c r="J10" s="18" t="s">
        <v>342</v>
      </c>
      <c r="K10" s="3" t="s">
        <v>26</v>
      </c>
      <c r="L10" s="17" t="s">
        <v>343</v>
      </c>
      <c r="M10" s="21" t="s">
        <v>527</v>
      </c>
      <c r="O10" s="1">
        <v>3</v>
      </c>
      <c r="P10" s="1">
        <v>4</v>
      </c>
      <c r="Q10" s="12" t="s">
        <v>344</v>
      </c>
      <c r="R10" s="1">
        <f t="shared" si="0"/>
        <v>3</v>
      </c>
      <c r="S10" s="1">
        <v>1</v>
      </c>
      <c r="T10" s="1">
        <v>1</v>
      </c>
      <c r="U10" s="1">
        <f t="shared" si="1"/>
        <v>12</v>
      </c>
    </row>
    <row r="11" spans="1:21" ht="76.5" customHeight="1" thickBot="1" x14ac:dyDescent="0.4">
      <c r="A11" s="8" t="s">
        <v>338</v>
      </c>
      <c r="B11" s="2" t="s">
        <v>318</v>
      </c>
      <c r="C11" s="2" t="s">
        <v>53</v>
      </c>
      <c r="D11" s="2" t="s">
        <v>339</v>
      </c>
      <c r="E11" s="3" t="s">
        <v>13</v>
      </c>
      <c r="F11" s="4" t="s">
        <v>10</v>
      </c>
      <c r="G11" s="3" t="str">
        <f>IF(Testing_Validation_Calibration24[Category]="Input","Calibration",IF(Testing_Validation_Calibration24[Category]="Process","Testing",IF(Testing_Validation_Calibration24[Category]="Output","Validation","-")))</f>
        <v>Calibration</v>
      </c>
      <c r="H11" s="13" t="s">
        <v>341</v>
      </c>
      <c r="I11" s="16" t="s">
        <v>118</v>
      </c>
      <c r="J11" s="16" t="s">
        <v>118</v>
      </c>
      <c r="K11" s="3" t="s">
        <v>26</v>
      </c>
      <c r="L11" s="13" t="s">
        <v>345</v>
      </c>
      <c r="M11" s="20" t="s">
        <v>346</v>
      </c>
      <c r="O11" s="1">
        <v>3</v>
      </c>
      <c r="P11" s="1">
        <v>4</v>
      </c>
      <c r="Q11" s="12" t="s">
        <v>528</v>
      </c>
      <c r="R11" s="1">
        <f t="shared" si="0"/>
        <v>3</v>
      </c>
      <c r="S11" s="1">
        <v>1</v>
      </c>
      <c r="T11" s="1">
        <v>1</v>
      </c>
      <c r="U11" s="1">
        <f t="shared" si="1"/>
        <v>12</v>
      </c>
    </row>
    <row r="12" spans="1:21" ht="102.4" thickBot="1" x14ac:dyDescent="0.4">
      <c r="A12" s="3" t="s">
        <v>347</v>
      </c>
      <c r="B12" s="2" t="s">
        <v>318</v>
      </c>
      <c r="C12" s="2" t="s">
        <v>53</v>
      </c>
      <c r="D12" s="2" t="s">
        <v>402</v>
      </c>
      <c r="E12" s="3" t="s">
        <v>11</v>
      </c>
      <c r="F12" s="4" t="s">
        <v>10</v>
      </c>
      <c r="G12" s="3" t="str">
        <f>IF(Testing_Validation_Calibration24[Category]="Input","Calibration",IF(Testing_Validation_Calibration24[Category]="Process","Testing",IF(Testing_Validation_Calibration24[Category]="Output","Validation","-")))</f>
        <v>Validation</v>
      </c>
      <c r="H12" s="17" t="s">
        <v>412</v>
      </c>
      <c r="I12" s="18" t="s">
        <v>413</v>
      </c>
      <c r="J12" s="18" t="s">
        <v>529</v>
      </c>
      <c r="K12" s="3" t="s">
        <v>26</v>
      </c>
      <c r="L12" s="17" t="s">
        <v>351</v>
      </c>
      <c r="M12" s="21" t="s">
        <v>427</v>
      </c>
      <c r="O12" s="1">
        <v>4</v>
      </c>
      <c r="P12" s="1">
        <v>1</v>
      </c>
      <c r="Q12" s="12" t="s">
        <v>443</v>
      </c>
      <c r="R12" s="1">
        <f t="shared" si="0"/>
        <v>4</v>
      </c>
      <c r="S12" s="1">
        <v>1</v>
      </c>
      <c r="T12" s="1">
        <v>1</v>
      </c>
      <c r="U12" s="1">
        <f t="shared" si="1"/>
        <v>4</v>
      </c>
    </row>
    <row r="13" spans="1:21" ht="76.900000000000006" thickBot="1" x14ac:dyDescent="0.4">
      <c r="A13" s="8" t="s">
        <v>348</v>
      </c>
      <c r="B13" s="2" t="s">
        <v>318</v>
      </c>
      <c r="C13" s="2" t="s">
        <v>53</v>
      </c>
      <c r="D13" s="2" t="s">
        <v>402</v>
      </c>
      <c r="E13" s="3" t="s">
        <v>13</v>
      </c>
      <c r="F13" s="4" t="s">
        <v>10</v>
      </c>
      <c r="G13" s="3" t="str">
        <f>IF(Testing_Validation_Calibration24[Category]="Input","Calibration",IF(Testing_Validation_Calibration24[Category]="Process","Testing",IF(Testing_Validation_Calibration24[Category]="Output","Validation","-")))</f>
        <v>Calibration</v>
      </c>
      <c r="H13" s="13" t="s">
        <v>414</v>
      </c>
      <c r="I13" s="16" t="s">
        <v>350</v>
      </c>
      <c r="J13" s="16" t="s">
        <v>118</v>
      </c>
      <c r="K13" s="3" t="s">
        <v>26</v>
      </c>
      <c r="L13" s="13" t="s">
        <v>352</v>
      </c>
      <c r="M13" s="20" t="s">
        <v>428</v>
      </c>
      <c r="O13" s="1">
        <v>2</v>
      </c>
      <c r="P13" s="1">
        <v>1</v>
      </c>
      <c r="Q13" s="12" t="s">
        <v>349</v>
      </c>
      <c r="R13" s="1">
        <f t="shared" si="0"/>
        <v>0</v>
      </c>
      <c r="S13" s="1">
        <v>1</v>
      </c>
      <c r="T13" s="1">
        <v>0</v>
      </c>
      <c r="U13" s="1">
        <f t="shared" si="1"/>
        <v>0</v>
      </c>
    </row>
    <row r="14" spans="1:21" ht="111" customHeight="1" thickBot="1" x14ac:dyDescent="0.4">
      <c r="A14" s="3" t="s">
        <v>353</v>
      </c>
      <c r="B14" s="2" t="s">
        <v>318</v>
      </c>
      <c r="C14" s="2" t="s">
        <v>53</v>
      </c>
      <c r="D14" s="2" t="s">
        <v>356</v>
      </c>
      <c r="E14" s="3" t="s">
        <v>11</v>
      </c>
      <c r="F14" s="4" t="s">
        <v>10</v>
      </c>
      <c r="G14" s="3" t="str">
        <f>IF(Testing_Validation_Calibration24[Category]="Input","Calibration",IF(Testing_Validation_Calibration24[Category]="Process","Testing",IF(Testing_Validation_Calibration24[Category]="Output","Validation","-")))</f>
        <v>Validation</v>
      </c>
      <c r="H14" s="17" t="s">
        <v>357</v>
      </c>
      <c r="I14" s="18" t="s">
        <v>359</v>
      </c>
      <c r="J14" s="18" t="s">
        <v>360</v>
      </c>
      <c r="K14" s="3" t="s">
        <v>26</v>
      </c>
      <c r="L14" s="17" t="s">
        <v>429</v>
      </c>
      <c r="M14" s="21" t="s">
        <v>365</v>
      </c>
      <c r="O14" s="1">
        <v>6</v>
      </c>
      <c r="P14" s="1">
        <v>2</v>
      </c>
      <c r="Q14" s="12" t="s">
        <v>363</v>
      </c>
      <c r="R14" s="1">
        <f t="shared" si="0"/>
        <v>6</v>
      </c>
      <c r="S14" s="1">
        <v>1</v>
      </c>
      <c r="T14" s="1">
        <v>1</v>
      </c>
      <c r="U14" s="1">
        <f t="shared" si="1"/>
        <v>12</v>
      </c>
    </row>
    <row r="15" spans="1:21" ht="85.5" customHeight="1" thickBot="1" x14ac:dyDescent="0.4">
      <c r="A15" s="8" t="s">
        <v>354</v>
      </c>
      <c r="B15" s="2" t="s">
        <v>318</v>
      </c>
      <c r="C15" s="2" t="s">
        <v>53</v>
      </c>
      <c r="D15" s="2" t="s">
        <v>356</v>
      </c>
      <c r="E15" s="3" t="s">
        <v>2</v>
      </c>
      <c r="F15" s="4" t="s">
        <v>10</v>
      </c>
      <c r="G15" s="3" t="str">
        <f>IF(Testing_Validation_Calibration24[Category]="Input","Calibration",IF(Testing_Validation_Calibration24[Category]="Process","Testing",IF(Testing_Validation_Calibration24[Category]="Output","Validation","-")))</f>
        <v>Testing</v>
      </c>
      <c r="H15" s="13" t="s">
        <v>361</v>
      </c>
      <c r="I15" s="16" t="s">
        <v>530</v>
      </c>
      <c r="J15" s="16" t="s">
        <v>118</v>
      </c>
      <c r="K15" s="3" t="s">
        <v>26</v>
      </c>
      <c r="L15" s="13" t="s">
        <v>362</v>
      </c>
      <c r="M15" s="20" t="s">
        <v>364</v>
      </c>
      <c r="O15" s="1">
        <v>3</v>
      </c>
      <c r="P15" s="1">
        <v>2</v>
      </c>
      <c r="Q15" s="12" t="s">
        <v>366</v>
      </c>
      <c r="R15" s="1">
        <f t="shared" si="0"/>
        <v>3</v>
      </c>
      <c r="S15" s="1">
        <v>1</v>
      </c>
      <c r="T15" s="1">
        <v>1</v>
      </c>
      <c r="U15" s="1">
        <f t="shared" si="1"/>
        <v>6</v>
      </c>
    </row>
    <row r="16" spans="1:21" ht="64.150000000000006" thickBot="1" x14ac:dyDescent="0.4">
      <c r="A16" s="3" t="s">
        <v>355</v>
      </c>
      <c r="B16" s="2" t="s">
        <v>318</v>
      </c>
      <c r="C16" s="2" t="s">
        <v>53</v>
      </c>
      <c r="D16" s="2" t="s">
        <v>356</v>
      </c>
      <c r="E16" s="3" t="s">
        <v>13</v>
      </c>
      <c r="F16" s="4" t="s">
        <v>10</v>
      </c>
      <c r="G16" s="3" t="str">
        <f>IF(Testing_Validation_Calibration24[Category]="Input","Calibration",IF(Testing_Validation_Calibration24[Category]="Process","Testing",IF(Testing_Validation_Calibration24[Category]="Output","Validation","-")))</f>
        <v>Calibration</v>
      </c>
      <c r="H16" s="17" t="s">
        <v>358</v>
      </c>
      <c r="I16" s="18" t="s">
        <v>359</v>
      </c>
      <c r="J16" s="18" t="s">
        <v>118</v>
      </c>
      <c r="K16" s="3" t="s">
        <v>26</v>
      </c>
      <c r="L16" s="17" t="s">
        <v>430</v>
      </c>
      <c r="M16" s="21" t="s">
        <v>431</v>
      </c>
      <c r="O16" s="1">
        <v>3</v>
      </c>
      <c r="P16" s="1">
        <v>2</v>
      </c>
      <c r="Q16" s="12" t="s">
        <v>118</v>
      </c>
      <c r="R16" s="1">
        <f t="shared" si="0"/>
        <v>0</v>
      </c>
      <c r="S16" s="1">
        <v>1</v>
      </c>
      <c r="T16" s="1">
        <v>0</v>
      </c>
      <c r="U16" s="1">
        <f t="shared" si="1"/>
        <v>0</v>
      </c>
    </row>
    <row r="17" spans="1:21" ht="115.15" thickBot="1" x14ac:dyDescent="0.4">
      <c r="A17" s="8" t="s">
        <v>367</v>
      </c>
      <c r="B17" s="2" t="s">
        <v>318</v>
      </c>
      <c r="C17" s="2" t="s">
        <v>53</v>
      </c>
      <c r="D17" s="2" t="s">
        <v>368</v>
      </c>
      <c r="E17" s="3" t="s">
        <v>11</v>
      </c>
      <c r="F17" s="4" t="s">
        <v>10</v>
      </c>
      <c r="G17" s="3" t="str">
        <f>IF(Testing_Validation_Calibration24[Category]="Input","Calibration",IF(Testing_Validation_Calibration24[Category]="Process","Testing",IF(Testing_Validation_Calibration24[Category]="Output","Validation","-")))</f>
        <v>Validation</v>
      </c>
      <c r="H17" s="13" t="s">
        <v>375</v>
      </c>
      <c r="I17" s="16" t="s">
        <v>404</v>
      </c>
      <c r="J17" s="16" t="s">
        <v>415</v>
      </c>
      <c r="K17" s="3" t="s">
        <v>26</v>
      </c>
      <c r="L17" s="13" t="s">
        <v>432</v>
      </c>
      <c r="M17" s="20" t="s">
        <v>376</v>
      </c>
      <c r="O17" s="1">
        <v>2</v>
      </c>
      <c r="P17" s="1">
        <v>2</v>
      </c>
      <c r="Q17" s="12" t="s">
        <v>444</v>
      </c>
      <c r="R17" s="1">
        <f t="shared" si="0"/>
        <v>2</v>
      </c>
      <c r="S17" s="1">
        <v>1</v>
      </c>
      <c r="T17" s="1">
        <v>1</v>
      </c>
      <c r="U17" s="1">
        <f t="shared" si="1"/>
        <v>4</v>
      </c>
    </row>
    <row r="18" spans="1:21" ht="111.75" customHeight="1" thickBot="1" x14ac:dyDescent="0.4">
      <c r="A18" s="3" t="s">
        <v>369</v>
      </c>
      <c r="B18" s="2" t="s">
        <v>318</v>
      </c>
      <c r="C18" s="2" t="s">
        <v>53</v>
      </c>
      <c r="D18" s="2" t="s">
        <v>368</v>
      </c>
      <c r="E18" s="3" t="s">
        <v>11</v>
      </c>
      <c r="F18" s="4" t="s">
        <v>10</v>
      </c>
      <c r="G18" s="3" t="str">
        <f>IF(Testing_Validation_Calibration24[Category]="Input","Calibration",IF(Testing_Validation_Calibration24[Category]="Process","Testing",IF(Testing_Validation_Calibration24[Category]="Output","Validation","-")))</f>
        <v>Validation</v>
      </c>
      <c r="H18" s="17" t="s">
        <v>375</v>
      </c>
      <c r="I18" s="18" t="s">
        <v>379</v>
      </c>
      <c r="J18" s="18" t="s">
        <v>405</v>
      </c>
      <c r="K18" s="3" t="s">
        <v>26</v>
      </c>
      <c r="L18" s="17" t="s">
        <v>433</v>
      </c>
      <c r="M18" s="21" t="s">
        <v>380</v>
      </c>
      <c r="O18" s="1">
        <v>2</v>
      </c>
      <c r="P18" s="1">
        <v>1</v>
      </c>
      <c r="Q18" s="12" t="s">
        <v>382</v>
      </c>
      <c r="R18" s="1">
        <f t="shared" si="0"/>
        <v>2</v>
      </c>
      <c r="S18" s="1">
        <v>1</v>
      </c>
      <c r="T18" s="1">
        <v>1</v>
      </c>
      <c r="U18" s="1">
        <f t="shared" si="1"/>
        <v>2</v>
      </c>
    </row>
    <row r="19" spans="1:21" ht="76.900000000000006" thickBot="1" x14ac:dyDescent="0.4">
      <c r="A19" s="3" t="s">
        <v>370</v>
      </c>
      <c r="B19" s="2" t="s">
        <v>318</v>
      </c>
      <c r="C19" s="2" t="s">
        <v>53</v>
      </c>
      <c r="D19" s="2" t="s">
        <v>368</v>
      </c>
      <c r="E19" s="3" t="s">
        <v>2</v>
      </c>
      <c r="F19" s="4" t="s">
        <v>10</v>
      </c>
      <c r="G19" s="3" t="str">
        <f>IF(Testing_Validation_Calibration24[Category]="Input","Calibration",IF(Testing_Validation_Calibration24[Category]="Process","Testing",IF(Testing_Validation_Calibration24[Category]="Output","Validation","-")))</f>
        <v>Testing</v>
      </c>
      <c r="H19" s="13" t="s">
        <v>377</v>
      </c>
      <c r="I19" s="16" t="s">
        <v>378</v>
      </c>
      <c r="J19" s="16" t="s">
        <v>118</v>
      </c>
      <c r="K19" s="3" t="s">
        <v>26</v>
      </c>
      <c r="L19" s="13" t="s">
        <v>434</v>
      </c>
      <c r="M19" s="20" t="s">
        <v>381</v>
      </c>
      <c r="O19" s="1">
        <v>2</v>
      </c>
      <c r="P19" s="1">
        <v>1</v>
      </c>
      <c r="Q19" s="13" t="s">
        <v>445</v>
      </c>
      <c r="R19" s="1">
        <f t="shared" si="0"/>
        <v>2</v>
      </c>
      <c r="S19" s="1">
        <v>1</v>
      </c>
      <c r="T19" s="1">
        <v>1</v>
      </c>
      <c r="U19" s="1">
        <f t="shared" si="1"/>
        <v>2</v>
      </c>
    </row>
    <row r="20" spans="1:21" ht="51.4" thickBot="1" x14ac:dyDescent="0.4">
      <c r="A20" s="3" t="s">
        <v>371</v>
      </c>
      <c r="B20" s="2" t="s">
        <v>318</v>
      </c>
      <c r="C20" s="2" t="s">
        <v>53</v>
      </c>
      <c r="D20" s="2" t="s">
        <v>383</v>
      </c>
      <c r="E20" s="3" t="s">
        <v>11</v>
      </c>
      <c r="F20" s="4" t="s">
        <v>10</v>
      </c>
      <c r="G20" s="3" t="str">
        <f>IF(Testing_Validation_Calibration24[Category]="Input","Calibration",IF(Testing_Validation_Calibration24[Category]="Process","Testing",IF(Testing_Validation_Calibration24[Category]="Output","Validation","-")))</f>
        <v>Validation</v>
      </c>
      <c r="H20" s="17" t="s">
        <v>396</v>
      </c>
      <c r="I20" s="18" t="s">
        <v>416</v>
      </c>
      <c r="J20" s="18" t="s">
        <v>406</v>
      </c>
      <c r="K20" s="3" t="s">
        <v>26</v>
      </c>
      <c r="L20" s="17" t="s">
        <v>435</v>
      </c>
      <c r="M20" s="21" t="s">
        <v>436</v>
      </c>
      <c r="O20" s="1">
        <v>2</v>
      </c>
      <c r="P20" s="1">
        <v>2</v>
      </c>
      <c r="Q20" s="12" t="s">
        <v>446</v>
      </c>
      <c r="R20" s="1">
        <f t="shared" si="0"/>
        <v>2</v>
      </c>
      <c r="S20" s="1">
        <v>1</v>
      </c>
      <c r="T20" s="1">
        <v>1</v>
      </c>
      <c r="U20" s="1">
        <f t="shared" si="1"/>
        <v>4</v>
      </c>
    </row>
    <row r="21" spans="1:21" ht="102.4" thickBot="1" x14ac:dyDescent="0.4">
      <c r="A21" s="3" t="s">
        <v>372</v>
      </c>
      <c r="B21" s="2" t="s">
        <v>318</v>
      </c>
      <c r="C21" s="2" t="s">
        <v>53</v>
      </c>
      <c r="D21" s="2" t="s">
        <v>398</v>
      </c>
      <c r="E21" s="3" t="s">
        <v>11</v>
      </c>
      <c r="F21" s="4" t="s">
        <v>10</v>
      </c>
      <c r="G21" s="3" t="str">
        <f>IF(Testing_Validation_Calibration24[Category]="Input","Calibration",IF(Testing_Validation_Calibration24[Category]="Process","Testing",IF(Testing_Validation_Calibration24[Category]="Output","Validation","-")))</f>
        <v>Validation</v>
      </c>
      <c r="H21" s="13" t="s">
        <v>417</v>
      </c>
      <c r="I21" s="16" t="s">
        <v>397</v>
      </c>
      <c r="J21" s="16" t="s">
        <v>418</v>
      </c>
      <c r="K21" s="3" t="s">
        <v>26</v>
      </c>
      <c r="L21" s="13" t="s">
        <v>432</v>
      </c>
      <c r="M21" s="20" t="s">
        <v>400</v>
      </c>
      <c r="O21" s="1">
        <v>2</v>
      </c>
      <c r="P21" s="1">
        <v>3</v>
      </c>
      <c r="Q21" s="12" t="s">
        <v>399</v>
      </c>
      <c r="R21" s="1">
        <f t="shared" si="0"/>
        <v>2</v>
      </c>
      <c r="S21" s="1">
        <v>1</v>
      </c>
      <c r="T21" s="1">
        <v>1</v>
      </c>
      <c r="U21" s="1">
        <f t="shared" si="1"/>
        <v>6</v>
      </c>
    </row>
    <row r="22" spans="1:21" ht="64.150000000000006" thickBot="1" x14ac:dyDescent="0.4">
      <c r="A22" s="3" t="s">
        <v>373</v>
      </c>
      <c r="B22" s="2" t="s">
        <v>318</v>
      </c>
      <c r="C22" s="2" t="s">
        <v>53</v>
      </c>
      <c r="D22" s="2" t="s">
        <v>384</v>
      </c>
      <c r="E22" s="3" t="s">
        <v>2</v>
      </c>
      <c r="F22" s="4" t="s">
        <v>10</v>
      </c>
      <c r="G22" s="3" t="str">
        <f>IF(Testing_Validation_Calibration24[Category]="Input","Calibration",IF(Testing_Validation_Calibration24[Category]="Process","Testing",IF(Testing_Validation_Calibration24[Category]="Output","Validation","-")))</f>
        <v>Testing</v>
      </c>
      <c r="H22" s="17" t="s">
        <v>419</v>
      </c>
      <c r="I22" s="18" t="s">
        <v>391</v>
      </c>
      <c r="J22" s="18" t="s">
        <v>390</v>
      </c>
      <c r="K22" s="3" t="s">
        <v>26</v>
      </c>
      <c r="L22" s="17" t="s">
        <v>437</v>
      </c>
      <c r="M22" s="21" t="s">
        <v>392</v>
      </c>
      <c r="O22" s="1">
        <v>2</v>
      </c>
      <c r="P22" s="1">
        <v>2</v>
      </c>
      <c r="Q22" s="12" t="s">
        <v>447</v>
      </c>
      <c r="R22" s="1">
        <f t="shared" si="0"/>
        <v>2</v>
      </c>
      <c r="S22" s="1">
        <v>1</v>
      </c>
      <c r="T22" s="1">
        <v>1</v>
      </c>
      <c r="U22" s="1">
        <f t="shared" si="1"/>
        <v>4</v>
      </c>
    </row>
    <row r="23" spans="1:21" ht="89.65" thickBot="1" x14ac:dyDescent="0.4">
      <c r="A23" s="3" t="s">
        <v>374</v>
      </c>
      <c r="B23" s="2" t="s">
        <v>318</v>
      </c>
      <c r="C23" s="2" t="s">
        <v>53</v>
      </c>
      <c r="D23" s="2" t="s">
        <v>384</v>
      </c>
      <c r="E23" s="3" t="s">
        <v>11</v>
      </c>
      <c r="F23" s="4" t="s">
        <v>10</v>
      </c>
      <c r="G23" s="3" t="str">
        <f>IF(Testing_Validation_Calibration24[Category]="Input","Calibration",IF(Testing_Validation_Calibration24[Category]="Process","Testing",IF(Testing_Validation_Calibration24[Category]="Output","Validation","-")))</f>
        <v>Validation</v>
      </c>
      <c r="H23" s="13" t="s">
        <v>420</v>
      </c>
      <c r="I23" s="16" t="s">
        <v>118</v>
      </c>
      <c r="J23" s="16" t="s">
        <v>118</v>
      </c>
      <c r="K23" s="3" t="s">
        <v>26</v>
      </c>
      <c r="L23" s="13" t="s">
        <v>393</v>
      </c>
      <c r="M23" s="20" t="s">
        <v>438</v>
      </c>
      <c r="O23" s="1">
        <v>2</v>
      </c>
      <c r="P23" s="1">
        <v>2</v>
      </c>
      <c r="Q23" s="12" t="s">
        <v>448</v>
      </c>
      <c r="R23" s="1">
        <f>T23*O23</f>
        <v>2</v>
      </c>
      <c r="S23" s="1">
        <v>1</v>
      </c>
      <c r="T23" s="1">
        <v>1</v>
      </c>
      <c r="U23" s="1">
        <f>P23*O23*T23</f>
        <v>4</v>
      </c>
    </row>
    <row r="24" spans="1:21" x14ac:dyDescent="0.35">
      <c r="A24" s="4"/>
      <c r="B24" s="2"/>
      <c r="C24" s="2"/>
      <c r="E24" s="4"/>
      <c r="F24" s="4"/>
      <c r="G24" s="4"/>
      <c r="H24" s="4"/>
      <c r="I24" s="4"/>
      <c r="J24" s="4"/>
      <c r="K24" s="4"/>
      <c r="L24" s="4"/>
      <c r="M24" s="4"/>
      <c r="N24" s="4"/>
      <c r="O24" s="2" t="s">
        <v>512</v>
      </c>
      <c r="Q24" s="10"/>
      <c r="R24" s="2" t="s">
        <v>394</v>
      </c>
    </row>
    <row r="25" spans="1:21" ht="38.25" x14ac:dyDescent="0.35">
      <c r="A25" s="4"/>
      <c r="B25" s="2"/>
      <c r="C25" s="2"/>
      <c r="E25" s="4"/>
      <c r="F25" s="4"/>
      <c r="G25" s="4"/>
      <c r="H25" s="4"/>
      <c r="I25" s="4"/>
      <c r="J25" s="4"/>
      <c r="K25" s="4"/>
      <c r="L25" s="4"/>
      <c r="M25" s="4"/>
      <c r="N25" s="4"/>
      <c r="O25" s="1" t="s">
        <v>531</v>
      </c>
      <c r="P25" s="1" t="s">
        <v>227</v>
      </c>
      <c r="Q25" s="10"/>
      <c r="R25" s="1" t="s">
        <v>531</v>
      </c>
      <c r="U25" s="1" t="s">
        <v>227</v>
      </c>
    </row>
    <row r="26" spans="1:21" x14ac:dyDescent="0.35">
      <c r="A26" s="4"/>
      <c r="B26" s="2"/>
      <c r="C26" s="2"/>
      <c r="E26" s="4"/>
      <c r="F26" s="4"/>
      <c r="G26" s="4"/>
      <c r="H26" s="4"/>
      <c r="I26" s="4"/>
      <c r="J26" s="4"/>
      <c r="K26" s="4"/>
      <c r="L26" s="4"/>
      <c r="M26" s="4"/>
      <c r="N26" s="4" t="s">
        <v>218</v>
      </c>
      <c r="O26" s="1">
        <f>SUM(O4:O23)</f>
        <v>60</v>
      </c>
      <c r="P26" s="1">
        <f>SUMPRODUCT(O4:O23,P4:P23)</f>
        <v>138</v>
      </c>
      <c r="R26" s="1">
        <f>SUM(R4:R23)</f>
        <v>51</v>
      </c>
      <c r="U26" s="1">
        <f>SUM(U4:U23)</f>
        <v>114</v>
      </c>
    </row>
    <row r="27" spans="1:21" x14ac:dyDescent="0.35">
      <c r="A27" s="4"/>
      <c r="B27" s="2"/>
      <c r="C27" s="2"/>
      <c r="E27" s="4"/>
      <c r="F27" s="4"/>
      <c r="G27" s="4"/>
      <c r="H27" s="4"/>
      <c r="I27" s="4"/>
      <c r="J27" s="4"/>
      <c r="K27" s="4"/>
      <c r="L27" s="4"/>
      <c r="M27" s="4"/>
    </row>
    <row r="28" spans="1:21" x14ac:dyDescent="0.35">
      <c r="A28" s="4"/>
      <c r="B28" s="2"/>
      <c r="C28" s="2"/>
      <c r="E28" s="4"/>
      <c r="F28" s="4"/>
      <c r="G28" s="4"/>
      <c r="H28" s="4"/>
      <c r="I28" s="4"/>
      <c r="J28" s="4"/>
      <c r="K28" s="4"/>
      <c r="L28" s="4"/>
      <c r="M28" s="4"/>
    </row>
    <row r="29" spans="1:21" x14ac:dyDescent="0.35">
      <c r="A29" s="4"/>
      <c r="B29" s="2"/>
      <c r="C29" s="2"/>
      <c r="E29" s="4"/>
      <c r="F29" s="4"/>
      <c r="G29" s="4"/>
      <c r="H29" s="4"/>
      <c r="I29" s="4"/>
      <c r="J29" s="4"/>
      <c r="K29" s="4"/>
      <c r="L29" s="4"/>
      <c r="M29" s="4"/>
    </row>
  </sheetData>
  <mergeCells count="2">
    <mergeCell ref="O1:P2"/>
    <mergeCell ref="A2:D2"/>
  </mergeCells>
  <dataValidations count="3">
    <dataValidation type="list" allowBlank="1" showInputMessage="1" showErrorMessage="1" sqref="K4:K7">
      <formula1>"Yes,No"</formula1>
    </dataValidation>
    <dataValidation type="list" allowBlank="1" showInputMessage="1" showErrorMessage="1" sqref="E4:E29">
      <formula1>"Input,Process,Output"</formula1>
    </dataValidation>
    <dataValidation type="list" allowBlank="1" showInputMessage="1" showErrorMessage="1" sqref="F4:F29">
      <formula1>"All Licensees,NGET Only,SHE-T Only,SPT Only,NGET &amp; SHE-T Only,NGET &amp; SPT Only,SHE-T &amp; SPT Only"</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2"/>
  <sheetViews>
    <sheetView workbookViewId="0">
      <pane xSplit="7" ySplit="3" topLeftCell="L4" activePane="bottomRight" state="frozen"/>
      <selection pane="topRight" activeCell="H1" sqref="H1"/>
      <selection pane="bottomLeft" activeCell="A4" sqref="A4"/>
      <selection pane="bottomRight" activeCell="H4" sqref="H4"/>
    </sheetView>
  </sheetViews>
  <sheetFormatPr defaultColWidth="9.1328125" defaultRowHeight="12.75" x14ac:dyDescent="0.35"/>
  <cols>
    <col min="1" max="1" width="9.1328125" style="1"/>
    <col min="2" max="2" width="22.59765625" style="1" bestFit="1" customWidth="1"/>
    <col min="3" max="3" width="20.3984375" style="1" bestFit="1" customWidth="1"/>
    <col min="4" max="4" width="23.265625" style="1" customWidth="1"/>
    <col min="5" max="6" width="19.73046875" style="1" customWidth="1"/>
    <col min="7" max="8" width="22.73046875" style="1" customWidth="1"/>
    <col min="9" max="9" width="24.86328125" style="1" customWidth="1"/>
    <col min="10" max="11" width="22" style="1" customWidth="1"/>
    <col min="12" max="12" width="22.265625" style="1" customWidth="1"/>
    <col min="13" max="13" width="39.1328125" style="1" customWidth="1"/>
    <col min="14" max="14" width="9.1328125" style="1"/>
    <col min="15" max="15" width="13.1328125" style="1" customWidth="1"/>
    <col min="16" max="16" width="17.59765625" style="1" customWidth="1"/>
    <col min="17" max="17" width="34.3984375" style="1" customWidth="1"/>
    <col min="18" max="18" width="13.59765625" style="1" customWidth="1"/>
    <col min="19" max="16384" width="9.1328125" style="1"/>
  </cols>
  <sheetData>
    <row r="1" spans="1:20" ht="37.5" customHeight="1" x14ac:dyDescent="0.35">
      <c r="A1" s="6" t="s">
        <v>14</v>
      </c>
      <c r="B1" s="6"/>
      <c r="O1" s="53" t="s">
        <v>237</v>
      </c>
      <c r="P1" s="53"/>
    </row>
    <row r="2" spans="1:20" ht="18" customHeight="1" x14ac:dyDescent="0.35">
      <c r="A2" s="52"/>
      <c r="B2" s="52"/>
      <c r="C2" s="52"/>
      <c r="D2" s="52"/>
      <c r="O2" s="53"/>
      <c r="P2" s="53"/>
    </row>
    <row r="3" spans="1:20" ht="42.75" customHeight="1" thickBot="1" x14ac:dyDescent="0.4">
      <c r="A3" s="3" t="s">
        <v>9</v>
      </c>
      <c r="B3" s="1" t="s">
        <v>0</v>
      </c>
      <c r="C3" s="2" t="s">
        <v>8</v>
      </c>
      <c r="D3" s="2" t="s">
        <v>4</v>
      </c>
      <c r="E3" s="3" t="s">
        <v>1</v>
      </c>
      <c r="F3" s="3" t="s">
        <v>3</v>
      </c>
      <c r="G3" s="3" t="s">
        <v>17</v>
      </c>
      <c r="H3" s="3" t="s">
        <v>16</v>
      </c>
      <c r="I3" s="3" t="s">
        <v>12</v>
      </c>
      <c r="J3" s="3" t="s">
        <v>6</v>
      </c>
      <c r="K3" s="3" t="s">
        <v>18</v>
      </c>
      <c r="L3" s="3" t="s">
        <v>5</v>
      </c>
      <c r="M3" s="3" t="s">
        <v>15</v>
      </c>
      <c r="O3" s="7" t="s">
        <v>19</v>
      </c>
      <c r="P3" s="7" t="s">
        <v>20</v>
      </c>
      <c r="Q3" s="7" t="s">
        <v>23</v>
      </c>
      <c r="R3" s="7"/>
      <c r="S3" s="2"/>
      <c r="T3" s="2"/>
    </row>
    <row r="4" spans="1:20" ht="87.75" customHeight="1" thickBot="1" x14ac:dyDescent="0.4">
      <c r="A4" s="3" t="s">
        <v>385</v>
      </c>
      <c r="B4" s="2" t="s">
        <v>319</v>
      </c>
      <c r="C4" s="2" t="s">
        <v>53</v>
      </c>
      <c r="D4" s="2" t="s">
        <v>456</v>
      </c>
      <c r="E4" s="3" t="s">
        <v>11</v>
      </c>
      <c r="F4" s="4" t="s">
        <v>10</v>
      </c>
      <c r="G4" s="4" t="str">
        <f>IF(Testing_Validation_Calibration245[Category]="Input","Calibration",IF(Testing_Validation_Calibration245[Category]="Process","Testing",IF(Testing_Validation_Calibration245[Category]="Output","Validation","-")))</f>
        <v>Validation</v>
      </c>
      <c r="H4" s="14" t="s">
        <v>474</v>
      </c>
      <c r="I4" s="15" t="s">
        <v>457</v>
      </c>
      <c r="J4" s="15" t="s">
        <v>475</v>
      </c>
      <c r="K4" s="4" t="s">
        <v>7</v>
      </c>
      <c r="L4" s="14" t="s">
        <v>478</v>
      </c>
      <c r="M4" s="19" t="s">
        <v>479</v>
      </c>
      <c r="O4" s="1">
        <v>3</v>
      </c>
      <c r="P4" s="2">
        <v>1.5</v>
      </c>
      <c r="Q4" s="11" t="s">
        <v>458</v>
      </c>
    </row>
    <row r="5" spans="1:20" ht="64.150000000000006" thickBot="1" x14ac:dyDescent="0.4">
      <c r="A5" s="8" t="s">
        <v>386</v>
      </c>
      <c r="B5" s="2" t="s">
        <v>319</v>
      </c>
      <c r="C5" s="2" t="s">
        <v>53</v>
      </c>
      <c r="D5" s="2" t="s">
        <v>456</v>
      </c>
      <c r="E5" s="3" t="s">
        <v>11</v>
      </c>
      <c r="F5" s="4" t="s">
        <v>10</v>
      </c>
      <c r="G5" s="4" t="str">
        <f>IF(Testing_Validation_Calibration245[Category]="Input","Calibration",IF(Testing_Validation_Calibration245[Category]="Process","Testing",IF(Testing_Validation_Calibration245[Category]="Output","Validation","-")))</f>
        <v>Validation</v>
      </c>
      <c r="H5" s="13" t="s">
        <v>474</v>
      </c>
      <c r="I5" s="16" t="s">
        <v>459</v>
      </c>
      <c r="J5" s="16" t="s">
        <v>476</v>
      </c>
      <c r="K5" s="4" t="s">
        <v>7</v>
      </c>
      <c r="L5" s="13" t="s">
        <v>460</v>
      </c>
      <c r="M5" s="20" t="s">
        <v>118</v>
      </c>
      <c r="O5" s="1">
        <v>3</v>
      </c>
      <c r="P5" s="2">
        <v>2</v>
      </c>
      <c r="Q5" s="12" t="s">
        <v>461</v>
      </c>
    </row>
    <row r="6" spans="1:20" ht="64.150000000000006" thickBot="1" x14ac:dyDescent="0.4">
      <c r="A6" s="3" t="s">
        <v>387</v>
      </c>
      <c r="B6" s="2" t="s">
        <v>319</v>
      </c>
      <c r="C6" s="2" t="s">
        <v>53</v>
      </c>
      <c r="D6" s="2" t="s">
        <v>456</v>
      </c>
      <c r="E6" s="3" t="s">
        <v>11</v>
      </c>
      <c r="F6" s="4" t="s">
        <v>10</v>
      </c>
      <c r="G6" s="4" t="str">
        <f>IF(Testing_Validation_Calibration245[Category]="Input","Calibration",IF(Testing_Validation_Calibration245[Category]="Process","Testing",IF(Testing_Validation_Calibration245[Category]="Output","Validation","-")))</f>
        <v>Validation</v>
      </c>
      <c r="H6" s="17" t="s">
        <v>474</v>
      </c>
      <c r="I6" s="18" t="s">
        <v>462</v>
      </c>
      <c r="J6" s="18" t="s">
        <v>477</v>
      </c>
      <c r="K6" s="4" t="s">
        <v>7</v>
      </c>
      <c r="L6" s="17" t="s">
        <v>463</v>
      </c>
      <c r="M6" s="21" t="s">
        <v>118</v>
      </c>
      <c r="O6" s="1">
        <v>4</v>
      </c>
      <c r="P6" s="1">
        <v>2</v>
      </c>
      <c r="Q6" s="12" t="s">
        <v>464</v>
      </c>
    </row>
    <row r="7" spans="1:20" ht="120" customHeight="1" thickBot="1" x14ac:dyDescent="0.4">
      <c r="A7" s="8" t="s">
        <v>388</v>
      </c>
      <c r="B7" s="2" t="s">
        <v>319</v>
      </c>
      <c r="C7" s="2" t="s">
        <v>53</v>
      </c>
      <c r="D7" s="2" t="s">
        <v>456</v>
      </c>
      <c r="E7" s="3" t="s">
        <v>2</v>
      </c>
      <c r="F7" s="4" t="s">
        <v>10</v>
      </c>
      <c r="G7" s="4" t="str">
        <f>IF(Testing_Validation_Calibration245[Category]="Input","Calibration",IF(Testing_Validation_Calibration245[Category]="Process","Testing",IF(Testing_Validation_Calibration245[Category]="Output","Validation","-")))</f>
        <v>Testing</v>
      </c>
      <c r="H7" s="13" t="s">
        <v>466</v>
      </c>
      <c r="I7" s="16" t="s">
        <v>465</v>
      </c>
      <c r="J7" s="16" t="s">
        <v>470</v>
      </c>
      <c r="K7" s="4" t="s">
        <v>7</v>
      </c>
      <c r="L7" s="13" t="s">
        <v>480</v>
      </c>
      <c r="M7" s="20" t="s">
        <v>118</v>
      </c>
      <c r="O7" s="1">
        <v>8</v>
      </c>
      <c r="P7" s="1">
        <v>1</v>
      </c>
      <c r="Q7" s="12" t="s">
        <v>468</v>
      </c>
    </row>
    <row r="8" spans="1:20" ht="120" customHeight="1" thickBot="1" x14ac:dyDescent="0.4">
      <c r="A8" s="3" t="s">
        <v>389</v>
      </c>
      <c r="B8" s="2" t="s">
        <v>319</v>
      </c>
      <c r="C8" s="2" t="s">
        <v>53</v>
      </c>
      <c r="D8" s="2" t="s">
        <v>456</v>
      </c>
      <c r="E8" s="3" t="s">
        <v>2</v>
      </c>
      <c r="F8" s="4" t="s">
        <v>10</v>
      </c>
      <c r="G8" s="4" t="str">
        <f>IF(Testing_Validation_Calibration245[Category]="Input","Calibration",IF(Testing_Validation_Calibration245[Category]="Process","Testing",IF(Testing_Validation_Calibration245[Category]="Output","Validation","-")))</f>
        <v>Testing</v>
      </c>
      <c r="H8" s="23" t="s">
        <v>467</v>
      </c>
      <c r="I8" s="24" t="s">
        <v>469</v>
      </c>
      <c r="J8" s="24" t="s">
        <v>471</v>
      </c>
      <c r="K8" s="4" t="s">
        <v>7</v>
      </c>
      <c r="L8" s="23" t="s">
        <v>473</v>
      </c>
      <c r="M8" s="25" t="s">
        <v>472</v>
      </c>
      <c r="O8" s="1">
        <v>12</v>
      </c>
      <c r="P8" s="1">
        <v>1</v>
      </c>
      <c r="Q8" s="12" t="s">
        <v>481</v>
      </c>
    </row>
    <row r="9" spans="1:20" ht="25.5" x14ac:dyDescent="0.35">
      <c r="A9" s="4"/>
      <c r="B9" s="2"/>
      <c r="C9" s="2"/>
      <c r="E9" s="4"/>
      <c r="F9" s="4"/>
      <c r="G9" s="4"/>
      <c r="H9" s="4"/>
      <c r="I9" s="4"/>
      <c r="J9" s="4"/>
      <c r="K9" s="4"/>
      <c r="L9" s="4"/>
      <c r="M9" s="4"/>
      <c r="N9" s="4"/>
      <c r="O9" s="1" t="s">
        <v>531</v>
      </c>
      <c r="P9" s="1" t="s">
        <v>227</v>
      </c>
    </row>
    <row r="10" spans="1:20" x14ac:dyDescent="0.35">
      <c r="A10" s="4"/>
      <c r="B10" s="2"/>
      <c r="C10" s="2"/>
      <c r="E10" s="4"/>
      <c r="F10" s="4"/>
      <c r="G10" s="4"/>
      <c r="H10" s="4"/>
      <c r="I10" s="4"/>
      <c r="J10" s="4"/>
      <c r="K10" s="4"/>
      <c r="L10" s="4"/>
      <c r="M10" s="4"/>
      <c r="N10" s="4" t="s">
        <v>218</v>
      </c>
      <c r="O10" s="1">
        <f>SUM(O4:O8)</f>
        <v>30</v>
      </c>
      <c r="P10" s="1">
        <f>SUMPRODUCT(O4:O8,P4:P8)</f>
        <v>38.5</v>
      </c>
    </row>
    <row r="11" spans="1:20" x14ac:dyDescent="0.35">
      <c r="A11" s="4"/>
      <c r="B11" s="2"/>
      <c r="C11" s="2"/>
      <c r="E11" s="4"/>
      <c r="F11" s="4"/>
      <c r="G11" s="4"/>
      <c r="H11" s="4"/>
      <c r="I11" s="4"/>
      <c r="J11" s="4"/>
      <c r="K11" s="4"/>
      <c r="L11" s="4"/>
      <c r="M11" s="4"/>
    </row>
    <row r="12" spans="1:20" x14ac:dyDescent="0.35">
      <c r="A12" s="4"/>
      <c r="B12" s="2"/>
      <c r="C12" s="2"/>
      <c r="E12" s="4"/>
      <c r="F12" s="4"/>
      <c r="G12" s="4"/>
      <c r="H12" s="4"/>
      <c r="I12" s="4"/>
      <c r="J12" s="4"/>
      <c r="K12" s="4"/>
      <c r="L12" s="4"/>
      <c r="M12" s="4"/>
    </row>
  </sheetData>
  <mergeCells count="2">
    <mergeCell ref="O1:P2"/>
    <mergeCell ref="A2:D2"/>
  </mergeCells>
  <dataValidations count="3">
    <dataValidation type="list" allowBlank="1" showInputMessage="1" showErrorMessage="1" sqref="K4:K8">
      <formula1>"Yes,No"</formula1>
    </dataValidation>
    <dataValidation type="list" allowBlank="1" showInputMessage="1" showErrorMessage="1" sqref="F4:F12">
      <formula1>"All Licensees,NGET Only,SHE-T Only,SPT Only,NGET &amp; SHE-T Only,NGET &amp; SPT Only,SHE-T &amp; SPT Only"</formula1>
    </dataValidation>
    <dataValidation type="list" allowBlank="1" showInputMessage="1" showErrorMessage="1" sqref="E4:E12">
      <formula1>"Input,Process,Output"</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21"/>
  <sheetViews>
    <sheetView workbookViewId="0">
      <pane xSplit="4" ySplit="1" topLeftCell="J2" activePane="bottomRight" state="frozen"/>
      <selection pane="topRight" activeCell="B1" sqref="B1"/>
      <selection pane="bottomLeft" activeCell="A2" sqref="A2"/>
      <selection pane="bottomRight" activeCell="A2" sqref="A2:M3"/>
    </sheetView>
  </sheetViews>
  <sheetFormatPr defaultColWidth="9.1328125" defaultRowHeight="12.75" customHeight="1" x14ac:dyDescent="0.35"/>
  <cols>
    <col min="1" max="1" width="9.1328125" style="29"/>
    <col min="2" max="2" width="12.73046875" style="29" customWidth="1"/>
    <col min="3" max="3" width="10.265625" style="47" customWidth="1"/>
    <col min="4" max="4" width="42.59765625" style="29" customWidth="1"/>
    <col min="5" max="5" width="9.1328125" style="29" bestFit="1" customWidth="1"/>
    <col min="6" max="6" width="12.1328125" style="29" bestFit="1" customWidth="1"/>
    <col min="7" max="7" width="18" style="29" bestFit="1" customWidth="1"/>
    <col min="8" max="8" width="63.59765625" style="29" customWidth="1"/>
    <col min="9" max="9" width="42.86328125" style="29" customWidth="1"/>
    <col min="10" max="10" width="41.265625" style="29" customWidth="1"/>
    <col min="11" max="11" width="29.3984375" style="29" customWidth="1"/>
    <col min="12" max="12" width="35.73046875" style="29" customWidth="1"/>
    <col min="13" max="13" width="36.59765625" style="29" customWidth="1"/>
    <col min="14" max="14" width="37.265625" style="29" customWidth="1"/>
    <col min="15" max="16384" width="9.1328125" style="29"/>
  </cols>
  <sheetData>
    <row r="1" spans="1:14" ht="25.5" customHeight="1" thickBot="1" x14ac:dyDescent="0.4">
      <c r="A1" s="26" t="s">
        <v>9</v>
      </c>
      <c r="B1" s="27" t="s">
        <v>0</v>
      </c>
      <c r="C1" s="27" t="s">
        <v>8</v>
      </c>
      <c r="D1" s="27" t="s">
        <v>4</v>
      </c>
      <c r="E1" s="28" t="s">
        <v>1</v>
      </c>
      <c r="F1" s="28" t="s">
        <v>3</v>
      </c>
      <c r="G1" s="28" t="s">
        <v>17</v>
      </c>
      <c r="H1" s="28" t="s">
        <v>16</v>
      </c>
      <c r="I1" s="28" t="s">
        <v>12</v>
      </c>
      <c r="J1" s="28" t="s">
        <v>6</v>
      </c>
      <c r="K1" s="28" t="s">
        <v>18</v>
      </c>
      <c r="L1" s="28" t="s">
        <v>5</v>
      </c>
      <c r="M1" s="28" t="s">
        <v>15</v>
      </c>
    </row>
    <row r="2" spans="1:14" ht="12.75" customHeight="1" thickTop="1" x14ac:dyDescent="0.35">
      <c r="A2" s="30" t="s">
        <v>31</v>
      </c>
      <c r="B2" s="31" t="s">
        <v>547</v>
      </c>
      <c r="C2" s="32">
        <v>1.1000000000000001</v>
      </c>
      <c r="D2" s="31" t="s">
        <v>548</v>
      </c>
      <c r="E2" s="33" t="s">
        <v>13</v>
      </c>
      <c r="F2" s="33" t="s">
        <v>10</v>
      </c>
      <c r="G2" s="33" t="s">
        <v>544</v>
      </c>
      <c r="H2" s="33" t="s">
        <v>75</v>
      </c>
      <c r="I2" s="33" t="s">
        <v>78</v>
      </c>
      <c r="J2" s="33" t="s">
        <v>25</v>
      </c>
      <c r="K2" s="33" t="s">
        <v>7</v>
      </c>
      <c r="L2" s="33" t="s">
        <v>34</v>
      </c>
      <c r="M2" s="33" t="s">
        <v>549</v>
      </c>
      <c r="N2" s="34"/>
    </row>
    <row r="3" spans="1:14" ht="12.75" customHeight="1" x14ac:dyDescent="0.35">
      <c r="A3" s="35" t="s">
        <v>31</v>
      </c>
      <c r="B3" s="35" t="s">
        <v>547</v>
      </c>
      <c r="C3" s="35" t="s">
        <v>550</v>
      </c>
      <c r="D3" s="35" t="s">
        <v>551</v>
      </c>
      <c r="E3" s="36" t="s">
        <v>13</v>
      </c>
      <c r="F3" s="36" t="s">
        <v>10</v>
      </c>
      <c r="G3" s="36" t="s">
        <v>544</v>
      </c>
      <c r="H3" s="36" t="s">
        <v>75</v>
      </c>
      <c r="I3" s="36" t="s">
        <v>77</v>
      </c>
      <c r="J3" s="36" t="s">
        <v>33</v>
      </c>
      <c r="K3" s="36" t="s">
        <v>7</v>
      </c>
      <c r="L3" s="36" t="s">
        <v>34</v>
      </c>
      <c r="M3" s="36" t="s">
        <v>549</v>
      </c>
      <c r="N3" s="37"/>
    </row>
    <row r="4" spans="1:14" ht="12.75" customHeight="1" x14ac:dyDescent="0.35">
      <c r="A4" s="31" t="s">
        <v>31</v>
      </c>
      <c r="B4" s="31" t="s">
        <v>547</v>
      </c>
      <c r="C4" s="31" t="s">
        <v>552</v>
      </c>
      <c r="D4" s="31" t="s">
        <v>553</v>
      </c>
      <c r="E4" s="33" t="s">
        <v>13</v>
      </c>
      <c r="F4" s="33" t="s">
        <v>10</v>
      </c>
      <c r="G4" s="33" t="s">
        <v>544</v>
      </c>
      <c r="H4" s="33" t="s">
        <v>75</v>
      </c>
      <c r="I4" s="33" t="s">
        <v>78</v>
      </c>
      <c r="J4" s="33" t="s">
        <v>25</v>
      </c>
      <c r="K4" s="33" t="s">
        <v>7</v>
      </c>
      <c r="L4" s="33" t="s">
        <v>34</v>
      </c>
      <c r="M4" s="33" t="s">
        <v>549</v>
      </c>
      <c r="N4" s="34"/>
    </row>
    <row r="5" spans="1:14" ht="12.75" customHeight="1" x14ac:dyDescent="0.35">
      <c r="A5" s="35" t="s">
        <v>31</v>
      </c>
      <c r="B5" s="35" t="s">
        <v>547</v>
      </c>
      <c r="C5" s="35" t="s">
        <v>554</v>
      </c>
      <c r="D5" s="35" t="s">
        <v>555</v>
      </c>
      <c r="E5" s="36" t="s">
        <v>13</v>
      </c>
      <c r="F5" s="36" t="s">
        <v>10</v>
      </c>
      <c r="G5" s="36" t="s">
        <v>544</v>
      </c>
      <c r="H5" s="36" t="s">
        <v>75</v>
      </c>
      <c r="I5" s="36" t="s">
        <v>78</v>
      </c>
      <c r="J5" s="36" t="s">
        <v>25</v>
      </c>
      <c r="K5" s="36" t="s">
        <v>7</v>
      </c>
      <c r="L5" s="36" t="s">
        <v>34</v>
      </c>
      <c r="M5" s="36" t="s">
        <v>549</v>
      </c>
      <c r="N5" s="37"/>
    </row>
    <row r="6" spans="1:14" ht="12.75" customHeight="1" x14ac:dyDescent="0.35">
      <c r="A6" s="31" t="s">
        <v>31</v>
      </c>
      <c r="B6" s="31" t="s">
        <v>547</v>
      </c>
      <c r="C6" s="31" t="s">
        <v>556</v>
      </c>
      <c r="D6" s="31" t="s">
        <v>557</v>
      </c>
      <c r="E6" s="33" t="s">
        <v>13</v>
      </c>
      <c r="F6" s="33" t="s">
        <v>10</v>
      </c>
      <c r="G6" s="33" t="s">
        <v>544</v>
      </c>
      <c r="H6" s="33" t="s">
        <v>75</v>
      </c>
      <c r="I6" s="33" t="s">
        <v>78</v>
      </c>
      <c r="J6" s="33" t="s">
        <v>25</v>
      </c>
      <c r="K6" s="33" t="s">
        <v>7</v>
      </c>
      <c r="L6" s="33" t="s">
        <v>34</v>
      </c>
      <c r="M6" s="33" t="s">
        <v>549</v>
      </c>
      <c r="N6" s="34"/>
    </row>
    <row r="7" spans="1:14" ht="12.75" customHeight="1" x14ac:dyDescent="0.35">
      <c r="A7" s="35" t="s">
        <v>31</v>
      </c>
      <c r="B7" s="35" t="s">
        <v>547</v>
      </c>
      <c r="C7" s="35" t="s">
        <v>558</v>
      </c>
      <c r="D7" s="35" t="s">
        <v>559</v>
      </c>
      <c r="E7" s="36" t="s">
        <v>13</v>
      </c>
      <c r="F7" s="36" t="s">
        <v>10</v>
      </c>
      <c r="G7" s="36" t="s">
        <v>544</v>
      </c>
      <c r="H7" s="36" t="s">
        <v>75</v>
      </c>
      <c r="I7" s="36" t="s">
        <v>78</v>
      </c>
      <c r="J7" s="36" t="s">
        <v>25</v>
      </c>
      <c r="K7" s="36" t="s">
        <v>7</v>
      </c>
      <c r="L7" s="36" t="s">
        <v>34</v>
      </c>
      <c r="M7" s="36" t="s">
        <v>549</v>
      </c>
      <c r="N7" s="37"/>
    </row>
    <row r="8" spans="1:14" ht="12.75" customHeight="1" x14ac:dyDescent="0.35">
      <c r="A8" s="31" t="s">
        <v>31</v>
      </c>
      <c r="B8" s="31" t="s">
        <v>547</v>
      </c>
      <c r="C8" s="31" t="s">
        <v>560</v>
      </c>
      <c r="D8" s="31" t="s">
        <v>561</v>
      </c>
      <c r="E8" s="33" t="s">
        <v>13</v>
      </c>
      <c r="F8" s="33" t="s">
        <v>10</v>
      </c>
      <c r="G8" s="33" t="s">
        <v>544</v>
      </c>
      <c r="H8" s="33" t="s">
        <v>75</v>
      </c>
      <c r="I8" s="33" t="s">
        <v>78</v>
      </c>
      <c r="J8" s="33" t="s">
        <v>25</v>
      </c>
      <c r="K8" s="33" t="s">
        <v>7</v>
      </c>
      <c r="L8" s="33" t="s">
        <v>34</v>
      </c>
      <c r="M8" s="33" t="s">
        <v>549</v>
      </c>
      <c r="N8" s="38"/>
    </row>
    <row r="9" spans="1:14" ht="12.75" customHeight="1" x14ac:dyDescent="0.35">
      <c r="A9" s="35" t="s">
        <v>31</v>
      </c>
      <c r="B9" s="35" t="s">
        <v>547</v>
      </c>
      <c r="C9" s="35" t="s">
        <v>562</v>
      </c>
      <c r="D9" s="35" t="s">
        <v>563</v>
      </c>
      <c r="E9" s="36" t="s">
        <v>13</v>
      </c>
      <c r="F9" s="36" t="s">
        <v>10</v>
      </c>
      <c r="G9" s="36" t="s">
        <v>544</v>
      </c>
      <c r="H9" s="36" t="s">
        <v>75</v>
      </c>
      <c r="I9" s="36" t="s">
        <v>78</v>
      </c>
      <c r="J9" s="36" t="s">
        <v>25</v>
      </c>
      <c r="K9" s="36" t="s">
        <v>7</v>
      </c>
      <c r="L9" s="36" t="s">
        <v>34</v>
      </c>
      <c r="M9" s="36" t="s">
        <v>549</v>
      </c>
    </row>
    <row r="10" spans="1:14" ht="12.75" customHeight="1" x14ac:dyDescent="0.35">
      <c r="A10" s="31" t="s">
        <v>31</v>
      </c>
      <c r="B10" s="31" t="s">
        <v>547</v>
      </c>
      <c r="C10" s="31" t="s">
        <v>564</v>
      </c>
      <c r="D10" s="31" t="s">
        <v>565</v>
      </c>
      <c r="E10" s="33" t="s">
        <v>13</v>
      </c>
      <c r="F10" s="33" t="s">
        <v>10</v>
      </c>
      <c r="G10" s="33" t="s">
        <v>544</v>
      </c>
      <c r="H10" s="33" t="s">
        <v>75</v>
      </c>
      <c r="I10" s="33" t="s">
        <v>78</v>
      </c>
      <c r="J10" s="33" t="s">
        <v>25</v>
      </c>
      <c r="K10" s="33" t="s">
        <v>7</v>
      </c>
      <c r="L10" s="33" t="s">
        <v>34</v>
      </c>
      <c r="M10" s="33" t="s">
        <v>549</v>
      </c>
    </row>
    <row r="11" spans="1:14" ht="12.75" customHeight="1" x14ac:dyDescent="0.35">
      <c r="A11" s="35" t="s">
        <v>31</v>
      </c>
      <c r="B11" s="35" t="s">
        <v>547</v>
      </c>
      <c r="C11" s="35" t="s">
        <v>566</v>
      </c>
      <c r="D11" s="35" t="s">
        <v>567</v>
      </c>
      <c r="E11" s="36" t="s">
        <v>13</v>
      </c>
      <c r="F11" s="36" t="s">
        <v>10</v>
      </c>
      <c r="G11" s="36" t="s">
        <v>544</v>
      </c>
      <c r="H11" s="36" t="s">
        <v>75</v>
      </c>
      <c r="I11" s="36" t="s">
        <v>78</v>
      </c>
      <c r="J11" s="36" t="s">
        <v>25</v>
      </c>
      <c r="K11" s="36" t="s">
        <v>7</v>
      </c>
      <c r="L11" s="36" t="s">
        <v>34</v>
      </c>
      <c r="M11" s="36" t="s">
        <v>549</v>
      </c>
    </row>
    <row r="12" spans="1:14" ht="12.75" customHeight="1" x14ac:dyDescent="0.35">
      <c r="A12" s="31" t="s">
        <v>31</v>
      </c>
      <c r="B12" s="31" t="s">
        <v>547</v>
      </c>
      <c r="C12" s="31" t="s">
        <v>568</v>
      </c>
      <c r="D12" s="31" t="s">
        <v>569</v>
      </c>
      <c r="E12" s="33" t="s">
        <v>13</v>
      </c>
      <c r="F12" s="33" t="s">
        <v>10</v>
      </c>
      <c r="G12" s="33" t="s">
        <v>544</v>
      </c>
      <c r="H12" s="33" t="s">
        <v>75</v>
      </c>
      <c r="I12" s="33" t="s">
        <v>78</v>
      </c>
      <c r="J12" s="33" t="s">
        <v>25</v>
      </c>
      <c r="K12" s="33" t="s">
        <v>7</v>
      </c>
      <c r="L12" s="33" t="s">
        <v>34</v>
      </c>
      <c r="M12" s="33" t="s">
        <v>549</v>
      </c>
    </row>
    <row r="13" spans="1:14" ht="12.75" customHeight="1" x14ac:dyDescent="0.35">
      <c r="A13" s="35" t="s">
        <v>31</v>
      </c>
      <c r="B13" s="35" t="s">
        <v>547</v>
      </c>
      <c r="C13" s="35" t="s">
        <v>570</v>
      </c>
      <c r="D13" s="35" t="s">
        <v>571</v>
      </c>
      <c r="E13" s="36" t="s">
        <v>13</v>
      </c>
      <c r="F13" s="36" t="s">
        <v>10</v>
      </c>
      <c r="G13" s="36" t="s">
        <v>544</v>
      </c>
      <c r="H13" s="36" t="s">
        <v>75</v>
      </c>
      <c r="I13" s="36" t="s">
        <v>78</v>
      </c>
      <c r="J13" s="36" t="s">
        <v>25</v>
      </c>
      <c r="K13" s="36" t="s">
        <v>7</v>
      </c>
      <c r="L13" s="36" t="s">
        <v>34</v>
      </c>
      <c r="M13" s="36" t="s">
        <v>549</v>
      </c>
    </row>
    <row r="14" spans="1:14" ht="12.75" customHeight="1" x14ac:dyDescent="0.35">
      <c r="A14" s="39" t="s">
        <v>31</v>
      </c>
      <c r="B14" s="39" t="s">
        <v>547</v>
      </c>
      <c r="C14" s="39" t="s">
        <v>572</v>
      </c>
      <c r="D14" s="39" t="s">
        <v>573</v>
      </c>
      <c r="E14" s="40" t="s">
        <v>13</v>
      </c>
      <c r="F14" s="40" t="s">
        <v>10</v>
      </c>
      <c r="G14" s="40" t="s">
        <v>544</v>
      </c>
      <c r="H14" s="40" t="s">
        <v>75</v>
      </c>
      <c r="I14" s="40" t="s">
        <v>78</v>
      </c>
      <c r="J14" s="40" t="s">
        <v>25</v>
      </c>
      <c r="K14" s="40" t="s">
        <v>7</v>
      </c>
      <c r="L14" s="40" t="s">
        <v>34</v>
      </c>
      <c r="M14" s="40" t="s">
        <v>549</v>
      </c>
    </row>
    <row r="15" spans="1:14" ht="12.75" customHeight="1" x14ac:dyDescent="0.35">
      <c r="A15" s="31" t="s">
        <v>31</v>
      </c>
      <c r="B15" s="31" t="s">
        <v>547</v>
      </c>
      <c r="C15" s="31" t="s">
        <v>574</v>
      </c>
      <c r="D15" s="31" t="s">
        <v>575</v>
      </c>
      <c r="E15" s="33" t="s">
        <v>13</v>
      </c>
      <c r="F15" s="33" t="s">
        <v>10</v>
      </c>
      <c r="G15" s="33" t="s">
        <v>544</v>
      </c>
      <c r="H15" s="33" t="s">
        <v>75</v>
      </c>
      <c r="I15" s="33" t="s">
        <v>78</v>
      </c>
      <c r="J15" s="33" t="s">
        <v>25</v>
      </c>
      <c r="K15" s="33" t="s">
        <v>7</v>
      </c>
      <c r="L15" s="33" t="s">
        <v>34</v>
      </c>
      <c r="M15" s="33" t="s">
        <v>549</v>
      </c>
    </row>
    <row r="16" spans="1:14" ht="12.75" customHeight="1" x14ac:dyDescent="0.35">
      <c r="A16" s="35" t="s">
        <v>31</v>
      </c>
      <c r="B16" s="35" t="s">
        <v>547</v>
      </c>
      <c r="C16" s="35" t="s">
        <v>576</v>
      </c>
      <c r="D16" s="35" t="s">
        <v>577</v>
      </c>
      <c r="E16" s="36" t="s">
        <v>13</v>
      </c>
      <c r="F16" s="36" t="s">
        <v>10</v>
      </c>
      <c r="G16" s="36" t="s">
        <v>544</v>
      </c>
      <c r="H16" s="36" t="s">
        <v>75</v>
      </c>
      <c r="I16" s="36" t="s">
        <v>78</v>
      </c>
      <c r="J16" s="36" t="s">
        <v>25</v>
      </c>
      <c r="K16" s="36" t="s">
        <v>7</v>
      </c>
      <c r="L16" s="36" t="s">
        <v>34</v>
      </c>
      <c r="M16" s="36" t="s">
        <v>549</v>
      </c>
    </row>
    <row r="17" spans="1:13" ht="12.75" customHeight="1" x14ac:dyDescent="0.35">
      <c r="A17" s="31" t="s">
        <v>31</v>
      </c>
      <c r="B17" s="31" t="s">
        <v>547</v>
      </c>
      <c r="C17" s="31" t="s">
        <v>578</v>
      </c>
      <c r="D17" s="31" t="s">
        <v>579</v>
      </c>
      <c r="E17" s="33" t="s">
        <v>13</v>
      </c>
      <c r="F17" s="33" t="s">
        <v>10</v>
      </c>
      <c r="G17" s="33" t="s">
        <v>544</v>
      </c>
      <c r="H17" s="33" t="s">
        <v>75</v>
      </c>
      <c r="I17" s="33" t="s">
        <v>78</v>
      </c>
      <c r="J17" s="33" t="s">
        <v>25</v>
      </c>
      <c r="K17" s="33" t="s">
        <v>7</v>
      </c>
      <c r="L17" s="33" t="s">
        <v>34</v>
      </c>
      <c r="M17" s="33" t="s">
        <v>549</v>
      </c>
    </row>
    <row r="18" spans="1:13" ht="12.75" customHeight="1" x14ac:dyDescent="0.35">
      <c r="A18" s="35" t="s">
        <v>31</v>
      </c>
      <c r="B18" s="35" t="s">
        <v>547</v>
      </c>
      <c r="C18" s="35" t="s">
        <v>580</v>
      </c>
      <c r="D18" s="35" t="s">
        <v>581</v>
      </c>
      <c r="E18" s="36" t="s">
        <v>13</v>
      </c>
      <c r="F18" s="36" t="s">
        <v>10</v>
      </c>
      <c r="G18" s="36" t="s">
        <v>544</v>
      </c>
      <c r="H18" s="36" t="s">
        <v>75</v>
      </c>
      <c r="I18" s="36" t="s">
        <v>78</v>
      </c>
      <c r="J18" s="36" t="s">
        <v>25</v>
      </c>
      <c r="K18" s="36" t="s">
        <v>7</v>
      </c>
      <c r="L18" s="36" t="s">
        <v>34</v>
      </c>
      <c r="M18" s="36" t="s">
        <v>549</v>
      </c>
    </row>
    <row r="19" spans="1:13" ht="12.75" customHeight="1" x14ac:dyDescent="0.35">
      <c r="A19" s="31" t="s">
        <v>31</v>
      </c>
      <c r="B19" s="31" t="s">
        <v>547</v>
      </c>
      <c r="C19" s="31" t="s">
        <v>582</v>
      </c>
      <c r="D19" s="31" t="s">
        <v>583</v>
      </c>
      <c r="E19" s="33" t="s">
        <v>13</v>
      </c>
      <c r="F19" s="33" t="s">
        <v>10</v>
      </c>
      <c r="G19" s="33" t="s">
        <v>544</v>
      </c>
      <c r="H19" s="33" t="s">
        <v>75</v>
      </c>
      <c r="I19" s="33" t="s">
        <v>78</v>
      </c>
      <c r="J19" s="33" t="s">
        <v>25</v>
      </c>
      <c r="K19" s="33" t="s">
        <v>7</v>
      </c>
      <c r="L19" s="33" t="s">
        <v>34</v>
      </c>
      <c r="M19" s="33" t="s">
        <v>549</v>
      </c>
    </row>
    <row r="20" spans="1:13" ht="12.75" customHeight="1" x14ac:dyDescent="0.35">
      <c r="A20" s="35" t="s">
        <v>31</v>
      </c>
      <c r="B20" s="35" t="s">
        <v>547</v>
      </c>
      <c r="C20" s="35" t="s">
        <v>584</v>
      </c>
      <c r="D20" s="35" t="s">
        <v>585</v>
      </c>
      <c r="E20" s="36" t="s">
        <v>13</v>
      </c>
      <c r="F20" s="36" t="s">
        <v>10</v>
      </c>
      <c r="G20" s="36" t="s">
        <v>544</v>
      </c>
      <c r="H20" s="36" t="s">
        <v>75</v>
      </c>
      <c r="I20" s="36" t="s">
        <v>78</v>
      </c>
      <c r="J20" s="36" t="s">
        <v>25</v>
      </c>
      <c r="K20" s="36" t="s">
        <v>7</v>
      </c>
      <c r="L20" s="36" t="s">
        <v>34</v>
      </c>
      <c r="M20" s="36" t="s">
        <v>549</v>
      </c>
    </row>
    <row r="21" spans="1:13" ht="12.75" customHeight="1" x14ac:dyDescent="0.35">
      <c r="A21" s="39" t="s">
        <v>31</v>
      </c>
      <c r="B21" s="39" t="s">
        <v>547</v>
      </c>
      <c r="C21" s="39" t="s">
        <v>586</v>
      </c>
      <c r="D21" s="39" t="s">
        <v>587</v>
      </c>
      <c r="E21" s="40" t="s">
        <v>13</v>
      </c>
      <c r="F21" s="40" t="s">
        <v>10</v>
      </c>
      <c r="G21" s="40" t="s">
        <v>544</v>
      </c>
      <c r="H21" s="40" t="s">
        <v>75</v>
      </c>
      <c r="I21" s="40" t="s">
        <v>78</v>
      </c>
      <c r="J21" s="40" t="s">
        <v>25</v>
      </c>
      <c r="K21" s="40" t="s">
        <v>7</v>
      </c>
      <c r="L21" s="40" t="s">
        <v>34</v>
      </c>
      <c r="M21" s="40" t="s">
        <v>549</v>
      </c>
    </row>
    <row r="22" spans="1:13" ht="12.75" customHeight="1" x14ac:dyDescent="0.35">
      <c r="A22" s="31" t="s">
        <v>31</v>
      </c>
      <c r="B22" s="31" t="s">
        <v>547</v>
      </c>
      <c r="C22" s="31" t="s">
        <v>588</v>
      </c>
      <c r="D22" s="31" t="s">
        <v>589</v>
      </c>
      <c r="E22" s="33" t="s">
        <v>13</v>
      </c>
      <c r="F22" s="33" t="s">
        <v>10</v>
      </c>
      <c r="G22" s="33" t="s">
        <v>544</v>
      </c>
      <c r="H22" s="33" t="s">
        <v>75</v>
      </c>
      <c r="I22" s="33" t="s">
        <v>78</v>
      </c>
      <c r="J22" s="33" t="s">
        <v>25</v>
      </c>
      <c r="K22" s="33" t="s">
        <v>7</v>
      </c>
      <c r="L22" s="33" t="s">
        <v>34</v>
      </c>
      <c r="M22" s="33" t="s">
        <v>549</v>
      </c>
    </row>
    <row r="23" spans="1:13" ht="12.75" customHeight="1" x14ac:dyDescent="0.35">
      <c r="A23" s="35" t="s">
        <v>31</v>
      </c>
      <c r="B23" s="35" t="s">
        <v>547</v>
      </c>
      <c r="C23" s="35" t="s">
        <v>590</v>
      </c>
      <c r="D23" s="35" t="s">
        <v>591</v>
      </c>
      <c r="E23" s="36" t="s">
        <v>13</v>
      </c>
      <c r="F23" s="36" t="s">
        <v>10</v>
      </c>
      <c r="G23" s="36" t="s">
        <v>544</v>
      </c>
      <c r="H23" s="36" t="s">
        <v>75</v>
      </c>
      <c r="I23" s="36" t="s">
        <v>78</v>
      </c>
      <c r="J23" s="36" t="s">
        <v>25</v>
      </c>
      <c r="K23" s="36" t="s">
        <v>7</v>
      </c>
      <c r="L23" s="36" t="s">
        <v>34</v>
      </c>
      <c r="M23" s="36" t="s">
        <v>549</v>
      </c>
    </row>
    <row r="24" spans="1:13" ht="12.75" customHeight="1" x14ac:dyDescent="0.35">
      <c r="A24" s="31" t="s">
        <v>31</v>
      </c>
      <c r="B24" s="31" t="s">
        <v>547</v>
      </c>
      <c r="C24" s="31" t="s">
        <v>592</v>
      </c>
      <c r="D24" s="31" t="s">
        <v>593</v>
      </c>
      <c r="E24" s="33" t="s">
        <v>13</v>
      </c>
      <c r="F24" s="33" t="s">
        <v>10</v>
      </c>
      <c r="G24" s="33" t="s">
        <v>544</v>
      </c>
      <c r="H24" s="33" t="s">
        <v>75</v>
      </c>
      <c r="I24" s="33" t="s">
        <v>78</v>
      </c>
      <c r="J24" s="33" t="s">
        <v>25</v>
      </c>
      <c r="K24" s="33" t="s">
        <v>7</v>
      </c>
      <c r="L24" s="33" t="s">
        <v>34</v>
      </c>
      <c r="M24" s="33" t="s">
        <v>549</v>
      </c>
    </row>
    <row r="25" spans="1:13" ht="12.75" customHeight="1" x14ac:dyDescent="0.35">
      <c r="A25" s="35" t="s">
        <v>31</v>
      </c>
      <c r="B25" s="35" t="s">
        <v>547</v>
      </c>
      <c r="C25" s="35" t="s">
        <v>594</v>
      </c>
      <c r="D25" s="35" t="s">
        <v>595</v>
      </c>
      <c r="E25" s="36" t="s">
        <v>13</v>
      </c>
      <c r="F25" s="36" t="s">
        <v>10</v>
      </c>
      <c r="G25" s="36" t="s">
        <v>544</v>
      </c>
      <c r="H25" s="36" t="s">
        <v>75</v>
      </c>
      <c r="I25" s="36" t="s">
        <v>78</v>
      </c>
      <c r="J25" s="36" t="s">
        <v>25</v>
      </c>
      <c r="K25" s="36" t="s">
        <v>7</v>
      </c>
      <c r="L25" s="36" t="s">
        <v>34</v>
      </c>
      <c r="M25" s="36" t="s">
        <v>549</v>
      </c>
    </row>
    <row r="26" spans="1:13" ht="12.75" customHeight="1" x14ac:dyDescent="0.35">
      <c r="A26" s="31" t="s">
        <v>31</v>
      </c>
      <c r="B26" s="31" t="s">
        <v>547</v>
      </c>
      <c r="C26" s="31" t="s">
        <v>596</v>
      </c>
      <c r="D26" s="31" t="s">
        <v>597</v>
      </c>
      <c r="E26" s="33" t="s">
        <v>13</v>
      </c>
      <c r="F26" s="33" t="s">
        <v>10</v>
      </c>
      <c r="G26" s="33" t="s">
        <v>544</v>
      </c>
      <c r="H26" s="33" t="s">
        <v>75</v>
      </c>
      <c r="I26" s="33" t="s">
        <v>78</v>
      </c>
      <c r="J26" s="33" t="s">
        <v>25</v>
      </c>
      <c r="K26" s="33" t="s">
        <v>7</v>
      </c>
      <c r="L26" s="33" t="s">
        <v>34</v>
      </c>
      <c r="M26" s="33" t="s">
        <v>549</v>
      </c>
    </row>
    <row r="27" spans="1:13" ht="12.75" customHeight="1" x14ac:dyDescent="0.35">
      <c r="A27" s="35" t="s">
        <v>31</v>
      </c>
      <c r="B27" s="35" t="s">
        <v>547</v>
      </c>
      <c r="C27" s="35" t="s">
        <v>598</v>
      </c>
      <c r="D27" s="35" t="s">
        <v>599</v>
      </c>
      <c r="E27" s="36" t="s">
        <v>13</v>
      </c>
      <c r="F27" s="36" t="s">
        <v>10</v>
      </c>
      <c r="G27" s="36" t="s">
        <v>544</v>
      </c>
      <c r="H27" s="36" t="s">
        <v>75</v>
      </c>
      <c r="I27" s="36" t="s">
        <v>78</v>
      </c>
      <c r="J27" s="36" t="s">
        <v>25</v>
      </c>
      <c r="K27" s="36" t="s">
        <v>7</v>
      </c>
      <c r="L27" s="36" t="s">
        <v>34</v>
      </c>
      <c r="M27" s="36" t="s">
        <v>549</v>
      </c>
    </row>
    <row r="28" spans="1:13" ht="12.75" customHeight="1" x14ac:dyDescent="0.35">
      <c r="A28" s="39" t="s">
        <v>31</v>
      </c>
      <c r="B28" s="39" t="s">
        <v>547</v>
      </c>
      <c r="C28" s="39" t="s">
        <v>600</v>
      </c>
      <c r="D28" s="39" t="s">
        <v>601</v>
      </c>
      <c r="E28" s="40" t="s">
        <v>13</v>
      </c>
      <c r="F28" s="40" t="s">
        <v>10</v>
      </c>
      <c r="G28" s="40" t="s">
        <v>544</v>
      </c>
      <c r="H28" s="40" t="s">
        <v>75</v>
      </c>
      <c r="I28" s="40" t="s">
        <v>78</v>
      </c>
      <c r="J28" s="40" t="s">
        <v>25</v>
      </c>
      <c r="K28" s="40" t="s">
        <v>7</v>
      </c>
      <c r="L28" s="40" t="s">
        <v>34</v>
      </c>
      <c r="M28" s="40" t="s">
        <v>549</v>
      </c>
    </row>
    <row r="29" spans="1:13" ht="12.75" customHeight="1" x14ac:dyDescent="0.35">
      <c r="A29" s="31" t="s">
        <v>31</v>
      </c>
      <c r="B29" s="31" t="s">
        <v>547</v>
      </c>
      <c r="C29" s="31" t="s">
        <v>602</v>
      </c>
      <c r="D29" s="31" t="s">
        <v>603</v>
      </c>
      <c r="E29" s="33" t="s">
        <v>13</v>
      </c>
      <c r="F29" s="33" t="s">
        <v>10</v>
      </c>
      <c r="G29" s="33" t="s">
        <v>544</v>
      </c>
      <c r="H29" s="33" t="s">
        <v>75</v>
      </c>
      <c r="I29" s="33" t="s">
        <v>78</v>
      </c>
      <c r="J29" s="33" t="s">
        <v>25</v>
      </c>
      <c r="K29" s="33" t="s">
        <v>7</v>
      </c>
      <c r="L29" s="33" t="s">
        <v>34</v>
      </c>
      <c r="M29" s="33" t="s">
        <v>549</v>
      </c>
    </row>
    <row r="30" spans="1:13" ht="12.75" customHeight="1" x14ac:dyDescent="0.35">
      <c r="A30" s="35" t="s">
        <v>31</v>
      </c>
      <c r="B30" s="35" t="s">
        <v>547</v>
      </c>
      <c r="C30" s="35" t="s">
        <v>604</v>
      </c>
      <c r="D30" s="35" t="s">
        <v>605</v>
      </c>
      <c r="E30" s="36" t="s">
        <v>13</v>
      </c>
      <c r="F30" s="36" t="s">
        <v>10</v>
      </c>
      <c r="G30" s="36" t="s">
        <v>544</v>
      </c>
      <c r="H30" s="36" t="s">
        <v>75</v>
      </c>
      <c r="I30" s="36" t="s">
        <v>78</v>
      </c>
      <c r="J30" s="36" t="s">
        <v>25</v>
      </c>
      <c r="K30" s="36" t="s">
        <v>7</v>
      </c>
      <c r="L30" s="36" t="s">
        <v>34</v>
      </c>
      <c r="M30" s="36" t="s">
        <v>549</v>
      </c>
    </row>
    <row r="31" spans="1:13" ht="12.75" customHeight="1" x14ac:dyDescent="0.35">
      <c r="A31" s="31" t="s">
        <v>31</v>
      </c>
      <c r="B31" s="31" t="s">
        <v>547</v>
      </c>
      <c r="C31" s="31" t="s">
        <v>606</v>
      </c>
      <c r="D31" s="31" t="s">
        <v>607</v>
      </c>
      <c r="E31" s="33" t="s">
        <v>13</v>
      </c>
      <c r="F31" s="33" t="s">
        <v>10</v>
      </c>
      <c r="G31" s="33" t="s">
        <v>544</v>
      </c>
      <c r="H31" s="33" t="s">
        <v>75</v>
      </c>
      <c r="I31" s="33" t="s">
        <v>78</v>
      </c>
      <c r="J31" s="33" t="s">
        <v>25</v>
      </c>
      <c r="K31" s="33" t="s">
        <v>7</v>
      </c>
      <c r="L31" s="33" t="s">
        <v>34</v>
      </c>
      <c r="M31" s="33" t="s">
        <v>549</v>
      </c>
    </row>
    <row r="32" spans="1:13" ht="12.75" customHeight="1" x14ac:dyDescent="0.35">
      <c r="A32" s="35" t="s">
        <v>31</v>
      </c>
      <c r="B32" s="35" t="s">
        <v>547</v>
      </c>
      <c r="C32" s="35" t="s">
        <v>608</v>
      </c>
      <c r="D32" s="35" t="s">
        <v>609</v>
      </c>
      <c r="E32" s="36" t="s">
        <v>13</v>
      </c>
      <c r="F32" s="36" t="s">
        <v>10</v>
      </c>
      <c r="G32" s="36" t="s">
        <v>544</v>
      </c>
      <c r="H32" s="36" t="s">
        <v>75</v>
      </c>
      <c r="I32" s="36" t="s">
        <v>78</v>
      </c>
      <c r="J32" s="36" t="s">
        <v>25</v>
      </c>
      <c r="K32" s="36" t="s">
        <v>7</v>
      </c>
      <c r="L32" s="36" t="s">
        <v>34</v>
      </c>
      <c r="M32" s="36" t="s">
        <v>549</v>
      </c>
    </row>
    <row r="33" spans="1:13" ht="12.75" customHeight="1" x14ac:dyDescent="0.35">
      <c r="A33" s="31" t="s">
        <v>31</v>
      </c>
      <c r="B33" s="31" t="s">
        <v>547</v>
      </c>
      <c r="C33" s="31" t="s">
        <v>610</v>
      </c>
      <c r="D33" s="31" t="s">
        <v>611</v>
      </c>
      <c r="E33" s="33" t="s">
        <v>13</v>
      </c>
      <c r="F33" s="33" t="s">
        <v>10</v>
      </c>
      <c r="G33" s="33" t="s">
        <v>544</v>
      </c>
      <c r="H33" s="33" t="s">
        <v>75</v>
      </c>
      <c r="I33" s="33" t="s">
        <v>78</v>
      </c>
      <c r="J33" s="33" t="s">
        <v>25</v>
      </c>
      <c r="K33" s="33" t="s">
        <v>7</v>
      </c>
      <c r="L33" s="33" t="s">
        <v>34</v>
      </c>
      <c r="M33" s="33" t="s">
        <v>549</v>
      </c>
    </row>
    <row r="34" spans="1:13" ht="12.75" customHeight="1" x14ac:dyDescent="0.35">
      <c r="A34" s="35" t="s">
        <v>31</v>
      </c>
      <c r="B34" s="35" t="s">
        <v>547</v>
      </c>
      <c r="C34" s="35" t="s">
        <v>612</v>
      </c>
      <c r="D34" s="35" t="s">
        <v>613</v>
      </c>
      <c r="E34" s="36" t="s">
        <v>13</v>
      </c>
      <c r="F34" s="36" t="s">
        <v>10</v>
      </c>
      <c r="G34" s="36" t="s">
        <v>544</v>
      </c>
      <c r="H34" s="36" t="s">
        <v>75</v>
      </c>
      <c r="I34" s="36" t="s">
        <v>78</v>
      </c>
      <c r="J34" s="36" t="s">
        <v>25</v>
      </c>
      <c r="K34" s="36" t="s">
        <v>7</v>
      </c>
      <c r="L34" s="36" t="s">
        <v>34</v>
      </c>
      <c r="M34" s="36" t="s">
        <v>549</v>
      </c>
    </row>
    <row r="35" spans="1:13" ht="12.75" customHeight="1" x14ac:dyDescent="0.35">
      <c r="A35" s="39" t="s">
        <v>31</v>
      </c>
      <c r="B35" s="39" t="s">
        <v>547</v>
      </c>
      <c r="C35" s="39" t="s">
        <v>614</v>
      </c>
      <c r="D35" s="39" t="s">
        <v>615</v>
      </c>
      <c r="E35" s="40" t="s">
        <v>13</v>
      </c>
      <c r="F35" s="40" t="s">
        <v>10</v>
      </c>
      <c r="G35" s="40" t="s">
        <v>544</v>
      </c>
      <c r="H35" s="40" t="s">
        <v>75</v>
      </c>
      <c r="I35" s="40" t="s">
        <v>78</v>
      </c>
      <c r="J35" s="40" t="s">
        <v>25</v>
      </c>
      <c r="K35" s="40" t="s">
        <v>7</v>
      </c>
      <c r="L35" s="40" t="s">
        <v>34</v>
      </c>
      <c r="M35" s="40" t="s">
        <v>549</v>
      </c>
    </row>
    <row r="36" spans="1:13" ht="12.75" customHeight="1" x14ac:dyDescent="0.35">
      <c r="A36" s="31" t="s">
        <v>31</v>
      </c>
      <c r="B36" s="31" t="s">
        <v>547</v>
      </c>
      <c r="C36" s="31" t="s">
        <v>616</v>
      </c>
      <c r="D36" s="31" t="s">
        <v>617</v>
      </c>
      <c r="E36" s="33" t="s">
        <v>13</v>
      </c>
      <c r="F36" s="33" t="s">
        <v>10</v>
      </c>
      <c r="G36" s="33" t="s">
        <v>544</v>
      </c>
      <c r="H36" s="33" t="s">
        <v>75</v>
      </c>
      <c r="I36" s="33" t="s">
        <v>78</v>
      </c>
      <c r="J36" s="33" t="s">
        <v>25</v>
      </c>
      <c r="K36" s="33" t="s">
        <v>7</v>
      </c>
      <c r="L36" s="33" t="s">
        <v>34</v>
      </c>
      <c r="M36" s="33" t="s">
        <v>549</v>
      </c>
    </row>
    <row r="37" spans="1:13" ht="12.75" customHeight="1" x14ac:dyDescent="0.35">
      <c r="A37" s="35" t="s">
        <v>31</v>
      </c>
      <c r="B37" s="35" t="s">
        <v>547</v>
      </c>
      <c r="C37" s="35" t="s">
        <v>618</v>
      </c>
      <c r="D37" s="35" t="s">
        <v>619</v>
      </c>
      <c r="E37" s="36" t="s">
        <v>13</v>
      </c>
      <c r="F37" s="36" t="s">
        <v>10</v>
      </c>
      <c r="G37" s="36" t="s">
        <v>544</v>
      </c>
      <c r="H37" s="36" t="s">
        <v>75</v>
      </c>
      <c r="I37" s="36" t="s">
        <v>78</v>
      </c>
      <c r="J37" s="36" t="s">
        <v>25</v>
      </c>
      <c r="K37" s="36" t="s">
        <v>7</v>
      </c>
      <c r="L37" s="36" t="s">
        <v>34</v>
      </c>
      <c r="M37" s="36" t="s">
        <v>549</v>
      </c>
    </row>
    <row r="38" spans="1:13" ht="12.75" customHeight="1" x14ac:dyDescent="0.35">
      <c r="A38" s="31" t="s">
        <v>31</v>
      </c>
      <c r="B38" s="31" t="s">
        <v>547</v>
      </c>
      <c r="C38" s="31" t="s">
        <v>620</v>
      </c>
      <c r="D38" s="31" t="s">
        <v>621</v>
      </c>
      <c r="E38" s="33" t="s">
        <v>13</v>
      </c>
      <c r="F38" s="33" t="s">
        <v>10</v>
      </c>
      <c r="G38" s="33" t="s">
        <v>544</v>
      </c>
      <c r="H38" s="33" t="s">
        <v>75</v>
      </c>
      <c r="I38" s="33" t="s">
        <v>78</v>
      </c>
      <c r="J38" s="33" t="s">
        <v>25</v>
      </c>
      <c r="K38" s="33" t="s">
        <v>7</v>
      </c>
      <c r="L38" s="33" t="s">
        <v>34</v>
      </c>
      <c r="M38" s="33" t="s">
        <v>549</v>
      </c>
    </row>
    <row r="39" spans="1:13" ht="12.75" customHeight="1" x14ac:dyDescent="0.35">
      <c r="A39" s="35" t="s">
        <v>31</v>
      </c>
      <c r="B39" s="35" t="s">
        <v>547</v>
      </c>
      <c r="C39" s="35" t="s">
        <v>622</v>
      </c>
      <c r="D39" s="35" t="s">
        <v>623</v>
      </c>
      <c r="E39" s="36" t="s">
        <v>13</v>
      </c>
      <c r="F39" s="36" t="s">
        <v>10</v>
      </c>
      <c r="G39" s="36" t="s">
        <v>544</v>
      </c>
      <c r="H39" s="36" t="s">
        <v>75</v>
      </c>
      <c r="I39" s="36" t="s">
        <v>78</v>
      </c>
      <c r="J39" s="36" t="s">
        <v>25</v>
      </c>
      <c r="K39" s="36" t="s">
        <v>7</v>
      </c>
      <c r="L39" s="36" t="s">
        <v>34</v>
      </c>
      <c r="M39" s="36" t="s">
        <v>549</v>
      </c>
    </row>
    <row r="40" spans="1:13" ht="12.75" customHeight="1" x14ac:dyDescent="0.35">
      <c r="A40" s="31" t="s">
        <v>31</v>
      </c>
      <c r="B40" s="31" t="s">
        <v>547</v>
      </c>
      <c r="C40" s="31" t="s">
        <v>624</v>
      </c>
      <c r="D40" s="31" t="s">
        <v>625</v>
      </c>
      <c r="E40" s="33" t="s">
        <v>13</v>
      </c>
      <c r="F40" s="33" t="s">
        <v>10</v>
      </c>
      <c r="G40" s="33" t="s">
        <v>544</v>
      </c>
      <c r="H40" s="33" t="s">
        <v>75</v>
      </c>
      <c r="I40" s="33" t="s">
        <v>78</v>
      </c>
      <c r="J40" s="33" t="s">
        <v>25</v>
      </c>
      <c r="K40" s="33" t="s">
        <v>7</v>
      </c>
      <c r="L40" s="33" t="s">
        <v>34</v>
      </c>
      <c r="M40" s="33" t="s">
        <v>549</v>
      </c>
    </row>
    <row r="41" spans="1:13" ht="12.75" customHeight="1" x14ac:dyDescent="0.35">
      <c r="A41" s="35" t="s">
        <v>31</v>
      </c>
      <c r="B41" s="35" t="s">
        <v>547</v>
      </c>
      <c r="C41" s="35" t="s">
        <v>626</v>
      </c>
      <c r="D41" s="35" t="s">
        <v>627</v>
      </c>
      <c r="E41" s="36" t="s">
        <v>13</v>
      </c>
      <c r="F41" s="36" t="s">
        <v>10</v>
      </c>
      <c r="G41" s="36" t="s">
        <v>544</v>
      </c>
      <c r="H41" s="36" t="s">
        <v>75</v>
      </c>
      <c r="I41" s="36" t="s">
        <v>78</v>
      </c>
      <c r="J41" s="36" t="s">
        <v>25</v>
      </c>
      <c r="K41" s="36" t="s">
        <v>7</v>
      </c>
      <c r="L41" s="36" t="s">
        <v>34</v>
      </c>
      <c r="M41" s="36" t="s">
        <v>549</v>
      </c>
    </row>
    <row r="42" spans="1:13" ht="12.75" customHeight="1" x14ac:dyDescent="0.35">
      <c r="A42" s="39" t="s">
        <v>31</v>
      </c>
      <c r="B42" s="39" t="s">
        <v>547</v>
      </c>
      <c r="C42" s="39" t="s">
        <v>628</v>
      </c>
      <c r="D42" s="39" t="s">
        <v>629</v>
      </c>
      <c r="E42" s="40" t="s">
        <v>13</v>
      </c>
      <c r="F42" s="40" t="s">
        <v>10</v>
      </c>
      <c r="G42" s="40" t="s">
        <v>544</v>
      </c>
      <c r="H42" s="40" t="s">
        <v>75</v>
      </c>
      <c r="I42" s="40" t="s">
        <v>78</v>
      </c>
      <c r="J42" s="40" t="s">
        <v>25</v>
      </c>
      <c r="K42" s="40" t="s">
        <v>7</v>
      </c>
      <c r="L42" s="40" t="s">
        <v>34</v>
      </c>
      <c r="M42" s="40" t="s">
        <v>549</v>
      </c>
    </row>
    <row r="43" spans="1:13" ht="12.75" customHeight="1" x14ac:dyDescent="0.35">
      <c r="A43" s="31" t="s">
        <v>31</v>
      </c>
      <c r="B43" s="31" t="s">
        <v>547</v>
      </c>
      <c r="C43" s="31" t="s">
        <v>630</v>
      </c>
      <c r="D43" s="31" t="s">
        <v>631</v>
      </c>
      <c r="E43" s="33" t="s">
        <v>13</v>
      </c>
      <c r="F43" s="33" t="s">
        <v>10</v>
      </c>
      <c r="G43" s="33" t="s">
        <v>544</v>
      </c>
      <c r="H43" s="33" t="s">
        <v>75</v>
      </c>
      <c r="I43" s="33" t="s">
        <v>78</v>
      </c>
      <c r="J43" s="33" t="s">
        <v>25</v>
      </c>
      <c r="K43" s="33" t="s">
        <v>7</v>
      </c>
      <c r="L43" s="33" t="s">
        <v>34</v>
      </c>
      <c r="M43" s="33" t="s">
        <v>549</v>
      </c>
    </row>
    <row r="44" spans="1:13" ht="12.75" customHeight="1" x14ac:dyDescent="0.35">
      <c r="A44" s="35" t="s">
        <v>31</v>
      </c>
      <c r="B44" s="35" t="s">
        <v>547</v>
      </c>
      <c r="C44" s="35" t="s">
        <v>632</v>
      </c>
      <c r="D44" s="35" t="s">
        <v>633</v>
      </c>
      <c r="E44" s="36" t="s">
        <v>13</v>
      </c>
      <c r="F44" s="36" t="s">
        <v>10</v>
      </c>
      <c r="G44" s="36" t="s">
        <v>544</v>
      </c>
      <c r="H44" s="36" t="s">
        <v>75</v>
      </c>
      <c r="I44" s="36" t="s">
        <v>78</v>
      </c>
      <c r="J44" s="36" t="s">
        <v>25</v>
      </c>
      <c r="K44" s="36" t="s">
        <v>7</v>
      </c>
      <c r="L44" s="36" t="s">
        <v>34</v>
      </c>
      <c r="M44" s="36" t="s">
        <v>549</v>
      </c>
    </row>
    <row r="45" spans="1:13" ht="12.75" customHeight="1" x14ac:dyDescent="0.35">
      <c r="A45" s="31" t="s">
        <v>31</v>
      </c>
      <c r="B45" s="31" t="s">
        <v>547</v>
      </c>
      <c r="C45" s="31" t="s">
        <v>634</v>
      </c>
      <c r="D45" s="31" t="s">
        <v>635</v>
      </c>
      <c r="E45" s="33" t="s">
        <v>13</v>
      </c>
      <c r="F45" s="33" t="s">
        <v>10</v>
      </c>
      <c r="G45" s="33" t="s">
        <v>544</v>
      </c>
      <c r="H45" s="33" t="s">
        <v>75</v>
      </c>
      <c r="I45" s="33" t="s">
        <v>78</v>
      </c>
      <c r="J45" s="33" t="s">
        <v>25</v>
      </c>
      <c r="K45" s="33" t="s">
        <v>7</v>
      </c>
      <c r="L45" s="33" t="s">
        <v>34</v>
      </c>
      <c r="M45" s="33" t="s">
        <v>549</v>
      </c>
    </row>
    <row r="46" spans="1:13" ht="12.75" customHeight="1" x14ac:dyDescent="0.35">
      <c r="A46" s="35" t="s">
        <v>31</v>
      </c>
      <c r="B46" s="35" t="s">
        <v>547</v>
      </c>
      <c r="C46" s="35" t="s">
        <v>636</v>
      </c>
      <c r="D46" s="35" t="s">
        <v>637</v>
      </c>
      <c r="E46" s="36" t="s">
        <v>13</v>
      </c>
      <c r="F46" s="36" t="s">
        <v>10</v>
      </c>
      <c r="G46" s="36" t="s">
        <v>544</v>
      </c>
      <c r="H46" s="36" t="s">
        <v>75</v>
      </c>
      <c r="I46" s="36" t="s">
        <v>78</v>
      </c>
      <c r="J46" s="36" t="s">
        <v>25</v>
      </c>
      <c r="K46" s="36" t="s">
        <v>7</v>
      </c>
      <c r="L46" s="36" t="s">
        <v>34</v>
      </c>
      <c r="M46" s="36" t="s">
        <v>549</v>
      </c>
    </row>
    <row r="47" spans="1:13" ht="12.75" customHeight="1" x14ac:dyDescent="0.35">
      <c r="A47" s="31" t="s">
        <v>31</v>
      </c>
      <c r="B47" s="31" t="s">
        <v>547</v>
      </c>
      <c r="C47" s="31" t="s">
        <v>638</v>
      </c>
      <c r="D47" s="31" t="s">
        <v>639</v>
      </c>
      <c r="E47" s="33" t="s">
        <v>13</v>
      </c>
      <c r="F47" s="33" t="s">
        <v>10</v>
      </c>
      <c r="G47" s="33" t="s">
        <v>544</v>
      </c>
      <c r="H47" s="33" t="s">
        <v>75</v>
      </c>
      <c r="I47" s="33" t="s">
        <v>78</v>
      </c>
      <c r="J47" s="33" t="s">
        <v>25</v>
      </c>
      <c r="K47" s="33" t="s">
        <v>7</v>
      </c>
      <c r="L47" s="33" t="s">
        <v>34</v>
      </c>
      <c r="M47" s="33" t="s">
        <v>549</v>
      </c>
    </row>
    <row r="48" spans="1:13" ht="12.75" customHeight="1" x14ac:dyDescent="0.35">
      <c r="A48" s="35" t="s">
        <v>31</v>
      </c>
      <c r="B48" s="35" t="s">
        <v>547</v>
      </c>
      <c r="C48" s="35" t="s">
        <v>640</v>
      </c>
      <c r="D48" s="35" t="s">
        <v>641</v>
      </c>
      <c r="E48" s="36" t="s">
        <v>13</v>
      </c>
      <c r="F48" s="36" t="s">
        <v>10</v>
      </c>
      <c r="G48" s="36" t="s">
        <v>544</v>
      </c>
      <c r="H48" s="36" t="s">
        <v>75</v>
      </c>
      <c r="I48" s="36" t="s">
        <v>78</v>
      </c>
      <c r="J48" s="36" t="s">
        <v>25</v>
      </c>
      <c r="K48" s="36" t="s">
        <v>7</v>
      </c>
      <c r="L48" s="36" t="s">
        <v>34</v>
      </c>
      <c r="M48" s="36" t="s">
        <v>549</v>
      </c>
    </row>
    <row r="49" spans="1:13" ht="12.75" customHeight="1" x14ac:dyDescent="0.35">
      <c r="A49" s="39" t="s">
        <v>31</v>
      </c>
      <c r="B49" s="39" t="s">
        <v>547</v>
      </c>
      <c r="C49" s="39" t="s">
        <v>642</v>
      </c>
      <c r="D49" s="39" t="s">
        <v>643</v>
      </c>
      <c r="E49" s="40" t="s">
        <v>13</v>
      </c>
      <c r="F49" s="40" t="s">
        <v>10</v>
      </c>
      <c r="G49" s="40" t="s">
        <v>544</v>
      </c>
      <c r="H49" s="40" t="s">
        <v>75</v>
      </c>
      <c r="I49" s="40" t="s">
        <v>78</v>
      </c>
      <c r="J49" s="40" t="s">
        <v>25</v>
      </c>
      <c r="K49" s="40" t="s">
        <v>7</v>
      </c>
      <c r="L49" s="40" t="s">
        <v>34</v>
      </c>
      <c r="M49" s="40" t="s">
        <v>549</v>
      </c>
    </row>
    <row r="50" spans="1:13" ht="12.75" customHeight="1" x14ac:dyDescent="0.35">
      <c r="A50" s="31" t="s">
        <v>31</v>
      </c>
      <c r="B50" s="31" t="s">
        <v>547</v>
      </c>
      <c r="C50" s="31" t="s">
        <v>644</v>
      </c>
      <c r="D50" s="31" t="s">
        <v>645</v>
      </c>
      <c r="E50" s="33" t="s">
        <v>13</v>
      </c>
      <c r="F50" s="33" t="s">
        <v>10</v>
      </c>
      <c r="G50" s="33" t="s">
        <v>544</v>
      </c>
      <c r="H50" s="33" t="s">
        <v>75</v>
      </c>
      <c r="I50" s="33" t="s">
        <v>78</v>
      </c>
      <c r="J50" s="33" t="s">
        <v>25</v>
      </c>
      <c r="K50" s="33" t="s">
        <v>7</v>
      </c>
      <c r="L50" s="33" t="s">
        <v>34</v>
      </c>
      <c r="M50" s="33" t="s">
        <v>549</v>
      </c>
    </row>
    <row r="51" spans="1:13" ht="12.75" customHeight="1" x14ac:dyDescent="0.35">
      <c r="A51" s="35" t="s">
        <v>31</v>
      </c>
      <c r="B51" s="35" t="s">
        <v>547</v>
      </c>
      <c r="C51" s="35" t="s">
        <v>646</v>
      </c>
      <c r="D51" s="35" t="s">
        <v>647</v>
      </c>
      <c r="E51" s="36" t="s">
        <v>13</v>
      </c>
      <c r="F51" s="36" t="s">
        <v>10</v>
      </c>
      <c r="G51" s="36" t="s">
        <v>544</v>
      </c>
      <c r="H51" s="36" t="s">
        <v>75</v>
      </c>
      <c r="I51" s="36" t="s">
        <v>78</v>
      </c>
      <c r="J51" s="36" t="s">
        <v>25</v>
      </c>
      <c r="K51" s="36" t="s">
        <v>7</v>
      </c>
      <c r="L51" s="36" t="s">
        <v>34</v>
      </c>
      <c r="M51" s="36" t="s">
        <v>549</v>
      </c>
    </row>
    <row r="52" spans="1:13" ht="12.75" customHeight="1" x14ac:dyDescent="0.35">
      <c r="A52" s="31" t="s">
        <v>31</v>
      </c>
      <c r="B52" s="31" t="s">
        <v>547</v>
      </c>
      <c r="C52" s="31" t="s">
        <v>648</v>
      </c>
      <c r="D52" s="31" t="s">
        <v>649</v>
      </c>
      <c r="E52" s="33" t="s">
        <v>13</v>
      </c>
      <c r="F52" s="33" t="s">
        <v>10</v>
      </c>
      <c r="G52" s="33" t="s">
        <v>544</v>
      </c>
      <c r="H52" s="33" t="s">
        <v>75</v>
      </c>
      <c r="I52" s="33" t="s">
        <v>78</v>
      </c>
      <c r="J52" s="33" t="s">
        <v>25</v>
      </c>
      <c r="K52" s="33" t="s">
        <v>7</v>
      </c>
      <c r="L52" s="33" t="s">
        <v>34</v>
      </c>
      <c r="M52" s="33" t="s">
        <v>549</v>
      </c>
    </row>
    <row r="53" spans="1:13" ht="12.75" customHeight="1" x14ac:dyDescent="0.35">
      <c r="A53" s="35" t="s">
        <v>31</v>
      </c>
      <c r="B53" s="35" t="s">
        <v>547</v>
      </c>
      <c r="C53" s="35" t="s">
        <v>650</v>
      </c>
      <c r="D53" s="35" t="s">
        <v>651</v>
      </c>
      <c r="E53" s="36" t="s">
        <v>13</v>
      </c>
      <c r="F53" s="36" t="s">
        <v>10</v>
      </c>
      <c r="G53" s="36" t="s">
        <v>544</v>
      </c>
      <c r="H53" s="36" t="s">
        <v>75</v>
      </c>
      <c r="I53" s="36" t="s">
        <v>78</v>
      </c>
      <c r="J53" s="36" t="s">
        <v>25</v>
      </c>
      <c r="K53" s="36" t="s">
        <v>7</v>
      </c>
      <c r="L53" s="36" t="s">
        <v>34</v>
      </c>
      <c r="M53" s="36" t="s">
        <v>549</v>
      </c>
    </row>
    <row r="54" spans="1:13" ht="12.75" customHeight="1" x14ac:dyDescent="0.35">
      <c r="A54" s="31" t="s">
        <v>31</v>
      </c>
      <c r="B54" s="31" t="s">
        <v>547</v>
      </c>
      <c r="C54" s="31" t="s">
        <v>652</v>
      </c>
      <c r="D54" s="31" t="s">
        <v>653</v>
      </c>
      <c r="E54" s="33" t="s">
        <v>13</v>
      </c>
      <c r="F54" s="33" t="s">
        <v>10</v>
      </c>
      <c r="G54" s="33" t="s">
        <v>544</v>
      </c>
      <c r="H54" s="33" t="s">
        <v>75</v>
      </c>
      <c r="I54" s="33" t="s">
        <v>78</v>
      </c>
      <c r="J54" s="33" t="s">
        <v>25</v>
      </c>
      <c r="K54" s="33" t="s">
        <v>7</v>
      </c>
      <c r="L54" s="33" t="s">
        <v>34</v>
      </c>
      <c r="M54" s="33" t="s">
        <v>549</v>
      </c>
    </row>
    <row r="55" spans="1:13" ht="12.75" customHeight="1" x14ac:dyDescent="0.35">
      <c r="A55" s="35" t="s">
        <v>31</v>
      </c>
      <c r="B55" s="35" t="s">
        <v>547</v>
      </c>
      <c r="C55" s="35" t="s">
        <v>654</v>
      </c>
      <c r="D55" s="35" t="s">
        <v>655</v>
      </c>
      <c r="E55" s="36" t="s">
        <v>13</v>
      </c>
      <c r="F55" s="36" t="s">
        <v>10</v>
      </c>
      <c r="G55" s="36" t="s">
        <v>544</v>
      </c>
      <c r="H55" s="36" t="s">
        <v>75</v>
      </c>
      <c r="I55" s="36" t="s">
        <v>78</v>
      </c>
      <c r="J55" s="36" t="s">
        <v>25</v>
      </c>
      <c r="K55" s="36" t="s">
        <v>7</v>
      </c>
      <c r="L55" s="36" t="s">
        <v>34</v>
      </c>
      <c r="M55" s="36" t="s">
        <v>549</v>
      </c>
    </row>
    <row r="56" spans="1:13" ht="12.75" customHeight="1" x14ac:dyDescent="0.35">
      <c r="A56" s="39" t="s">
        <v>31</v>
      </c>
      <c r="B56" s="39" t="s">
        <v>547</v>
      </c>
      <c r="C56" s="39" t="s">
        <v>656</v>
      </c>
      <c r="D56" s="39" t="s">
        <v>657</v>
      </c>
      <c r="E56" s="40" t="s">
        <v>13</v>
      </c>
      <c r="F56" s="40" t="s">
        <v>10</v>
      </c>
      <c r="G56" s="40" t="s">
        <v>544</v>
      </c>
      <c r="H56" s="40" t="s">
        <v>75</v>
      </c>
      <c r="I56" s="40" t="s">
        <v>78</v>
      </c>
      <c r="J56" s="40" t="s">
        <v>25</v>
      </c>
      <c r="K56" s="40" t="s">
        <v>7</v>
      </c>
      <c r="L56" s="40" t="s">
        <v>34</v>
      </c>
      <c r="M56" s="40" t="s">
        <v>549</v>
      </c>
    </row>
    <row r="57" spans="1:13" ht="12.75" customHeight="1" x14ac:dyDescent="0.35">
      <c r="A57" s="31" t="s">
        <v>31</v>
      </c>
      <c r="B57" s="31" t="s">
        <v>547</v>
      </c>
      <c r="C57" s="31" t="s">
        <v>658</v>
      </c>
      <c r="D57" s="31" t="s">
        <v>659</v>
      </c>
      <c r="E57" s="33" t="s">
        <v>13</v>
      </c>
      <c r="F57" s="33" t="s">
        <v>10</v>
      </c>
      <c r="G57" s="33" t="s">
        <v>544</v>
      </c>
      <c r="H57" s="33" t="s">
        <v>75</v>
      </c>
      <c r="I57" s="33" t="s">
        <v>78</v>
      </c>
      <c r="J57" s="33" t="s">
        <v>25</v>
      </c>
      <c r="K57" s="33" t="s">
        <v>7</v>
      </c>
      <c r="L57" s="33" t="s">
        <v>34</v>
      </c>
      <c r="M57" s="33" t="s">
        <v>549</v>
      </c>
    </row>
    <row r="58" spans="1:13" ht="12.75" customHeight="1" x14ac:dyDescent="0.35">
      <c r="A58" s="35" t="s">
        <v>31</v>
      </c>
      <c r="B58" s="35" t="s">
        <v>547</v>
      </c>
      <c r="C58" s="35" t="s">
        <v>660</v>
      </c>
      <c r="D58" s="35" t="s">
        <v>661</v>
      </c>
      <c r="E58" s="36" t="s">
        <v>13</v>
      </c>
      <c r="F58" s="36" t="s">
        <v>10</v>
      </c>
      <c r="G58" s="36" t="s">
        <v>544</v>
      </c>
      <c r="H58" s="36" t="s">
        <v>75</v>
      </c>
      <c r="I58" s="36" t="s">
        <v>78</v>
      </c>
      <c r="J58" s="36" t="s">
        <v>25</v>
      </c>
      <c r="K58" s="36" t="s">
        <v>7</v>
      </c>
      <c r="L58" s="36" t="s">
        <v>34</v>
      </c>
      <c r="M58" s="36" t="s">
        <v>549</v>
      </c>
    </row>
    <row r="59" spans="1:13" ht="12.75" customHeight="1" x14ac:dyDescent="0.35">
      <c r="A59" s="31" t="s">
        <v>31</v>
      </c>
      <c r="B59" s="31" t="s">
        <v>547</v>
      </c>
      <c r="C59" s="31" t="s">
        <v>662</v>
      </c>
      <c r="D59" s="31" t="s">
        <v>663</v>
      </c>
      <c r="E59" s="33" t="s">
        <v>13</v>
      </c>
      <c r="F59" s="33" t="s">
        <v>10</v>
      </c>
      <c r="G59" s="33" t="s">
        <v>544</v>
      </c>
      <c r="H59" s="33" t="s">
        <v>75</v>
      </c>
      <c r="I59" s="33" t="s">
        <v>78</v>
      </c>
      <c r="J59" s="33" t="s">
        <v>25</v>
      </c>
      <c r="K59" s="33" t="s">
        <v>7</v>
      </c>
      <c r="L59" s="33" t="s">
        <v>34</v>
      </c>
      <c r="M59" s="33" t="s">
        <v>549</v>
      </c>
    </row>
    <row r="60" spans="1:13" ht="12.75" customHeight="1" x14ac:dyDescent="0.35">
      <c r="A60" s="35" t="s">
        <v>31</v>
      </c>
      <c r="B60" s="35" t="s">
        <v>547</v>
      </c>
      <c r="C60" s="35" t="s">
        <v>664</v>
      </c>
      <c r="D60" s="35" t="s">
        <v>665</v>
      </c>
      <c r="E60" s="36" t="s">
        <v>13</v>
      </c>
      <c r="F60" s="36" t="s">
        <v>10</v>
      </c>
      <c r="G60" s="36" t="s">
        <v>544</v>
      </c>
      <c r="H60" s="36" t="s">
        <v>75</v>
      </c>
      <c r="I60" s="36" t="s">
        <v>78</v>
      </c>
      <c r="J60" s="36" t="s">
        <v>25</v>
      </c>
      <c r="K60" s="36" t="s">
        <v>7</v>
      </c>
      <c r="L60" s="36" t="s">
        <v>34</v>
      </c>
      <c r="M60" s="36" t="s">
        <v>549</v>
      </c>
    </row>
    <row r="61" spans="1:13" ht="12.75" customHeight="1" x14ac:dyDescent="0.35">
      <c r="A61" s="31" t="s">
        <v>31</v>
      </c>
      <c r="B61" s="31" t="s">
        <v>547</v>
      </c>
      <c r="C61" s="31" t="s">
        <v>666</v>
      </c>
      <c r="D61" s="31" t="s">
        <v>667</v>
      </c>
      <c r="E61" s="33" t="s">
        <v>13</v>
      </c>
      <c r="F61" s="33" t="s">
        <v>10</v>
      </c>
      <c r="G61" s="33" t="s">
        <v>544</v>
      </c>
      <c r="H61" s="33" t="s">
        <v>75</v>
      </c>
      <c r="I61" s="33" t="s">
        <v>78</v>
      </c>
      <c r="J61" s="33" t="s">
        <v>25</v>
      </c>
      <c r="K61" s="33" t="s">
        <v>7</v>
      </c>
      <c r="L61" s="33" t="s">
        <v>34</v>
      </c>
      <c r="M61" s="33" t="s">
        <v>549</v>
      </c>
    </row>
    <row r="62" spans="1:13" ht="12.75" customHeight="1" x14ac:dyDescent="0.35">
      <c r="A62" s="35" t="s">
        <v>31</v>
      </c>
      <c r="B62" s="35" t="s">
        <v>547</v>
      </c>
      <c r="C62" s="35" t="s">
        <v>668</v>
      </c>
      <c r="D62" s="35" t="s">
        <v>669</v>
      </c>
      <c r="E62" s="36" t="s">
        <v>13</v>
      </c>
      <c r="F62" s="36" t="s">
        <v>10</v>
      </c>
      <c r="G62" s="36" t="s">
        <v>544</v>
      </c>
      <c r="H62" s="36" t="s">
        <v>75</v>
      </c>
      <c r="I62" s="36" t="s">
        <v>78</v>
      </c>
      <c r="J62" s="36" t="s">
        <v>25</v>
      </c>
      <c r="K62" s="36" t="s">
        <v>7</v>
      </c>
      <c r="L62" s="36" t="s">
        <v>34</v>
      </c>
      <c r="M62" s="36" t="s">
        <v>549</v>
      </c>
    </row>
    <row r="63" spans="1:13" ht="12.75" customHeight="1" x14ac:dyDescent="0.35">
      <c r="A63" s="39" t="s">
        <v>31</v>
      </c>
      <c r="B63" s="39" t="s">
        <v>547</v>
      </c>
      <c r="C63" s="39" t="s">
        <v>670</v>
      </c>
      <c r="D63" s="39" t="s">
        <v>671</v>
      </c>
      <c r="E63" s="40" t="s">
        <v>13</v>
      </c>
      <c r="F63" s="40" t="s">
        <v>10</v>
      </c>
      <c r="G63" s="40" t="s">
        <v>544</v>
      </c>
      <c r="H63" s="40" t="s">
        <v>75</v>
      </c>
      <c r="I63" s="40" t="s">
        <v>78</v>
      </c>
      <c r="J63" s="40" t="s">
        <v>25</v>
      </c>
      <c r="K63" s="40" t="s">
        <v>7</v>
      </c>
      <c r="L63" s="40" t="s">
        <v>34</v>
      </c>
      <c r="M63" s="40" t="s">
        <v>549</v>
      </c>
    </row>
    <row r="64" spans="1:13" ht="12.75" customHeight="1" x14ac:dyDescent="0.35">
      <c r="A64" s="31" t="s">
        <v>31</v>
      </c>
      <c r="B64" s="31" t="s">
        <v>547</v>
      </c>
      <c r="C64" s="31" t="s">
        <v>672</v>
      </c>
      <c r="D64" s="31" t="s">
        <v>673</v>
      </c>
      <c r="E64" s="33" t="s">
        <v>13</v>
      </c>
      <c r="F64" s="33" t="s">
        <v>10</v>
      </c>
      <c r="G64" s="33" t="s">
        <v>544</v>
      </c>
      <c r="H64" s="33" t="s">
        <v>75</v>
      </c>
      <c r="I64" s="33" t="s">
        <v>78</v>
      </c>
      <c r="J64" s="33" t="s">
        <v>25</v>
      </c>
      <c r="K64" s="33" t="s">
        <v>7</v>
      </c>
      <c r="L64" s="33" t="s">
        <v>34</v>
      </c>
      <c r="M64" s="33" t="s">
        <v>549</v>
      </c>
    </row>
    <row r="65" spans="1:13" ht="12.75" customHeight="1" x14ac:dyDescent="0.35">
      <c r="A65" s="35" t="s">
        <v>31</v>
      </c>
      <c r="B65" s="35" t="s">
        <v>547</v>
      </c>
      <c r="C65" s="35" t="s">
        <v>674</v>
      </c>
      <c r="D65" s="35" t="s">
        <v>675</v>
      </c>
      <c r="E65" s="36" t="s">
        <v>13</v>
      </c>
      <c r="F65" s="36" t="s">
        <v>10</v>
      </c>
      <c r="G65" s="36" t="s">
        <v>544</v>
      </c>
      <c r="H65" s="36" t="s">
        <v>75</v>
      </c>
      <c r="I65" s="36" t="s">
        <v>78</v>
      </c>
      <c r="J65" s="36" t="s">
        <v>25</v>
      </c>
      <c r="K65" s="36" t="s">
        <v>7</v>
      </c>
      <c r="L65" s="36" t="s">
        <v>34</v>
      </c>
      <c r="M65" s="36" t="s">
        <v>549</v>
      </c>
    </row>
    <row r="66" spans="1:13" ht="12.75" customHeight="1" x14ac:dyDescent="0.35">
      <c r="A66" s="31" t="s">
        <v>31</v>
      </c>
      <c r="B66" s="31" t="s">
        <v>547</v>
      </c>
      <c r="C66" s="31" t="s">
        <v>676</v>
      </c>
      <c r="D66" s="31" t="s">
        <v>677</v>
      </c>
      <c r="E66" s="33" t="s">
        <v>13</v>
      </c>
      <c r="F66" s="33" t="s">
        <v>10</v>
      </c>
      <c r="G66" s="33" t="s">
        <v>544</v>
      </c>
      <c r="H66" s="33" t="s">
        <v>75</v>
      </c>
      <c r="I66" s="33" t="s">
        <v>78</v>
      </c>
      <c r="J66" s="33" t="s">
        <v>25</v>
      </c>
      <c r="K66" s="33" t="s">
        <v>7</v>
      </c>
      <c r="L66" s="33" t="s">
        <v>34</v>
      </c>
      <c r="M66" s="33" t="s">
        <v>549</v>
      </c>
    </row>
    <row r="67" spans="1:13" ht="12.75" customHeight="1" x14ac:dyDescent="0.35">
      <c r="A67" s="35" t="s">
        <v>31</v>
      </c>
      <c r="B67" s="35" t="s">
        <v>547</v>
      </c>
      <c r="C67" s="35" t="s">
        <v>678</v>
      </c>
      <c r="D67" s="35" t="s">
        <v>679</v>
      </c>
      <c r="E67" s="36" t="s">
        <v>13</v>
      </c>
      <c r="F67" s="36" t="s">
        <v>10</v>
      </c>
      <c r="G67" s="36" t="s">
        <v>544</v>
      </c>
      <c r="H67" s="36" t="s">
        <v>75</v>
      </c>
      <c r="I67" s="36" t="s">
        <v>78</v>
      </c>
      <c r="J67" s="36" t="s">
        <v>25</v>
      </c>
      <c r="K67" s="36" t="s">
        <v>7</v>
      </c>
      <c r="L67" s="36" t="s">
        <v>34</v>
      </c>
      <c r="M67" s="36" t="s">
        <v>549</v>
      </c>
    </row>
    <row r="68" spans="1:13" ht="12.75" customHeight="1" x14ac:dyDescent="0.35">
      <c r="A68" s="31" t="s">
        <v>31</v>
      </c>
      <c r="B68" s="31" t="s">
        <v>547</v>
      </c>
      <c r="C68" s="31" t="s">
        <v>680</v>
      </c>
      <c r="D68" s="31" t="s">
        <v>681</v>
      </c>
      <c r="E68" s="33" t="s">
        <v>13</v>
      </c>
      <c r="F68" s="33" t="s">
        <v>10</v>
      </c>
      <c r="G68" s="33" t="s">
        <v>544</v>
      </c>
      <c r="H68" s="33" t="s">
        <v>75</v>
      </c>
      <c r="I68" s="33" t="s">
        <v>78</v>
      </c>
      <c r="J68" s="33" t="s">
        <v>25</v>
      </c>
      <c r="K68" s="33" t="s">
        <v>7</v>
      </c>
      <c r="L68" s="33" t="s">
        <v>34</v>
      </c>
      <c r="M68" s="33" t="s">
        <v>549</v>
      </c>
    </row>
    <row r="69" spans="1:13" ht="12.75" customHeight="1" x14ac:dyDescent="0.35">
      <c r="A69" s="35" t="s">
        <v>31</v>
      </c>
      <c r="B69" s="35" t="s">
        <v>547</v>
      </c>
      <c r="C69" s="35" t="s">
        <v>682</v>
      </c>
      <c r="D69" s="35" t="s">
        <v>683</v>
      </c>
      <c r="E69" s="36" t="s">
        <v>13</v>
      </c>
      <c r="F69" s="36" t="s">
        <v>10</v>
      </c>
      <c r="G69" s="36" t="s">
        <v>544</v>
      </c>
      <c r="H69" s="36" t="s">
        <v>75</v>
      </c>
      <c r="I69" s="36" t="s">
        <v>78</v>
      </c>
      <c r="J69" s="36" t="s">
        <v>25</v>
      </c>
      <c r="K69" s="36" t="s">
        <v>7</v>
      </c>
      <c r="L69" s="36" t="s">
        <v>34</v>
      </c>
      <c r="M69" s="36" t="s">
        <v>549</v>
      </c>
    </row>
    <row r="70" spans="1:13" ht="12.75" customHeight="1" x14ac:dyDescent="0.35">
      <c r="A70" s="39" t="s">
        <v>31</v>
      </c>
      <c r="B70" s="39" t="s">
        <v>547</v>
      </c>
      <c r="C70" s="39" t="s">
        <v>684</v>
      </c>
      <c r="D70" s="39" t="s">
        <v>685</v>
      </c>
      <c r="E70" s="40" t="s">
        <v>13</v>
      </c>
      <c r="F70" s="40" t="s">
        <v>10</v>
      </c>
      <c r="G70" s="40" t="s">
        <v>544</v>
      </c>
      <c r="H70" s="40" t="s">
        <v>75</v>
      </c>
      <c r="I70" s="40" t="s">
        <v>78</v>
      </c>
      <c r="J70" s="40" t="s">
        <v>25</v>
      </c>
      <c r="K70" s="40" t="s">
        <v>7</v>
      </c>
      <c r="L70" s="40" t="s">
        <v>34</v>
      </c>
      <c r="M70" s="40" t="s">
        <v>549</v>
      </c>
    </row>
    <row r="71" spans="1:13" ht="12.75" customHeight="1" x14ac:dyDescent="0.35">
      <c r="A71" s="31" t="s">
        <v>31</v>
      </c>
      <c r="B71" s="31" t="s">
        <v>547</v>
      </c>
      <c r="C71" s="31" t="s">
        <v>686</v>
      </c>
      <c r="D71" s="31" t="s">
        <v>687</v>
      </c>
      <c r="E71" s="33" t="s">
        <v>13</v>
      </c>
      <c r="F71" s="33" t="s">
        <v>10</v>
      </c>
      <c r="G71" s="33" t="s">
        <v>544</v>
      </c>
      <c r="H71" s="33" t="s">
        <v>75</v>
      </c>
      <c r="I71" s="33" t="s">
        <v>78</v>
      </c>
      <c r="J71" s="33" t="s">
        <v>25</v>
      </c>
      <c r="K71" s="33" t="s">
        <v>7</v>
      </c>
      <c r="L71" s="33" t="s">
        <v>34</v>
      </c>
      <c r="M71" s="33" t="s">
        <v>549</v>
      </c>
    </row>
    <row r="72" spans="1:13" ht="12.75" customHeight="1" x14ac:dyDescent="0.35">
      <c r="A72" s="35" t="s">
        <v>31</v>
      </c>
      <c r="B72" s="35" t="s">
        <v>547</v>
      </c>
      <c r="C72" s="35" t="s">
        <v>688</v>
      </c>
      <c r="D72" s="35" t="s">
        <v>689</v>
      </c>
      <c r="E72" s="36" t="s">
        <v>13</v>
      </c>
      <c r="F72" s="36" t="s">
        <v>10</v>
      </c>
      <c r="G72" s="36" t="s">
        <v>544</v>
      </c>
      <c r="H72" s="36" t="s">
        <v>75</v>
      </c>
      <c r="I72" s="36" t="s">
        <v>78</v>
      </c>
      <c r="J72" s="36" t="s">
        <v>25</v>
      </c>
      <c r="K72" s="36" t="s">
        <v>7</v>
      </c>
      <c r="L72" s="36" t="s">
        <v>34</v>
      </c>
      <c r="M72" s="36" t="s">
        <v>549</v>
      </c>
    </row>
    <row r="73" spans="1:13" ht="12.75" customHeight="1" x14ac:dyDescent="0.35">
      <c r="A73" s="31" t="s">
        <v>31</v>
      </c>
      <c r="B73" s="31" t="s">
        <v>547</v>
      </c>
      <c r="C73" s="31" t="s">
        <v>690</v>
      </c>
      <c r="D73" s="31" t="s">
        <v>691</v>
      </c>
      <c r="E73" s="33" t="s">
        <v>13</v>
      </c>
      <c r="F73" s="33" t="s">
        <v>10</v>
      </c>
      <c r="G73" s="33" t="s">
        <v>544</v>
      </c>
      <c r="H73" s="33" t="s">
        <v>75</v>
      </c>
      <c r="I73" s="33" t="s">
        <v>78</v>
      </c>
      <c r="J73" s="33" t="s">
        <v>25</v>
      </c>
      <c r="K73" s="33" t="s">
        <v>7</v>
      </c>
      <c r="L73" s="33" t="s">
        <v>34</v>
      </c>
      <c r="M73" s="33" t="s">
        <v>549</v>
      </c>
    </row>
    <row r="74" spans="1:13" ht="12.75" customHeight="1" x14ac:dyDescent="0.35">
      <c r="A74" s="35" t="s">
        <v>31</v>
      </c>
      <c r="B74" s="35" t="s">
        <v>547</v>
      </c>
      <c r="C74" s="35" t="s">
        <v>692</v>
      </c>
      <c r="D74" s="35" t="s">
        <v>693</v>
      </c>
      <c r="E74" s="36" t="s">
        <v>13</v>
      </c>
      <c r="F74" s="36" t="s">
        <v>10</v>
      </c>
      <c r="G74" s="36" t="s">
        <v>544</v>
      </c>
      <c r="H74" s="36" t="s">
        <v>75</v>
      </c>
      <c r="I74" s="36" t="s">
        <v>78</v>
      </c>
      <c r="J74" s="36" t="s">
        <v>25</v>
      </c>
      <c r="K74" s="36" t="s">
        <v>7</v>
      </c>
      <c r="L74" s="36" t="s">
        <v>34</v>
      </c>
      <c r="M74" s="36" t="s">
        <v>549</v>
      </c>
    </row>
    <row r="75" spans="1:13" ht="12.75" customHeight="1" x14ac:dyDescent="0.35">
      <c r="A75" s="31" t="s">
        <v>31</v>
      </c>
      <c r="B75" s="31" t="s">
        <v>547</v>
      </c>
      <c r="C75" s="31" t="s">
        <v>694</v>
      </c>
      <c r="D75" s="31" t="s">
        <v>695</v>
      </c>
      <c r="E75" s="33" t="s">
        <v>13</v>
      </c>
      <c r="F75" s="33" t="s">
        <v>10</v>
      </c>
      <c r="G75" s="33" t="s">
        <v>544</v>
      </c>
      <c r="H75" s="33" t="s">
        <v>75</v>
      </c>
      <c r="I75" s="33" t="s">
        <v>78</v>
      </c>
      <c r="J75" s="33" t="s">
        <v>25</v>
      </c>
      <c r="K75" s="33" t="s">
        <v>7</v>
      </c>
      <c r="L75" s="33" t="s">
        <v>34</v>
      </c>
      <c r="M75" s="33" t="s">
        <v>549</v>
      </c>
    </row>
    <row r="76" spans="1:13" ht="12.75" customHeight="1" x14ac:dyDescent="0.35">
      <c r="A76" s="35" t="s">
        <v>31</v>
      </c>
      <c r="B76" s="35" t="s">
        <v>547</v>
      </c>
      <c r="C76" s="35" t="s">
        <v>696</v>
      </c>
      <c r="D76" s="35" t="s">
        <v>697</v>
      </c>
      <c r="E76" s="36" t="s">
        <v>13</v>
      </c>
      <c r="F76" s="36" t="s">
        <v>10</v>
      </c>
      <c r="G76" s="36" t="s">
        <v>544</v>
      </c>
      <c r="H76" s="36" t="s">
        <v>75</v>
      </c>
      <c r="I76" s="36" t="s">
        <v>78</v>
      </c>
      <c r="J76" s="36" t="s">
        <v>25</v>
      </c>
      <c r="K76" s="36" t="s">
        <v>7</v>
      </c>
      <c r="L76" s="36" t="s">
        <v>34</v>
      </c>
      <c r="M76" s="36" t="s">
        <v>549</v>
      </c>
    </row>
    <row r="77" spans="1:13" ht="12.75" customHeight="1" x14ac:dyDescent="0.35">
      <c r="A77" s="39" t="s">
        <v>31</v>
      </c>
      <c r="B77" s="39" t="s">
        <v>547</v>
      </c>
      <c r="C77" s="39" t="s">
        <v>698</v>
      </c>
      <c r="D77" s="39" t="s">
        <v>699</v>
      </c>
      <c r="E77" s="40" t="s">
        <v>13</v>
      </c>
      <c r="F77" s="40" t="s">
        <v>10</v>
      </c>
      <c r="G77" s="40" t="s">
        <v>544</v>
      </c>
      <c r="H77" s="40" t="s">
        <v>75</v>
      </c>
      <c r="I77" s="40" t="s">
        <v>78</v>
      </c>
      <c r="J77" s="40" t="s">
        <v>25</v>
      </c>
      <c r="K77" s="40" t="s">
        <v>7</v>
      </c>
      <c r="L77" s="40" t="s">
        <v>34</v>
      </c>
      <c r="M77" s="40" t="s">
        <v>549</v>
      </c>
    </row>
    <row r="78" spans="1:13" ht="12.75" customHeight="1" x14ac:dyDescent="0.35">
      <c r="A78" s="31" t="s">
        <v>31</v>
      </c>
      <c r="B78" s="31" t="s">
        <v>547</v>
      </c>
      <c r="C78" s="31" t="s">
        <v>700</v>
      </c>
      <c r="D78" s="31" t="s">
        <v>701</v>
      </c>
      <c r="E78" s="33" t="s">
        <v>13</v>
      </c>
      <c r="F78" s="33" t="s">
        <v>10</v>
      </c>
      <c r="G78" s="33" t="s">
        <v>544</v>
      </c>
      <c r="H78" s="33" t="s">
        <v>75</v>
      </c>
      <c r="I78" s="33" t="s">
        <v>78</v>
      </c>
      <c r="J78" s="33" t="s">
        <v>25</v>
      </c>
      <c r="K78" s="33" t="s">
        <v>7</v>
      </c>
      <c r="L78" s="33" t="s">
        <v>34</v>
      </c>
      <c r="M78" s="33" t="s">
        <v>549</v>
      </c>
    </row>
    <row r="79" spans="1:13" ht="12.75" customHeight="1" x14ac:dyDescent="0.35">
      <c r="A79" s="35" t="s">
        <v>31</v>
      </c>
      <c r="B79" s="35" t="s">
        <v>547</v>
      </c>
      <c r="C79" s="35" t="s">
        <v>702</v>
      </c>
      <c r="D79" s="35" t="s">
        <v>703</v>
      </c>
      <c r="E79" s="36" t="s">
        <v>13</v>
      </c>
      <c r="F79" s="36" t="s">
        <v>10</v>
      </c>
      <c r="G79" s="36" t="s">
        <v>544</v>
      </c>
      <c r="H79" s="36" t="s">
        <v>75</v>
      </c>
      <c r="I79" s="36" t="s">
        <v>78</v>
      </c>
      <c r="J79" s="36" t="s">
        <v>25</v>
      </c>
      <c r="K79" s="36" t="s">
        <v>7</v>
      </c>
      <c r="L79" s="36" t="s">
        <v>34</v>
      </c>
      <c r="M79" s="36" t="s">
        <v>549</v>
      </c>
    </row>
    <row r="80" spans="1:13" ht="12.75" customHeight="1" x14ac:dyDescent="0.35">
      <c r="A80" s="31" t="s">
        <v>31</v>
      </c>
      <c r="B80" s="31" t="s">
        <v>547</v>
      </c>
      <c r="C80" s="31" t="s">
        <v>704</v>
      </c>
      <c r="D80" s="31" t="s">
        <v>705</v>
      </c>
      <c r="E80" s="33" t="s">
        <v>13</v>
      </c>
      <c r="F80" s="33" t="s">
        <v>10</v>
      </c>
      <c r="G80" s="33" t="s">
        <v>544</v>
      </c>
      <c r="H80" s="33" t="s">
        <v>75</v>
      </c>
      <c r="I80" s="33" t="s">
        <v>78</v>
      </c>
      <c r="J80" s="33" t="s">
        <v>25</v>
      </c>
      <c r="K80" s="33" t="s">
        <v>7</v>
      </c>
      <c r="L80" s="33" t="s">
        <v>34</v>
      </c>
      <c r="M80" s="33" t="s">
        <v>549</v>
      </c>
    </row>
    <row r="81" spans="1:13" ht="12.75" customHeight="1" x14ac:dyDescent="0.35">
      <c r="A81" s="35" t="s">
        <v>31</v>
      </c>
      <c r="B81" s="35" t="s">
        <v>547</v>
      </c>
      <c r="C81" s="35" t="s">
        <v>706</v>
      </c>
      <c r="D81" s="35" t="s">
        <v>707</v>
      </c>
      <c r="E81" s="36" t="s">
        <v>13</v>
      </c>
      <c r="F81" s="36" t="s">
        <v>10</v>
      </c>
      <c r="G81" s="36" t="s">
        <v>544</v>
      </c>
      <c r="H81" s="36" t="s">
        <v>75</v>
      </c>
      <c r="I81" s="36" t="s">
        <v>78</v>
      </c>
      <c r="J81" s="36" t="s">
        <v>25</v>
      </c>
      <c r="K81" s="36" t="s">
        <v>7</v>
      </c>
      <c r="L81" s="36" t="s">
        <v>34</v>
      </c>
      <c r="M81" s="36" t="s">
        <v>549</v>
      </c>
    </row>
    <row r="82" spans="1:13" ht="12.75" customHeight="1" x14ac:dyDescent="0.35">
      <c r="A82" s="31" t="s">
        <v>31</v>
      </c>
      <c r="B82" s="31" t="s">
        <v>547</v>
      </c>
      <c r="C82" s="31" t="s">
        <v>708</v>
      </c>
      <c r="D82" s="31" t="s">
        <v>709</v>
      </c>
      <c r="E82" s="33" t="s">
        <v>13</v>
      </c>
      <c r="F82" s="33" t="s">
        <v>10</v>
      </c>
      <c r="G82" s="33" t="s">
        <v>544</v>
      </c>
      <c r="H82" s="33" t="s">
        <v>75</v>
      </c>
      <c r="I82" s="33" t="s">
        <v>78</v>
      </c>
      <c r="J82" s="33" t="s">
        <v>25</v>
      </c>
      <c r="K82" s="33" t="s">
        <v>7</v>
      </c>
      <c r="L82" s="33" t="s">
        <v>34</v>
      </c>
      <c r="M82" s="33" t="s">
        <v>549</v>
      </c>
    </row>
    <row r="83" spans="1:13" ht="12.75" customHeight="1" x14ac:dyDescent="0.35">
      <c r="A83" s="35" t="s">
        <v>31</v>
      </c>
      <c r="B83" s="35" t="s">
        <v>547</v>
      </c>
      <c r="C83" s="35" t="s">
        <v>710</v>
      </c>
      <c r="D83" s="35" t="s">
        <v>711</v>
      </c>
      <c r="E83" s="36" t="s">
        <v>13</v>
      </c>
      <c r="F83" s="36" t="s">
        <v>10</v>
      </c>
      <c r="G83" s="36" t="s">
        <v>544</v>
      </c>
      <c r="H83" s="36" t="s">
        <v>75</v>
      </c>
      <c r="I83" s="36" t="s">
        <v>78</v>
      </c>
      <c r="J83" s="36" t="s">
        <v>25</v>
      </c>
      <c r="K83" s="36" t="s">
        <v>7</v>
      </c>
      <c r="L83" s="36" t="s">
        <v>34</v>
      </c>
      <c r="M83" s="36" t="s">
        <v>549</v>
      </c>
    </row>
    <row r="84" spans="1:13" ht="12.75" customHeight="1" x14ac:dyDescent="0.35">
      <c r="A84" s="39" t="s">
        <v>31</v>
      </c>
      <c r="B84" s="39" t="s">
        <v>547</v>
      </c>
      <c r="C84" s="39" t="s">
        <v>712</v>
      </c>
      <c r="D84" s="39" t="s">
        <v>713</v>
      </c>
      <c r="E84" s="40" t="s">
        <v>13</v>
      </c>
      <c r="F84" s="40" t="s">
        <v>10</v>
      </c>
      <c r="G84" s="40" t="s">
        <v>544</v>
      </c>
      <c r="H84" s="40" t="s">
        <v>75</v>
      </c>
      <c r="I84" s="40" t="s">
        <v>78</v>
      </c>
      <c r="J84" s="40" t="s">
        <v>25</v>
      </c>
      <c r="K84" s="40" t="s">
        <v>7</v>
      </c>
      <c r="L84" s="40" t="s">
        <v>34</v>
      </c>
      <c r="M84" s="40" t="s">
        <v>549</v>
      </c>
    </row>
    <row r="85" spans="1:13" ht="12.75" customHeight="1" x14ac:dyDescent="0.35">
      <c r="A85" s="31" t="s">
        <v>31</v>
      </c>
      <c r="B85" s="31" t="s">
        <v>547</v>
      </c>
      <c r="C85" s="31" t="s">
        <v>714</v>
      </c>
      <c r="D85" s="31" t="s">
        <v>715</v>
      </c>
      <c r="E85" s="33" t="s">
        <v>13</v>
      </c>
      <c r="F85" s="33" t="s">
        <v>10</v>
      </c>
      <c r="G85" s="33" t="s">
        <v>544</v>
      </c>
      <c r="H85" s="33" t="s">
        <v>75</v>
      </c>
      <c r="I85" s="33" t="s">
        <v>78</v>
      </c>
      <c r="J85" s="33" t="s">
        <v>25</v>
      </c>
      <c r="K85" s="33" t="s">
        <v>7</v>
      </c>
      <c r="L85" s="33" t="s">
        <v>34</v>
      </c>
      <c r="M85" s="33" t="s">
        <v>549</v>
      </c>
    </row>
    <row r="86" spans="1:13" ht="12.75" customHeight="1" x14ac:dyDescent="0.35">
      <c r="A86" s="35" t="s">
        <v>31</v>
      </c>
      <c r="B86" s="35" t="s">
        <v>547</v>
      </c>
      <c r="C86" s="35" t="s">
        <v>716</v>
      </c>
      <c r="D86" s="35" t="s">
        <v>717</v>
      </c>
      <c r="E86" s="36" t="s">
        <v>13</v>
      </c>
      <c r="F86" s="36" t="s">
        <v>10</v>
      </c>
      <c r="G86" s="36" t="s">
        <v>544</v>
      </c>
      <c r="H86" s="36" t="s">
        <v>75</v>
      </c>
      <c r="I86" s="36" t="s">
        <v>78</v>
      </c>
      <c r="J86" s="36" t="s">
        <v>25</v>
      </c>
      <c r="K86" s="36" t="s">
        <v>7</v>
      </c>
      <c r="L86" s="36" t="s">
        <v>34</v>
      </c>
      <c r="M86" s="36" t="s">
        <v>549</v>
      </c>
    </row>
    <row r="87" spans="1:13" ht="12.75" customHeight="1" x14ac:dyDescent="0.35">
      <c r="A87" s="31" t="s">
        <v>31</v>
      </c>
      <c r="B87" s="31" t="s">
        <v>547</v>
      </c>
      <c r="C87" s="31" t="s">
        <v>718</v>
      </c>
      <c r="D87" s="31" t="s">
        <v>719</v>
      </c>
      <c r="E87" s="33" t="s">
        <v>13</v>
      </c>
      <c r="F87" s="33" t="s">
        <v>10</v>
      </c>
      <c r="G87" s="33" t="s">
        <v>544</v>
      </c>
      <c r="H87" s="33" t="s">
        <v>75</v>
      </c>
      <c r="I87" s="33" t="s">
        <v>78</v>
      </c>
      <c r="J87" s="33" t="s">
        <v>25</v>
      </c>
      <c r="K87" s="33" t="s">
        <v>7</v>
      </c>
      <c r="L87" s="33" t="s">
        <v>34</v>
      </c>
      <c r="M87" s="33" t="s">
        <v>549</v>
      </c>
    </row>
    <row r="88" spans="1:13" ht="12.75" customHeight="1" x14ac:dyDescent="0.35">
      <c r="A88" s="35" t="s">
        <v>31</v>
      </c>
      <c r="B88" s="35" t="s">
        <v>547</v>
      </c>
      <c r="C88" s="35" t="s">
        <v>720</v>
      </c>
      <c r="D88" s="35" t="s">
        <v>721</v>
      </c>
      <c r="E88" s="36" t="s">
        <v>13</v>
      </c>
      <c r="F88" s="36" t="s">
        <v>10</v>
      </c>
      <c r="G88" s="36" t="s">
        <v>544</v>
      </c>
      <c r="H88" s="36" t="s">
        <v>75</v>
      </c>
      <c r="I88" s="36" t="s">
        <v>78</v>
      </c>
      <c r="J88" s="36" t="s">
        <v>25</v>
      </c>
      <c r="K88" s="36" t="s">
        <v>7</v>
      </c>
      <c r="L88" s="36" t="s">
        <v>34</v>
      </c>
      <c r="M88" s="36" t="s">
        <v>549</v>
      </c>
    </row>
    <row r="89" spans="1:13" ht="12.75" customHeight="1" x14ac:dyDescent="0.35">
      <c r="A89" s="31" t="s">
        <v>31</v>
      </c>
      <c r="B89" s="31" t="s">
        <v>547</v>
      </c>
      <c r="C89" s="31" t="s">
        <v>722</v>
      </c>
      <c r="D89" s="31" t="s">
        <v>723</v>
      </c>
      <c r="E89" s="33" t="s">
        <v>13</v>
      </c>
      <c r="F89" s="33" t="s">
        <v>10</v>
      </c>
      <c r="G89" s="33" t="s">
        <v>544</v>
      </c>
      <c r="H89" s="33" t="s">
        <v>75</v>
      </c>
      <c r="I89" s="33" t="s">
        <v>78</v>
      </c>
      <c r="J89" s="33" t="s">
        <v>25</v>
      </c>
      <c r="K89" s="33" t="s">
        <v>7</v>
      </c>
      <c r="L89" s="33" t="s">
        <v>34</v>
      </c>
      <c r="M89" s="33" t="s">
        <v>549</v>
      </c>
    </row>
    <row r="90" spans="1:13" ht="12.75" customHeight="1" x14ac:dyDescent="0.35">
      <c r="A90" s="35" t="s">
        <v>31</v>
      </c>
      <c r="B90" s="35" t="s">
        <v>547</v>
      </c>
      <c r="C90" s="35" t="s">
        <v>724</v>
      </c>
      <c r="D90" s="35" t="s">
        <v>725</v>
      </c>
      <c r="E90" s="36" t="s">
        <v>13</v>
      </c>
      <c r="F90" s="36" t="s">
        <v>10</v>
      </c>
      <c r="G90" s="36" t="s">
        <v>544</v>
      </c>
      <c r="H90" s="36" t="s">
        <v>75</v>
      </c>
      <c r="I90" s="36" t="s">
        <v>78</v>
      </c>
      <c r="J90" s="36" t="s">
        <v>25</v>
      </c>
      <c r="K90" s="36" t="s">
        <v>7</v>
      </c>
      <c r="L90" s="36" t="s">
        <v>34</v>
      </c>
      <c r="M90" s="36" t="s">
        <v>549</v>
      </c>
    </row>
    <row r="91" spans="1:13" ht="12.75" customHeight="1" x14ac:dyDescent="0.35">
      <c r="A91" s="39" t="s">
        <v>31</v>
      </c>
      <c r="B91" s="39" t="s">
        <v>547</v>
      </c>
      <c r="C91" s="39" t="s">
        <v>726</v>
      </c>
      <c r="D91" s="39" t="s">
        <v>727</v>
      </c>
      <c r="E91" s="40" t="s">
        <v>13</v>
      </c>
      <c r="F91" s="40" t="s">
        <v>10</v>
      </c>
      <c r="G91" s="40" t="s">
        <v>544</v>
      </c>
      <c r="H91" s="40" t="s">
        <v>75</v>
      </c>
      <c r="I91" s="40" t="s">
        <v>78</v>
      </c>
      <c r="J91" s="40" t="s">
        <v>25</v>
      </c>
      <c r="K91" s="40" t="s">
        <v>7</v>
      </c>
      <c r="L91" s="40" t="s">
        <v>34</v>
      </c>
      <c r="M91" s="40" t="s">
        <v>549</v>
      </c>
    </row>
    <row r="92" spans="1:13" ht="12.75" customHeight="1" x14ac:dyDescent="0.35">
      <c r="A92" s="31" t="s">
        <v>31</v>
      </c>
      <c r="B92" s="31" t="s">
        <v>547</v>
      </c>
      <c r="C92" s="31" t="s">
        <v>728</v>
      </c>
      <c r="D92" s="31" t="s">
        <v>729</v>
      </c>
      <c r="E92" s="33" t="s">
        <v>13</v>
      </c>
      <c r="F92" s="33" t="s">
        <v>10</v>
      </c>
      <c r="G92" s="33" t="s">
        <v>544</v>
      </c>
      <c r="H92" s="33" t="s">
        <v>75</v>
      </c>
      <c r="I92" s="33" t="s">
        <v>78</v>
      </c>
      <c r="J92" s="33" t="s">
        <v>25</v>
      </c>
      <c r="K92" s="33" t="s">
        <v>7</v>
      </c>
      <c r="L92" s="33" t="s">
        <v>34</v>
      </c>
      <c r="M92" s="33" t="s">
        <v>549</v>
      </c>
    </row>
    <row r="93" spans="1:13" ht="12.75" customHeight="1" x14ac:dyDescent="0.35">
      <c r="A93" s="35" t="s">
        <v>31</v>
      </c>
      <c r="B93" s="35" t="s">
        <v>547</v>
      </c>
      <c r="C93" s="35" t="s">
        <v>730</v>
      </c>
      <c r="D93" s="35" t="s">
        <v>731</v>
      </c>
      <c r="E93" s="36" t="s">
        <v>13</v>
      </c>
      <c r="F93" s="36" t="s">
        <v>10</v>
      </c>
      <c r="G93" s="36" t="s">
        <v>544</v>
      </c>
      <c r="H93" s="36" t="s">
        <v>75</v>
      </c>
      <c r="I93" s="36" t="s">
        <v>78</v>
      </c>
      <c r="J93" s="36" t="s">
        <v>25</v>
      </c>
      <c r="K93" s="36" t="s">
        <v>7</v>
      </c>
      <c r="L93" s="36" t="s">
        <v>34</v>
      </c>
      <c r="M93" s="36" t="s">
        <v>549</v>
      </c>
    </row>
    <row r="94" spans="1:13" ht="12.75" customHeight="1" x14ac:dyDescent="0.35">
      <c r="A94" s="31" t="s">
        <v>31</v>
      </c>
      <c r="B94" s="31" t="s">
        <v>547</v>
      </c>
      <c r="C94" s="31" t="s">
        <v>732</v>
      </c>
      <c r="D94" s="31" t="s">
        <v>733</v>
      </c>
      <c r="E94" s="33" t="s">
        <v>13</v>
      </c>
      <c r="F94" s="33" t="s">
        <v>10</v>
      </c>
      <c r="G94" s="33" t="s">
        <v>544</v>
      </c>
      <c r="H94" s="33" t="s">
        <v>75</v>
      </c>
      <c r="I94" s="33" t="s">
        <v>78</v>
      </c>
      <c r="J94" s="33" t="s">
        <v>25</v>
      </c>
      <c r="K94" s="33" t="s">
        <v>7</v>
      </c>
      <c r="L94" s="33" t="s">
        <v>34</v>
      </c>
      <c r="M94" s="33" t="s">
        <v>549</v>
      </c>
    </row>
    <row r="95" spans="1:13" ht="12.75" customHeight="1" x14ac:dyDescent="0.35">
      <c r="A95" s="41"/>
      <c r="B95" s="35"/>
      <c r="C95" s="35"/>
      <c r="D95" s="35"/>
      <c r="E95" s="36"/>
      <c r="F95" s="36"/>
      <c r="G95" s="36"/>
      <c r="H95" s="36"/>
      <c r="I95" s="36"/>
      <c r="J95" s="36"/>
      <c r="K95" s="36"/>
      <c r="L95" s="36"/>
      <c r="M95" s="36"/>
    </row>
    <row r="96" spans="1:13" ht="12.75" customHeight="1" x14ac:dyDescent="0.35">
      <c r="A96" s="42"/>
      <c r="B96" s="31"/>
      <c r="C96" s="31"/>
      <c r="D96" s="31"/>
      <c r="E96" s="33"/>
      <c r="F96" s="33"/>
      <c r="G96" s="33"/>
      <c r="H96" s="33"/>
      <c r="I96" s="33"/>
      <c r="J96" s="33"/>
      <c r="K96" s="33"/>
      <c r="L96" s="33"/>
      <c r="M96" s="33"/>
    </row>
    <row r="97" spans="1:13" ht="12.75" customHeight="1" x14ac:dyDescent="0.35">
      <c r="A97" s="41"/>
      <c r="B97" s="35"/>
      <c r="C97" s="35"/>
      <c r="D97" s="35"/>
      <c r="E97" s="36"/>
      <c r="F97" s="36"/>
      <c r="G97" s="36"/>
      <c r="H97" s="36"/>
      <c r="I97" s="36"/>
      <c r="J97" s="36"/>
      <c r="K97" s="36"/>
      <c r="L97" s="36"/>
      <c r="M97" s="36"/>
    </row>
    <row r="98" spans="1:13" ht="12.75" customHeight="1" x14ac:dyDescent="0.35">
      <c r="A98" s="43"/>
      <c r="B98" s="39"/>
      <c r="C98" s="39"/>
      <c r="D98" s="39"/>
      <c r="E98" s="40"/>
      <c r="F98" s="40"/>
      <c r="G98" s="40"/>
      <c r="H98" s="40"/>
      <c r="I98" s="40"/>
      <c r="J98" s="40"/>
      <c r="K98" s="40"/>
      <c r="L98" s="40"/>
      <c r="M98" s="40"/>
    </row>
    <row r="99" spans="1:13" ht="12.75" customHeight="1" x14ac:dyDescent="0.35">
      <c r="A99" s="42"/>
      <c r="B99" s="31"/>
      <c r="C99" s="31"/>
      <c r="D99" s="31"/>
      <c r="E99" s="33"/>
      <c r="F99" s="33"/>
      <c r="G99" s="33"/>
      <c r="H99" s="33"/>
      <c r="I99" s="33"/>
      <c r="J99" s="33"/>
      <c r="K99" s="33"/>
      <c r="L99" s="33"/>
      <c r="M99" s="33"/>
    </row>
    <row r="100" spans="1:13" ht="12.75" customHeight="1" x14ac:dyDescent="0.35">
      <c r="A100" s="41"/>
      <c r="B100" s="35"/>
      <c r="C100" s="35"/>
      <c r="D100" s="35"/>
      <c r="E100" s="36"/>
      <c r="F100" s="36"/>
      <c r="G100" s="36"/>
      <c r="H100" s="36"/>
      <c r="I100" s="36"/>
      <c r="J100" s="36"/>
      <c r="K100" s="36"/>
      <c r="L100" s="36"/>
      <c r="M100" s="36"/>
    </row>
    <row r="149" spans="5:5" ht="12.75" customHeight="1" x14ac:dyDescent="0.35">
      <c r="E149" s="44"/>
    </row>
    <row r="196" spans="5:5" ht="12.75" customHeight="1" x14ac:dyDescent="0.35">
      <c r="E196" s="44"/>
    </row>
    <row r="205" spans="5:5" ht="12.75" customHeight="1" x14ac:dyDescent="0.35">
      <c r="E205" s="44"/>
    </row>
    <row r="313" spans="4:4" ht="12.75" customHeight="1" x14ac:dyDescent="0.35">
      <c r="D313" s="45"/>
    </row>
    <row r="314" spans="4:4" ht="12.75" customHeight="1" x14ac:dyDescent="0.35">
      <c r="D314" s="45"/>
    </row>
    <row r="315" spans="4:4" ht="12.75" customHeight="1" x14ac:dyDescent="0.35">
      <c r="D315" s="45"/>
    </row>
    <row r="326" spans="5:5" ht="12.75" customHeight="1" x14ac:dyDescent="0.35">
      <c r="E326" s="54"/>
    </row>
    <row r="327" spans="5:5" ht="12.75" customHeight="1" x14ac:dyDescent="0.35">
      <c r="E327" s="54"/>
    </row>
    <row r="328" spans="5:5" ht="12.75" customHeight="1" x14ac:dyDescent="0.35">
      <c r="E328" s="54"/>
    </row>
    <row r="360" spans="4:4" ht="12.75" customHeight="1" x14ac:dyDescent="0.35">
      <c r="D360" s="46"/>
    </row>
    <row r="374" spans="4:4" ht="12.75" customHeight="1" x14ac:dyDescent="0.35">
      <c r="D374" s="45"/>
    </row>
    <row r="375" spans="4:4" ht="12.75" customHeight="1" x14ac:dyDescent="0.35">
      <c r="D375" s="45"/>
    </row>
    <row r="376" spans="4:4" ht="12.75" customHeight="1" x14ac:dyDescent="0.35">
      <c r="D376" s="45"/>
    </row>
    <row r="387" spans="9:10" ht="12.75" customHeight="1" x14ac:dyDescent="0.35">
      <c r="I387" s="45"/>
      <c r="J387" s="55"/>
    </row>
    <row r="388" spans="9:10" ht="12.75" customHeight="1" x14ac:dyDescent="0.35">
      <c r="I388" s="45"/>
      <c r="J388" s="55"/>
    </row>
    <row r="389" spans="9:10" ht="12.75" customHeight="1" x14ac:dyDescent="0.35">
      <c r="I389" s="45"/>
      <c r="J389" s="55"/>
    </row>
    <row r="421" spans="4:4" ht="12.75" customHeight="1" x14ac:dyDescent="0.35">
      <c r="D421" s="46"/>
    </row>
  </sheetData>
  <mergeCells count="2">
    <mergeCell ref="E326:E328"/>
    <mergeCell ref="J387:J389"/>
  </mergeCells>
  <dataValidations count="3">
    <dataValidation type="list" allowBlank="1" showInputMessage="1" showErrorMessage="1" sqref="E2:E3">
      <formula1>"Input,Process,Output"</formula1>
    </dataValidation>
    <dataValidation type="list" allowBlank="1" showInputMessage="1" showErrorMessage="1" sqref="F2:F3">
      <formula1>"All Licensees,NGET Only,SHE-T Only,SPT Only,NGET &amp; SHE-T Only,NGET &amp; SPT Only,SHE-T &amp; SPT Only"</formula1>
    </dataValidation>
    <dataValidation type="list" allowBlank="1" showInputMessage="1" showErrorMessage="1" sqref="K2:K3">
      <formula1>"Yes,No"</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81"/>
  <sheetViews>
    <sheetView topLeftCell="A25" workbookViewId="0">
      <selection sqref="A1:M1048576"/>
    </sheetView>
  </sheetViews>
  <sheetFormatPr defaultColWidth="9.1328125" defaultRowHeight="12.75" x14ac:dyDescent="0.35"/>
  <cols>
    <col min="1" max="1" width="9.1328125" style="29"/>
    <col min="2" max="2" width="12.73046875" style="29" customWidth="1"/>
    <col min="3" max="3" width="10.265625" style="29" customWidth="1"/>
    <col min="4" max="4" width="42.59765625" style="29" customWidth="1"/>
    <col min="5" max="5" width="9.1328125" style="29" bestFit="1" customWidth="1"/>
    <col min="6" max="6" width="12.1328125" style="29" bestFit="1" customWidth="1"/>
    <col min="7" max="7" width="18" style="29" bestFit="1" customWidth="1"/>
    <col min="8" max="8" width="63.59765625" style="29" customWidth="1"/>
    <col min="9" max="9" width="42.86328125" style="29" customWidth="1"/>
    <col min="10" max="10" width="41.265625" style="29" customWidth="1"/>
    <col min="11" max="11" width="29.3984375" style="29" customWidth="1"/>
    <col min="12" max="12" width="35.73046875" style="29" customWidth="1"/>
    <col min="13" max="13" width="36.59765625" style="29" customWidth="1"/>
    <col min="14" max="16384" width="9.1328125" style="29"/>
  </cols>
  <sheetData>
    <row r="1" spans="1:13" ht="26.65" thickBot="1" x14ac:dyDescent="0.4">
      <c r="A1" s="26" t="s">
        <v>9</v>
      </c>
      <c r="B1" s="27" t="s">
        <v>0</v>
      </c>
      <c r="C1" s="27" t="s">
        <v>8</v>
      </c>
      <c r="D1" s="27" t="s">
        <v>4</v>
      </c>
      <c r="E1" s="28" t="s">
        <v>1</v>
      </c>
      <c r="F1" s="28" t="s">
        <v>3</v>
      </c>
      <c r="G1" s="28" t="s">
        <v>17</v>
      </c>
      <c r="H1" s="28" t="s">
        <v>16</v>
      </c>
      <c r="I1" s="28" t="s">
        <v>12</v>
      </c>
      <c r="J1" s="28" t="s">
        <v>6</v>
      </c>
      <c r="K1" s="28" t="s">
        <v>18</v>
      </c>
      <c r="L1" s="28" t="s">
        <v>5</v>
      </c>
      <c r="M1" s="28" t="s">
        <v>15</v>
      </c>
    </row>
    <row r="2" spans="1:13" ht="51.4" thickTop="1" x14ac:dyDescent="0.35">
      <c r="A2" s="42" t="s">
        <v>37</v>
      </c>
      <c r="B2" s="31" t="s">
        <v>22</v>
      </c>
      <c r="C2" s="31" t="s">
        <v>53</v>
      </c>
      <c r="D2" s="32" t="s">
        <v>734</v>
      </c>
      <c r="E2" s="33" t="s">
        <v>2</v>
      </c>
      <c r="F2" s="33" t="s">
        <v>10</v>
      </c>
      <c r="G2" s="33" t="s">
        <v>735</v>
      </c>
      <c r="H2" s="33" t="s">
        <v>736</v>
      </c>
      <c r="I2" s="33" t="s">
        <v>737</v>
      </c>
      <c r="J2" s="33" t="s">
        <v>25</v>
      </c>
      <c r="K2" s="33" t="s">
        <v>26</v>
      </c>
      <c r="L2" s="33" t="s">
        <v>86</v>
      </c>
      <c r="M2" s="33" t="s">
        <v>35</v>
      </c>
    </row>
    <row r="3" spans="1:13" ht="51" x14ac:dyDescent="0.35">
      <c r="A3" s="35" t="s">
        <v>37</v>
      </c>
      <c r="B3" s="35" t="s">
        <v>22</v>
      </c>
      <c r="C3" s="35" t="s">
        <v>53</v>
      </c>
      <c r="D3" s="35" t="s">
        <v>738</v>
      </c>
      <c r="E3" s="36" t="s">
        <v>2</v>
      </c>
      <c r="F3" s="36" t="s">
        <v>10</v>
      </c>
      <c r="G3" s="36" t="s">
        <v>735</v>
      </c>
      <c r="H3" s="36" t="s">
        <v>736</v>
      </c>
      <c r="I3" s="36" t="s">
        <v>737</v>
      </c>
      <c r="J3" s="36" t="s">
        <v>25</v>
      </c>
      <c r="K3" s="36" t="s">
        <v>26</v>
      </c>
      <c r="L3" s="36" t="s">
        <v>86</v>
      </c>
      <c r="M3" s="36" t="s">
        <v>35</v>
      </c>
    </row>
    <row r="4" spans="1:13" ht="51" x14ac:dyDescent="0.35">
      <c r="A4" s="32" t="s">
        <v>37</v>
      </c>
      <c r="B4" s="32" t="s">
        <v>22</v>
      </c>
      <c r="C4" s="32" t="s">
        <v>53</v>
      </c>
      <c r="D4" s="32" t="s">
        <v>739</v>
      </c>
      <c r="E4" s="33" t="s">
        <v>2</v>
      </c>
      <c r="F4" s="33" t="s">
        <v>10</v>
      </c>
      <c r="G4" s="33" t="s">
        <v>735</v>
      </c>
      <c r="H4" s="33" t="s">
        <v>736</v>
      </c>
      <c r="I4" s="33" t="s">
        <v>737</v>
      </c>
      <c r="J4" s="33" t="s">
        <v>25</v>
      </c>
      <c r="K4" s="33" t="s">
        <v>26</v>
      </c>
      <c r="L4" s="33" t="s">
        <v>86</v>
      </c>
      <c r="M4" s="33" t="s">
        <v>35</v>
      </c>
    </row>
    <row r="5" spans="1:13" ht="51" x14ac:dyDescent="0.35">
      <c r="A5" s="35" t="s">
        <v>37</v>
      </c>
      <c r="B5" s="35" t="s">
        <v>22</v>
      </c>
      <c r="C5" s="35" t="s">
        <v>53</v>
      </c>
      <c r="D5" s="35" t="s">
        <v>553</v>
      </c>
      <c r="E5" s="36" t="s">
        <v>2</v>
      </c>
      <c r="F5" s="36" t="s">
        <v>10</v>
      </c>
      <c r="G5" s="36" t="s">
        <v>735</v>
      </c>
      <c r="H5" s="36" t="s">
        <v>736</v>
      </c>
      <c r="I5" s="36" t="s">
        <v>737</v>
      </c>
      <c r="J5" s="36" t="s">
        <v>25</v>
      </c>
      <c r="K5" s="36" t="s">
        <v>26</v>
      </c>
      <c r="L5" s="36" t="s">
        <v>86</v>
      </c>
      <c r="M5" s="36" t="s">
        <v>35</v>
      </c>
    </row>
    <row r="6" spans="1:13" ht="51" x14ac:dyDescent="0.35">
      <c r="A6" s="32" t="s">
        <v>37</v>
      </c>
      <c r="B6" s="32" t="s">
        <v>22</v>
      </c>
      <c r="C6" s="32" t="s">
        <v>53</v>
      </c>
      <c r="D6" s="32" t="s">
        <v>555</v>
      </c>
      <c r="E6" s="33" t="s">
        <v>2</v>
      </c>
      <c r="F6" s="33" t="s">
        <v>10</v>
      </c>
      <c r="G6" s="33" t="s">
        <v>735</v>
      </c>
      <c r="H6" s="33" t="s">
        <v>736</v>
      </c>
      <c r="I6" s="33" t="s">
        <v>737</v>
      </c>
      <c r="J6" s="33" t="s">
        <v>25</v>
      </c>
      <c r="K6" s="33" t="s">
        <v>26</v>
      </c>
      <c r="L6" s="33" t="s">
        <v>86</v>
      </c>
      <c r="M6" s="33" t="s">
        <v>35</v>
      </c>
    </row>
    <row r="7" spans="1:13" ht="51" x14ac:dyDescent="0.35">
      <c r="A7" s="35" t="s">
        <v>37</v>
      </c>
      <c r="B7" s="35" t="s">
        <v>22</v>
      </c>
      <c r="C7" s="35" t="s">
        <v>53</v>
      </c>
      <c r="D7" s="35" t="s">
        <v>740</v>
      </c>
      <c r="E7" s="36" t="s">
        <v>2</v>
      </c>
      <c r="F7" s="36" t="s">
        <v>10</v>
      </c>
      <c r="G7" s="36" t="s">
        <v>735</v>
      </c>
      <c r="H7" s="36" t="s">
        <v>736</v>
      </c>
      <c r="I7" s="36" t="s">
        <v>737</v>
      </c>
      <c r="J7" s="36" t="s">
        <v>25</v>
      </c>
      <c r="K7" s="36" t="s">
        <v>26</v>
      </c>
      <c r="L7" s="36" t="s">
        <v>86</v>
      </c>
      <c r="M7" s="36" t="s">
        <v>35</v>
      </c>
    </row>
    <row r="8" spans="1:13" ht="51" x14ac:dyDescent="0.35">
      <c r="A8" s="32" t="s">
        <v>37</v>
      </c>
      <c r="B8" s="32" t="s">
        <v>22</v>
      </c>
      <c r="C8" s="32" t="s">
        <v>53</v>
      </c>
      <c r="D8" s="32" t="s">
        <v>741</v>
      </c>
      <c r="E8" s="33" t="s">
        <v>2</v>
      </c>
      <c r="F8" s="33" t="s">
        <v>10</v>
      </c>
      <c r="G8" s="33" t="s">
        <v>735</v>
      </c>
      <c r="H8" s="33" t="s">
        <v>736</v>
      </c>
      <c r="I8" s="33" t="s">
        <v>737</v>
      </c>
      <c r="J8" s="33" t="s">
        <v>25</v>
      </c>
      <c r="K8" s="33" t="s">
        <v>26</v>
      </c>
      <c r="L8" s="33" t="s">
        <v>86</v>
      </c>
      <c r="M8" s="33" t="s">
        <v>35</v>
      </c>
    </row>
    <row r="9" spans="1:13" ht="51" x14ac:dyDescent="0.35">
      <c r="A9" s="35" t="s">
        <v>37</v>
      </c>
      <c r="B9" s="35" t="s">
        <v>22</v>
      </c>
      <c r="C9" s="35" t="s">
        <v>53</v>
      </c>
      <c r="D9" s="35" t="s">
        <v>742</v>
      </c>
      <c r="E9" s="36" t="s">
        <v>2</v>
      </c>
      <c r="F9" s="36" t="s">
        <v>10</v>
      </c>
      <c r="G9" s="36" t="s">
        <v>735</v>
      </c>
      <c r="H9" s="36" t="s">
        <v>736</v>
      </c>
      <c r="I9" s="36" t="s">
        <v>737</v>
      </c>
      <c r="J9" s="36" t="s">
        <v>25</v>
      </c>
      <c r="K9" s="36" t="s">
        <v>26</v>
      </c>
      <c r="L9" s="36" t="s">
        <v>86</v>
      </c>
      <c r="M9" s="36" t="s">
        <v>35</v>
      </c>
    </row>
    <row r="10" spans="1:13" ht="51" x14ac:dyDescent="0.35">
      <c r="A10" s="32" t="s">
        <v>37</v>
      </c>
      <c r="B10" s="32" t="s">
        <v>22</v>
      </c>
      <c r="C10" s="32" t="s">
        <v>53</v>
      </c>
      <c r="D10" s="32" t="s">
        <v>743</v>
      </c>
      <c r="E10" s="33" t="s">
        <v>2</v>
      </c>
      <c r="F10" s="33" t="s">
        <v>10</v>
      </c>
      <c r="G10" s="33" t="s">
        <v>735</v>
      </c>
      <c r="H10" s="33" t="s">
        <v>736</v>
      </c>
      <c r="I10" s="33" t="s">
        <v>737</v>
      </c>
      <c r="J10" s="33" t="s">
        <v>25</v>
      </c>
      <c r="K10" s="33" t="s">
        <v>26</v>
      </c>
      <c r="L10" s="33" t="s">
        <v>86</v>
      </c>
      <c r="M10" s="33" t="s">
        <v>35</v>
      </c>
    </row>
    <row r="11" spans="1:13" ht="51" x14ac:dyDescent="0.35">
      <c r="A11" s="35" t="s">
        <v>37</v>
      </c>
      <c r="B11" s="35" t="s">
        <v>22</v>
      </c>
      <c r="C11" s="35" t="s">
        <v>53</v>
      </c>
      <c r="D11" s="35" t="s">
        <v>744</v>
      </c>
      <c r="E11" s="36" t="s">
        <v>2</v>
      </c>
      <c r="F11" s="36" t="s">
        <v>10</v>
      </c>
      <c r="G11" s="36" t="s">
        <v>735</v>
      </c>
      <c r="H11" s="36" t="s">
        <v>736</v>
      </c>
      <c r="I11" s="36" t="s">
        <v>737</v>
      </c>
      <c r="J11" s="36" t="s">
        <v>25</v>
      </c>
      <c r="K11" s="36" t="s">
        <v>26</v>
      </c>
      <c r="L11" s="36" t="s">
        <v>86</v>
      </c>
      <c r="M11" s="36" t="s">
        <v>35</v>
      </c>
    </row>
    <row r="12" spans="1:13" ht="51" x14ac:dyDescent="0.35">
      <c r="A12" s="32" t="s">
        <v>37</v>
      </c>
      <c r="B12" s="32" t="s">
        <v>22</v>
      </c>
      <c r="C12" s="32" t="s">
        <v>53</v>
      </c>
      <c r="D12" s="32" t="s">
        <v>745</v>
      </c>
      <c r="E12" s="33" t="s">
        <v>2</v>
      </c>
      <c r="F12" s="33" t="s">
        <v>10</v>
      </c>
      <c r="G12" s="33" t="s">
        <v>735</v>
      </c>
      <c r="H12" s="33" t="s">
        <v>736</v>
      </c>
      <c r="I12" s="33" t="s">
        <v>737</v>
      </c>
      <c r="J12" s="33" t="s">
        <v>25</v>
      </c>
      <c r="K12" s="33" t="s">
        <v>26</v>
      </c>
      <c r="L12" s="33" t="s">
        <v>86</v>
      </c>
      <c r="M12" s="33" t="s">
        <v>35</v>
      </c>
    </row>
    <row r="13" spans="1:13" ht="51" x14ac:dyDescent="0.35">
      <c r="A13" s="35" t="s">
        <v>37</v>
      </c>
      <c r="B13" s="35" t="s">
        <v>22</v>
      </c>
      <c r="C13" s="35" t="s">
        <v>53</v>
      </c>
      <c r="D13" s="35" t="s">
        <v>746</v>
      </c>
      <c r="E13" s="36" t="s">
        <v>2</v>
      </c>
      <c r="F13" s="36" t="s">
        <v>10</v>
      </c>
      <c r="G13" s="36" t="s">
        <v>735</v>
      </c>
      <c r="H13" s="36" t="s">
        <v>736</v>
      </c>
      <c r="I13" s="36" t="s">
        <v>737</v>
      </c>
      <c r="J13" s="36" t="s">
        <v>25</v>
      </c>
      <c r="K13" s="36" t="s">
        <v>26</v>
      </c>
      <c r="L13" s="36" t="s">
        <v>86</v>
      </c>
      <c r="M13" s="36" t="s">
        <v>35</v>
      </c>
    </row>
    <row r="14" spans="1:13" ht="51" x14ac:dyDescent="0.35">
      <c r="A14" s="32" t="s">
        <v>37</v>
      </c>
      <c r="B14" s="32" t="s">
        <v>22</v>
      </c>
      <c r="C14" s="32" t="s">
        <v>53</v>
      </c>
      <c r="D14" s="32" t="s">
        <v>747</v>
      </c>
      <c r="E14" s="33" t="s">
        <v>2</v>
      </c>
      <c r="F14" s="33" t="s">
        <v>10</v>
      </c>
      <c r="G14" s="33" t="s">
        <v>735</v>
      </c>
      <c r="H14" s="33" t="s">
        <v>736</v>
      </c>
      <c r="I14" s="33" t="s">
        <v>737</v>
      </c>
      <c r="J14" s="33" t="s">
        <v>25</v>
      </c>
      <c r="K14" s="33" t="s">
        <v>26</v>
      </c>
      <c r="L14" s="33" t="s">
        <v>86</v>
      </c>
      <c r="M14" s="33" t="s">
        <v>35</v>
      </c>
    </row>
    <row r="15" spans="1:13" ht="51" x14ac:dyDescent="0.35">
      <c r="A15" s="35" t="s">
        <v>37</v>
      </c>
      <c r="B15" s="35" t="s">
        <v>22</v>
      </c>
      <c r="C15" s="35" t="s">
        <v>53</v>
      </c>
      <c r="D15" s="35" t="s">
        <v>748</v>
      </c>
      <c r="E15" s="36" t="s">
        <v>2</v>
      </c>
      <c r="F15" s="36" t="s">
        <v>10</v>
      </c>
      <c r="G15" s="36" t="s">
        <v>735</v>
      </c>
      <c r="H15" s="36" t="s">
        <v>736</v>
      </c>
      <c r="I15" s="36" t="s">
        <v>737</v>
      </c>
      <c r="J15" s="36" t="s">
        <v>25</v>
      </c>
      <c r="K15" s="36" t="s">
        <v>26</v>
      </c>
      <c r="L15" s="36" t="s">
        <v>86</v>
      </c>
      <c r="M15" s="36" t="s">
        <v>35</v>
      </c>
    </row>
    <row r="16" spans="1:13" ht="51" x14ac:dyDescent="0.35">
      <c r="A16" s="32" t="s">
        <v>37</v>
      </c>
      <c r="B16" s="32" t="s">
        <v>22</v>
      </c>
      <c r="C16" s="32" t="s">
        <v>53</v>
      </c>
      <c r="D16" s="32" t="s">
        <v>749</v>
      </c>
      <c r="E16" s="33" t="s">
        <v>2</v>
      </c>
      <c r="F16" s="33" t="s">
        <v>10</v>
      </c>
      <c r="G16" s="33" t="s">
        <v>735</v>
      </c>
      <c r="H16" s="33" t="s">
        <v>736</v>
      </c>
      <c r="I16" s="33" t="s">
        <v>737</v>
      </c>
      <c r="J16" s="33" t="s">
        <v>25</v>
      </c>
      <c r="K16" s="33" t="s">
        <v>26</v>
      </c>
      <c r="L16" s="33" t="s">
        <v>86</v>
      </c>
      <c r="M16" s="33" t="s">
        <v>35</v>
      </c>
    </row>
    <row r="17" spans="1:13" ht="51" x14ac:dyDescent="0.35">
      <c r="A17" s="35" t="s">
        <v>37</v>
      </c>
      <c r="B17" s="35" t="s">
        <v>22</v>
      </c>
      <c r="C17" s="35" t="s">
        <v>53</v>
      </c>
      <c r="D17" s="35" t="s">
        <v>750</v>
      </c>
      <c r="E17" s="36" t="s">
        <v>2</v>
      </c>
      <c r="F17" s="36" t="s">
        <v>10</v>
      </c>
      <c r="G17" s="36" t="s">
        <v>735</v>
      </c>
      <c r="H17" s="36" t="s">
        <v>736</v>
      </c>
      <c r="I17" s="36" t="s">
        <v>737</v>
      </c>
      <c r="J17" s="36" t="s">
        <v>25</v>
      </c>
      <c r="K17" s="36" t="s">
        <v>26</v>
      </c>
      <c r="L17" s="36" t="s">
        <v>86</v>
      </c>
      <c r="M17" s="36" t="s">
        <v>35</v>
      </c>
    </row>
    <row r="18" spans="1:13" ht="51" x14ac:dyDescent="0.35">
      <c r="A18" s="32" t="s">
        <v>37</v>
      </c>
      <c r="B18" s="32" t="s">
        <v>22</v>
      </c>
      <c r="C18" s="32" t="s">
        <v>53</v>
      </c>
      <c r="D18" s="32" t="s">
        <v>751</v>
      </c>
      <c r="E18" s="33" t="s">
        <v>2</v>
      </c>
      <c r="F18" s="33" t="s">
        <v>10</v>
      </c>
      <c r="G18" s="33" t="s">
        <v>735</v>
      </c>
      <c r="H18" s="33" t="s">
        <v>736</v>
      </c>
      <c r="I18" s="33" t="s">
        <v>737</v>
      </c>
      <c r="J18" s="33" t="s">
        <v>25</v>
      </c>
      <c r="K18" s="33" t="s">
        <v>26</v>
      </c>
      <c r="L18" s="33" t="s">
        <v>86</v>
      </c>
      <c r="M18" s="33" t="s">
        <v>35</v>
      </c>
    </row>
    <row r="19" spans="1:13" ht="51" x14ac:dyDescent="0.35">
      <c r="A19" s="35" t="s">
        <v>37</v>
      </c>
      <c r="B19" s="35" t="s">
        <v>22</v>
      </c>
      <c r="C19" s="35" t="s">
        <v>53</v>
      </c>
      <c r="D19" s="35" t="s">
        <v>752</v>
      </c>
      <c r="E19" s="36" t="s">
        <v>2</v>
      </c>
      <c r="F19" s="36" t="s">
        <v>10</v>
      </c>
      <c r="G19" s="36" t="s">
        <v>735</v>
      </c>
      <c r="H19" s="36" t="s">
        <v>736</v>
      </c>
      <c r="I19" s="36" t="s">
        <v>737</v>
      </c>
      <c r="J19" s="36" t="s">
        <v>25</v>
      </c>
      <c r="K19" s="36" t="s">
        <v>26</v>
      </c>
      <c r="L19" s="36" t="s">
        <v>86</v>
      </c>
      <c r="M19" s="36" t="s">
        <v>35</v>
      </c>
    </row>
    <row r="20" spans="1:13" ht="51" x14ac:dyDescent="0.35">
      <c r="A20" s="32" t="s">
        <v>37</v>
      </c>
      <c r="B20" s="32" t="s">
        <v>22</v>
      </c>
      <c r="C20" s="32" t="s">
        <v>53</v>
      </c>
      <c r="D20" s="32" t="s">
        <v>753</v>
      </c>
      <c r="E20" s="33" t="s">
        <v>2</v>
      </c>
      <c r="F20" s="33" t="s">
        <v>10</v>
      </c>
      <c r="G20" s="33" t="s">
        <v>735</v>
      </c>
      <c r="H20" s="33" t="s">
        <v>736</v>
      </c>
      <c r="I20" s="33" t="s">
        <v>737</v>
      </c>
      <c r="J20" s="33" t="s">
        <v>25</v>
      </c>
      <c r="K20" s="33" t="s">
        <v>26</v>
      </c>
      <c r="L20" s="33" t="s">
        <v>86</v>
      </c>
      <c r="M20" s="33" t="s">
        <v>35</v>
      </c>
    </row>
    <row r="21" spans="1:13" ht="51" x14ac:dyDescent="0.35">
      <c r="A21" s="35" t="s">
        <v>37</v>
      </c>
      <c r="B21" s="35" t="s">
        <v>22</v>
      </c>
      <c r="C21" s="35" t="s">
        <v>53</v>
      </c>
      <c r="D21" s="35" t="s">
        <v>754</v>
      </c>
      <c r="E21" s="36" t="s">
        <v>2</v>
      </c>
      <c r="F21" s="36" t="s">
        <v>10</v>
      </c>
      <c r="G21" s="36" t="s">
        <v>735</v>
      </c>
      <c r="H21" s="36" t="s">
        <v>736</v>
      </c>
      <c r="I21" s="36" t="s">
        <v>737</v>
      </c>
      <c r="J21" s="36" t="s">
        <v>25</v>
      </c>
      <c r="K21" s="36" t="s">
        <v>26</v>
      </c>
      <c r="L21" s="36" t="s">
        <v>86</v>
      </c>
      <c r="M21" s="36" t="s">
        <v>35</v>
      </c>
    </row>
    <row r="22" spans="1:13" ht="51" x14ac:dyDescent="0.35">
      <c r="A22" s="32" t="s">
        <v>37</v>
      </c>
      <c r="B22" s="32" t="s">
        <v>22</v>
      </c>
      <c r="C22" s="32" t="s">
        <v>53</v>
      </c>
      <c r="D22" s="32" t="s">
        <v>755</v>
      </c>
      <c r="E22" s="33" t="s">
        <v>2</v>
      </c>
      <c r="F22" s="33" t="s">
        <v>10</v>
      </c>
      <c r="G22" s="33" t="s">
        <v>735</v>
      </c>
      <c r="H22" s="33" t="s">
        <v>736</v>
      </c>
      <c r="I22" s="33" t="s">
        <v>737</v>
      </c>
      <c r="J22" s="33" t="s">
        <v>25</v>
      </c>
      <c r="K22" s="33" t="s">
        <v>26</v>
      </c>
      <c r="L22" s="33" t="s">
        <v>86</v>
      </c>
      <c r="M22" s="33" t="s">
        <v>35</v>
      </c>
    </row>
    <row r="23" spans="1:13" ht="51" x14ac:dyDescent="0.35">
      <c r="A23" s="35" t="s">
        <v>37</v>
      </c>
      <c r="B23" s="35" t="s">
        <v>22</v>
      </c>
      <c r="C23" s="35" t="s">
        <v>53</v>
      </c>
      <c r="D23" s="35" t="s">
        <v>756</v>
      </c>
      <c r="E23" s="36" t="s">
        <v>2</v>
      </c>
      <c r="F23" s="36" t="s">
        <v>10</v>
      </c>
      <c r="G23" s="36" t="s">
        <v>735</v>
      </c>
      <c r="H23" s="36" t="s">
        <v>736</v>
      </c>
      <c r="I23" s="36" t="s">
        <v>737</v>
      </c>
      <c r="J23" s="36" t="s">
        <v>25</v>
      </c>
      <c r="K23" s="36" t="s">
        <v>26</v>
      </c>
      <c r="L23" s="36" t="s">
        <v>86</v>
      </c>
      <c r="M23" s="36" t="s">
        <v>35</v>
      </c>
    </row>
    <row r="24" spans="1:13" ht="51" x14ac:dyDescent="0.35">
      <c r="A24" s="32" t="s">
        <v>37</v>
      </c>
      <c r="B24" s="32" t="s">
        <v>22</v>
      </c>
      <c r="C24" s="32" t="s">
        <v>53</v>
      </c>
      <c r="D24" s="32" t="s">
        <v>757</v>
      </c>
      <c r="E24" s="33" t="s">
        <v>2</v>
      </c>
      <c r="F24" s="33" t="s">
        <v>10</v>
      </c>
      <c r="G24" s="33" t="s">
        <v>735</v>
      </c>
      <c r="H24" s="33" t="s">
        <v>736</v>
      </c>
      <c r="I24" s="33" t="s">
        <v>737</v>
      </c>
      <c r="J24" s="33" t="s">
        <v>25</v>
      </c>
      <c r="K24" s="33" t="s">
        <v>26</v>
      </c>
      <c r="L24" s="33" t="s">
        <v>86</v>
      </c>
      <c r="M24" s="33" t="s">
        <v>35</v>
      </c>
    </row>
    <row r="25" spans="1:13" ht="51" x14ac:dyDescent="0.35">
      <c r="A25" s="35" t="s">
        <v>37</v>
      </c>
      <c r="B25" s="35" t="s">
        <v>22</v>
      </c>
      <c r="C25" s="35" t="s">
        <v>53</v>
      </c>
      <c r="D25" s="35" t="s">
        <v>758</v>
      </c>
      <c r="E25" s="36" t="s">
        <v>2</v>
      </c>
      <c r="F25" s="36" t="s">
        <v>10</v>
      </c>
      <c r="G25" s="36" t="s">
        <v>735</v>
      </c>
      <c r="H25" s="36" t="s">
        <v>736</v>
      </c>
      <c r="I25" s="36" t="s">
        <v>737</v>
      </c>
      <c r="J25" s="36" t="s">
        <v>25</v>
      </c>
      <c r="K25" s="36" t="s">
        <v>26</v>
      </c>
      <c r="L25" s="36" t="s">
        <v>86</v>
      </c>
      <c r="M25" s="36" t="s">
        <v>35</v>
      </c>
    </row>
    <row r="26" spans="1:13" ht="51" x14ac:dyDescent="0.35">
      <c r="A26" s="32" t="s">
        <v>37</v>
      </c>
      <c r="B26" s="32" t="s">
        <v>22</v>
      </c>
      <c r="C26" s="32" t="s">
        <v>53</v>
      </c>
      <c r="D26" s="32" t="s">
        <v>759</v>
      </c>
      <c r="E26" s="33" t="s">
        <v>2</v>
      </c>
      <c r="F26" s="33" t="s">
        <v>10</v>
      </c>
      <c r="G26" s="33" t="s">
        <v>735</v>
      </c>
      <c r="H26" s="33" t="s">
        <v>736</v>
      </c>
      <c r="I26" s="33" t="s">
        <v>737</v>
      </c>
      <c r="J26" s="33" t="s">
        <v>25</v>
      </c>
      <c r="K26" s="33" t="s">
        <v>26</v>
      </c>
      <c r="L26" s="33" t="s">
        <v>86</v>
      </c>
      <c r="M26" s="33" t="s">
        <v>35</v>
      </c>
    </row>
    <row r="27" spans="1:13" ht="51" x14ac:dyDescent="0.35">
      <c r="A27" s="35" t="s">
        <v>37</v>
      </c>
      <c r="B27" s="35" t="s">
        <v>22</v>
      </c>
      <c r="C27" s="35" t="s">
        <v>53</v>
      </c>
      <c r="D27" s="35" t="s">
        <v>760</v>
      </c>
      <c r="E27" s="36" t="s">
        <v>2</v>
      </c>
      <c r="F27" s="36" t="s">
        <v>10</v>
      </c>
      <c r="G27" s="36" t="s">
        <v>735</v>
      </c>
      <c r="H27" s="36" t="s">
        <v>736</v>
      </c>
      <c r="I27" s="36" t="s">
        <v>737</v>
      </c>
      <c r="J27" s="36" t="s">
        <v>25</v>
      </c>
      <c r="K27" s="36" t="s">
        <v>26</v>
      </c>
      <c r="L27" s="36" t="s">
        <v>86</v>
      </c>
      <c r="M27" s="36" t="s">
        <v>35</v>
      </c>
    </row>
    <row r="28" spans="1:13" ht="51" x14ac:dyDescent="0.35">
      <c r="A28" s="32" t="s">
        <v>37</v>
      </c>
      <c r="B28" s="32" t="s">
        <v>22</v>
      </c>
      <c r="C28" s="32" t="s">
        <v>53</v>
      </c>
      <c r="D28" s="32" t="s">
        <v>761</v>
      </c>
      <c r="E28" s="33" t="s">
        <v>2</v>
      </c>
      <c r="F28" s="33" t="s">
        <v>10</v>
      </c>
      <c r="G28" s="33" t="s">
        <v>735</v>
      </c>
      <c r="H28" s="33" t="s">
        <v>736</v>
      </c>
      <c r="I28" s="33" t="s">
        <v>737</v>
      </c>
      <c r="J28" s="33" t="s">
        <v>25</v>
      </c>
      <c r="K28" s="33" t="s">
        <v>26</v>
      </c>
      <c r="L28" s="33" t="s">
        <v>86</v>
      </c>
      <c r="M28" s="33" t="s">
        <v>35</v>
      </c>
    </row>
    <row r="29" spans="1:13" x14ac:dyDescent="0.35">
      <c r="A29" s="35"/>
      <c r="B29" s="35"/>
      <c r="C29" s="35"/>
      <c r="D29" s="35"/>
      <c r="E29" s="36"/>
      <c r="F29" s="36"/>
      <c r="G29" s="36"/>
      <c r="H29" s="36"/>
      <c r="I29" s="36"/>
      <c r="J29" s="36"/>
      <c r="K29" s="36"/>
      <c r="L29" s="36"/>
      <c r="M29" s="36"/>
    </row>
    <row r="30" spans="1:13" x14ac:dyDescent="0.35">
      <c r="A30" s="30"/>
      <c r="B30" s="31"/>
      <c r="C30" s="32"/>
      <c r="D30" s="31"/>
      <c r="E30" s="33"/>
      <c r="F30" s="33"/>
      <c r="G30" s="33"/>
      <c r="H30" s="33"/>
      <c r="I30" s="33"/>
      <c r="J30" s="33"/>
      <c r="K30" s="33"/>
      <c r="L30" s="33"/>
      <c r="M30" s="33"/>
    </row>
    <row r="31" spans="1:13" x14ac:dyDescent="0.35">
      <c r="A31" s="35"/>
      <c r="B31" s="35"/>
      <c r="C31" s="35"/>
      <c r="D31" s="35"/>
      <c r="E31" s="36"/>
      <c r="F31" s="36"/>
      <c r="G31" s="36"/>
      <c r="H31" s="36"/>
      <c r="I31" s="36"/>
      <c r="J31" s="36"/>
      <c r="K31" s="36"/>
      <c r="L31" s="36"/>
      <c r="M31" s="36"/>
    </row>
    <row r="32" spans="1:13" x14ac:dyDescent="0.35">
      <c r="A32" s="30"/>
      <c r="B32" s="31"/>
      <c r="C32" s="32"/>
      <c r="D32" s="31"/>
      <c r="E32" s="33"/>
      <c r="F32" s="33"/>
      <c r="G32" s="33"/>
      <c r="H32" s="33"/>
      <c r="I32" s="33"/>
      <c r="J32" s="33"/>
      <c r="K32" s="33"/>
      <c r="L32" s="33"/>
      <c r="M32" s="33"/>
    </row>
    <row r="33" spans="1:13" x14ac:dyDescent="0.35">
      <c r="A33" s="35"/>
      <c r="B33" s="35"/>
      <c r="C33" s="35"/>
      <c r="D33" s="35"/>
      <c r="E33" s="36"/>
      <c r="F33" s="36"/>
      <c r="G33" s="36"/>
      <c r="H33" s="36"/>
      <c r="I33" s="36"/>
      <c r="J33" s="36"/>
      <c r="K33" s="36"/>
      <c r="L33" s="36"/>
      <c r="M33" s="36"/>
    </row>
    <row r="34" spans="1:13" x14ac:dyDescent="0.35">
      <c r="A34" s="30"/>
      <c r="B34" s="31"/>
      <c r="C34" s="32"/>
      <c r="D34" s="31"/>
      <c r="E34" s="33"/>
      <c r="F34" s="33"/>
      <c r="G34" s="33"/>
      <c r="H34" s="33"/>
      <c r="I34" s="33"/>
      <c r="J34" s="33"/>
      <c r="K34" s="33"/>
      <c r="L34" s="33"/>
      <c r="M34" s="33"/>
    </row>
    <row r="35" spans="1:13" x14ac:dyDescent="0.35">
      <c r="A35" s="35"/>
      <c r="B35" s="35"/>
      <c r="C35" s="35"/>
      <c r="D35" s="35"/>
      <c r="E35" s="36"/>
      <c r="F35" s="36"/>
      <c r="G35" s="36"/>
      <c r="H35" s="36"/>
      <c r="I35" s="36"/>
      <c r="J35" s="36"/>
      <c r="K35" s="36"/>
      <c r="L35" s="36"/>
      <c r="M35" s="36"/>
    </row>
    <row r="36" spans="1:13" x14ac:dyDescent="0.35">
      <c r="A36" s="30"/>
      <c r="B36" s="31"/>
      <c r="C36" s="32"/>
      <c r="D36" s="31"/>
      <c r="E36" s="33"/>
      <c r="F36" s="33"/>
      <c r="G36" s="33"/>
      <c r="H36" s="33"/>
      <c r="I36" s="33"/>
      <c r="J36" s="33"/>
      <c r="K36" s="33"/>
      <c r="L36" s="33"/>
      <c r="M36" s="33"/>
    </row>
    <row r="37" spans="1:13" x14ac:dyDescent="0.35">
      <c r="A37" s="35"/>
      <c r="B37" s="35"/>
      <c r="C37" s="35"/>
      <c r="D37" s="35"/>
      <c r="E37" s="36"/>
      <c r="F37" s="36"/>
      <c r="G37" s="36"/>
      <c r="H37" s="36"/>
      <c r="I37" s="36"/>
      <c r="J37" s="36"/>
      <c r="K37" s="36"/>
      <c r="L37" s="36"/>
      <c r="M37" s="36"/>
    </row>
    <row r="38" spans="1:13" x14ac:dyDescent="0.35">
      <c r="A38" s="30"/>
      <c r="B38" s="31"/>
      <c r="C38" s="32"/>
      <c r="D38" s="31"/>
      <c r="E38" s="33"/>
      <c r="F38" s="33"/>
      <c r="G38" s="33"/>
      <c r="H38" s="33"/>
      <c r="I38" s="33"/>
      <c r="J38" s="33"/>
      <c r="K38" s="33"/>
      <c r="L38" s="33"/>
      <c r="M38" s="33"/>
    </row>
    <row r="39" spans="1:13" x14ac:dyDescent="0.35">
      <c r="A39" s="35"/>
      <c r="B39" s="35"/>
      <c r="C39" s="35"/>
      <c r="D39" s="35"/>
      <c r="E39" s="36"/>
      <c r="F39" s="36"/>
      <c r="G39" s="36"/>
      <c r="H39" s="36"/>
      <c r="I39" s="36"/>
      <c r="J39" s="36"/>
      <c r="K39" s="36"/>
      <c r="L39" s="36"/>
      <c r="M39" s="36"/>
    </row>
    <row r="40" spans="1:13" x14ac:dyDescent="0.35">
      <c r="A40" s="30"/>
      <c r="B40" s="31"/>
      <c r="C40" s="32"/>
      <c r="D40" s="31"/>
      <c r="E40" s="33"/>
      <c r="F40" s="33"/>
      <c r="G40" s="33"/>
      <c r="H40" s="33"/>
      <c r="I40" s="33"/>
      <c r="J40" s="33"/>
      <c r="K40" s="33"/>
      <c r="L40" s="33"/>
      <c r="M40" s="33"/>
    </row>
    <row r="41" spans="1:13" x14ac:dyDescent="0.35">
      <c r="A41" s="35"/>
      <c r="B41" s="35"/>
      <c r="C41" s="35"/>
      <c r="D41" s="35"/>
      <c r="E41" s="36"/>
      <c r="F41" s="36"/>
      <c r="G41" s="36"/>
      <c r="H41" s="36"/>
      <c r="I41" s="36"/>
      <c r="J41" s="36"/>
      <c r="K41" s="36"/>
      <c r="L41" s="36"/>
      <c r="M41" s="36"/>
    </row>
    <row r="58"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25.5" customHeight="1" x14ac:dyDescent="0.35"/>
    <row r="78" ht="12.75" customHeight="1" x14ac:dyDescent="0.35"/>
    <row r="79" ht="12.75" customHeight="1" x14ac:dyDescent="0.35"/>
    <row r="80" ht="12.75" customHeight="1" x14ac:dyDescent="0.35"/>
    <row r="81" spans="2:2" ht="12.75" customHeight="1" x14ac:dyDescent="0.35"/>
    <row r="82" spans="2:2" ht="12.75" customHeight="1" x14ac:dyDescent="0.35"/>
    <row r="83" spans="2:2" ht="12.75" customHeight="1" x14ac:dyDescent="0.35"/>
    <row r="84" spans="2:2" ht="12.75" customHeight="1" x14ac:dyDescent="0.35"/>
    <row r="85" spans="2:2" ht="12.75" customHeight="1" x14ac:dyDescent="0.35"/>
    <row r="86" spans="2:2" ht="12.75" customHeight="1" x14ac:dyDescent="0.35"/>
    <row r="87" spans="2:2" ht="12.75" customHeight="1" x14ac:dyDescent="0.35">
      <c r="B87" s="48"/>
    </row>
    <row r="88" spans="2:2" ht="25.5" customHeight="1" x14ac:dyDescent="0.35"/>
    <row r="89" spans="2:2" ht="12.75" customHeight="1" x14ac:dyDescent="0.35"/>
    <row r="90" spans="2:2" ht="12.75" customHeight="1" x14ac:dyDescent="0.35"/>
    <row r="91" spans="2:2" ht="12.75" customHeight="1" x14ac:dyDescent="0.35"/>
    <row r="92" spans="2:2" ht="12.75" customHeight="1" x14ac:dyDescent="0.35"/>
    <row r="93" spans="2:2" ht="12.75" customHeight="1" x14ac:dyDescent="0.35"/>
    <row r="94" spans="2:2" ht="12.75" customHeight="1" x14ac:dyDescent="0.35"/>
    <row r="95" spans="2:2" ht="12.75" customHeight="1" x14ac:dyDescent="0.35"/>
    <row r="96" spans="2:2" ht="12.75" customHeight="1" x14ac:dyDescent="0.35"/>
    <row r="97" ht="12.75" customHeight="1" x14ac:dyDescent="0.35"/>
    <row r="98" ht="28.5" customHeight="1" x14ac:dyDescent="0.35"/>
    <row r="99" ht="25.5" customHeight="1" x14ac:dyDescent="0.35"/>
    <row r="100" ht="12.75" customHeight="1" x14ac:dyDescent="0.35"/>
    <row r="101" ht="25.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25.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25.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25.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spans="1:5" ht="12.75" customHeight="1" x14ac:dyDescent="0.35"/>
    <row r="178" spans="1:5" ht="12.75" customHeight="1" x14ac:dyDescent="0.35"/>
    <row r="179" spans="1:5" ht="12.75" customHeight="1" x14ac:dyDescent="0.35">
      <c r="E179" s="49"/>
    </row>
    <row r="181" spans="1:5" ht="12.75" customHeight="1" x14ac:dyDescent="0.35"/>
    <row r="191" spans="1:5" x14ac:dyDescent="0.35">
      <c r="A191" s="50"/>
    </row>
    <row r="214" spans="1:1" x14ac:dyDescent="0.35">
      <c r="A214" s="50"/>
    </row>
    <row r="215" spans="1:1" x14ac:dyDescent="0.35">
      <c r="A215" s="50"/>
    </row>
    <row r="216" spans="1:1" x14ac:dyDescent="0.35">
      <c r="A216" s="50"/>
    </row>
    <row r="248" spans="1:11" s="44" customFormat="1" x14ac:dyDescent="0.35">
      <c r="A248" s="29"/>
      <c r="B248" s="29"/>
      <c r="C248" s="29"/>
      <c r="D248" s="29"/>
      <c r="E248" s="29"/>
      <c r="F248" s="29"/>
      <c r="G248" s="29"/>
      <c r="H248" s="29"/>
      <c r="I248" s="29"/>
    </row>
    <row r="249" spans="1:11" s="44" customFormat="1" x14ac:dyDescent="0.35">
      <c r="A249" s="29"/>
      <c r="B249" s="29"/>
      <c r="C249" s="29"/>
      <c r="D249" s="29"/>
      <c r="E249" s="29"/>
      <c r="F249" s="29"/>
      <c r="G249" s="29"/>
      <c r="H249" s="29"/>
      <c r="I249" s="29"/>
    </row>
    <row r="250" spans="1:11" s="44" customFormat="1" ht="26.25" customHeight="1" x14ac:dyDescent="0.7">
      <c r="A250" s="29"/>
      <c r="B250" s="29"/>
      <c r="C250" s="29"/>
      <c r="D250" s="29"/>
      <c r="E250" s="29"/>
      <c r="F250" s="29"/>
      <c r="G250" s="29"/>
      <c r="H250" s="29"/>
      <c r="I250" s="29"/>
      <c r="K250" s="51"/>
    </row>
    <row r="261" spans="2:5" x14ac:dyDescent="0.35">
      <c r="E261" s="49"/>
    </row>
    <row r="263" spans="2:5" ht="12.75" customHeight="1" x14ac:dyDescent="0.35"/>
    <row r="268" spans="2:5" x14ac:dyDescent="0.35">
      <c r="B268" s="44"/>
    </row>
    <row r="269" spans="2:5" x14ac:dyDescent="0.35">
      <c r="B269" s="44"/>
    </row>
    <row r="270" spans="2:5" x14ac:dyDescent="0.35">
      <c r="B270" s="44"/>
    </row>
    <row r="273" spans="1:1" x14ac:dyDescent="0.35">
      <c r="A273" s="50"/>
    </row>
    <row r="295" spans="1:9" x14ac:dyDescent="0.35">
      <c r="C295" s="44"/>
      <c r="D295" s="44"/>
      <c r="E295" s="44"/>
      <c r="F295" s="44"/>
      <c r="G295" s="44"/>
      <c r="H295" s="44"/>
      <c r="I295" s="44"/>
    </row>
    <row r="296" spans="1:9" x14ac:dyDescent="0.35">
      <c r="A296" s="50"/>
      <c r="C296" s="44"/>
      <c r="D296" s="44"/>
      <c r="E296" s="44"/>
      <c r="F296" s="44"/>
      <c r="G296" s="44"/>
      <c r="H296" s="44"/>
      <c r="I296" s="44"/>
    </row>
    <row r="297" spans="1:9" x14ac:dyDescent="0.35">
      <c r="A297" s="50"/>
      <c r="C297" s="44"/>
      <c r="D297" s="44"/>
      <c r="E297" s="44"/>
      <c r="F297" s="44"/>
      <c r="G297" s="44"/>
      <c r="H297" s="44"/>
      <c r="I297" s="44"/>
    </row>
    <row r="298" spans="1:9" x14ac:dyDescent="0.35">
      <c r="A298" s="50"/>
    </row>
    <row r="299" spans="1:9" x14ac:dyDescent="0.35">
      <c r="A299" s="44"/>
    </row>
    <row r="300" spans="1:9" x14ac:dyDescent="0.35">
      <c r="A300" s="44"/>
    </row>
    <row r="301" spans="1:9" x14ac:dyDescent="0.35">
      <c r="A301" s="44"/>
    </row>
    <row r="332" ht="12.75" customHeight="1" x14ac:dyDescent="0.35"/>
    <row r="343" spans="5:5" x14ac:dyDescent="0.35">
      <c r="E343" s="49"/>
    </row>
    <row r="345" spans="5:5" ht="12.75" customHeight="1" x14ac:dyDescent="0.35"/>
    <row r="355" spans="1:5" x14ac:dyDescent="0.35">
      <c r="A355" s="50"/>
      <c r="E355" s="48"/>
    </row>
    <row r="356" spans="1:5" x14ac:dyDescent="0.35">
      <c r="E356" s="49"/>
    </row>
    <row r="358" spans="1:5" ht="12.75" customHeight="1" x14ac:dyDescent="0.35"/>
    <row r="359" spans="1:5" x14ac:dyDescent="0.35">
      <c r="E359" s="49"/>
    </row>
    <row r="360" spans="1:5" x14ac:dyDescent="0.35">
      <c r="E360" s="48"/>
    </row>
    <row r="369" spans="1:6" x14ac:dyDescent="0.35">
      <c r="C369" s="44"/>
      <c r="D369" s="44"/>
      <c r="E369" s="44"/>
      <c r="F369" s="44"/>
    </row>
    <row r="370" spans="1:6" x14ac:dyDescent="0.35">
      <c r="A370" s="50"/>
      <c r="C370" s="44"/>
      <c r="D370" s="44"/>
      <c r="E370" s="44"/>
      <c r="F370" s="44"/>
    </row>
    <row r="371" spans="1:6" x14ac:dyDescent="0.35">
      <c r="A371" s="50"/>
      <c r="C371" s="44"/>
      <c r="D371" s="44"/>
      <c r="E371" s="44"/>
      <c r="F371" s="44"/>
    </row>
    <row r="372" spans="1:6" x14ac:dyDescent="0.35">
      <c r="A372" s="50"/>
    </row>
    <row r="410" ht="12.75" customHeight="1" x14ac:dyDescent="0.35"/>
    <row r="423" ht="12.75" customHeight="1" x14ac:dyDescent="0.35"/>
    <row r="430" ht="25.5" customHeight="1" x14ac:dyDescent="0.35"/>
    <row r="431" ht="25.5" customHeight="1" x14ac:dyDescent="0.35"/>
    <row r="435" spans="3:6" x14ac:dyDescent="0.35">
      <c r="C435" s="44"/>
      <c r="D435" s="44"/>
      <c r="E435" s="44"/>
      <c r="F435" s="44"/>
    </row>
    <row r="436" spans="3:6" x14ac:dyDescent="0.35">
      <c r="C436" s="44"/>
      <c r="D436" s="44"/>
      <c r="E436" s="44"/>
      <c r="F436" s="44"/>
    </row>
    <row r="437" spans="3:6" x14ac:dyDescent="0.35">
      <c r="C437" s="44"/>
      <c r="D437" s="44"/>
      <c r="E437" s="44"/>
      <c r="F437" s="44"/>
    </row>
    <row r="468" ht="12.75" customHeight="1" x14ac:dyDescent="0.35"/>
    <row r="476" ht="63.75" customHeight="1" x14ac:dyDescent="0.35"/>
    <row r="478" ht="25.5" customHeight="1" x14ac:dyDescent="0.35"/>
    <row r="481" ht="12.75" customHeight="1" x14ac:dyDescent="0.35"/>
    <row r="482" ht="63.75" customHeight="1" x14ac:dyDescent="0.35"/>
    <row r="485" ht="30.75" customHeight="1" x14ac:dyDescent="0.35"/>
    <row r="489" ht="12.75" customHeight="1" x14ac:dyDescent="0.35"/>
    <row r="501" spans="4:4" x14ac:dyDescent="0.35">
      <c r="D501" s="49"/>
    </row>
    <row r="502" spans="4:4" x14ac:dyDescent="0.35">
      <c r="D502" s="48"/>
    </row>
    <row r="512" spans="4:4" x14ac:dyDescent="0.35">
      <c r="D512" s="49"/>
    </row>
    <row r="513" spans="4:4" x14ac:dyDescent="0.35">
      <c r="D513" s="48"/>
    </row>
    <row r="523" spans="4:4" ht="12.75" customHeight="1" x14ac:dyDescent="0.35">
      <c r="D523" s="49"/>
    </row>
    <row r="524" spans="4:4" x14ac:dyDescent="0.35">
      <c r="D524" s="48"/>
    </row>
    <row r="530" spans="3:6" x14ac:dyDescent="0.35">
      <c r="D530" s="49"/>
    </row>
    <row r="531" spans="3:6" x14ac:dyDescent="0.35">
      <c r="D531" s="48"/>
    </row>
    <row r="536" spans="3:6" x14ac:dyDescent="0.35">
      <c r="C536" s="44"/>
      <c r="D536" s="44"/>
      <c r="E536" s="44"/>
      <c r="F536" s="44"/>
    </row>
    <row r="537" spans="3:6" x14ac:dyDescent="0.35">
      <c r="C537" s="44"/>
      <c r="D537" s="44"/>
      <c r="E537" s="44"/>
      <c r="F537" s="44"/>
    </row>
    <row r="538" spans="3:6" x14ac:dyDescent="0.35">
      <c r="C538" s="44"/>
      <c r="D538" s="44"/>
      <c r="E538" s="44"/>
      <c r="F538" s="44"/>
    </row>
    <row r="581" ht="12.75" customHeight="1" x14ac:dyDescent="0.3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5"/>
  <sheetViews>
    <sheetView workbookViewId="0">
      <selection activeCell="E14" sqref="E14"/>
    </sheetView>
  </sheetViews>
  <sheetFormatPr defaultColWidth="9.1328125" defaultRowHeight="12.75" x14ac:dyDescent="0.35"/>
  <cols>
    <col min="1" max="1" width="9.1328125" style="29"/>
    <col min="2" max="2" width="12.73046875" style="29" customWidth="1"/>
    <col min="3" max="3" width="10.265625" style="29" customWidth="1"/>
    <col min="4" max="4" width="42.59765625" style="29" customWidth="1"/>
    <col min="5" max="5" width="9.1328125" style="29" bestFit="1" customWidth="1"/>
    <col min="6" max="6" width="12.1328125" style="29" bestFit="1" customWidth="1"/>
    <col min="7" max="7" width="18" style="29" bestFit="1" customWidth="1"/>
    <col min="8" max="8" width="63.59765625" style="29" customWidth="1"/>
    <col min="9" max="9" width="42.86328125" style="29" customWidth="1"/>
    <col min="10" max="10" width="41.265625" style="29" customWidth="1"/>
    <col min="11" max="11" width="29.3984375" style="29" customWidth="1"/>
    <col min="12" max="12" width="35.73046875" style="29" customWidth="1"/>
    <col min="13" max="13" width="36.59765625" style="29" customWidth="1"/>
    <col min="14" max="16384" width="9.1328125" style="29"/>
  </cols>
  <sheetData>
    <row r="1" spans="1:13" ht="26.65" thickBot="1" x14ac:dyDescent="0.4">
      <c r="A1" s="26" t="s">
        <v>9</v>
      </c>
      <c r="B1" s="27" t="s">
        <v>0</v>
      </c>
      <c r="C1" s="27" t="s">
        <v>8</v>
      </c>
      <c r="D1" s="27" t="s">
        <v>4</v>
      </c>
      <c r="E1" s="28" t="s">
        <v>1</v>
      </c>
      <c r="F1" s="28" t="s">
        <v>3</v>
      </c>
      <c r="G1" s="28" t="s">
        <v>17</v>
      </c>
      <c r="H1" s="28" t="s">
        <v>16</v>
      </c>
      <c r="I1" s="28" t="s">
        <v>12</v>
      </c>
      <c r="J1" s="28" t="s">
        <v>6</v>
      </c>
      <c r="K1" s="28" t="s">
        <v>18</v>
      </c>
      <c r="L1" s="28" t="s">
        <v>5</v>
      </c>
      <c r="M1" s="28" t="s">
        <v>15</v>
      </c>
    </row>
    <row r="2" spans="1:13" ht="38.65" thickTop="1" x14ac:dyDescent="0.35">
      <c r="A2" s="30" t="s">
        <v>42</v>
      </c>
      <c r="B2" s="31" t="s">
        <v>22</v>
      </c>
      <c r="C2" s="31" t="s">
        <v>53</v>
      </c>
      <c r="D2" s="32" t="s">
        <v>734</v>
      </c>
      <c r="E2" s="33" t="s">
        <v>11</v>
      </c>
      <c r="F2" s="33" t="s">
        <v>10</v>
      </c>
      <c r="G2" s="33" t="s">
        <v>535</v>
      </c>
      <c r="H2" s="33" t="s">
        <v>55</v>
      </c>
      <c r="I2" s="33" t="s">
        <v>762</v>
      </c>
      <c r="J2" s="33" t="s">
        <v>79</v>
      </c>
      <c r="K2" s="33" t="s">
        <v>26</v>
      </c>
      <c r="L2" s="33" t="s">
        <v>83</v>
      </c>
      <c r="M2" s="33" t="s">
        <v>85</v>
      </c>
    </row>
    <row r="3" spans="1:13" ht="38.25" x14ac:dyDescent="0.35">
      <c r="A3" s="35" t="s">
        <v>42</v>
      </c>
      <c r="B3" s="35" t="s">
        <v>22</v>
      </c>
      <c r="C3" s="35" t="s">
        <v>53</v>
      </c>
      <c r="D3" s="35" t="s">
        <v>738</v>
      </c>
      <c r="E3" s="36" t="s">
        <v>11</v>
      </c>
      <c r="F3" s="36" t="s">
        <v>10</v>
      </c>
      <c r="G3" s="36" t="s">
        <v>535</v>
      </c>
      <c r="H3" s="36" t="s">
        <v>55</v>
      </c>
      <c r="I3" s="36" t="s">
        <v>762</v>
      </c>
      <c r="J3" s="36" t="s">
        <v>79</v>
      </c>
      <c r="K3" s="36" t="s">
        <v>26</v>
      </c>
      <c r="L3" s="36" t="s">
        <v>83</v>
      </c>
      <c r="M3" s="36" t="s">
        <v>85</v>
      </c>
    </row>
    <row r="4" spans="1:13" ht="38.25" x14ac:dyDescent="0.35">
      <c r="A4" s="32" t="s">
        <v>42</v>
      </c>
      <c r="B4" s="32" t="s">
        <v>22</v>
      </c>
      <c r="C4" s="32" t="s">
        <v>53</v>
      </c>
      <c r="D4" s="32" t="s">
        <v>739</v>
      </c>
      <c r="E4" s="33" t="s">
        <v>11</v>
      </c>
      <c r="F4" s="33" t="s">
        <v>10</v>
      </c>
      <c r="G4" s="33" t="s">
        <v>535</v>
      </c>
      <c r="H4" s="33" t="s">
        <v>55</v>
      </c>
      <c r="I4" s="33" t="s">
        <v>762</v>
      </c>
      <c r="J4" s="33" t="s">
        <v>79</v>
      </c>
      <c r="K4" s="33" t="s">
        <v>26</v>
      </c>
      <c r="L4" s="33" t="s">
        <v>83</v>
      </c>
      <c r="M4" s="33" t="s">
        <v>85</v>
      </c>
    </row>
    <row r="5" spans="1:13" ht="38.25" x14ac:dyDescent="0.35">
      <c r="A5" s="35" t="s">
        <v>42</v>
      </c>
      <c r="B5" s="35" t="s">
        <v>22</v>
      </c>
      <c r="C5" s="35" t="s">
        <v>53</v>
      </c>
      <c r="D5" s="35" t="s">
        <v>740</v>
      </c>
      <c r="E5" s="36" t="s">
        <v>11</v>
      </c>
      <c r="F5" s="36" t="s">
        <v>10</v>
      </c>
      <c r="G5" s="36" t="s">
        <v>535</v>
      </c>
      <c r="H5" s="36" t="s">
        <v>55</v>
      </c>
      <c r="I5" s="36" t="s">
        <v>762</v>
      </c>
      <c r="J5" s="36" t="s">
        <v>79</v>
      </c>
      <c r="K5" s="36" t="s">
        <v>26</v>
      </c>
      <c r="L5" s="36" t="s">
        <v>83</v>
      </c>
      <c r="M5" s="36" t="s">
        <v>85</v>
      </c>
    </row>
    <row r="6" spans="1:13" ht="38.25" x14ac:dyDescent="0.35">
      <c r="A6" s="32" t="s">
        <v>42</v>
      </c>
      <c r="B6" s="32" t="s">
        <v>22</v>
      </c>
      <c r="C6" s="32" t="s">
        <v>53</v>
      </c>
      <c r="D6" s="32" t="s">
        <v>743</v>
      </c>
      <c r="E6" s="33" t="s">
        <v>11</v>
      </c>
      <c r="F6" s="33" t="s">
        <v>10</v>
      </c>
      <c r="G6" s="33" t="s">
        <v>535</v>
      </c>
      <c r="H6" s="33" t="s">
        <v>55</v>
      </c>
      <c r="I6" s="33" t="s">
        <v>762</v>
      </c>
      <c r="J6" s="33" t="s">
        <v>79</v>
      </c>
      <c r="K6" s="33" t="s">
        <v>26</v>
      </c>
      <c r="L6" s="33" t="s">
        <v>83</v>
      </c>
      <c r="M6" s="33" t="s">
        <v>85</v>
      </c>
    </row>
    <row r="7" spans="1:13" ht="38.25" x14ac:dyDescent="0.35">
      <c r="A7" s="35" t="s">
        <v>42</v>
      </c>
      <c r="B7" s="35" t="s">
        <v>22</v>
      </c>
      <c r="C7" s="35" t="s">
        <v>53</v>
      </c>
      <c r="D7" s="35" t="s">
        <v>744</v>
      </c>
      <c r="E7" s="36" t="s">
        <v>11</v>
      </c>
      <c r="F7" s="36" t="s">
        <v>10</v>
      </c>
      <c r="G7" s="36" t="s">
        <v>535</v>
      </c>
      <c r="H7" s="36" t="s">
        <v>55</v>
      </c>
      <c r="I7" s="36" t="s">
        <v>762</v>
      </c>
      <c r="J7" s="36" t="s">
        <v>79</v>
      </c>
      <c r="K7" s="36" t="s">
        <v>26</v>
      </c>
      <c r="L7" s="36" t="s">
        <v>83</v>
      </c>
      <c r="M7" s="36" t="s">
        <v>85</v>
      </c>
    </row>
    <row r="8" spans="1:13" ht="38.25" x14ac:dyDescent="0.35">
      <c r="A8" s="32" t="s">
        <v>42</v>
      </c>
      <c r="B8" s="32" t="s">
        <v>22</v>
      </c>
      <c r="C8" s="32" t="s">
        <v>53</v>
      </c>
      <c r="D8" s="32" t="s">
        <v>745</v>
      </c>
      <c r="E8" s="33" t="s">
        <v>11</v>
      </c>
      <c r="F8" s="33" t="s">
        <v>10</v>
      </c>
      <c r="G8" s="33" t="s">
        <v>535</v>
      </c>
      <c r="H8" s="33" t="s">
        <v>55</v>
      </c>
      <c r="I8" s="33" t="s">
        <v>762</v>
      </c>
      <c r="J8" s="33" t="s">
        <v>79</v>
      </c>
      <c r="K8" s="33" t="s">
        <v>26</v>
      </c>
      <c r="L8" s="33" t="s">
        <v>83</v>
      </c>
      <c r="M8" s="33" t="s">
        <v>85</v>
      </c>
    </row>
    <row r="9" spans="1:13" ht="38.25" x14ac:dyDescent="0.35">
      <c r="A9" s="35" t="s">
        <v>42</v>
      </c>
      <c r="B9" s="35" t="s">
        <v>22</v>
      </c>
      <c r="C9" s="35" t="s">
        <v>53</v>
      </c>
      <c r="D9" s="35" t="s">
        <v>746</v>
      </c>
      <c r="E9" s="36" t="s">
        <v>11</v>
      </c>
      <c r="F9" s="36" t="s">
        <v>10</v>
      </c>
      <c r="G9" s="36" t="s">
        <v>535</v>
      </c>
      <c r="H9" s="36" t="s">
        <v>55</v>
      </c>
      <c r="I9" s="36" t="s">
        <v>762</v>
      </c>
      <c r="J9" s="36" t="s">
        <v>79</v>
      </c>
      <c r="K9" s="36" t="s">
        <v>26</v>
      </c>
      <c r="L9" s="36" t="s">
        <v>83</v>
      </c>
      <c r="M9" s="36" t="s">
        <v>85</v>
      </c>
    </row>
    <row r="10" spans="1:13" ht="38.25" x14ac:dyDescent="0.35">
      <c r="A10" s="32" t="s">
        <v>42</v>
      </c>
      <c r="B10" s="32" t="s">
        <v>22</v>
      </c>
      <c r="C10" s="32" t="s">
        <v>53</v>
      </c>
      <c r="D10" s="32" t="s">
        <v>747</v>
      </c>
      <c r="E10" s="33" t="s">
        <v>11</v>
      </c>
      <c r="F10" s="33" t="s">
        <v>10</v>
      </c>
      <c r="G10" s="33" t="s">
        <v>535</v>
      </c>
      <c r="H10" s="33" t="s">
        <v>55</v>
      </c>
      <c r="I10" s="33" t="s">
        <v>762</v>
      </c>
      <c r="J10" s="33" t="s">
        <v>79</v>
      </c>
      <c r="K10" s="33" t="s">
        <v>26</v>
      </c>
      <c r="L10" s="33" t="s">
        <v>83</v>
      </c>
      <c r="M10" s="33" t="s">
        <v>85</v>
      </c>
    </row>
    <row r="11" spans="1:13" ht="38.25" x14ac:dyDescent="0.35">
      <c r="A11" s="35" t="s">
        <v>42</v>
      </c>
      <c r="B11" s="35" t="s">
        <v>22</v>
      </c>
      <c r="C11" s="35" t="s">
        <v>53</v>
      </c>
      <c r="D11" s="35" t="s">
        <v>748</v>
      </c>
      <c r="E11" s="36" t="s">
        <v>11</v>
      </c>
      <c r="F11" s="36" t="s">
        <v>10</v>
      </c>
      <c r="G11" s="36" t="s">
        <v>535</v>
      </c>
      <c r="H11" s="36" t="s">
        <v>55</v>
      </c>
      <c r="I11" s="36" t="s">
        <v>762</v>
      </c>
      <c r="J11" s="36" t="s">
        <v>79</v>
      </c>
      <c r="K11" s="36" t="s">
        <v>26</v>
      </c>
      <c r="L11" s="36" t="s">
        <v>83</v>
      </c>
      <c r="M11" s="36" t="s">
        <v>85</v>
      </c>
    </row>
    <row r="12" spans="1:13" ht="38.25" x14ac:dyDescent="0.35">
      <c r="A12" s="32" t="s">
        <v>42</v>
      </c>
      <c r="B12" s="32" t="s">
        <v>22</v>
      </c>
      <c r="C12" s="32" t="s">
        <v>53</v>
      </c>
      <c r="D12" s="32" t="s">
        <v>749</v>
      </c>
      <c r="E12" s="33" t="s">
        <v>11</v>
      </c>
      <c r="F12" s="33" t="s">
        <v>10</v>
      </c>
      <c r="G12" s="33" t="s">
        <v>535</v>
      </c>
      <c r="H12" s="33" t="s">
        <v>55</v>
      </c>
      <c r="I12" s="33" t="s">
        <v>762</v>
      </c>
      <c r="J12" s="33" t="s">
        <v>79</v>
      </c>
      <c r="K12" s="33" t="s">
        <v>26</v>
      </c>
      <c r="L12" s="33" t="s">
        <v>83</v>
      </c>
      <c r="M12" s="33" t="s">
        <v>85</v>
      </c>
    </row>
    <row r="13" spans="1:13" ht="38.25" x14ac:dyDescent="0.35">
      <c r="A13" s="35" t="s">
        <v>42</v>
      </c>
      <c r="B13" s="35" t="s">
        <v>22</v>
      </c>
      <c r="C13" s="35" t="s">
        <v>53</v>
      </c>
      <c r="D13" s="35" t="s">
        <v>752</v>
      </c>
      <c r="E13" s="36" t="s">
        <v>11</v>
      </c>
      <c r="F13" s="36" t="s">
        <v>10</v>
      </c>
      <c r="G13" s="36" t="s">
        <v>535</v>
      </c>
      <c r="H13" s="36" t="s">
        <v>55</v>
      </c>
      <c r="I13" s="36" t="s">
        <v>762</v>
      </c>
      <c r="J13" s="36" t="s">
        <v>79</v>
      </c>
      <c r="K13" s="36" t="s">
        <v>26</v>
      </c>
      <c r="L13" s="36" t="s">
        <v>83</v>
      </c>
      <c r="M13" s="36" t="s">
        <v>85</v>
      </c>
    </row>
    <row r="14" spans="1:13" ht="38.25" x14ac:dyDescent="0.35">
      <c r="A14" s="32" t="s">
        <v>42</v>
      </c>
      <c r="B14" s="32" t="s">
        <v>22</v>
      </c>
      <c r="C14" s="32" t="s">
        <v>53</v>
      </c>
      <c r="D14" s="32" t="s">
        <v>755</v>
      </c>
      <c r="E14" s="33" t="s">
        <v>11</v>
      </c>
      <c r="F14" s="33" t="s">
        <v>10</v>
      </c>
      <c r="G14" s="33" t="s">
        <v>535</v>
      </c>
      <c r="H14" s="33" t="s">
        <v>55</v>
      </c>
      <c r="I14" s="33" t="s">
        <v>762</v>
      </c>
      <c r="J14" s="33" t="s">
        <v>79</v>
      </c>
      <c r="K14" s="33" t="s">
        <v>26</v>
      </c>
      <c r="L14" s="33" t="s">
        <v>83</v>
      </c>
      <c r="M14" s="33" t="s">
        <v>85</v>
      </c>
    </row>
    <row r="15" spans="1:13" ht="38.25" x14ac:dyDescent="0.35">
      <c r="A15" s="35" t="s">
        <v>42</v>
      </c>
      <c r="B15" s="35" t="s">
        <v>22</v>
      </c>
      <c r="C15" s="35" t="s">
        <v>53</v>
      </c>
      <c r="D15" s="35" t="s">
        <v>758</v>
      </c>
      <c r="E15" s="36" t="s">
        <v>11</v>
      </c>
      <c r="F15" s="36" t="s">
        <v>10</v>
      </c>
      <c r="G15" s="36" t="s">
        <v>535</v>
      </c>
      <c r="H15" s="36" t="s">
        <v>55</v>
      </c>
      <c r="I15" s="36" t="s">
        <v>762</v>
      </c>
      <c r="J15" s="36" t="s">
        <v>79</v>
      </c>
      <c r="K15" s="36" t="s">
        <v>26</v>
      </c>
      <c r="L15" s="36" t="s">
        <v>83</v>
      </c>
      <c r="M15" s="36" t="s">
        <v>85</v>
      </c>
    </row>
    <row r="16" spans="1:13" x14ac:dyDescent="0.35">
      <c r="A16" s="35"/>
      <c r="B16" s="35"/>
      <c r="C16" s="35"/>
      <c r="D16" s="35"/>
      <c r="E16" s="36"/>
      <c r="F16" s="36"/>
      <c r="G16" s="36"/>
      <c r="H16" s="36"/>
      <c r="I16" s="36"/>
      <c r="J16" s="36"/>
      <c r="K16" s="36"/>
      <c r="L16" s="36"/>
      <c r="M16" s="36"/>
    </row>
    <row r="17" spans="1:13" x14ac:dyDescent="0.35">
      <c r="A17" s="30"/>
      <c r="B17" s="31"/>
      <c r="C17" s="32"/>
      <c r="D17" s="31"/>
      <c r="E17" s="33"/>
      <c r="F17" s="33"/>
      <c r="G17" s="33"/>
      <c r="H17" s="33"/>
      <c r="I17" s="33"/>
      <c r="J17" s="33"/>
      <c r="K17" s="33"/>
      <c r="L17" s="33"/>
      <c r="M17" s="33"/>
    </row>
    <row r="18" spans="1:13" x14ac:dyDescent="0.35">
      <c r="A18" s="35"/>
      <c r="B18" s="35"/>
      <c r="C18" s="35"/>
      <c r="D18" s="35"/>
      <c r="E18" s="36"/>
      <c r="F18" s="36"/>
      <c r="G18" s="36"/>
      <c r="H18" s="36"/>
      <c r="I18" s="36"/>
      <c r="J18" s="36"/>
      <c r="K18" s="36"/>
      <c r="L18" s="36"/>
      <c r="M18" s="36"/>
    </row>
    <row r="19" spans="1:13" x14ac:dyDescent="0.35">
      <c r="A19" s="30"/>
      <c r="B19" s="31"/>
      <c r="C19" s="32"/>
      <c r="D19" s="31"/>
      <c r="E19" s="33"/>
      <c r="F19" s="33"/>
      <c r="G19" s="33"/>
      <c r="H19" s="33"/>
      <c r="I19" s="33"/>
      <c r="J19" s="33"/>
      <c r="K19" s="33"/>
      <c r="L19" s="33"/>
      <c r="M19" s="33"/>
    </row>
    <row r="20" spans="1:13" x14ac:dyDescent="0.35">
      <c r="A20" s="35"/>
      <c r="B20" s="35"/>
      <c r="C20" s="35"/>
      <c r="D20" s="35"/>
      <c r="E20" s="36"/>
      <c r="F20" s="36"/>
      <c r="G20" s="36"/>
      <c r="H20" s="36"/>
      <c r="I20" s="36"/>
      <c r="J20" s="36"/>
      <c r="K20" s="36"/>
      <c r="L20" s="36"/>
      <c r="M20" s="36"/>
    </row>
    <row r="21" spans="1:13" x14ac:dyDescent="0.35">
      <c r="A21" s="30"/>
      <c r="B21" s="31"/>
      <c r="C21" s="32"/>
      <c r="D21" s="31"/>
      <c r="E21" s="33"/>
      <c r="F21" s="33"/>
      <c r="G21" s="33"/>
      <c r="H21" s="33"/>
      <c r="I21" s="33"/>
      <c r="J21" s="33"/>
      <c r="K21" s="33"/>
      <c r="L21" s="33"/>
      <c r="M21" s="33"/>
    </row>
    <row r="22" spans="1:13" x14ac:dyDescent="0.35">
      <c r="A22" s="35"/>
      <c r="B22" s="35"/>
      <c r="C22" s="35"/>
      <c r="D22" s="35"/>
      <c r="E22" s="36"/>
      <c r="F22" s="36"/>
      <c r="G22" s="36"/>
      <c r="H22" s="36"/>
      <c r="I22" s="36"/>
      <c r="J22" s="36"/>
      <c r="K22" s="36"/>
      <c r="L22" s="36"/>
      <c r="M22" s="36"/>
    </row>
    <row r="23" spans="1:13" x14ac:dyDescent="0.35">
      <c r="A23" s="30"/>
      <c r="B23" s="31"/>
      <c r="C23" s="32"/>
      <c r="D23" s="31"/>
      <c r="E23" s="33"/>
      <c r="F23" s="33"/>
      <c r="G23" s="33"/>
      <c r="H23" s="33"/>
      <c r="I23" s="33"/>
      <c r="J23" s="33"/>
      <c r="K23" s="33"/>
      <c r="L23" s="33"/>
      <c r="M23" s="33"/>
    </row>
    <row r="24" spans="1:13" x14ac:dyDescent="0.35">
      <c r="A24" s="35"/>
      <c r="B24" s="35"/>
      <c r="C24" s="35"/>
      <c r="D24" s="35"/>
      <c r="E24" s="36"/>
      <c r="F24" s="36"/>
      <c r="G24" s="36"/>
      <c r="H24" s="36"/>
      <c r="I24" s="36"/>
      <c r="J24" s="36"/>
      <c r="K24" s="36"/>
      <c r="L24" s="36"/>
      <c r="M24" s="36"/>
    </row>
    <row r="25" spans="1:13" x14ac:dyDescent="0.35">
      <c r="A25" s="30"/>
      <c r="B25" s="31"/>
      <c r="C25" s="32"/>
      <c r="D25" s="31"/>
      <c r="E25" s="33"/>
      <c r="F25" s="33"/>
      <c r="G25" s="33"/>
      <c r="H25" s="33"/>
      <c r="I25" s="33"/>
      <c r="J25" s="33"/>
      <c r="K25" s="33"/>
      <c r="L25" s="33"/>
      <c r="M25" s="33"/>
    </row>
    <row r="26" spans="1:13" x14ac:dyDescent="0.35">
      <c r="A26" s="35"/>
      <c r="B26" s="35"/>
      <c r="C26" s="35"/>
      <c r="D26" s="35"/>
      <c r="E26" s="36"/>
      <c r="F26" s="36"/>
      <c r="G26" s="36"/>
      <c r="H26" s="36"/>
      <c r="I26" s="36"/>
      <c r="J26" s="36"/>
      <c r="K26" s="36"/>
      <c r="L26" s="36"/>
      <c r="M26" s="36"/>
    </row>
    <row r="27" spans="1:13" x14ac:dyDescent="0.35">
      <c r="A27" s="30"/>
      <c r="B27" s="31"/>
      <c r="C27" s="32"/>
      <c r="D27" s="31"/>
      <c r="E27" s="33"/>
      <c r="F27" s="33"/>
      <c r="G27" s="33"/>
      <c r="H27" s="33"/>
      <c r="I27" s="33"/>
      <c r="J27" s="33"/>
      <c r="K27" s="33"/>
      <c r="L27" s="33"/>
      <c r="M27" s="33"/>
    </row>
    <row r="28" spans="1:13" x14ac:dyDescent="0.35">
      <c r="A28" s="35"/>
      <c r="B28" s="35"/>
      <c r="C28" s="35"/>
      <c r="D28" s="35"/>
      <c r="E28" s="36"/>
      <c r="F28" s="36"/>
      <c r="G28" s="36"/>
      <c r="H28" s="36"/>
      <c r="I28" s="36"/>
      <c r="J28" s="36"/>
      <c r="K28" s="36"/>
      <c r="L28" s="36"/>
      <c r="M28" s="36"/>
    </row>
    <row r="74" spans="2:2" x14ac:dyDescent="0.35">
      <c r="B74" s="48"/>
    </row>
    <row r="166" spans="5:5" x14ac:dyDescent="0.35">
      <c r="E166" s="49"/>
    </row>
    <row r="178" spans="1:1" x14ac:dyDescent="0.35">
      <c r="A178" s="50"/>
    </row>
    <row r="201" spans="1:1" x14ac:dyDescent="0.35">
      <c r="A201" s="50"/>
    </row>
    <row r="202" spans="1:1" x14ac:dyDescent="0.35">
      <c r="A202" s="50"/>
    </row>
    <row r="203" spans="1:1" x14ac:dyDescent="0.35">
      <c r="A203" s="50"/>
    </row>
    <row r="235" spans="10:13" x14ac:dyDescent="0.35">
      <c r="J235" s="44"/>
      <c r="K235" s="44"/>
      <c r="L235" s="44"/>
      <c r="M235" s="44"/>
    </row>
    <row r="236" spans="10:13" x14ac:dyDescent="0.35">
      <c r="J236" s="44"/>
      <c r="K236" s="44"/>
      <c r="L236" s="44"/>
      <c r="M236" s="44"/>
    </row>
    <row r="237" spans="10:13" ht="25.15" x14ac:dyDescent="0.7">
      <c r="J237" s="44"/>
      <c r="K237" s="51"/>
      <c r="L237" s="44"/>
      <c r="M237" s="44"/>
    </row>
    <row r="248" spans="2:5" x14ac:dyDescent="0.35">
      <c r="E248" s="49"/>
    </row>
    <row r="255" spans="2:5" x14ac:dyDescent="0.35">
      <c r="B255" s="44"/>
    </row>
    <row r="256" spans="2:5" x14ac:dyDescent="0.35">
      <c r="B256" s="44"/>
    </row>
    <row r="257" spans="1:2" x14ac:dyDescent="0.35">
      <c r="B257" s="44"/>
    </row>
    <row r="260" spans="1:2" x14ac:dyDescent="0.35">
      <c r="A260" s="50"/>
    </row>
    <row r="282" spans="1:9" x14ac:dyDescent="0.35">
      <c r="C282" s="44"/>
      <c r="D282" s="44"/>
      <c r="E282" s="44"/>
      <c r="F282" s="44"/>
      <c r="G282" s="44"/>
      <c r="H282" s="44"/>
      <c r="I282" s="44"/>
    </row>
    <row r="283" spans="1:9" x14ac:dyDescent="0.35">
      <c r="A283" s="50"/>
      <c r="C283" s="44"/>
      <c r="D283" s="44"/>
      <c r="E283" s="44"/>
      <c r="F283" s="44"/>
      <c r="G283" s="44"/>
      <c r="H283" s="44"/>
      <c r="I283" s="44"/>
    </row>
    <row r="284" spans="1:9" x14ac:dyDescent="0.35">
      <c r="A284" s="50"/>
      <c r="C284" s="44"/>
      <c r="D284" s="44"/>
      <c r="E284" s="44"/>
      <c r="F284" s="44"/>
      <c r="G284" s="44"/>
      <c r="H284" s="44"/>
      <c r="I284" s="44"/>
    </row>
    <row r="285" spans="1:9" x14ac:dyDescent="0.35">
      <c r="A285" s="50"/>
    </row>
    <row r="286" spans="1:9" x14ac:dyDescent="0.35">
      <c r="A286" s="44"/>
    </row>
    <row r="287" spans="1:9" x14ac:dyDescent="0.35">
      <c r="A287" s="44"/>
    </row>
    <row r="288" spans="1:9" x14ac:dyDescent="0.35">
      <c r="A288" s="44"/>
    </row>
    <row r="330" spans="5:5" x14ac:dyDescent="0.35">
      <c r="E330" s="49"/>
    </row>
    <row r="342" spans="1:5" x14ac:dyDescent="0.35">
      <c r="A342" s="50"/>
      <c r="E342" s="48"/>
    </row>
    <row r="343" spans="1:5" x14ac:dyDescent="0.35">
      <c r="E343" s="49"/>
    </row>
    <row r="346" spans="1:5" x14ac:dyDescent="0.35">
      <c r="E346" s="49"/>
    </row>
    <row r="347" spans="1:5" x14ac:dyDescent="0.35">
      <c r="E347" s="48"/>
    </row>
    <row r="356" spans="1:6" x14ac:dyDescent="0.35">
      <c r="C356" s="44"/>
      <c r="D356" s="44"/>
      <c r="E356" s="44"/>
      <c r="F356" s="44"/>
    </row>
    <row r="357" spans="1:6" x14ac:dyDescent="0.35">
      <c r="A357" s="50"/>
      <c r="C357" s="44"/>
      <c r="D357" s="44"/>
      <c r="E357" s="44"/>
      <c r="F357" s="44"/>
    </row>
    <row r="358" spans="1:6" x14ac:dyDescent="0.35">
      <c r="A358" s="50"/>
      <c r="C358" s="44"/>
      <c r="D358" s="44"/>
      <c r="E358" s="44"/>
      <c r="F358" s="44"/>
    </row>
    <row r="359" spans="1:6" x14ac:dyDescent="0.35">
      <c r="A359" s="50"/>
    </row>
    <row r="422" spans="3:6" x14ac:dyDescent="0.35">
      <c r="C422" s="44"/>
      <c r="D422" s="44"/>
      <c r="E422" s="44"/>
      <c r="F422" s="44"/>
    </row>
    <row r="423" spans="3:6" x14ac:dyDescent="0.35">
      <c r="C423" s="44"/>
      <c r="D423" s="44"/>
      <c r="E423" s="44"/>
      <c r="F423" s="44"/>
    </row>
    <row r="424" spans="3:6" x14ac:dyDescent="0.35">
      <c r="C424" s="44"/>
      <c r="D424" s="44"/>
      <c r="E424" s="44"/>
      <c r="F424" s="44"/>
    </row>
    <row r="488" spans="4:4" x14ac:dyDescent="0.35">
      <c r="D488" s="49"/>
    </row>
    <row r="489" spans="4:4" x14ac:dyDescent="0.35">
      <c r="D489" s="48"/>
    </row>
    <row r="499" spans="4:4" x14ac:dyDescent="0.35">
      <c r="D499" s="49"/>
    </row>
    <row r="500" spans="4:4" x14ac:dyDescent="0.35">
      <c r="D500" s="48"/>
    </row>
    <row r="510" spans="4:4" x14ac:dyDescent="0.35">
      <c r="D510" s="49"/>
    </row>
    <row r="511" spans="4:4" x14ac:dyDescent="0.35">
      <c r="D511" s="48"/>
    </row>
    <row r="517" spans="3:6" x14ac:dyDescent="0.35">
      <c r="D517" s="49"/>
    </row>
    <row r="518" spans="3:6" x14ac:dyDescent="0.35">
      <c r="D518" s="48"/>
    </row>
    <row r="523" spans="3:6" x14ac:dyDescent="0.35">
      <c r="C523" s="44"/>
      <c r="D523" s="44"/>
      <c r="E523" s="44"/>
      <c r="F523" s="44"/>
    </row>
    <row r="524" spans="3:6" x14ac:dyDescent="0.35">
      <c r="C524" s="44"/>
      <c r="D524" s="44"/>
      <c r="E524" s="44"/>
      <c r="F524" s="44"/>
    </row>
    <row r="525" spans="3:6" x14ac:dyDescent="0.35">
      <c r="C525" s="44"/>
      <c r="D525" s="44"/>
      <c r="E525" s="44"/>
      <c r="F525" s="44"/>
    </row>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Unclassified</Classification>
    <Descriptor xmlns="631298fc-6a88-4548-b7d9-3b164918c4a3" xsi:nil="true"/>
    <Applicable_x0020_Start_x0020_Date xmlns="631298fc-6a88-4548-b7d9-3b164918c4a3">2011-09-14T23:00:00+00:00</Applicable_x0020_Start_x0020_Date>
    <Organisation xmlns="631298fc-6a88-4548-b7d9-3b164918c4a3">Choose an Organisation</Organisation>
    <Applicable_x0020_Duration xmlns="631298fc-6a88-4548-b7d9-3b164918c4a3">-</Applicable_x0020_Dur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69773578-b348-4185-91b0-0c3a7eda8d2a" ContentTypeId="0x0101004C9F495A7355574383679A0A27B29121" PreviousValue="false"/>
</file>

<file path=customXml/item4.xml><?xml version="1.0" encoding="utf-8"?>
<ct:contentTypeSchema xmlns:ct="http://schemas.microsoft.com/office/2006/metadata/contentType" xmlns:ma="http://schemas.microsoft.com/office/2006/metadata/properties/metaAttributes" ct:_="" ma:_="" ma:contentTypeName="Analysis" ma:contentTypeID="0x0101004C9F495A7355574383679A0A27B2912100EA173FD8BA8CDA4A8A3023E100EA169F" ma:contentTypeVersion="2" ma:contentTypeDescription="This is used to create spreadsheets" ma:contentTypeScope="" ma:versionID="2286f7cde40d0d2d710bb16a3398773d">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9fc8d84820d098ed6ec4940ef6c4aa33"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B13560DD-1429-4644-856F-08341210032B}"/>
</file>

<file path=customXml/itemProps2.xml><?xml version="1.0" encoding="utf-8"?>
<ds:datastoreItem xmlns:ds="http://schemas.openxmlformats.org/officeDocument/2006/customXml" ds:itemID="{064492DF-24DB-467C-81D3-802950814983}"/>
</file>

<file path=customXml/itemProps3.xml><?xml version="1.0" encoding="utf-8"?>
<ds:datastoreItem xmlns:ds="http://schemas.openxmlformats.org/officeDocument/2006/customXml" ds:itemID="{F3815593-B59D-420D-8520-93B7D5D27454}"/>
</file>

<file path=customXml/itemProps4.xml><?xml version="1.0" encoding="utf-8"?>
<ds:datastoreItem xmlns:ds="http://schemas.openxmlformats.org/officeDocument/2006/customXml" ds:itemID="{FC63268A-F3C8-400F-8F1B-A9E4CE1E48C9}"/>
</file>

<file path=customXml/itemProps5.xml><?xml version="1.0" encoding="utf-8"?>
<ds:datastoreItem xmlns:ds="http://schemas.openxmlformats.org/officeDocument/2006/customXml" ds:itemID="{2CAFB44B-09F5-4EF3-B12A-C30222F56F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vt:lpstr>
      <vt:lpstr>Section2</vt:lpstr>
      <vt:lpstr>Section 3</vt:lpstr>
      <vt:lpstr>Section 4</vt:lpstr>
      <vt:lpstr>Section 5</vt:lpstr>
      <vt:lpstr>CBRM Specific Calibration</vt:lpstr>
      <vt:lpstr>CBRM Specific Testing</vt:lpstr>
      <vt:lpstr>CBRM Specific Validation</vt:lpstr>
    </vt:vector>
  </TitlesOfParts>
  <Company>none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Insert Document Title</dc:title>
  <dc:creator>Neill Guha</dc:creator>
  <cp:lastModifiedBy>Ofgem</cp:lastModifiedBy>
  <cp:lastPrinted>2009-09-30T14:46:39Z</cp:lastPrinted>
  <dcterms:created xsi:type="dcterms:W3CDTF">2006-11-12T11:39:55Z</dcterms:created>
  <dcterms:modified xsi:type="dcterms:W3CDTF">2017-05-22T10:55:44Z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0x0101004C9F495A7355574383679A0A27B2912100EA173FD8BA8CDA4A8A3023E100EA169F</vt:lpwstr>
  </property>
  <property fmtid="{D5CDD505-2E9C-101B-9397-08002B2CF9AE}" pid="3" name="docIndexRef">
    <vt:lpwstr>45597bbf-cba3-4dd6-99f2-cf03ff6ef99a</vt:lpwstr>
  </property>
  <property fmtid="{D5CDD505-2E9C-101B-9397-08002B2CF9AE}" pid="4" name="bjSaver">
    <vt:lpwstr>nbPXGlehV1PdSIBeElNa4i6LaRy8ySnh</vt:lpwstr>
  </property>
  <property fmtid="{D5CDD505-2E9C-101B-9397-08002B2CF9AE}" pid="5" name="BJSCc5a055b0-1bed-4579_x">
    <vt:lpwstr/>
  </property>
  <property fmtid="{D5CDD505-2E9C-101B-9397-08002B2CF9AE}" pid="6" name="BJSCdd9eba61-d6b9-469b_x">
    <vt:lpwstr>Internal Only</vt:lpwstr>
  </property>
  <property fmtid="{D5CDD505-2E9C-101B-9397-08002B2CF9AE}" pid="7" name="BJSCSummaryMarking">
    <vt:lpwstr>OFFICIAL Internal Only</vt:lpwstr>
  </property>
  <property fmtid="{D5CDD505-2E9C-101B-9397-08002B2CF9AE}" pid="8" name="BJSCInternalLabel">
    <vt:lpwstr>&lt;?xml version="1.0" encoding="us-ascii"?&gt;&lt;sisl xmlns:xsi="http://www.w3.org/2001/XMLSchema-instance" xmlns:xsd="http://www.w3.org/2001/XMLSchema" sislVersion="0" policy="973096ae-7329-4b3b-9368-47aeba6959e1" xmlns="http://www.boldonjames.com/2008/01/sie/internal/label"&gt;&lt;element uid="id_classification_nonbusiness" value="" /&gt;&lt;element uid="eaadb568-f939-47e9-ab90-f00bdd47735e" value="" /&gt;&lt;/sisl&gt;</vt:lpwstr>
  </property>
  <property fmtid="{D5CDD505-2E9C-101B-9397-08002B2CF9AE}" pid="9" name="_AdHocReviewCycleID">
    <vt:i4>1425625378</vt:i4>
  </property>
  <property fmtid="{D5CDD505-2E9C-101B-9397-08002B2CF9AE}" pid="10" name="_NewReviewCycle">
    <vt:lpwstr/>
  </property>
  <property fmtid="{D5CDD505-2E9C-101B-9397-08002B2CF9AE}" pid="11" name="_EmailSubject">
    <vt:lpwstr>Follow up of the  - testing validation and calibration</vt:lpwstr>
  </property>
  <property fmtid="{D5CDD505-2E9C-101B-9397-08002B2CF9AE}" pid="12" name="_AuthorEmail">
    <vt:lpwstr>Calum.Storrie@ScottishPower.com</vt:lpwstr>
  </property>
  <property fmtid="{D5CDD505-2E9C-101B-9397-08002B2CF9AE}" pid="13" name="_AuthorEmailDisplayName">
    <vt:lpwstr>Storrie, Calum</vt:lpwstr>
  </property>
  <property fmtid="{D5CDD505-2E9C-101B-9397-08002B2CF9AE}" pid="14" name="_PreviousAdHocReviewCycleID">
    <vt:i4>492861676</vt:i4>
  </property>
  <property fmtid="{D5CDD505-2E9C-101B-9397-08002B2CF9AE}" pid="15" name="_ReviewingToolsShownOnce">
    <vt:lpwstr/>
  </property>
  <property fmtid="{D5CDD505-2E9C-101B-9397-08002B2CF9AE}" pid="1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7" name="bjDocumentLabelXML-0">
    <vt:lpwstr>nternal/label"&gt;&lt;element uid="id_classification_nonbusiness" value="" /&gt;&lt;element uid="eaadb568-f939-47e9-ab90-f00bdd47735e" value="" /&gt;&lt;/sisl&gt;</vt:lpwstr>
  </property>
  <property fmtid="{D5CDD505-2E9C-101B-9397-08002B2CF9AE}" pid="18" name="bjDocumentSecurityLabel">
    <vt:lpwstr>OFFICIAL Internal Only</vt:lpwstr>
  </property>
  <property fmtid="{D5CDD505-2E9C-101B-9397-08002B2CF9AE}" pid="19" name="bjCentreHeaderLabel">
    <vt:lpwstr>&amp;"Verdana,Regular"&amp;10&amp;K000000Internal Only</vt:lpwstr>
  </property>
  <property fmtid="{D5CDD505-2E9C-101B-9397-08002B2CF9AE}" pid="20" name="bjCentreFooterLabel">
    <vt:lpwstr>&amp;"Verdana,Regular"&amp;10&amp;K000000Internal Only</vt:lpwstr>
  </property>
</Properties>
</file>