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ransburyr\Desktop\"/>
    </mc:Choice>
  </mc:AlternateContent>
  <bookViews>
    <workbookView xWindow="0" yWindow="0" windowWidth="10230" windowHeight="8895"/>
  </bookViews>
  <sheets>
    <sheet name="Tariff Table" sheetId="9" r:id="rId1"/>
    <sheet name="Current Tariff Input" sheetId="5" state="hidden" r:id="rId2"/>
    <sheet name="PV Degression Calculations" sheetId="2" state="hidden" r:id="rId3"/>
    <sheet name="New Tariffs for Extract" sheetId="4" state="hidden" r:id="rId4"/>
  </sheets>
  <definedNames>
    <definedName name="_ftn1" localSheetId="2">'PV Degression Calculations'!#REF!</definedName>
    <definedName name="_ftnref1" localSheetId="2">'PV Degression Calculations'!$D$18</definedName>
    <definedName name="_Ref323571939" localSheetId="2">'PV Degression Calculations'!$B$14</definedName>
    <definedName name="OLE_LINK3" localSheetId="3">'New Tariffs for Extract'!#REF!</definedName>
  </definedNames>
  <calcPr calcId="162913"/>
</workbook>
</file>

<file path=xl/calcChain.xml><?xml version="1.0" encoding="utf-8"?>
<calcChain xmlns="http://schemas.openxmlformats.org/spreadsheetml/2006/main">
  <c r="D5" i="2" l="1"/>
  <c r="E5" i="2" l="1"/>
  <c r="D6" i="2"/>
  <c r="D7" i="2"/>
  <c r="D8" i="2" l="1"/>
  <c r="E6" i="2" l="1"/>
  <c r="E7" i="2"/>
  <c r="E8" i="2"/>
  <c r="D27" i="2"/>
  <c r="D28" i="2"/>
  <c r="D29" i="2"/>
  <c r="D30" i="2"/>
  <c r="D31" i="2"/>
  <c r="D32" i="2"/>
  <c r="D33" i="2"/>
  <c r="D34" i="2"/>
  <c r="D35" i="2"/>
  <c r="D36" i="2"/>
  <c r="D37" i="2"/>
  <c r="D38" i="2"/>
  <c r="D39" i="2"/>
  <c r="D40" i="2"/>
  <c r="D41" i="2"/>
  <c r="D42" i="2"/>
  <c r="D43" i="2"/>
  <c r="F43" i="2" l="1"/>
  <c r="H43" i="2" s="1"/>
  <c r="G43" i="2" s="1"/>
  <c r="E43" i="2"/>
  <c r="E36" i="2"/>
  <c r="E37" i="2"/>
  <c r="E38" i="2"/>
  <c r="E39" i="2"/>
  <c r="E40" i="2"/>
  <c r="E41" i="2"/>
  <c r="E42" i="2"/>
  <c r="E33" i="2"/>
  <c r="E34" i="2"/>
  <c r="E35" i="2"/>
  <c r="E27" i="2"/>
  <c r="E28" i="2"/>
  <c r="E29" i="2"/>
  <c r="E30" i="2"/>
  <c r="E31" i="2"/>
  <c r="E32" i="2"/>
  <c r="F36" i="2" l="1"/>
  <c r="F37" i="2"/>
  <c r="F39" i="2"/>
  <c r="F40" i="2"/>
  <c r="F42" i="2"/>
  <c r="F27" i="2"/>
  <c r="H27" i="2" s="1"/>
  <c r="F28" i="2"/>
  <c r="F30" i="2"/>
  <c r="H30" i="2" s="1"/>
  <c r="F31" i="2"/>
  <c r="F33" i="2"/>
  <c r="F34" i="2"/>
  <c r="H33" i="2" l="1"/>
  <c r="H36" i="2" s="1"/>
  <c r="H39" i="2" s="1"/>
  <c r="H42" i="2" s="1"/>
  <c r="H35" i="2" s="1"/>
  <c r="G35" i="2" s="1"/>
  <c r="F29" i="2"/>
  <c r="F32" i="2"/>
  <c r="F35" i="2"/>
  <c r="F38" i="2"/>
  <c r="F41" i="2"/>
  <c r="H41" i="2" l="1"/>
  <c r="G41" i="2" s="1"/>
  <c r="H29" i="2"/>
  <c r="G29" i="2" s="1"/>
  <c r="G42" i="2"/>
  <c r="H38" i="2"/>
  <c r="G38" i="2" s="1"/>
  <c r="H32" i="2"/>
  <c r="G32" i="2" s="1"/>
  <c r="D18" i="4"/>
  <c r="D29" i="4"/>
  <c r="D12" i="4" l="1"/>
  <c r="D27" i="4"/>
  <c r="D9" i="4"/>
  <c r="D21" i="4"/>
  <c r="D24" i="4"/>
  <c r="D15" i="4"/>
  <c r="D28" i="4"/>
  <c r="G27" i="2" l="1"/>
  <c r="D7" i="4"/>
  <c r="D10" i="4"/>
  <c r="H28" i="2"/>
  <c r="G28" i="2" s="1"/>
  <c r="G30" i="2"/>
  <c r="D13" i="4"/>
  <c r="H31" i="2"/>
  <c r="H34" i="2"/>
  <c r="D17" i="4" s="1"/>
  <c r="D11" i="4" l="1"/>
  <c r="D8" i="4"/>
  <c r="G33" i="2"/>
  <c r="D14" i="4"/>
  <c r="G31" i="2"/>
  <c r="D16" i="4"/>
  <c r="G34" i="2"/>
  <c r="G36" i="2" l="1"/>
  <c r="D19" i="4"/>
  <c r="D22" i="4"/>
  <c r="H37" i="2"/>
  <c r="G37" i="2" l="1"/>
  <c r="D23" i="4"/>
  <c r="D20" i="4"/>
  <c r="G39" i="2"/>
  <c r="D25" i="4"/>
  <c r="H40" i="2"/>
  <c r="G40" i="2" l="1"/>
  <c r="D26" i="4"/>
</calcChain>
</file>

<file path=xl/sharedStrings.xml><?xml version="1.0" encoding="utf-8"?>
<sst xmlns="http://schemas.openxmlformats.org/spreadsheetml/2006/main" count="228" uniqueCount="112">
  <si>
    <t>Degression band</t>
  </si>
  <si>
    <t>0-10kW</t>
  </si>
  <si>
    <t>10-50kW</t>
  </si>
  <si>
    <t>0-10 kW</t>
  </si>
  <si>
    <t>10 – 50 kW</t>
  </si>
  <si>
    <t>Degression (%)</t>
  </si>
  <si>
    <t>point 1</t>
  </si>
  <si>
    <t>point 2</t>
  </si>
  <si>
    <t>point 3</t>
  </si>
  <si>
    <t>point 4</t>
  </si>
  <si>
    <t>Tariff band</t>
  </si>
  <si>
    <t>250kW - 5MW</t>
  </si>
  <si>
    <t>Stand alone</t>
  </si>
  <si>
    <t>Solar photovoltaic with total installed capacity of 4kW or less, where attached to or wired to provide electricity to a new building before first occupation</t>
  </si>
  <si>
    <t>Solar photovoltaic with total installed capacity of 4kW or less, where attached to or wired to provide electricity to a building which is already occupied</t>
  </si>
  <si>
    <t>Solar photovoltaic (other than stand-alone) with total installed capacity greater than 4kW but not exceeding 10kW</t>
  </si>
  <si>
    <t>Solar photovoltaic (other than stand-alone) with total installed capacity greater than 10kW but not exceeding 50kW</t>
  </si>
  <si>
    <t>Solar photovoltaic (other than stand-alone) with total installed capacity greater than 50kW but not exceeding 100kW</t>
  </si>
  <si>
    <t>Solar photovoltaic (other than stand-alone) with total installed capacity greater than 100kW  but not exceeding 150kW</t>
  </si>
  <si>
    <t>Solar photovoltaic (other than stand-alone) with total installed capacity greater than 150kW but not exceeding 250kW</t>
  </si>
  <si>
    <t>Solar photovoltaic (other than stand-alone) with total installed capacity greater than 250kW</t>
  </si>
  <si>
    <t>Stand-alone (autonomous) solar photovoltaic (not attached to a building and not wired to provide electricity to an occupied building)</t>
  </si>
  <si>
    <t>Degression %</t>
  </si>
  <si>
    <t>Existing Tariff</t>
  </si>
  <si>
    <t>New Tariff</t>
  </si>
  <si>
    <t>Tariff Band</t>
  </si>
  <si>
    <t>Higher rate</t>
  </si>
  <si>
    <t>Middle rate</t>
  </si>
  <si>
    <t>Lower rate</t>
  </si>
  <si>
    <t>Tariff Description</t>
  </si>
  <si>
    <t>point 5*</t>
  </si>
  <si>
    <t>&gt;50kW</t>
  </si>
  <si>
    <t>Stand-alone</t>
  </si>
  <si>
    <t xml:space="preserve">&gt;50kW </t>
  </si>
  <si>
    <t>Standalone</t>
  </si>
  <si>
    <t>(p/kWh)</t>
  </si>
  <si>
    <t>Description</t>
  </si>
  <si>
    <t>Tariff Dates</t>
  </si>
  <si>
    <t>Degression Percentage</t>
  </si>
  <si>
    <t>Trigger point</t>
  </si>
  <si>
    <t>N/A</t>
  </si>
  <si>
    <t>&lt;4kW Middle</t>
  </si>
  <si>
    <t>&lt;4kW Lower</t>
  </si>
  <si>
    <t>&lt;4kW Higher</t>
  </si>
  <si>
    <t>4kW - 10kW Higher</t>
  </si>
  <si>
    <t>4kW - 10kW Middle</t>
  </si>
  <si>
    <t>4kW - 10kW Lower</t>
  </si>
  <si>
    <t>10kW - 50kW Lower</t>
  </si>
  <si>
    <t>10kW - 50kW Middle</t>
  </si>
  <si>
    <t>10kW - 50kW Higher</t>
  </si>
  <si>
    <t>50kW - 150kW Higher</t>
  </si>
  <si>
    <t>50kW - 150kW Middle</t>
  </si>
  <si>
    <t>50kW - 150kW Lower</t>
  </si>
  <si>
    <t>150kW - 250kW Higher</t>
  </si>
  <si>
    <t>150kW - 250kW Middle</t>
  </si>
  <si>
    <t>150kW - 250kW Lower</t>
  </si>
  <si>
    <t>Tigger Point    (0-5)</t>
  </si>
  <si>
    <r>
      <t>Current PV Tariff Table</t>
    </r>
    <r>
      <rPr>
        <i/>
        <sz val="10"/>
        <color theme="1"/>
        <rFont val="Calibri"/>
        <family val="2"/>
        <scheme val="minor"/>
      </rPr>
      <t xml:space="preserve"> - Enter current tariffs into blue fields below.</t>
    </r>
  </si>
  <si>
    <t xml:space="preserve">Current Tariff </t>
  </si>
  <si>
    <r>
      <t>Degression Calculation</t>
    </r>
    <r>
      <rPr>
        <i/>
        <sz val="10"/>
        <color theme="1"/>
        <rFont val="Calibri"/>
        <family val="2"/>
        <scheme val="minor"/>
      </rPr>
      <t xml:space="preserve"> - Calculates new tariffs after applying degression percentage</t>
    </r>
  </si>
  <si>
    <r>
      <t>New PV Tariff Table</t>
    </r>
    <r>
      <rPr>
        <i/>
        <sz val="10"/>
        <color theme="1"/>
        <rFont val="Calibri"/>
        <family val="2"/>
        <scheme val="minor"/>
      </rPr>
      <t xml:space="preserve"> - Extract the information below and enter into publishing template</t>
    </r>
  </si>
  <si>
    <t xml:space="preserve">Stand-alone </t>
  </si>
  <si>
    <t>Trigger Point</t>
  </si>
  <si>
    <t>Actual %</t>
  </si>
  <si>
    <t>Deployment (kW)</t>
  </si>
  <si>
    <t>Max deployment (kW)</t>
  </si>
  <si>
    <r>
      <t xml:space="preserve">Deployment Calculations </t>
    </r>
    <r>
      <rPr>
        <i/>
        <sz val="10"/>
        <color theme="1"/>
        <rFont val="Calibri"/>
        <family val="2"/>
        <scheme val="minor"/>
      </rPr>
      <t>- Enter published kW totals into Deployment field below.</t>
    </r>
  </si>
  <si>
    <r>
      <t>Deployment Thresholds</t>
    </r>
    <r>
      <rPr>
        <i/>
        <sz val="10"/>
        <color theme="1"/>
        <rFont val="Calibri"/>
        <family val="2"/>
        <scheme val="minor"/>
      </rPr>
      <t xml:space="preserve"> - Updated from FIT Licence Modifications 2014 to reflect separation of Standalone</t>
    </r>
  </si>
  <si>
    <r>
      <t xml:space="preserve">Note: For each Degression Band degression may only be skipped for a </t>
    </r>
    <r>
      <rPr>
        <b/>
        <sz val="10"/>
        <color theme="1"/>
        <rFont val="Calibri"/>
        <family val="2"/>
        <scheme val="minor"/>
      </rPr>
      <t>maximum of two consecutive quarters</t>
    </r>
    <r>
      <rPr>
        <sz val="10"/>
        <color theme="1"/>
        <rFont val="Calibri"/>
        <family val="2"/>
        <scheme val="minor"/>
      </rPr>
      <t xml:space="preserve"> in a row. Where deployment is insufficient to trigger a degression in the third quarter, a 3.5% degression will occur for the affected degression band. In the event of this occurring a </t>
    </r>
    <r>
      <rPr>
        <b/>
        <sz val="10"/>
        <color theme="1"/>
        <rFont val="Calibri"/>
        <family val="2"/>
        <scheme val="minor"/>
      </rPr>
      <t>Trigger Point of 2</t>
    </r>
    <r>
      <rPr>
        <sz val="10"/>
        <color theme="1"/>
        <rFont val="Calibri"/>
        <family val="2"/>
        <scheme val="minor"/>
      </rPr>
      <t xml:space="preserve"> should be manually entered into</t>
    </r>
    <r>
      <rPr>
        <b/>
        <sz val="10"/>
        <color theme="1"/>
        <rFont val="Calibri"/>
        <family val="2"/>
        <scheme val="minor"/>
      </rPr>
      <t xml:space="preserve"> Column D</t>
    </r>
    <r>
      <rPr>
        <sz val="10"/>
        <color theme="1"/>
        <rFont val="Calibri"/>
        <family val="2"/>
        <scheme val="minor"/>
      </rPr>
      <t xml:space="preserve"> of the table above for the relevant degression band.</t>
    </r>
  </si>
  <si>
    <r>
      <t xml:space="preserve">Note: The higher (and middle) tariffs cannot be higher for a larger band than a smaller band (see paragraphs 21,22 of Annex 3 of the 2012 Licence Mods). For example the higher tariff within the 10-50kW band cannot be more than the higher tariff within the smaller 4-10kW band. Where this occurs, the higher band will also be degressed in order to match the degressed value of the lower band. The spreadsheet should automatially calculate this, but the values should be checked to ensure accuracy, including using the </t>
    </r>
    <r>
      <rPr>
        <b/>
        <sz val="10"/>
        <color theme="1"/>
        <rFont val="Calibri"/>
        <family val="2"/>
        <scheme val="minor"/>
      </rPr>
      <t>Actual % column</t>
    </r>
    <r>
      <rPr>
        <sz val="10"/>
        <color theme="1"/>
        <rFont val="Calibri"/>
        <family val="2"/>
        <scheme val="minor"/>
      </rPr>
      <t xml:space="preserve"> to help identify where this occurs.</t>
    </r>
  </si>
  <si>
    <t xml:space="preserve">Hydro generating station with total installed capacity greater than 2 MW </t>
  </si>
  <si>
    <t>Solar photovoltaic (other than stand-alone) with total installed capacity greater than 1 MW</t>
  </si>
  <si>
    <t xml:space="preserve">Stand-alone solar photovoltaic </t>
  </si>
  <si>
    <t>Wind with total installed capacity greater than 50kW but not exceeding 100 kW</t>
  </si>
  <si>
    <t>Wind with total installed capacity greater than 100kW but not exceeding 1.5 MW</t>
  </si>
  <si>
    <t>Wind with total installed capacity exceeding 1.5MW</t>
  </si>
  <si>
    <t>1 Jul to 30 Sep 2017</t>
  </si>
  <si>
    <t>1 Oct to 31 Dec 2017</t>
  </si>
  <si>
    <t>1 Jul to 30 Sep 2018</t>
  </si>
  <si>
    <t>1 Oct to 31 Dec 2018</t>
  </si>
  <si>
    <r>
      <t>1</t>
    </r>
    <r>
      <rPr>
        <vertAlign val="superscript"/>
        <sz val="8"/>
        <color theme="0"/>
        <rFont val="Calibri"/>
        <family val="2"/>
        <scheme val="minor"/>
      </rPr>
      <t xml:space="preserve"> </t>
    </r>
    <r>
      <rPr>
        <sz val="8"/>
        <color theme="0"/>
        <rFont val="Calibri"/>
        <family val="2"/>
        <scheme val="minor"/>
      </rPr>
      <t>Apr to 30 Jun 2017</t>
    </r>
  </si>
  <si>
    <r>
      <t>1</t>
    </r>
    <r>
      <rPr>
        <vertAlign val="superscript"/>
        <sz val="8"/>
        <color theme="0"/>
        <rFont val="Calibri"/>
        <family val="2"/>
        <scheme val="minor"/>
      </rPr>
      <t xml:space="preserve"> </t>
    </r>
    <r>
      <rPr>
        <sz val="8"/>
        <color theme="0"/>
        <rFont val="Calibri"/>
        <family val="2"/>
        <scheme val="minor"/>
      </rPr>
      <t>Jan  to 31 Mar 2018</t>
    </r>
  </si>
  <si>
    <r>
      <t>1</t>
    </r>
    <r>
      <rPr>
        <vertAlign val="superscript"/>
        <sz val="8"/>
        <color theme="0"/>
        <rFont val="Calibri"/>
        <family val="2"/>
        <scheme val="minor"/>
      </rPr>
      <t xml:space="preserve"> </t>
    </r>
    <r>
      <rPr>
        <sz val="8"/>
        <color theme="0"/>
        <rFont val="Calibri"/>
        <family val="2"/>
        <scheme val="minor"/>
      </rPr>
      <t>Apr to 30 Jun 2018</t>
    </r>
  </si>
  <si>
    <r>
      <t>1</t>
    </r>
    <r>
      <rPr>
        <vertAlign val="superscript"/>
        <sz val="8"/>
        <color theme="0"/>
        <rFont val="Calibri"/>
        <family val="2"/>
        <scheme val="minor"/>
      </rPr>
      <t xml:space="preserve"> </t>
    </r>
    <r>
      <rPr>
        <sz val="8"/>
        <color theme="0"/>
        <rFont val="Calibri"/>
        <family val="2"/>
        <scheme val="minor"/>
      </rPr>
      <t>Jan to 31 Mar 2019</t>
    </r>
  </si>
  <si>
    <t>Hydro generating station with total installed capacity greater than 100kW but not exceeding 500kW</t>
  </si>
  <si>
    <t>Hydro generating station with total installed capacity greater than 500kW but not exceeding 2 MW</t>
  </si>
  <si>
    <t xml:space="preserve">Solar photovoltaic (other than stand-alone) with total installed capacity of 10 kW or less </t>
  </si>
  <si>
    <t>Solar photovoltaic (other than stand-alone) with total installed capacity greater than 10 kW but not exceeding 50kW</t>
  </si>
  <si>
    <t>Solar photovoltaic (other than stand-alone) with total installed capacity greater than 50 kW but not exceeding 250kW</t>
  </si>
  <si>
    <t>Solar photovoltaic (other than stand-alone) with total installed capacity greater than 250 kW but not exceeding 1 MW</t>
  </si>
  <si>
    <t>Wind with total installed capacity of 50kW or less</t>
  </si>
  <si>
    <t>Note: FIT Payment rates for solar photovoltaic installations have been determined by the Gas and Electricity Markets Authority (Ofgem) under Article 13 of the Feed-in Tariffs Order 2012, in accordance with Annex 3 to Schedule A to Standard Licence Condition 33.</t>
  </si>
  <si>
    <t>2017/18</t>
  </si>
  <si>
    <t>Feed-in Tariff (FIT) Generation &amp; Export Payment Rate Table</t>
  </si>
  <si>
    <t>Higher</t>
  </si>
  <si>
    <t>Lower</t>
  </si>
  <si>
    <t>Middle</t>
  </si>
  <si>
    <t>Anaerobic digestion with total installed capacity greater than 250kW but not exceeding 500kW</t>
  </si>
  <si>
    <t>Anaerobic digestion with total installed capacity greater than 500kW</t>
  </si>
  <si>
    <t>Anaerobic digestion with total installed capacity of 250kW or less</t>
  </si>
  <si>
    <t>Page 2</t>
  </si>
  <si>
    <t>Export Tariff</t>
  </si>
  <si>
    <t>2018/19</t>
  </si>
  <si>
    <t>Combined Heat and Power with total installed capacity less than 2kW</t>
  </si>
  <si>
    <t>Hydro generating station with total installed capacity of  100kW or less</t>
  </si>
  <si>
    <t>Page 1</t>
  </si>
  <si>
    <t>1 April 2017 Version</t>
  </si>
  <si>
    <t>All tariff rates are specified as pence per kilowatt hour at 2017/18 values.</t>
  </si>
  <si>
    <t>Date of publication: 07/04/2017</t>
  </si>
  <si>
    <t>PV Tariff Level*</t>
  </si>
  <si>
    <t xml:space="preserve">*PV Tariff Level is detailled as follows:
Higher tariff rate will be applied if an EPC of level D or above is achieved before commissioning
Middle tariff rate will be applied if an EPC of level D or above has been achieved but the Generator owns 25 or more installations
Lower tariff rate will be applied if an EPC of level D or above is not achieved before commissioning
</t>
  </si>
  <si>
    <t>1 April 2017 - 31 March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</si>
</sst>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Verdana"/>
      <family val="2"/>
    </font>
    <font>
      <sz val="11"/>
      <color theme="1"/>
      <name val="Calibri"/>
      <family val="2"/>
      <scheme val="minor"/>
    </font>
    <font>
      <b/>
      <sz val="10"/>
      <color theme="1"/>
      <name val="Calibri"/>
      <family val="2"/>
      <scheme val="minor"/>
    </font>
    <font>
      <i/>
      <sz val="10"/>
      <color theme="1"/>
      <name val="Calibri"/>
      <family val="2"/>
      <scheme val="minor"/>
    </font>
    <font>
      <sz val="10"/>
      <color theme="1"/>
      <name val="Calibri"/>
      <family val="2"/>
      <scheme val="minor"/>
    </font>
    <font>
      <sz val="10"/>
      <color theme="0"/>
      <name val="Calibri"/>
      <family val="2"/>
      <scheme val="minor"/>
    </font>
    <font>
      <sz val="10"/>
      <color rgb="FF000000"/>
      <name val="Calibri"/>
      <family val="2"/>
      <scheme val="minor"/>
    </font>
    <font>
      <b/>
      <sz val="10"/>
      <color theme="0"/>
      <name val="Calibri"/>
      <family val="2"/>
      <scheme val="minor"/>
    </font>
    <font>
      <sz val="8"/>
      <color theme="1"/>
      <name val="Calibri"/>
      <family val="2"/>
      <scheme val="minor"/>
    </font>
    <font>
      <sz val="8"/>
      <color rgb="FF000000"/>
      <name val="Calibri"/>
      <family val="2"/>
      <scheme val="minor"/>
    </font>
    <font>
      <sz val="8"/>
      <color theme="0"/>
      <name val="Calibri"/>
      <family val="2"/>
      <scheme val="minor"/>
    </font>
    <font>
      <vertAlign val="superscript"/>
      <sz val="8"/>
      <color theme="0"/>
      <name val="Calibri"/>
      <family val="2"/>
      <scheme val="minor"/>
    </font>
    <font>
      <i/>
      <sz val="8"/>
      <color theme="1"/>
      <name val="Verdana"/>
      <family val="2"/>
    </font>
    <font>
      <sz val="8"/>
      <color theme="1"/>
      <name val="Verdana"/>
      <family val="2"/>
    </font>
    <font>
      <sz val="8"/>
      <name val="Calibri"/>
      <family val="2"/>
      <scheme val="minor"/>
    </font>
    <font>
      <b/>
      <sz val="8"/>
      <color theme="0"/>
      <name val="Calibri"/>
      <family val="2"/>
      <scheme val="minor"/>
    </font>
    <font>
      <b/>
      <sz val="8"/>
      <color rgb="FF000000"/>
      <name val="Calibri"/>
      <family val="2"/>
      <scheme val="minor"/>
    </font>
    <font>
      <b/>
      <sz val="10"/>
      <color theme="1"/>
      <name val="Verdana"/>
      <family val="2"/>
    </font>
    <font>
      <b/>
      <u/>
      <sz val="11"/>
      <color theme="1"/>
      <name val="Calibri"/>
      <family val="2"/>
      <scheme val="minor"/>
    </font>
  </fonts>
  <fills count="4">
    <fill>
      <patternFill patternType="none"/>
    </fill>
    <fill>
      <patternFill patternType="gray125"/>
    </fill>
    <fill>
      <patternFill patternType="solid">
        <fgColor rgb="FFEBF5F9"/>
        <bgColor indexed="64"/>
      </patternFill>
    </fill>
    <fill>
      <patternFill patternType="solid">
        <fgColor theme="4"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theme="0"/>
      </left>
      <right style="thin">
        <color indexed="64"/>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top style="thin">
        <color indexed="64"/>
      </top>
      <bottom style="thin">
        <color indexed="64"/>
      </bottom>
      <diagonal/>
    </border>
    <border>
      <left/>
      <right style="thin">
        <color indexed="64"/>
      </right>
      <top style="thin">
        <color indexed="64"/>
      </top>
      <bottom style="thin">
        <color theme="0"/>
      </bottom>
      <diagonal/>
    </border>
    <border>
      <left/>
      <right style="thin">
        <color theme="0"/>
      </right>
      <top style="thin">
        <color theme="0"/>
      </top>
      <bottom style="thin">
        <color indexed="64"/>
      </bottom>
      <diagonal/>
    </border>
    <border>
      <left/>
      <right style="thin">
        <color indexed="64"/>
      </right>
      <top style="thin">
        <color theme="0"/>
      </top>
      <bottom style="thin">
        <color indexed="64"/>
      </bottom>
      <diagonal/>
    </border>
    <border>
      <left/>
      <right/>
      <top style="thin">
        <color indexed="64"/>
      </top>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
      <left style="thin">
        <color theme="0"/>
      </left>
      <right/>
      <top style="thin">
        <color indexed="64"/>
      </top>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theme="0"/>
      </left>
      <right/>
      <top/>
      <bottom style="thin">
        <color theme="0"/>
      </bottom>
      <diagonal/>
    </border>
  </borders>
  <cellStyleXfs count="2">
    <xf numFmtId="0" fontId="0" fillId="0" borderId="0"/>
    <xf numFmtId="0" fontId="1" fillId="0" borderId="0"/>
  </cellStyleXfs>
  <cellXfs count="165">
    <xf numFmtId="0" fontId="0" fillId="0" borderId="0" xfId="0"/>
    <xf numFmtId="0" fontId="4" fillId="0" borderId="0" xfId="0" applyFont="1"/>
    <xf numFmtId="0" fontId="2" fillId="0" borderId="0" xfId="0" applyFont="1" applyBorder="1"/>
    <xf numFmtId="0" fontId="4" fillId="0" borderId="0" xfId="0" applyFont="1" applyBorder="1"/>
    <xf numFmtId="0" fontId="6" fillId="0" borderId="7" xfId="0" applyFont="1" applyBorder="1"/>
    <xf numFmtId="0" fontId="6" fillId="0" borderId="5" xfId="0" applyFont="1" applyBorder="1"/>
    <xf numFmtId="0" fontId="6" fillId="0" borderId="8" xfId="0" applyFont="1" applyBorder="1"/>
    <xf numFmtId="0" fontId="6" fillId="0" borderId="1" xfId="0" applyFont="1" applyBorder="1" applyAlignment="1">
      <alignment horizontal="left"/>
    </xf>
    <xf numFmtId="0" fontId="2" fillId="0" borderId="13" xfId="0" applyFont="1" applyBorder="1"/>
    <xf numFmtId="0" fontId="4" fillId="0" borderId="13" xfId="0" applyFont="1" applyBorder="1"/>
    <xf numFmtId="0" fontId="5" fillId="3" borderId="9" xfId="0" applyFont="1" applyFill="1" applyBorder="1"/>
    <xf numFmtId="0" fontId="5" fillId="3" borderId="22" xfId="0" applyFont="1" applyFill="1" applyBorder="1"/>
    <xf numFmtId="0" fontId="4" fillId="0" borderId="1" xfId="0" applyFont="1" applyBorder="1" applyAlignment="1">
      <alignment horizontal="left" wrapText="1"/>
    </xf>
    <xf numFmtId="0" fontId="4" fillId="0" borderId="7" xfId="0" applyFont="1" applyBorder="1" applyAlignment="1">
      <alignment wrapText="1"/>
    </xf>
    <xf numFmtId="0" fontId="4" fillId="0" borderId="5" xfId="0" applyFont="1" applyBorder="1" applyAlignment="1">
      <alignment wrapText="1"/>
    </xf>
    <xf numFmtId="0" fontId="4" fillId="0" borderId="8" xfId="0" applyFont="1" applyBorder="1" applyAlignment="1">
      <alignment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5" fillId="3" borderId="20" xfId="0" applyFont="1" applyFill="1" applyBorder="1" applyAlignment="1">
      <alignment horizontal="right"/>
    </xf>
    <xf numFmtId="2" fontId="6" fillId="2" borderId="2" xfId="0" applyNumberFormat="1" applyFont="1" applyFill="1" applyBorder="1" applyAlignment="1" applyProtection="1">
      <protection locked="0"/>
    </xf>
    <xf numFmtId="2" fontId="6" fillId="2" borderId="4" xfId="0" applyNumberFormat="1" applyFont="1" applyFill="1" applyBorder="1" applyAlignment="1" applyProtection="1">
      <protection locked="0"/>
    </xf>
    <xf numFmtId="2" fontId="6" fillId="2" borderId="3" xfId="0" applyNumberFormat="1" applyFont="1" applyFill="1" applyBorder="1" applyAlignment="1" applyProtection="1">
      <protection locked="0"/>
    </xf>
    <xf numFmtId="2" fontId="6" fillId="2" borderId="1" xfId="0" applyNumberFormat="1" applyFont="1" applyFill="1" applyBorder="1" applyAlignment="1" applyProtection="1">
      <protection locked="0"/>
    </xf>
    <xf numFmtId="0" fontId="2" fillId="0" borderId="0" xfId="0" applyFont="1" applyProtection="1"/>
    <xf numFmtId="0" fontId="4" fillId="0" borderId="0" xfId="0" applyFont="1" applyProtection="1"/>
    <xf numFmtId="0" fontId="5" fillId="3" borderId="9" xfId="0" applyFont="1" applyFill="1" applyBorder="1" applyAlignment="1" applyProtection="1">
      <alignment horizontal="left" vertical="center" wrapText="1"/>
    </xf>
    <xf numFmtId="0" fontId="5" fillId="3" borderId="19"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4" fillId="0" borderId="1" xfId="0" applyFont="1" applyBorder="1" applyAlignment="1" applyProtection="1">
      <alignment vertical="top" wrapText="1"/>
    </xf>
    <xf numFmtId="0" fontId="4" fillId="0" borderId="1" xfId="0" applyFont="1" applyBorder="1" applyAlignment="1" applyProtection="1">
      <alignment horizontal="center" wrapText="1"/>
    </xf>
    <xf numFmtId="10" fontId="4" fillId="0" borderId="1" xfId="0" applyNumberFormat="1" applyFont="1" applyBorder="1" applyAlignment="1" applyProtection="1">
      <alignment horizontal="center" wrapText="1"/>
    </xf>
    <xf numFmtId="0" fontId="4" fillId="0" borderId="0" xfId="0" applyFont="1" applyBorder="1" applyAlignment="1" applyProtection="1">
      <alignment vertical="top" wrapText="1"/>
    </xf>
    <xf numFmtId="0" fontId="4" fillId="0" borderId="0" xfId="0" applyFont="1" applyFill="1" applyBorder="1" applyAlignment="1" applyProtection="1">
      <alignment horizontal="center" vertical="top" wrapText="1"/>
    </xf>
    <xf numFmtId="0" fontId="4" fillId="0" borderId="0" xfId="0" applyFont="1" applyBorder="1" applyAlignment="1" applyProtection="1">
      <alignment horizontal="center" wrapText="1"/>
    </xf>
    <xf numFmtId="10" fontId="4" fillId="0" borderId="0" xfId="0" applyNumberFormat="1" applyFont="1" applyBorder="1" applyAlignment="1" applyProtection="1">
      <alignment horizontal="center" wrapText="1"/>
    </xf>
    <xf numFmtId="0" fontId="5" fillId="3" borderId="24" xfId="0" applyFont="1" applyFill="1" applyBorder="1" applyAlignment="1" applyProtection="1">
      <alignment horizontal="center" wrapText="1"/>
    </xf>
    <xf numFmtId="0" fontId="5" fillId="3" borderId="17" xfId="0" applyFont="1" applyFill="1" applyBorder="1" applyAlignment="1" applyProtection="1">
      <alignment horizontal="center" wrapText="1"/>
    </xf>
    <xf numFmtId="0" fontId="5" fillId="3" borderId="25" xfId="0" applyFont="1" applyFill="1" applyBorder="1" applyAlignment="1" applyProtection="1">
      <alignment horizontal="center" wrapText="1"/>
    </xf>
    <xf numFmtId="0" fontId="6" fillId="0" borderId="3" xfId="0" applyFont="1" applyFill="1" applyBorder="1" applyAlignment="1" applyProtection="1">
      <alignment wrapText="1"/>
    </xf>
    <xf numFmtId="10" fontId="4" fillId="0" borderId="3" xfId="0" applyNumberFormat="1" applyFont="1" applyFill="1" applyBorder="1" applyAlignment="1" applyProtection="1">
      <alignment horizontal="center"/>
    </xf>
    <xf numFmtId="10" fontId="6" fillId="0" borderId="3" xfId="0" applyNumberFormat="1" applyFont="1" applyFill="1" applyBorder="1" applyAlignment="1" applyProtection="1">
      <alignment horizontal="center" vertical="top" wrapText="1"/>
    </xf>
    <xf numFmtId="10" fontId="6" fillId="0" borderId="3" xfId="0" applyNumberFormat="1" applyFont="1" applyFill="1" applyBorder="1" applyAlignment="1" applyProtection="1">
      <alignment horizontal="center" wrapText="1"/>
    </xf>
    <xf numFmtId="0" fontId="6" fillId="0" borderId="1" xfId="0" applyFont="1" applyFill="1" applyBorder="1" applyAlignment="1" applyProtection="1">
      <alignment wrapText="1"/>
    </xf>
    <xf numFmtId="0" fontId="6" fillId="0" borderId="1" xfId="0" applyFont="1" applyFill="1" applyBorder="1" applyAlignment="1" applyProtection="1">
      <alignment horizontal="center" vertical="top" wrapText="1"/>
    </xf>
    <xf numFmtId="10" fontId="6" fillId="0" borderId="1" xfId="0" applyNumberFormat="1" applyFont="1" applyFill="1" applyBorder="1" applyAlignment="1" applyProtection="1">
      <alignment horizontal="center" vertical="top" wrapText="1"/>
    </xf>
    <xf numFmtId="10" fontId="6" fillId="0" borderId="1" xfId="0" applyNumberFormat="1" applyFont="1" applyFill="1" applyBorder="1" applyAlignment="1" applyProtection="1">
      <alignment horizontal="center" wrapText="1"/>
    </xf>
    <xf numFmtId="0" fontId="2" fillId="0" borderId="0" xfId="0" applyFont="1" applyBorder="1" applyProtection="1"/>
    <xf numFmtId="0" fontId="4" fillId="0" borderId="0" xfId="0" applyFont="1" applyBorder="1" applyProtection="1"/>
    <xf numFmtId="0" fontId="4" fillId="0" borderId="0" xfId="0" applyFont="1" applyFill="1" applyProtection="1"/>
    <xf numFmtId="0" fontId="5" fillId="3" borderId="18" xfId="0" applyFont="1" applyFill="1" applyBorder="1" applyAlignment="1" applyProtection="1">
      <alignment horizontal="left" vertical="center" wrapText="1"/>
    </xf>
    <xf numFmtId="0" fontId="5" fillId="3" borderId="21"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6" fillId="0" borderId="2" xfId="0" applyFont="1" applyBorder="1" applyProtection="1"/>
    <xf numFmtId="0" fontId="6" fillId="0" borderId="7" xfId="0" applyFont="1" applyFill="1" applyBorder="1" applyProtection="1"/>
    <xf numFmtId="4" fontId="6" fillId="0" borderId="2" xfId="0" applyNumberFormat="1" applyFont="1" applyBorder="1" applyAlignment="1" applyProtection="1">
      <alignment horizontal="center"/>
    </xf>
    <xf numFmtId="0" fontId="6" fillId="0" borderId="10" xfId="0" applyFont="1" applyBorder="1" applyAlignment="1" applyProtection="1">
      <alignment horizontal="center"/>
    </xf>
    <xf numFmtId="10" fontId="6" fillId="0" borderId="7" xfId="0" applyNumberFormat="1" applyFont="1" applyBorder="1" applyAlignment="1" applyProtection="1">
      <alignment horizontal="right"/>
    </xf>
    <xf numFmtId="10" fontId="6" fillId="0" borderId="2" xfId="0" applyNumberFormat="1" applyFont="1" applyBorder="1" applyAlignment="1" applyProtection="1">
      <alignment horizontal="right"/>
    </xf>
    <xf numFmtId="2" fontId="6" fillId="0" borderId="10" xfId="0" applyNumberFormat="1" applyFont="1" applyFill="1" applyBorder="1" applyAlignment="1" applyProtection="1">
      <alignment horizontal="right"/>
    </xf>
    <xf numFmtId="0" fontId="6" fillId="0" borderId="4" xfId="0" applyFont="1" applyBorder="1" applyAlignment="1" applyProtection="1">
      <alignment horizontal="left"/>
    </xf>
    <xf numFmtId="0" fontId="6" fillId="0" borderId="5" xfId="0" applyFont="1" applyFill="1" applyBorder="1" applyProtection="1"/>
    <xf numFmtId="4" fontId="6" fillId="0" borderId="4" xfId="0" applyNumberFormat="1" applyFont="1" applyBorder="1" applyAlignment="1" applyProtection="1">
      <alignment horizontal="center"/>
    </xf>
    <xf numFmtId="0" fontId="6" fillId="0" borderId="11" xfId="0" applyFont="1" applyBorder="1" applyAlignment="1" applyProtection="1">
      <alignment horizontal="center"/>
    </xf>
    <xf numFmtId="10" fontId="6" fillId="0" borderId="5" xfId="0" applyNumberFormat="1" applyFont="1" applyBorder="1" applyAlignment="1" applyProtection="1">
      <alignment horizontal="right"/>
    </xf>
    <xf numFmtId="10" fontId="6" fillId="0" borderId="4" xfId="0" applyNumberFormat="1" applyFont="1" applyBorder="1" applyAlignment="1" applyProtection="1">
      <alignment horizontal="right"/>
    </xf>
    <xf numFmtId="2" fontId="4" fillId="0" borderId="11" xfId="0" applyNumberFormat="1" applyFont="1" applyFill="1" applyBorder="1" applyProtection="1"/>
    <xf numFmtId="0" fontId="6" fillId="0" borderId="3" xfId="0" applyFont="1" applyBorder="1" applyProtection="1"/>
    <xf numFmtId="0" fontId="6" fillId="0" borderId="8" xfId="0" applyFont="1" applyFill="1" applyBorder="1" applyProtection="1"/>
    <xf numFmtId="4" fontId="6" fillId="0" borderId="3" xfId="0" applyNumberFormat="1" applyFont="1" applyBorder="1" applyAlignment="1" applyProtection="1">
      <alignment horizontal="center"/>
    </xf>
    <xf numFmtId="0" fontId="6" fillId="0" borderId="12" xfId="0" applyFont="1" applyBorder="1" applyAlignment="1" applyProtection="1">
      <alignment horizontal="center"/>
    </xf>
    <xf numFmtId="10" fontId="6" fillId="0" borderId="8" xfId="0" applyNumberFormat="1" applyFont="1" applyBorder="1" applyAlignment="1" applyProtection="1">
      <alignment horizontal="right"/>
    </xf>
    <xf numFmtId="10" fontId="6" fillId="0" borderId="3" xfId="0" applyNumberFormat="1" applyFont="1" applyBorder="1" applyAlignment="1" applyProtection="1">
      <alignment horizontal="right"/>
    </xf>
    <xf numFmtId="2" fontId="6" fillId="0" borderId="11" xfId="0" applyNumberFormat="1" applyFont="1" applyFill="1" applyBorder="1" applyAlignment="1" applyProtection="1">
      <alignment horizontal="right"/>
    </xf>
    <xf numFmtId="0" fontId="6" fillId="0" borderId="2" xfId="0" applyFont="1" applyBorder="1" applyAlignment="1" applyProtection="1">
      <alignment horizontal="left"/>
    </xf>
    <xf numFmtId="0" fontId="6" fillId="0" borderId="3" xfId="0" applyFont="1" applyBorder="1" applyAlignment="1" applyProtection="1">
      <alignment horizontal="left"/>
    </xf>
    <xf numFmtId="0" fontId="6" fillId="0" borderId="4" xfId="0" applyFont="1" applyFill="1" applyBorder="1" applyProtection="1"/>
    <xf numFmtId="0" fontId="6" fillId="0" borderId="3" xfId="0" applyFont="1" applyFill="1" applyBorder="1" applyProtection="1"/>
    <xf numFmtId="0" fontId="6" fillId="0" borderId="1" xfId="0" applyFont="1" applyBorder="1" applyAlignment="1" applyProtection="1">
      <alignment horizontal="left"/>
    </xf>
    <xf numFmtId="0" fontId="6" fillId="0" borderId="1" xfId="0" applyFont="1" applyFill="1" applyBorder="1" applyProtection="1"/>
    <xf numFmtId="10" fontId="6" fillId="0" borderId="9" xfId="0" applyNumberFormat="1" applyFont="1" applyBorder="1" applyAlignment="1" applyProtection="1">
      <alignment horizontal="right"/>
    </xf>
    <xf numFmtId="0" fontId="6" fillId="0" borderId="9" xfId="0" applyFont="1" applyBorder="1" applyProtection="1"/>
    <xf numFmtId="4" fontId="6" fillId="0" borderId="1" xfId="0" applyNumberFormat="1" applyFont="1" applyBorder="1" applyAlignment="1" applyProtection="1">
      <alignment horizontal="center"/>
    </xf>
    <xf numFmtId="0" fontId="6" fillId="0" borderId="6" xfId="0" applyFont="1" applyBorder="1" applyAlignment="1" applyProtection="1">
      <alignment horizontal="center"/>
    </xf>
    <xf numFmtId="2" fontId="6" fillId="0" borderId="6" xfId="0" applyNumberFormat="1" applyFont="1" applyBorder="1" applyAlignment="1" applyProtection="1">
      <alignment horizontal="right"/>
    </xf>
    <xf numFmtId="0" fontId="4" fillId="0" borderId="26" xfId="0" applyFont="1" applyBorder="1" applyProtection="1"/>
    <xf numFmtId="0" fontId="2" fillId="0" borderId="0" xfId="0" applyFont="1" applyAlignment="1" applyProtection="1"/>
    <xf numFmtId="0" fontId="2" fillId="0" borderId="0" xfId="0" applyFont="1" applyAlignment="1" applyProtection="1">
      <alignment wrapText="1"/>
    </xf>
    <xf numFmtId="0" fontId="5" fillId="3" borderId="27" xfId="0" applyFont="1" applyFill="1" applyBorder="1" applyAlignment="1" applyProtection="1">
      <alignment horizontal="left" vertical="center" wrapText="1"/>
    </xf>
    <xf numFmtId="0" fontId="7" fillId="3" borderId="28" xfId="0" applyFont="1" applyFill="1" applyBorder="1" applyAlignment="1" applyProtection="1">
      <alignment vertical="top" wrapText="1"/>
    </xf>
    <xf numFmtId="0" fontId="4" fillId="0" borderId="7" xfId="0" applyFont="1" applyBorder="1" applyAlignment="1" applyProtection="1">
      <alignment wrapText="1"/>
    </xf>
    <xf numFmtId="2" fontId="4" fillId="0" borderId="10" xfId="0" applyNumberFormat="1" applyFont="1" applyBorder="1" applyProtection="1"/>
    <xf numFmtId="0" fontId="4" fillId="0" borderId="5" xfId="0" applyFont="1" applyBorder="1" applyAlignment="1" applyProtection="1">
      <alignment wrapText="1"/>
    </xf>
    <xf numFmtId="2" fontId="4" fillId="0" borderId="11" xfId="0" applyNumberFormat="1" applyFont="1" applyBorder="1" applyProtection="1"/>
    <xf numFmtId="0" fontId="4" fillId="0" borderId="8" xfId="0" applyFont="1" applyBorder="1" applyAlignment="1" applyProtection="1">
      <alignment wrapText="1"/>
    </xf>
    <xf numFmtId="2" fontId="4" fillId="0" borderId="12" xfId="0" applyNumberFormat="1" applyFont="1" applyBorder="1" applyProtection="1"/>
    <xf numFmtId="0" fontId="4" fillId="0" borderId="9" xfId="0" applyFont="1" applyBorder="1" applyAlignment="1" applyProtection="1">
      <alignment wrapText="1"/>
    </xf>
    <xf numFmtId="0" fontId="4" fillId="0" borderId="9" xfId="0" applyFont="1" applyBorder="1" applyAlignment="1" applyProtection="1">
      <alignment horizontal="left" wrapText="1"/>
    </xf>
    <xf numFmtId="2" fontId="4" fillId="0" borderId="6" xfId="0" applyNumberFormat="1" applyFont="1" applyBorder="1" applyProtection="1"/>
    <xf numFmtId="0" fontId="4" fillId="0" borderId="0" xfId="0" applyFont="1" applyBorder="1" applyAlignment="1" applyProtection="1">
      <alignment wrapText="1"/>
    </xf>
    <xf numFmtId="3" fontId="6" fillId="0" borderId="3" xfId="0" applyNumberFormat="1" applyFont="1" applyFill="1" applyBorder="1" applyAlignment="1" applyProtection="1">
      <alignment horizontal="center" vertical="top" wrapText="1"/>
    </xf>
    <xf numFmtId="3" fontId="6" fillId="0" borderId="1" xfId="0" applyNumberFormat="1" applyFont="1" applyFill="1" applyBorder="1" applyAlignment="1" applyProtection="1">
      <alignment horizontal="center" vertical="top" wrapText="1"/>
    </xf>
    <xf numFmtId="3" fontId="6" fillId="0" borderId="3" xfId="0" applyNumberFormat="1" applyFont="1" applyFill="1" applyBorder="1" applyAlignment="1" applyProtection="1">
      <alignment horizontal="center" wrapText="1"/>
    </xf>
    <xf numFmtId="3" fontId="6" fillId="0" borderId="1" xfId="0" applyNumberFormat="1" applyFont="1" applyFill="1" applyBorder="1" applyAlignment="1" applyProtection="1">
      <alignment horizontal="center" wrapText="1"/>
    </xf>
    <xf numFmtId="3" fontId="4" fillId="2" borderId="1" xfId="0" applyNumberFormat="1" applyFont="1" applyFill="1" applyBorder="1" applyAlignment="1" applyProtection="1">
      <alignment horizontal="center" vertical="top" wrapText="1"/>
      <protection locked="0"/>
    </xf>
    <xf numFmtId="2" fontId="9" fillId="0" borderId="6" xfId="0" applyNumberFormat="1" applyFont="1" applyBorder="1" applyAlignment="1">
      <alignment horizontal="center" vertical="center" wrapText="1"/>
    </xf>
    <xf numFmtId="2" fontId="16" fillId="0" borderId="6" xfId="0" applyNumberFormat="1" applyFont="1" applyBorder="1" applyAlignment="1">
      <alignment horizontal="center" vertical="center" wrapText="1"/>
    </xf>
    <xf numFmtId="0" fontId="1" fillId="0" borderId="0" xfId="1"/>
    <xf numFmtId="0" fontId="1" fillId="0" borderId="0" xfId="1" applyAlignment="1">
      <alignment horizontal="center" vertical="center"/>
    </xf>
    <xf numFmtId="0" fontId="12" fillId="0" borderId="0" xfId="1" applyFont="1" applyAlignment="1">
      <alignment horizontal="center" vertical="center"/>
    </xf>
    <xf numFmtId="0" fontId="13" fillId="0" borderId="0" xfId="1" applyFont="1" applyAlignment="1">
      <alignment vertical="center"/>
    </xf>
    <xf numFmtId="0" fontId="13" fillId="0" borderId="0" xfId="1" applyFont="1" applyAlignment="1">
      <alignment horizontal="left" wrapText="1"/>
    </xf>
    <xf numFmtId="0" fontId="17" fillId="0" borderId="0" xfId="1" applyFont="1"/>
    <xf numFmtId="0" fontId="15" fillId="3" borderId="31" xfId="1" applyFont="1" applyFill="1" applyBorder="1" applyAlignment="1">
      <alignment horizontal="center" vertical="center" wrapText="1"/>
    </xf>
    <xf numFmtId="0" fontId="15" fillId="3" borderId="30" xfId="1" applyFont="1" applyFill="1" applyBorder="1" applyAlignment="1">
      <alignment horizontal="left" vertical="center" wrapText="1"/>
    </xf>
    <xf numFmtId="0" fontId="10" fillId="3" borderId="33" xfId="1" applyFont="1" applyFill="1" applyBorder="1" applyAlignment="1">
      <alignment horizontal="center" vertical="center" wrapText="1"/>
    </xf>
    <xf numFmtId="0" fontId="10" fillId="3" borderId="32" xfId="1" applyFont="1" applyFill="1" applyBorder="1" applyAlignment="1">
      <alignment horizontal="left" vertical="center" wrapText="1"/>
    </xf>
    <xf numFmtId="0" fontId="10" fillId="3" borderId="32" xfId="1" applyFont="1" applyFill="1" applyBorder="1" applyAlignment="1">
      <alignment vertical="center" wrapText="1"/>
    </xf>
    <xf numFmtId="0" fontId="10" fillId="3" borderId="37" xfId="1" applyFont="1" applyFill="1" applyBorder="1" applyAlignment="1">
      <alignment horizontal="center" vertical="center" wrapText="1"/>
    </xf>
    <xf numFmtId="0" fontId="10" fillId="3" borderId="36" xfId="1" applyFont="1" applyFill="1" applyBorder="1" applyAlignment="1">
      <alignment vertical="center" wrapText="1"/>
    </xf>
    <xf numFmtId="0" fontId="10" fillId="3" borderId="31" xfId="1" applyFont="1" applyFill="1" applyBorder="1" applyAlignment="1">
      <alignment horizontal="center" vertical="center" wrapText="1"/>
    </xf>
    <xf numFmtId="0" fontId="10" fillId="3" borderId="17" xfId="1" applyFont="1" applyFill="1" applyBorder="1" applyAlignment="1">
      <alignment horizontal="center" vertical="center" wrapText="1"/>
    </xf>
    <xf numFmtId="0" fontId="10" fillId="3" borderId="40" xfId="1" applyFont="1" applyFill="1" applyBorder="1" applyAlignment="1">
      <alignment horizontal="center" vertical="center" wrapText="1"/>
    </xf>
    <xf numFmtId="0" fontId="10" fillId="3" borderId="36" xfId="1" applyFont="1" applyFill="1" applyBorder="1" applyAlignment="1">
      <alignment horizontal="left" vertical="center" wrapText="1"/>
    </xf>
    <xf numFmtId="0" fontId="10" fillId="0" borderId="0" xfId="1" applyFont="1" applyFill="1" applyBorder="1" applyAlignment="1">
      <alignment horizontal="center" vertical="center"/>
    </xf>
    <xf numFmtId="0" fontId="10" fillId="0" borderId="0" xfId="1" applyFont="1" applyFill="1" applyBorder="1" applyAlignment="1">
      <alignment vertical="center"/>
    </xf>
    <xf numFmtId="2" fontId="9" fillId="0" borderId="0" xfId="1" applyNumberFormat="1" applyFont="1" applyFill="1" applyBorder="1" applyAlignment="1">
      <alignment horizontal="center" vertical="center" wrapText="1"/>
    </xf>
    <xf numFmtId="0" fontId="10" fillId="3" borderId="39" xfId="1" applyFont="1" applyFill="1" applyBorder="1" applyAlignment="1">
      <alignment horizontal="center" vertical="center" wrapText="1"/>
    </xf>
    <xf numFmtId="0" fontId="10" fillId="3" borderId="38" xfId="1" applyFont="1" applyFill="1" applyBorder="1" applyAlignment="1">
      <alignment vertical="center" wrapText="1"/>
    </xf>
    <xf numFmtId="0" fontId="1" fillId="0" borderId="0" xfId="1" applyFill="1"/>
    <xf numFmtId="0" fontId="10" fillId="3" borderId="34" xfId="1" applyFont="1" applyFill="1" applyBorder="1" applyAlignment="1">
      <alignment horizontal="center" vertical="center" wrapText="1"/>
    </xf>
    <xf numFmtId="0" fontId="10" fillId="3" borderId="16" xfId="1" applyFont="1" applyFill="1" applyBorder="1" applyAlignment="1">
      <alignment horizontal="left" vertical="center" wrapText="1"/>
    </xf>
    <xf numFmtId="0" fontId="1" fillId="0" borderId="0" xfId="1" applyBorder="1" applyAlignment="1">
      <alignment horizontal="center" vertical="center"/>
    </xf>
    <xf numFmtId="0" fontId="1" fillId="0" borderId="0" xfId="1" applyBorder="1"/>
    <xf numFmtId="0" fontId="1" fillId="0" borderId="0" xfId="1" applyFont="1" applyAlignment="1">
      <alignment horizontal="center" vertical="center"/>
    </xf>
    <xf numFmtId="0" fontId="18" fillId="0" borderId="0" xfId="1" applyFont="1" applyAlignment="1" applyProtection="1">
      <alignment horizontal="center" vertical="center"/>
      <protection locked="0"/>
    </xf>
    <xf numFmtId="0" fontId="18" fillId="0" borderId="0" xfId="1" applyFont="1" applyAlignment="1">
      <alignment horizontal="left" vertical="center"/>
    </xf>
    <xf numFmtId="10" fontId="1" fillId="0" borderId="0" xfId="1" applyNumberFormat="1"/>
    <xf numFmtId="0" fontId="8" fillId="0" borderId="0" xfId="1" applyFont="1"/>
    <xf numFmtId="0" fontId="1" fillId="0" borderId="0" xfId="1" applyFont="1"/>
    <xf numFmtId="0" fontId="8" fillId="0" borderId="0" xfId="1" applyFont="1" applyAlignment="1">
      <alignment vertical="center"/>
    </xf>
    <xf numFmtId="0" fontId="14" fillId="0" borderId="0" xfId="1" applyFont="1" applyFill="1"/>
    <xf numFmtId="0" fontId="10" fillId="3" borderId="35" xfId="1" applyFont="1" applyFill="1" applyBorder="1" applyAlignment="1">
      <alignment horizontal="center" vertical="center"/>
    </xf>
    <xf numFmtId="0" fontId="10" fillId="3" borderId="14" xfId="1" applyFont="1" applyFill="1" applyBorder="1" applyAlignment="1">
      <alignment horizontal="center" vertical="center"/>
    </xf>
    <xf numFmtId="0" fontId="10" fillId="3" borderId="32" xfId="1" applyFont="1" applyFill="1" applyBorder="1" applyAlignment="1">
      <alignment horizontal="left" vertical="center" wrapText="1"/>
    </xf>
    <xf numFmtId="0" fontId="8" fillId="0" borderId="0" xfId="1" applyFont="1" applyAlignment="1">
      <alignment horizontal="left" vertical="top" wrapText="1"/>
    </xf>
    <xf numFmtId="0" fontId="8" fillId="0" borderId="0" xfId="1" applyFont="1" applyAlignment="1">
      <alignment horizontal="left" wrapText="1"/>
    </xf>
    <xf numFmtId="0" fontId="4" fillId="0" borderId="1" xfId="0" applyFont="1" applyBorder="1" applyAlignment="1">
      <alignment horizontal="left" wrapText="1"/>
    </xf>
    <xf numFmtId="0" fontId="4" fillId="0" borderId="0" xfId="0" applyFont="1" applyAlignment="1" applyProtection="1">
      <alignment horizontal="left" vertical="top" wrapText="1"/>
    </xf>
    <xf numFmtId="0" fontId="4" fillId="0" borderId="0" xfId="0" applyFont="1" applyAlignment="1" applyProtection="1">
      <alignment horizontal="left" wrapText="1"/>
    </xf>
    <xf numFmtId="0" fontId="5" fillId="3" borderId="14" xfId="0" applyFont="1" applyFill="1" applyBorder="1" applyAlignment="1" applyProtection="1">
      <alignment horizontal="center" wrapText="1"/>
    </xf>
    <xf numFmtId="0" fontId="5" fillId="3" borderId="15" xfId="0" applyFont="1" applyFill="1" applyBorder="1" applyAlignment="1" applyProtection="1">
      <alignment horizontal="center" wrapText="1"/>
    </xf>
    <xf numFmtId="0" fontId="5" fillId="3" borderId="18" xfId="0" applyFont="1" applyFill="1" applyBorder="1" applyAlignment="1" applyProtection="1">
      <alignment wrapText="1"/>
    </xf>
    <xf numFmtId="0" fontId="5" fillId="3" borderId="23" xfId="0" applyFont="1" applyFill="1" applyBorder="1" applyAlignment="1" applyProtection="1">
      <alignment horizontal="center" wrapText="1"/>
    </xf>
    <xf numFmtId="0" fontId="5" fillId="3" borderId="16" xfId="0" applyFont="1" applyFill="1" applyBorder="1" applyAlignment="1" applyProtection="1">
      <alignment horizontal="center" wrapText="1"/>
    </xf>
    <xf numFmtId="0" fontId="5" fillId="3" borderId="10" xfId="0" applyFont="1" applyFill="1" applyBorder="1" applyAlignment="1" applyProtection="1">
      <alignment horizontal="center" wrapText="1"/>
    </xf>
    <xf numFmtId="0" fontId="5" fillId="3" borderId="7" xfId="0" applyFont="1" applyFill="1" applyBorder="1" applyAlignment="1" applyProtection="1">
      <alignment horizontal="center" wrapText="1"/>
    </xf>
    <xf numFmtId="0" fontId="5" fillId="3" borderId="26" xfId="0" applyFont="1" applyFill="1" applyBorder="1" applyAlignment="1" applyProtection="1">
      <alignment horizontal="center" vertical="top" wrapText="1"/>
    </xf>
    <xf numFmtId="0" fontId="5" fillId="3" borderId="10" xfId="0" applyFont="1" applyFill="1" applyBorder="1" applyAlignment="1" applyProtection="1">
      <alignment horizontal="center" vertical="top" wrapText="1"/>
    </xf>
    <xf numFmtId="0" fontId="5" fillId="3" borderId="13" xfId="0" applyFont="1" applyFill="1" applyBorder="1" applyAlignment="1" applyProtection="1">
      <alignment horizontal="center" vertical="top"/>
    </xf>
    <xf numFmtId="0" fontId="5" fillId="3" borderId="12" xfId="0" applyFont="1" applyFill="1" applyBorder="1" applyAlignment="1" applyProtection="1">
      <alignment horizontal="center" vertical="top"/>
    </xf>
    <xf numFmtId="0" fontId="4" fillId="0" borderId="0" xfId="0" applyFont="1" applyBorder="1" applyAlignment="1" applyProtection="1">
      <alignment wrapText="1"/>
    </xf>
    <xf numFmtId="0" fontId="4" fillId="0" borderId="9" xfId="0" applyFont="1" applyBorder="1" applyAlignment="1" applyProtection="1">
      <alignment wrapText="1"/>
    </xf>
  </cellXfs>
  <cellStyles count="2">
    <cellStyle name="Normal" xfId="0" builtinId="0"/>
    <cellStyle name="Normal 2" xfId="1"/>
  </cellStyles>
  <dxfs count="0"/>
  <tableStyles count="0" defaultTableStyle="TableStyleMedium9" defaultPivotStyle="PivotStyleLight16"/>
  <colors>
    <mruColors>
      <color rgb="FFF0FAF2"/>
      <color rgb="FF006100"/>
      <color rgb="FFECFAEF"/>
      <color rgb="FF97DCB8"/>
      <color rgb="FFE8F8EB"/>
      <color rgb="FFC6EFCE"/>
      <color rgb="FFFFCC99"/>
      <color rgb="FF366092"/>
      <color rgb="FFFFFF66"/>
      <color rgb="FFC6E8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8</xdr:col>
      <xdr:colOff>457200</xdr:colOff>
      <xdr:row>0</xdr:row>
      <xdr:rowOff>66675</xdr:rowOff>
    </xdr:from>
    <xdr:ext cx="1924050" cy="333375"/>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66675"/>
          <a:ext cx="1924050" cy="333375"/>
        </a:xfrm>
        <a:prstGeom prst="rect">
          <a:avLst/>
        </a:prstGeom>
        <a:noFill/>
        <a:ln>
          <a:noFill/>
        </a:ln>
      </xdr:spPr>
    </xdr:pic>
    <xdr:clientData/>
  </xdr:oneCellAnchor>
  <xdr:oneCellAnchor>
    <xdr:from>
      <xdr:col>8</xdr:col>
      <xdr:colOff>476250</xdr:colOff>
      <xdr:row>24</xdr:row>
      <xdr:rowOff>66675</xdr:rowOff>
    </xdr:from>
    <xdr:ext cx="1924050" cy="361950"/>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075" y="5667375"/>
          <a:ext cx="1924050" cy="36195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72"/>
  <sheetViews>
    <sheetView tabSelected="1" zoomScaleNormal="100" workbookViewId="0">
      <selection activeCell="M21" sqref="M21"/>
    </sheetView>
  </sheetViews>
  <sheetFormatPr defaultRowHeight="15" x14ac:dyDescent="0.25"/>
  <cols>
    <col min="1" max="1" width="33" style="109" customWidth="1"/>
    <col min="2" max="2" width="5.875" style="110" customWidth="1"/>
    <col min="3" max="10" width="7.125" style="110" customWidth="1"/>
    <col min="11" max="16384" width="9" style="109"/>
  </cols>
  <sheetData>
    <row r="1" spans="1:16" x14ac:dyDescent="0.25">
      <c r="A1" s="140" t="s">
        <v>108</v>
      </c>
      <c r="B1" s="138" t="s">
        <v>93</v>
      </c>
    </row>
    <row r="2" spans="1:16" x14ac:dyDescent="0.25">
      <c r="C2" s="136"/>
      <c r="D2" s="136"/>
      <c r="E2" s="137" t="s">
        <v>111</v>
      </c>
    </row>
    <row r="3" spans="1:16" x14ac:dyDescent="0.25">
      <c r="C3" s="136"/>
      <c r="D3" s="136"/>
      <c r="E3" s="137" t="s">
        <v>106</v>
      </c>
    </row>
    <row r="5" spans="1:16" x14ac:dyDescent="0.25">
      <c r="A5" s="135"/>
      <c r="B5" s="134"/>
      <c r="C5" s="144" t="s">
        <v>92</v>
      </c>
      <c r="D5" s="144"/>
      <c r="E5" s="144"/>
      <c r="F5" s="144"/>
      <c r="G5" s="144" t="s">
        <v>102</v>
      </c>
      <c r="H5" s="144"/>
      <c r="I5" s="144"/>
      <c r="J5" s="145"/>
    </row>
    <row r="6" spans="1:16" ht="35.25" x14ac:dyDescent="0.25">
      <c r="A6" s="133" t="s">
        <v>29</v>
      </c>
      <c r="B6" s="132" t="s">
        <v>109</v>
      </c>
      <c r="C6" s="123" t="s">
        <v>80</v>
      </c>
      <c r="D6" s="123" t="s">
        <v>76</v>
      </c>
      <c r="E6" s="123" t="s">
        <v>77</v>
      </c>
      <c r="F6" s="123" t="s">
        <v>81</v>
      </c>
      <c r="G6" s="123" t="s">
        <v>82</v>
      </c>
      <c r="H6" s="123" t="s">
        <v>78</v>
      </c>
      <c r="I6" s="123" t="s">
        <v>79</v>
      </c>
      <c r="J6" s="122" t="s">
        <v>83</v>
      </c>
    </row>
    <row r="7" spans="1:16" x14ac:dyDescent="0.25">
      <c r="A7" s="146" t="s">
        <v>86</v>
      </c>
      <c r="B7" s="117" t="s">
        <v>94</v>
      </c>
      <c r="C7" s="107">
        <v>4.1399999999999997</v>
      </c>
      <c r="D7" s="107">
        <v>4.07</v>
      </c>
      <c r="E7" s="107">
        <v>4</v>
      </c>
      <c r="F7" s="107">
        <v>3.93</v>
      </c>
      <c r="G7" s="107">
        <v>3.85</v>
      </c>
      <c r="H7" s="107">
        <v>3.78</v>
      </c>
      <c r="I7" s="107">
        <v>3.71</v>
      </c>
      <c r="J7" s="107">
        <v>3.64</v>
      </c>
    </row>
    <row r="8" spans="1:16" x14ac:dyDescent="0.25">
      <c r="A8" s="146"/>
      <c r="B8" s="117" t="s">
        <v>96</v>
      </c>
      <c r="C8" s="107">
        <v>3.73</v>
      </c>
      <c r="D8" s="107">
        <v>3.66</v>
      </c>
      <c r="E8" s="107">
        <v>3.6</v>
      </c>
      <c r="F8" s="107">
        <v>3.54</v>
      </c>
      <c r="G8" s="107">
        <v>3.47</v>
      </c>
      <c r="H8" s="107">
        <v>3.4</v>
      </c>
      <c r="I8" s="107">
        <v>3.34</v>
      </c>
      <c r="J8" s="107">
        <v>3.28</v>
      </c>
    </row>
    <row r="9" spans="1:16" x14ac:dyDescent="0.25">
      <c r="A9" s="146"/>
      <c r="B9" s="117" t="s">
        <v>95</v>
      </c>
      <c r="C9" s="107">
        <v>0.48</v>
      </c>
      <c r="D9" s="107">
        <v>0.43</v>
      </c>
      <c r="E9" s="107">
        <v>0.38</v>
      </c>
      <c r="F9" s="107">
        <v>0.34</v>
      </c>
      <c r="G9" s="107">
        <v>0.3</v>
      </c>
      <c r="H9" s="107">
        <v>0.24</v>
      </c>
      <c r="I9" s="107">
        <v>0.19</v>
      </c>
      <c r="J9" s="107">
        <v>0.14000000000000001</v>
      </c>
    </row>
    <row r="10" spans="1:16" x14ac:dyDescent="0.25">
      <c r="A10" s="146" t="s">
        <v>87</v>
      </c>
      <c r="B10" s="117" t="s">
        <v>94</v>
      </c>
      <c r="C10" s="107">
        <v>4.3600000000000003</v>
      </c>
      <c r="D10" s="107">
        <v>4.29</v>
      </c>
      <c r="E10" s="107">
        <v>4.22</v>
      </c>
      <c r="F10" s="107">
        <v>4.1500000000000004</v>
      </c>
      <c r="G10" s="107">
        <v>4.08</v>
      </c>
      <c r="H10" s="107">
        <v>4.01</v>
      </c>
      <c r="I10" s="107">
        <v>3.95</v>
      </c>
      <c r="J10" s="107">
        <v>3.87</v>
      </c>
    </row>
    <row r="11" spans="1:16" x14ac:dyDescent="0.25">
      <c r="A11" s="146"/>
      <c r="B11" s="117" t="s">
        <v>96</v>
      </c>
      <c r="C11" s="107">
        <v>3.92</v>
      </c>
      <c r="D11" s="107">
        <v>3.86</v>
      </c>
      <c r="E11" s="107">
        <v>3.8</v>
      </c>
      <c r="F11" s="107">
        <v>3.74</v>
      </c>
      <c r="G11" s="107">
        <v>3.67</v>
      </c>
      <c r="H11" s="107">
        <v>3.61</v>
      </c>
      <c r="I11" s="107">
        <v>3.56</v>
      </c>
      <c r="J11" s="107">
        <v>3.48</v>
      </c>
    </row>
    <row r="12" spans="1:16" x14ac:dyDescent="0.25">
      <c r="A12" s="146"/>
      <c r="B12" s="117" t="s">
        <v>95</v>
      </c>
      <c r="C12" s="107">
        <v>0.48</v>
      </c>
      <c r="D12" s="107">
        <v>0.43</v>
      </c>
      <c r="E12" s="107">
        <v>0.38</v>
      </c>
      <c r="F12" s="107">
        <v>0.34</v>
      </c>
      <c r="G12" s="107">
        <v>0.3</v>
      </c>
      <c r="H12" s="107">
        <v>0.24</v>
      </c>
      <c r="I12" s="107">
        <v>0.19</v>
      </c>
      <c r="J12" s="107">
        <v>0.14000000000000001</v>
      </c>
      <c r="M12" s="131"/>
    </row>
    <row r="13" spans="1:16" x14ac:dyDescent="0.25">
      <c r="A13" s="146" t="s">
        <v>88</v>
      </c>
      <c r="B13" s="117" t="s">
        <v>94</v>
      </c>
      <c r="C13" s="107">
        <v>1.99</v>
      </c>
      <c r="D13" s="107">
        <v>1.94</v>
      </c>
      <c r="E13" s="107">
        <v>1.89</v>
      </c>
      <c r="F13" s="107">
        <v>1.82</v>
      </c>
      <c r="G13" s="107">
        <v>1.78</v>
      </c>
      <c r="H13" s="107">
        <v>1.72</v>
      </c>
      <c r="I13" s="107">
        <v>1.68</v>
      </c>
      <c r="J13" s="107">
        <v>1.62</v>
      </c>
    </row>
    <row r="14" spans="1:16" x14ac:dyDescent="0.25">
      <c r="A14" s="146"/>
      <c r="B14" s="117" t="s">
        <v>96</v>
      </c>
      <c r="C14" s="107">
        <v>1.79</v>
      </c>
      <c r="D14" s="107">
        <v>1.75</v>
      </c>
      <c r="E14" s="107">
        <v>1.7</v>
      </c>
      <c r="F14" s="107">
        <v>1.64</v>
      </c>
      <c r="G14" s="107">
        <v>1.6</v>
      </c>
      <c r="H14" s="107">
        <v>1.55</v>
      </c>
      <c r="I14" s="107">
        <v>1.51</v>
      </c>
      <c r="J14" s="107">
        <v>1.46</v>
      </c>
    </row>
    <row r="15" spans="1:16" x14ac:dyDescent="0.25">
      <c r="A15" s="146"/>
      <c r="B15" s="117" t="s">
        <v>95</v>
      </c>
      <c r="C15" s="107">
        <v>0.48</v>
      </c>
      <c r="D15" s="107">
        <v>0.43</v>
      </c>
      <c r="E15" s="107">
        <v>0.38</v>
      </c>
      <c r="F15" s="107">
        <v>0.34</v>
      </c>
      <c r="G15" s="107">
        <v>0.3</v>
      </c>
      <c r="H15" s="107">
        <v>0.24</v>
      </c>
      <c r="I15" s="107">
        <v>0.19</v>
      </c>
      <c r="J15" s="107">
        <v>0.14000000000000001</v>
      </c>
      <c r="P15" s="139"/>
    </row>
    <row r="16" spans="1:16" ht="38.25" customHeight="1" x14ac:dyDescent="0.25">
      <c r="A16" s="119" t="s">
        <v>89</v>
      </c>
      <c r="B16" s="117"/>
      <c r="C16" s="107">
        <v>1.63</v>
      </c>
      <c r="D16" s="107">
        <v>1.59</v>
      </c>
      <c r="E16" s="107">
        <v>1.54</v>
      </c>
      <c r="F16" s="107">
        <v>1.48</v>
      </c>
      <c r="G16" s="107">
        <v>1.44</v>
      </c>
      <c r="H16" s="107">
        <v>1.37</v>
      </c>
      <c r="I16" s="107">
        <v>1.33</v>
      </c>
      <c r="J16" s="107">
        <v>1.28</v>
      </c>
    </row>
    <row r="17" spans="1:12" ht="22.5" x14ac:dyDescent="0.25">
      <c r="A17" s="119" t="s">
        <v>71</v>
      </c>
      <c r="B17" s="117"/>
      <c r="C17" s="107">
        <v>0.48</v>
      </c>
      <c r="D17" s="107">
        <v>0.43</v>
      </c>
      <c r="E17" s="107">
        <v>0.38</v>
      </c>
      <c r="F17" s="107">
        <v>0.34</v>
      </c>
      <c r="G17" s="107">
        <v>0.3</v>
      </c>
      <c r="H17" s="107">
        <v>0.24</v>
      </c>
      <c r="I17" s="107">
        <v>0.19</v>
      </c>
      <c r="J17" s="107">
        <v>0.14000000000000001</v>
      </c>
    </row>
    <row r="18" spans="1:12" x14ac:dyDescent="0.25">
      <c r="A18" s="130" t="s">
        <v>72</v>
      </c>
      <c r="B18" s="129"/>
      <c r="C18" s="107">
        <v>0.35</v>
      </c>
      <c r="D18" s="107">
        <v>0.32</v>
      </c>
      <c r="E18" s="107">
        <v>0.28000000000000003</v>
      </c>
      <c r="F18" s="107">
        <v>0.25</v>
      </c>
      <c r="G18" s="107">
        <v>0.22</v>
      </c>
      <c r="H18" s="107">
        <v>0.17</v>
      </c>
      <c r="I18" s="107">
        <v>0.14000000000000001</v>
      </c>
      <c r="J18" s="107">
        <v>0.11</v>
      </c>
    </row>
    <row r="19" spans="1:12" ht="7.5" customHeight="1" x14ac:dyDescent="0.25">
      <c r="J19" s="128"/>
    </row>
    <row r="20" spans="1:12" ht="44.25" customHeight="1" x14ac:dyDescent="0.25">
      <c r="A20" s="147" t="s">
        <v>110</v>
      </c>
      <c r="B20" s="147"/>
      <c r="C20" s="147"/>
      <c r="D20" s="147"/>
      <c r="E20" s="147"/>
      <c r="F20" s="147"/>
      <c r="G20" s="147"/>
      <c r="H20" s="147"/>
      <c r="I20" s="147"/>
      <c r="J20" s="147"/>
      <c r="K20" s="147"/>
      <c r="L20" s="147"/>
    </row>
    <row r="21" spans="1:12" ht="23.25" customHeight="1" x14ac:dyDescent="0.25">
      <c r="A21" s="148" t="s">
        <v>91</v>
      </c>
      <c r="B21" s="148"/>
      <c r="C21" s="148"/>
      <c r="D21" s="148"/>
      <c r="E21" s="148"/>
      <c r="F21" s="148"/>
      <c r="G21" s="148"/>
      <c r="H21" s="148"/>
      <c r="I21" s="148"/>
      <c r="J21" s="148"/>
      <c r="K21" s="148"/>
      <c r="L21" s="148"/>
    </row>
    <row r="22" spans="1:12" x14ac:dyDescent="0.25">
      <c r="A22" s="141"/>
      <c r="B22" s="126"/>
      <c r="C22" s="128"/>
      <c r="D22" s="128"/>
      <c r="E22" s="128"/>
      <c r="F22" s="128"/>
      <c r="G22" s="128"/>
      <c r="H22" s="128"/>
      <c r="I22" s="128"/>
      <c r="J22" s="128"/>
      <c r="K22" s="141"/>
      <c r="L22" s="143" t="s">
        <v>105</v>
      </c>
    </row>
    <row r="23" spans="1:12" x14ac:dyDescent="0.25">
      <c r="B23" s="126"/>
      <c r="C23" s="128"/>
      <c r="D23" s="128"/>
      <c r="E23" s="128"/>
      <c r="F23" s="128"/>
      <c r="G23" s="128"/>
      <c r="H23" s="128"/>
      <c r="I23" s="128"/>
      <c r="J23" s="128"/>
    </row>
    <row r="24" spans="1:12" x14ac:dyDescent="0.25">
      <c r="B24" s="126"/>
      <c r="C24" s="128"/>
      <c r="D24" s="128"/>
      <c r="E24" s="128"/>
      <c r="F24" s="128"/>
      <c r="G24" s="128"/>
      <c r="H24" s="128"/>
      <c r="I24" s="128"/>
      <c r="J24" s="128"/>
    </row>
    <row r="25" spans="1:12" x14ac:dyDescent="0.25">
      <c r="B25" s="126"/>
      <c r="C25" s="128"/>
      <c r="D25" s="128"/>
      <c r="E25" s="128"/>
      <c r="F25" s="128"/>
      <c r="G25" s="128"/>
      <c r="H25" s="128"/>
      <c r="I25" s="128"/>
      <c r="J25" s="128"/>
    </row>
    <row r="26" spans="1:12" x14ac:dyDescent="0.25">
      <c r="B26" s="126"/>
      <c r="C26" s="128"/>
      <c r="D26" s="128"/>
      <c r="E26" s="128"/>
      <c r="F26" s="128"/>
      <c r="G26" s="128"/>
      <c r="H26" s="128"/>
      <c r="I26" s="128"/>
      <c r="J26" s="128"/>
    </row>
    <row r="27" spans="1:12" ht="7.5" customHeight="1" x14ac:dyDescent="0.25">
      <c r="A27" s="127"/>
      <c r="B27" s="126"/>
      <c r="C27" s="128"/>
      <c r="D27" s="128"/>
      <c r="E27" s="128"/>
      <c r="F27" s="128"/>
      <c r="G27" s="128"/>
      <c r="H27" s="128"/>
      <c r="I27" s="128"/>
      <c r="J27" s="128"/>
    </row>
    <row r="28" spans="1:12" x14ac:dyDescent="0.25">
      <c r="A28" s="127"/>
      <c r="B28" s="126"/>
      <c r="C28" s="144" t="s">
        <v>92</v>
      </c>
      <c r="D28" s="144"/>
      <c r="E28" s="144"/>
      <c r="F28" s="144"/>
      <c r="G28" s="144" t="s">
        <v>102</v>
      </c>
      <c r="H28" s="144"/>
      <c r="I28" s="144"/>
      <c r="J28" s="145"/>
    </row>
    <row r="29" spans="1:12" ht="35.25" x14ac:dyDescent="0.25">
      <c r="A29" s="125" t="s">
        <v>36</v>
      </c>
      <c r="B29" s="124"/>
      <c r="C29" s="123" t="s">
        <v>80</v>
      </c>
      <c r="D29" s="123" t="s">
        <v>76</v>
      </c>
      <c r="E29" s="123" t="s">
        <v>77</v>
      </c>
      <c r="F29" s="123" t="s">
        <v>81</v>
      </c>
      <c r="G29" s="123" t="s">
        <v>82</v>
      </c>
      <c r="H29" s="123" t="s">
        <v>78</v>
      </c>
      <c r="I29" s="123" t="s">
        <v>79</v>
      </c>
      <c r="J29" s="122" t="s">
        <v>83</v>
      </c>
    </row>
    <row r="30" spans="1:12" ht="22.5" x14ac:dyDescent="0.25">
      <c r="A30" s="119" t="s">
        <v>104</v>
      </c>
      <c r="B30" s="117"/>
      <c r="C30" s="107">
        <v>7.8</v>
      </c>
      <c r="D30" s="107">
        <v>7.8</v>
      </c>
      <c r="E30" s="107">
        <v>7.78</v>
      </c>
      <c r="F30" s="107">
        <v>7.77</v>
      </c>
      <c r="G30" s="107">
        <v>7.75</v>
      </c>
      <c r="H30" s="107">
        <v>7.74</v>
      </c>
      <c r="I30" s="107">
        <v>7.72</v>
      </c>
      <c r="J30" s="107">
        <v>7.71</v>
      </c>
    </row>
    <row r="31" spans="1:12" ht="22.5" x14ac:dyDescent="0.25">
      <c r="A31" s="119" t="s">
        <v>84</v>
      </c>
      <c r="B31" s="117"/>
      <c r="C31" s="107">
        <v>6.26</v>
      </c>
      <c r="D31" s="107">
        <v>6.25</v>
      </c>
      <c r="E31" s="107">
        <v>6.24</v>
      </c>
      <c r="F31" s="107">
        <v>6.24</v>
      </c>
      <c r="G31" s="107">
        <v>6.23</v>
      </c>
      <c r="H31" s="107">
        <v>6.22</v>
      </c>
      <c r="I31" s="107">
        <v>6.21</v>
      </c>
      <c r="J31" s="107">
        <v>6.21</v>
      </c>
    </row>
    <row r="32" spans="1:12" ht="22.5" x14ac:dyDescent="0.25">
      <c r="A32" s="119" t="s">
        <v>85</v>
      </c>
      <c r="B32" s="117"/>
      <c r="C32" s="107">
        <v>6.26</v>
      </c>
      <c r="D32" s="107">
        <v>6.25</v>
      </c>
      <c r="E32" s="107">
        <v>6.24</v>
      </c>
      <c r="F32" s="107">
        <v>6.24</v>
      </c>
      <c r="G32" s="107">
        <v>6.23</v>
      </c>
      <c r="H32" s="107">
        <v>6.22</v>
      </c>
      <c r="I32" s="107">
        <v>6.21</v>
      </c>
      <c r="J32" s="107">
        <v>6.21</v>
      </c>
    </row>
    <row r="33" spans="1:12" ht="22.5" x14ac:dyDescent="0.25">
      <c r="A33" s="119" t="s">
        <v>70</v>
      </c>
      <c r="B33" s="117"/>
      <c r="C33" s="107">
        <v>4.54</v>
      </c>
      <c r="D33" s="107">
        <v>4.54</v>
      </c>
      <c r="E33" s="107">
        <v>4.54</v>
      </c>
      <c r="F33" s="107">
        <v>4.54</v>
      </c>
      <c r="G33" s="107">
        <v>4.54</v>
      </c>
      <c r="H33" s="107">
        <v>4.54</v>
      </c>
      <c r="I33" s="107">
        <v>4.54</v>
      </c>
      <c r="J33" s="107">
        <v>4.54</v>
      </c>
    </row>
    <row r="34" spans="1:12" x14ac:dyDescent="0.25">
      <c r="A34" s="119" t="s">
        <v>90</v>
      </c>
      <c r="B34" s="117"/>
      <c r="C34" s="107">
        <v>8.39</v>
      </c>
      <c r="D34" s="107">
        <v>8.33</v>
      </c>
      <c r="E34" s="107">
        <v>8.26</v>
      </c>
      <c r="F34" s="107">
        <v>8.19</v>
      </c>
      <c r="G34" s="107">
        <v>8.1300000000000008</v>
      </c>
      <c r="H34" s="107">
        <v>8.06</v>
      </c>
      <c r="I34" s="107">
        <v>7.98</v>
      </c>
      <c r="J34" s="107">
        <v>7.92</v>
      </c>
    </row>
    <row r="35" spans="1:12" ht="22.5" x14ac:dyDescent="0.25">
      <c r="A35" s="121" t="s">
        <v>73</v>
      </c>
      <c r="B35" s="120"/>
      <c r="C35" s="107">
        <v>4.95</v>
      </c>
      <c r="D35" s="107">
        <v>4.92</v>
      </c>
      <c r="E35" s="107">
        <v>4.88</v>
      </c>
      <c r="F35" s="107">
        <v>4.83</v>
      </c>
      <c r="G35" s="107">
        <v>4.8099999999999996</v>
      </c>
      <c r="H35" s="107">
        <v>4.75</v>
      </c>
      <c r="I35" s="107">
        <v>4.72</v>
      </c>
      <c r="J35" s="107">
        <v>4.68</v>
      </c>
    </row>
    <row r="36" spans="1:12" ht="22.5" x14ac:dyDescent="0.25">
      <c r="A36" s="119" t="s">
        <v>74</v>
      </c>
      <c r="B36" s="117"/>
      <c r="C36" s="107">
        <v>3.22</v>
      </c>
      <c r="D36" s="107">
        <v>3.2</v>
      </c>
      <c r="E36" s="107">
        <v>3.19</v>
      </c>
      <c r="F36" s="107">
        <v>3.18</v>
      </c>
      <c r="G36" s="107">
        <v>3.15</v>
      </c>
      <c r="H36" s="107">
        <v>3.12</v>
      </c>
      <c r="I36" s="107">
        <v>3.11</v>
      </c>
      <c r="J36" s="107">
        <v>3.11</v>
      </c>
    </row>
    <row r="37" spans="1:12" x14ac:dyDescent="0.25">
      <c r="A37" s="119" t="s">
        <v>75</v>
      </c>
      <c r="B37" s="117"/>
      <c r="C37" s="107">
        <v>0.83</v>
      </c>
      <c r="D37" s="107">
        <v>0.81</v>
      </c>
      <c r="E37" s="107">
        <v>0.8</v>
      </c>
      <c r="F37" s="107">
        <v>0.79</v>
      </c>
      <c r="G37" s="107">
        <v>0.78</v>
      </c>
      <c r="H37" s="107">
        <v>0.77</v>
      </c>
      <c r="I37" s="107">
        <v>0.76</v>
      </c>
      <c r="J37" s="107">
        <v>0.75</v>
      </c>
    </row>
    <row r="38" spans="1:12" ht="22.5" x14ac:dyDescent="0.25">
      <c r="A38" s="118" t="s">
        <v>99</v>
      </c>
      <c r="B38" s="117"/>
      <c r="C38" s="107">
        <v>6.24</v>
      </c>
      <c r="D38" s="107">
        <v>6.19</v>
      </c>
      <c r="E38" s="107">
        <v>6.15</v>
      </c>
      <c r="F38" s="107">
        <v>6.1</v>
      </c>
      <c r="G38" s="107">
        <v>6.06</v>
      </c>
      <c r="H38" s="107">
        <v>6.01</v>
      </c>
      <c r="I38" s="107">
        <v>5.97</v>
      </c>
      <c r="J38" s="107">
        <v>5.92</v>
      </c>
    </row>
    <row r="39" spans="1:12" ht="22.5" x14ac:dyDescent="0.25">
      <c r="A39" s="118" t="s">
        <v>97</v>
      </c>
      <c r="B39" s="117"/>
      <c r="C39" s="107">
        <v>5.9</v>
      </c>
      <c r="D39" s="107">
        <v>5.86</v>
      </c>
      <c r="E39" s="107">
        <v>5.82</v>
      </c>
      <c r="F39" s="107">
        <v>5.79</v>
      </c>
      <c r="G39" s="107">
        <v>5.74</v>
      </c>
      <c r="H39" s="107">
        <v>5.71</v>
      </c>
      <c r="I39" s="107">
        <v>5.67</v>
      </c>
      <c r="J39" s="107">
        <v>5.63</v>
      </c>
    </row>
    <row r="40" spans="1:12" ht="22.5" x14ac:dyDescent="0.25">
      <c r="A40" s="118" t="s">
        <v>98</v>
      </c>
      <c r="B40" s="117"/>
      <c r="C40" s="107">
        <v>2.2400000000000002</v>
      </c>
      <c r="D40" s="107">
        <v>2.21</v>
      </c>
      <c r="E40" s="107">
        <v>2.1800000000000002</v>
      </c>
      <c r="F40" s="107">
        <v>2.14</v>
      </c>
      <c r="G40" s="107">
        <v>2.12</v>
      </c>
      <c r="H40" s="107">
        <v>2.08</v>
      </c>
      <c r="I40" s="107">
        <v>2.04</v>
      </c>
      <c r="J40" s="107">
        <v>2.02</v>
      </c>
    </row>
    <row r="41" spans="1:12" ht="22.5" x14ac:dyDescent="0.25">
      <c r="A41" s="118" t="s">
        <v>103</v>
      </c>
      <c r="B41" s="117"/>
      <c r="C41" s="107">
        <v>13.95</v>
      </c>
      <c r="D41" s="107">
        <v>13.95</v>
      </c>
      <c r="E41" s="107">
        <v>13.95</v>
      </c>
      <c r="F41" s="107">
        <v>13.95</v>
      </c>
      <c r="G41" s="107">
        <v>13.95</v>
      </c>
      <c r="H41" s="107">
        <v>13.95</v>
      </c>
      <c r="I41" s="107">
        <v>13.95</v>
      </c>
      <c r="J41" s="107">
        <v>13.95</v>
      </c>
    </row>
    <row r="42" spans="1:12" s="114" customFormat="1" ht="12.75" x14ac:dyDescent="0.2">
      <c r="A42" s="116" t="s">
        <v>101</v>
      </c>
      <c r="B42" s="115"/>
      <c r="C42" s="108">
        <v>5.03</v>
      </c>
      <c r="D42" s="108">
        <v>5.03</v>
      </c>
      <c r="E42" s="108">
        <v>5.03</v>
      </c>
      <c r="F42" s="108">
        <v>5.03</v>
      </c>
      <c r="G42" s="108">
        <v>5.03</v>
      </c>
      <c r="H42" s="108">
        <v>5.03</v>
      </c>
      <c r="I42" s="108">
        <v>5.03</v>
      </c>
      <c r="J42" s="108">
        <v>5.03</v>
      </c>
    </row>
    <row r="43" spans="1:12" x14ac:dyDescent="0.25">
      <c r="A43" s="142" t="s">
        <v>107</v>
      </c>
      <c r="B43" s="136"/>
      <c r="C43" s="136"/>
      <c r="D43" s="136"/>
      <c r="E43" s="136"/>
      <c r="F43" s="136"/>
      <c r="G43" s="136"/>
      <c r="H43" s="136"/>
      <c r="I43" s="141"/>
      <c r="J43" s="136"/>
      <c r="K43" s="141"/>
      <c r="L43" s="141"/>
    </row>
    <row r="44" spans="1:12" x14ac:dyDescent="0.25">
      <c r="A44" s="141"/>
      <c r="B44" s="136"/>
      <c r="C44" s="136"/>
      <c r="D44" s="136"/>
      <c r="E44" s="136"/>
      <c r="F44" s="136"/>
      <c r="G44" s="136"/>
      <c r="H44" s="136"/>
      <c r="I44" s="136"/>
      <c r="J44" s="136"/>
      <c r="K44" s="141"/>
      <c r="L44" s="143" t="s">
        <v>100</v>
      </c>
    </row>
    <row r="48" spans="1:12" ht="25.5" customHeight="1" x14ac:dyDescent="0.25">
      <c r="B48" s="109"/>
      <c r="C48" s="109"/>
      <c r="D48" s="109"/>
      <c r="E48" s="109"/>
      <c r="F48" s="109"/>
      <c r="G48" s="109"/>
      <c r="H48" s="109"/>
      <c r="I48" s="109"/>
      <c r="J48" s="109"/>
    </row>
    <row r="49" spans="1:10" ht="21.75" customHeight="1" x14ac:dyDescent="0.25">
      <c r="A49" s="113"/>
      <c r="B49" s="113"/>
      <c r="C49" s="113"/>
      <c r="D49" s="113"/>
      <c r="E49" s="113"/>
      <c r="F49" s="113"/>
      <c r="G49" s="113"/>
      <c r="H49" s="113"/>
      <c r="I49" s="113"/>
      <c r="J49" s="113"/>
    </row>
    <row r="50" spans="1:10" ht="12" customHeight="1" x14ac:dyDescent="0.25">
      <c r="B50" s="111"/>
    </row>
    <row r="51" spans="1:10" ht="12" customHeight="1" x14ac:dyDescent="0.25">
      <c r="A51" s="112"/>
      <c r="B51" s="111"/>
    </row>
    <row r="52" spans="1:10" ht="26.25" customHeight="1" x14ac:dyDescent="0.25">
      <c r="B52" s="109"/>
      <c r="C52" s="109"/>
      <c r="D52" s="109"/>
      <c r="E52" s="109"/>
      <c r="F52" s="109"/>
      <c r="G52" s="109"/>
      <c r="H52" s="109"/>
      <c r="I52" s="109"/>
      <c r="J52" s="109"/>
    </row>
    <row r="53" spans="1:10" x14ac:dyDescent="0.25">
      <c r="B53" s="109"/>
      <c r="C53" s="109"/>
      <c r="D53" s="109"/>
      <c r="E53" s="109"/>
      <c r="F53" s="109"/>
      <c r="G53" s="109"/>
      <c r="H53" s="109"/>
      <c r="I53" s="109"/>
      <c r="J53" s="109"/>
    </row>
    <row r="72" s="110" customFormat="1" x14ac:dyDescent="0.2"/>
  </sheetData>
  <mergeCells count="9">
    <mergeCell ref="C28:F28"/>
    <mergeCell ref="G28:J28"/>
    <mergeCell ref="A20:L20"/>
    <mergeCell ref="A21:L21"/>
    <mergeCell ref="C5:F5"/>
    <mergeCell ref="G5:J5"/>
    <mergeCell ref="A7:A9"/>
    <mergeCell ref="A10:A12"/>
    <mergeCell ref="A13:A15"/>
  </mergeCells>
  <pageMargins left="0.70866141732283472" right="0.11811023622047245" top="0.74803149606299213" bottom="1.1811023622047245"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sheetPr>
  <dimension ref="A3:E28"/>
  <sheetViews>
    <sheetView showGridLines="0" workbookViewId="0">
      <selection activeCell="E8" sqref="E8"/>
    </sheetView>
  </sheetViews>
  <sheetFormatPr defaultRowHeight="12.75" x14ac:dyDescent="0.2"/>
  <cols>
    <col min="1" max="1" width="2.375" style="1" customWidth="1"/>
    <col min="2" max="2" width="38.75" style="1" customWidth="1"/>
    <col min="3" max="3" width="10.875" style="1" customWidth="1"/>
    <col min="4" max="4" width="12.625" style="1" customWidth="1"/>
    <col min="5" max="5" width="11.875" style="1" customWidth="1"/>
    <col min="6" max="6" width="9" style="1"/>
    <col min="7" max="7" width="9.375" style="1" customWidth="1"/>
    <col min="8" max="16384" width="9" style="1"/>
  </cols>
  <sheetData>
    <row r="3" spans="1:5" x14ac:dyDescent="0.2">
      <c r="B3" s="2" t="s">
        <v>57</v>
      </c>
      <c r="D3" s="3"/>
      <c r="E3" s="3"/>
    </row>
    <row r="4" spans="1:5" x14ac:dyDescent="0.2">
      <c r="A4" s="3"/>
      <c r="B4" s="3"/>
      <c r="C4" s="8"/>
      <c r="D4" s="9"/>
      <c r="E4" s="9"/>
    </row>
    <row r="5" spans="1:5" ht="21.75" customHeight="1" x14ac:dyDescent="0.2">
      <c r="B5" s="10" t="s">
        <v>29</v>
      </c>
      <c r="C5" s="11" t="s">
        <v>25</v>
      </c>
      <c r="D5" s="11" t="s">
        <v>0</v>
      </c>
      <c r="E5" s="19" t="s">
        <v>58</v>
      </c>
    </row>
    <row r="6" spans="1:5" x14ac:dyDescent="0.2">
      <c r="B6" s="149" t="s">
        <v>13</v>
      </c>
      <c r="C6" s="13" t="s">
        <v>26</v>
      </c>
      <c r="D6" s="4" t="s">
        <v>1</v>
      </c>
      <c r="E6" s="20"/>
    </row>
    <row r="7" spans="1:5" x14ac:dyDescent="0.2">
      <c r="B7" s="149"/>
      <c r="C7" s="14" t="s">
        <v>27</v>
      </c>
      <c r="D7" s="5" t="s">
        <v>1</v>
      </c>
      <c r="E7" s="21"/>
    </row>
    <row r="8" spans="1:5" x14ac:dyDescent="0.2">
      <c r="B8" s="149"/>
      <c r="C8" s="15" t="s">
        <v>28</v>
      </c>
      <c r="D8" s="6" t="s">
        <v>1</v>
      </c>
      <c r="E8" s="22"/>
    </row>
    <row r="9" spans="1:5" x14ac:dyDescent="0.2">
      <c r="B9" s="149" t="s">
        <v>14</v>
      </c>
      <c r="C9" s="13" t="s">
        <v>26</v>
      </c>
      <c r="D9" s="4" t="s">
        <v>1</v>
      </c>
      <c r="E9" s="20"/>
    </row>
    <row r="10" spans="1:5" x14ac:dyDescent="0.2">
      <c r="B10" s="149"/>
      <c r="C10" s="14" t="s">
        <v>27</v>
      </c>
      <c r="D10" s="5" t="s">
        <v>1</v>
      </c>
      <c r="E10" s="21"/>
    </row>
    <row r="11" spans="1:5" x14ac:dyDescent="0.2">
      <c r="B11" s="149"/>
      <c r="C11" s="15" t="s">
        <v>28</v>
      </c>
      <c r="D11" s="6" t="s">
        <v>1</v>
      </c>
      <c r="E11" s="22"/>
    </row>
    <row r="12" spans="1:5" x14ac:dyDescent="0.2">
      <c r="B12" s="149" t="s">
        <v>15</v>
      </c>
      <c r="C12" s="13" t="s">
        <v>26</v>
      </c>
      <c r="D12" s="4" t="s">
        <v>1</v>
      </c>
      <c r="E12" s="20"/>
    </row>
    <row r="13" spans="1:5" x14ac:dyDescent="0.2">
      <c r="B13" s="149"/>
      <c r="C13" s="14" t="s">
        <v>27</v>
      </c>
      <c r="D13" s="5" t="s">
        <v>1</v>
      </c>
      <c r="E13" s="21"/>
    </row>
    <row r="14" spans="1:5" x14ac:dyDescent="0.2">
      <c r="B14" s="149"/>
      <c r="C14" s="15" t="s">
        <v>28</v>
      </c>
      <c r="D14" s="6" t="s">
        <v>1</v>
      </c>
      <c r="E14" s="22"/>
    </row>
    <row r="15" spans="1:5" x14ac:dyDescent="0.2">
      <c r="B15" s="149" t="s">
        <v>16</v>
      </c>
      <c r="C15" s="13" t="s">
        <v>26</v>
      </c>
      <c r="D15" s="4" t="s">
        <v>2</v>
      </c>
      <c r="E15" s="20"/>
    </row>
    <row r="16" spans="1:5" x14ac:dyDescent="0.2">
      <c r="B16" s="149"/>
      <c r="C16" s="14" t="s">
        <v>27</v>
      </c>
      <c r="D16" s="5" t="s">
        <v>2</v>
      </c>
      <c r="E16" s="21"/>
    </row>
    <row r="17" spans="2:5" x14ac:dyDescent="0.2">
      <c r="B17" s="149"/>
      <c r="C17" s="15" t="s">
        <v>28</v>
      </c>
      <c r="D17" s="6" t="s">
        <v>2</v>
      </c>
      <c r="E17" s="22"/>
    </row>
    <row r="18" spans="2:5" x14ac:dyDescent="0.2">
      <c r="B18" s="149" t="s">
        <v>17</v>
      </c>
      <c r="C18" s="13" t="s">
        <v>26</v>
      </c>
      <c r="D18" s="16" t="s">
        <v>31</v>
      </c>
      <c r="E18" s="20"/>
    </row>
    <row r="19" spans="2:5" x14ac:dyDescent="0.2">
      <c r="B19" s="149"/>
      <c r="C19" s="14" t="s">
        <v>27</v>
      </c>
      <c r="D19" s="18" t="s">
        <v>31</v>
      </c>
      <c r="E19" s="21"/>
    </row>
    <row r="20" spans="2:5" x14ac:dyDescent="0.2">
      <c r="B20" s="149"/>
      <c r="C20" s="15" t="s">
        <v>28</v>
      </c>
      <c r="D20" s="17" t="s">
        <v>31</v>
      </c>
      <c r="E20" s="22"/>
    </row>
    <row r="21" spans="2:5" x14ac:dyDescent="0.2">
      <c r="B21" s="149" t="s">
        <v>18</v>
      </c>
      <c r="C21" s="13" t="s">
        <v>26</v>
      </c>
      <c r="D21" s="16" t="s">
        <v>31</v>
      </c>
      <c r="E21" s="20"/>
    </row>
    <row r="22" spans="2:5" x14ac:dyDescent="0.2">
      <c r="B22" s="149"/>
      <c r="C22" s="14" t="s">
        <v>27</v>
      </c>
      <c r="D22" s="18" t="s">
        <v>31</v>
      </c>
      <c r="E22" s="21"/>
    </row>
    <row r="23" spans="2:5" x14ac:dyDescent="0.2">
      <c r="B23" s="149"/>
      <c r="C23" s="15" t="s">
        <v>28</v>
      </c>
      <c r="D23" s="17" t="s">
        <v>31</v>
      </c>
      <c r="E23" s="22"/>
    </row>
    <row r="24" spans="2:5" x14ac:dyDescent="0.2">
      <c r="B24" s="149" t="s">
        <v>19</v>
      </c>
      <c r="C24" s="13" t="s">
        <v>26</v>
      </c>
      <c r="D24" s="16" t="s">
        <v>31</v>
      </c>
      <c r="E24" s="21"/>
    </row>
    <row r="25" spans="2:5" x14ac:dyDescent="0.2">
      <c r="B25" s="149"/>
      <c r="C25" s="14" t="s">
        <v>27</v>
      </c>
      <c r="D25" s="18" t="s">
        <v>31</v>
      </c>
      <c r="E25" s="21"/>
    </row>
    <row r="26" spans="2:5" x14ac:dyDescent="0.2">
      <c r="B26" s="149"/>
      <c r="C26" s="15" t="s">
        <v>28</v>
      </c>
      <c r="D26" s="17" t="s">
        <v>31</v>
      </c>
      <c r="E26" s="21"/>
    </row>
    <row r="27" spans="2:5" ht="25.5" x14ac:dyDescent="0.2">
      <c r="B27" s="12" t="s">
        <v>20</v>
      </c>
      <c r="C27" s="7"/>
      <c r="D27" s="12" t="s">
        <v>31</v>
      </c>
      <c r="E27" s="23"/>
    </row>
    <row r="28" spans="2:5" ht="24" customHeight="1" x14ac:dyDescent="0.2">
      <c r="B28" s="12" t="s">
        <v>61</v>
      </c>
      <c r="C28" s="7"/>
      <c r="D28" s="12" t="s">
        <v>61</v>
      </c>
      <c r="E28" s="23"/>
    </row>
  </sheetData>
  <sheetProtection sheet="1" objects="1" scenarios="1"/>
  <mergeCells count="7">
    <mergeCell ref="B24:B26"/>
    <mergeCell ref="B6:B8"/>
    <mergeCell ref="B9:B11"/>
    <mergeCell ref="B12:B14"/>
    <mergeCell ref="B15:B17"/>
    <mergeCell ref="B18:B20"/>
    <mergeCell ref="B21:B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B1:T44"/>
  <sheetViews>
    <sheetView showGridLines="0" zoomScaleNormal="100" workbookViewId="0">
      <selection activeCell="E19" sqref="E19"/>
    </sheetView>
  </sheetViews>
  <sheetFormatPr defaultRowHeight="12.75" x14ac:dyDescent="0.2"/>
  <cols>
    <col min="1" max="1" width="2.375" style="25" customWidth="1"/>
    <col min="2" max="2" width="19.25" style="25" customWidth="1"/>
    <col min="3" max="3" width="13.125" style="25" customWidth="1"/>
    <col min="4" max="4" width="11.375" style="25" customWidth="1"/>
    <col min="5" max="5" width="12.5" style="25" customWidth="1"/>
    <col min="6" max="6" width="11.875" style="25" customWidth="1"/>
    <col min="7" max="8" width="12.375" style="25" customWidth="1"/>
    <col min="9" max="9" width="12.125" style="25" customWidth="1"/>
    <col min="10" max="10" width="12.75" style="25" customWidth="1"/>
    <col min="11" max="11" width="11.125" style="25" customWidth="1"/>
    <col min="12" max="12" width="6.5" style="25" customWidth="1"/>
    <col min="13" max="13" width="6.25" style="25" customWidth="1"/>
    <col min="14" max="14" width="25.875" style="25" customWidth="1"/>
    <col min="15" max="15" width="10.875" style="25" customWidth="1"/>
    <col min="16" max="16384" width="9" style="25"/>
  </cols>
  <sheetData>
    <row r="1" spans="2:20" ht="7.5" customHeight="1" x14ac:dyDescent="0.2"/>
    <row r="2" spans="2:20" x14ac:dyDescent="0.2">
      <c r="B2" s="24" t="s">
        <v>66</v>
      </c>
    </row>
    <row r="3" spans="2:20" ht="6" customHeight="1" x14ac:dyDescent="0.2"/>
    <row r="4" spans="2:20" ht="27" customHeight="1" x14ac:dyDescent="0.2">
      <c r="B4" s="26" t="s">
        <v>0</v>
      </c>
      <c r="C4" s="27" t="s">
        <v>64</v>
      </c>
      <c r="D4" s="27" t="s">
        <v>56</v>
      </c>
      <c r="E4" s="28" t="s">
        <v>38</v>
      </c>
    </row>
    <row r="5" spans="2:20" x14ac:dyDescent="0.2">
      <c r="B5" s="29" t="s">
        <v>1</v>
      </c>
      <c r="C5" s="106"/>
      <c r="D5" s="30">
        <f>IF(C5&lt;='PV Degression Calculations'!C18,1,IF(C5&lt;='PV Degression Calculations'!C19,2,IF(C5&lt;='PV Degression Calculations'!C20,3,IF(C5&lt;='PV Degression Calculations'!C21,4,IF(C5&gt;'PV Degression Calculations'!C21,5)))))</f>
        <v>1</v>
      </c>
      <c r="E5" s="31">
        <f>IF(D5=1,'PV Degression Calculations'!D18, IF(D5=2,'PV Degression Calculations'!D19, IF(D5=3,'PV Degression Calculations'!D20, IF(D5=4,'PV Degression Calculations'!D21, IF(D5=5,'PV Degression Calculations'!D22)))))</f>
        <v>0</v>
      </c>
    </row>
    <row r="6" spans="2:20" x14ac:dyDescent="0.2">
      <c r="B6" s="29" t="s">
        <v>2</v>
      </c>
      <c r="C6" s="106"/>
      <c r="D6" s="30">
        <f>IF(C6&lt;='PV Degression Calculations'!E18,1,IF(C6&lt;='PV Degression Calculations'!E19,2,IF(C6&lt;='PV Degression Calculations'!E20,3,IF(C6&lt;='PV Degression Calculations'!E21,4,IF(C6&gt;'PV Degression Calculations'!E21,5)))))</f>
        <v>1</v>
      </c>
      <c r="E6" s="31">
        <f>IF(D6=1,'PV Degression Calculations'!F18, IF(D6=2,'PV Degression Calculations'!F19, IF(D6=3,'PV Degression Calculations'!F20, IF(D6=4,'PV Degression Calculations'!F21, IF(D6=5,'PV Degression Calculations'!F22)))))</f>
        <v>0</v>
      </c>
    </row>
    <row r="7" spans="2:20" x14ac:dyDescent="0.2">
      <c r="B7" s="29" t="s">
        <v>31</v>
      </c>
      <c r="C7" s="106"/>
      <c r="D7" s="30">
        <f>IF(C7&lt;='PV Degression Calculations'!G18,1,IF(C7&lt;='PV Degression Calculations'!G19,2,IF(C7&lt;='PV Degression Calculations'!G20,3,IF(C7&lt;='PV Degression Calculations'!G21,4,IF(C7&gt;'PV Degression Calculations'!G21,5)))))</f>
        <v>1</v>
      </c>
      <c r="E7" s="31">
        <f>IF(D7=1,'PV Degression Calculations'!H18, IF(D7=2,'PV Degression Calculations'!H19, IF(D7=3,'PV Degression Calculations'!H20, IF(D7=4,'PV Degression Calculations'!H21, IF(D7=5,'PV Degression Calculations'!H22)))))</f>
        <v>0</v>
      </c>
    </row>
    <row r="8" spans="2:20" x14ac:dyDescent="0.2">
      <c r="B8" s="29" t="s">
        <v>32</v>
      </c>
      <c r="C8" s="106"/>
      <c r="D8" s="30">
        <f>IF(C8&lt;='PV Degression Calculations'!I18,1,IF(C8&lt;='PV Degression Calculations'!I19,2,IF(C8&lt;='PV Degression Calculations'!I20,3,IF(C8&lt;='PV Degression Calculations'!I21,4,IF(C8&gt;'PV Degression Calculations'!I21,5)))))</f>
        <v>1</v>
      </c>
      <c r="E8" s="31">
        <f>IF(D8=1,'PV Degression Calculations'!J18, IF(D8=2,'PV Degression Calculations'!J19, IF(D8=3,'PV Degression Calculations'!J20, IF(D8=4,'PV Degression Calculations'!J21, IF(D8=5,'PV Degression Calculations'!J22)))))</f>
        <v>0</v>
      </c>
    </row>
    <row r="9" spans="2:20" ht="9" customHeight="1" x14ac:dyDescent="0.2">
      <c r="B9" s="32"/>
      <c r="C9" s="33"/>
      <c r="D9" s="34"/>
      <c r="E9" s="35"/>
    </row>
    <row r="10" spans="2:20" ht="12.75" customHeight="1" x14ac:dyDescent="0.2">
      <c r="B10" s="150" t="s">
        <v>68</v>
      </c>
      <c r="C10" s="150"/>
      <c r="D10" s="150"/>
      <c r="E10" s="150"/>
      <c r="F10" s="150"/>
      <c r="G10" s="150"/>
      <c r="H10" s="150"/>
      <c r="I10" s="150"/>
      <c r="J10" s="150"/>
      <c r="K10" s="150"/>
      <c r="L10" s="150"/>
      <c r="M10" s="150"/>
      <c r="N10" s="150"/>
      <c r="O10" s="150"/>
      <c r="P10" s="150"/>
      <c r="Q10" s="150"/>
      <c r="R10" s="150"/>
      <c r="S10" s="150"/>
      <c r="T10" s="150"/>
    </row>
    <row r="11" spans="2:20" ht="16.5" customHeight="1" x14ac:dyDescent="0.2">
      <c r="B11" s="150"/>
      <c r="C11" s="150"/>
      <c r="D11" s="150"/>
      <c r="E11" s="150"/>
      <c r="F11" s="150"/>
      <c r="G11" s="150"/>
      <c r="H11" s="150"/>
      <c r="I11" s="150"/>
      <c r="J11" s="150"/>
      <c r="K11" s="150"/>
      <c r="L11" s="150"/>
      <c r="M11" s="150"/>
      <c r="N11" s="150"/>
      <c r="O11" s="150"/>
      <c r="P11" s="150"/>
      <c r="Q11" s="150"/>
      <c r="R11" s="150"/>
      <c r="S11" s="150"/>
      <c r="T11" s="150"/>
    </row>
    <row r="12" spans="2:20" x14ac:dyDescent="0.2">
      <c r="B12" s="151" t="s">
        <v>69</v>
      </c>
      <c r="C12" s="151"/>
      <c r="D12" s="151"/>
      <c r="E12" s="151"/>
      <c r="F12" s="151"/>
      <c r="G12" s="151"/>
      <c r="H12" s="151"/>
      <c r="I12" s="151"/>
      <c r="J12" s="151"/>
      <c r="K12" s="151"/>
      <c r="L12" s="151"/>
      <c r="M12" s="151"/>
      <c r="N12" s="151"/>
      <c r="O12" s="151"/>
      <c r="P12" s="151"/>
      <c r="Q12" s="151"/>
      <c r="R12" s="151"/>
      <c r="S12" s="151"/>
      <c r="T12" s="151"/>
    </row>
    <row r="13" spans="2:20" x14ac:dyDescent="0.2">
      <c r="B13" s="151"/>
      <c r="C13" s="151"/>
      <c r="D13" s="151"/>
      <c r="E13" s="151"/>
      <c r="F13" s="151"/>
      <c r="G13" s="151"/>
      <c r="H13" s="151"/>
      <c r="I13" s="151"/>
      <c r="J13" s="151"/>
      <c r="K13" s="151"/>
      <c r="L13" s="151"/>
      <c r="M13" s="151"/>
      <c r="N13" s="151"/>
      <c r="O13" s="151"/>
      <c r="P13" s="151"/>
      <c r="Q13" s="151"/>
      <c r="R13" s="151"/>
      <c r="S13" s="151"/>
      <c r="T13" s="151"/>
    </row>
    <row r="14" spans="2:20" ht="18.75" customHeight="1" x14ac:dyDescent="0.2">
      <c r="B14" s="24" t="s">
        <v>67</v>
      </c>
    </row>
    <row r="15" spans="2:20" ht="8.25" customHeight="1" x14ac:dyDescent="0.2">
      <c r="B15" s="24"/>
    </row>
    <row r="16" spans="2:20" ht="12.75" customHeight="1" x14ac:dyDescent="0.2">
      <c r="B16" s="154" t="s">
        <v>39</v>
      </c>
      <c r="C16" s="155" t="s">
        <v>3</v>
      </c>
      <c r="D16" s="156"/>
      <c r="E16" s="155" t="s">
        <v>4</v>
      </c>
      <c r="F16" s="156"/>
      <c r="G16" s="157" t="s">
        <v>33</v>
      </c>
      <c r="H16" s="158"/>
      <c r="I16" s="152" t="s">
        <v>34</v>
      </c>
      <c r="J16" s="153"/>
    </row>
    <row r="17" spans="2:10" ht="24" customHeight="1" x14ac:dyDescent="0.2">
      <c r="B17" s="154"/>
      <c r="C17" s="36" t="s">
        <v>65</v>
      </c>
      <c r="D17" s="36" t="s">
        <v>5</v>
      </c>
      <c r="E17" s="36" t="s">
        <v>65</v>
      </c>
      <c r="F17" s="37" t="s">
        <v>5</v>
      </c>
      <c r="G17" s="36" t="s">
        <v>65</v>
      </c>
      <c r="H17" s="37" t="s">
        <v>5</v>
      </c>
      <c r="I17" s="36" t="s">
        <v>65</v>
      </c>
      <c r="J17" s="38" t="s">
        <v>5</v>
      </c>
    </row>
    <row r="18" spans="2:10" x14ac:dyDescent="0.2">
      <c r="B18" s="39" t="s">
        <v>6</v>
      </c>
      <c r="C18" s="102">
        <v>100000</v>
      </c>
      <c r="D18" s="40">
        <v>0</v>
      </c>
      <c r="E18" s="102">
        <v>50000</v>
      </c>
      <c r="F18" s="41">
        <v>0</v>
      </c>
      <c r="G18" s="104">
        <v>32500</v>
      </c>
      <c r="H18" s="42">
        <v>0</v>
      </c>
      <c r="I18" s="104">
        <v>17500</v>
      </c>
      <c r="J18" s="42">
        <v>0</v>
      </c>
    </row>
    <row r="19" spans="2:10" x14ac:dyDescent="0.2">
      <c r="B19" s="43" t="s">
        <v>7</v>
      </c>
      <c r="C19" s="103">
        <v>200000</v>
      </c>
      <c r="D19" s="45">
        <v>3.5000000000000003E-2</v>
      </c>
      <c r="E19" s="103">
        <v>100000</v>
      </c>
      <c r="F19" s="45">
        <v>3.5000000000000003E-2</v>
      </c>
      <c r="G19" s="105">
        <v>65000</v>
      </c>
      <c r="H19" s="46">
        <v>3.5000000000000003E-2</v>
      </c>
      <c r="I19" s="105">
        <v>35000</v>
      </c>
      <c r="J19" s="46">
        <v>3.5000000000000003E-2</v>
      </c>
    </row>
    <row r="20" spans="2:10" x14ac:dyDescent="0.2">
      <c r="B20" s="43" t="s">
        <v>8</v>
      </c>
      <c r="C20" s="103">
        <v>250000</v>
      </c>
      <c r="D20" s="45">
        <v>7.0000000000000007E-2</v>
      </c>
      <c r="E20" s="103">
        <v>150000</v>
      </c>
      <c r="F20" s="45">
        <v>7.0000000000000007E-2</v>
      </c>
      <c r="G20" s="105">
        <v>97500</v>
      </c>
      <c r="H20" s="46">
        <v>7.0000000000000007E-2</v>
      </c>
      <c r="I20" s="105">
        <v>52500</v>
      </c>
      <c r="J20" s="46">
        <v>7.0000000000000007E-2</v>
      </c>
    </row>
    <row r="21" spans="2:10" x14ac:dyDescent="0.2">
      <c r="B21" s="43" t="s">
        <v>9</v>
      </c>
      <c r="C21" s="103">
        <v>300000</v>
      </c>
      <c r="D21" s="45">
        <v>0.14000000000000001</v>
      </c>
      <c r="E21" s="103">
        <v>200000</v>
      </c>
      <c r="F21" s="45">
        <v>0.14000000000000001</v>
      </c>
      <c r="G21" s="105">
        <v>130000</v>
      </c>
      <c r="H21" s="46">
        <v>0.14000000000000001</v>
      </c>
      <c r="I21" s="105">
        <v>70000</v>
      </c>
      <c r="J21" s="46">
        <v>0.14000000000000001</v>
      </c>
    </row>
    <row r="22" spans="2:10" x14ac:dyDescent="0.2">
      <c r="B22" s="43" t="s">
        <v>30</v>
      </c>
      <c r="C22" s="44" t="s">
        <v>40</v>
      </c>
      <c r="D22" s="45">
        <v>0.28000000000000003</v>
      </c>
      <c r="E22" s="44" t="s">
        <v>40</v>
      </c>
      <c r="F22" s="45">
        <v>0.28000000000000003</v>
      </c>
      <c r="G22" s="44" t="s">
        <v>40</v>
      </c>
      <c r="H22" s="46">
        <v>0.28000000000000003</v>
      </c>
      <c r="I22" s="44" t="s">
        <v>40</v>
      </c>
      <c r="J22" s="46">
        <v>0.28000000000000003</v>
      </c>
    </row>
    <row r="23" spans="2:10" ht="9" customHeight="1" x14ac:dyDescent="0.2"/>
    <row r="24" spans="2:10" x14ac:dyDescent="0.2">
      <c r="B24" s="47" t="s">
        <v>59</v>
      </c>
      <c r="C24" s="48"/>
      <c r="D24" s="48"/>
      <c r="E24" s="48"/>
      <c r="F24" s="48"/>
      <c r="G24" s="48"/>
      <c r="H24" s="48"/>
      <c r="I24" s="49"/>
    </row>
    <row r="25" spans="2:10" ht="8.25" customHeight="1" x14ac:dyDescent="0.2">
      <c r="B25" s="47"/>
      <c r="C25" s="48"/>
      <c r="D25" s="48"/>
      <c r="E25" s="48"/>
      <c r="F25" s="48"/>
      <c r="G25" s="48"/>
      <c r="H25" s="48"/>
    </row>
    <row r="26" spans="2:10" ht="22.5" customHeight="1" x14ac:dyDescent="0.2">
      <c r="B26" s="50" t="s">
        <v>10</v>
      </c>
      <c r="C26" s="51" t="s">
        <v>0</v>
      </c>
      <c r="D26" s="52" t="s">
        <v>23</v>
      </c>
      <c r="E26" s="52" t="s">
        <v>62</v>
      </c>
      <c r="F26" s="52" t="s">
        <v>22</v>
      </c>
      <c r="G26" s="53" t="s">
        <v>63</v>
      </c>
      <c r="H26" s="54" t="s">
        <v>24</v>
      </c>
    </row>
    <row r="27" spans="2:10" x14ac:dyDescent="0.2">
      <c r="B27" s="55" t="s">
        <v>43</v>
      </c>
      <c r="C27" s="56" t="s">
        <v>1</v>
      </c>
      <c r="D27" s="57">
        <f>'Current Tariff Input'!E6</f>
        <v>0</v>
      </c>
      <c r="E27" s="58">
        <f>'PV Degression Calculations'!D5</f>
        <v>1</v>
      </c>
      <c r="F27" s="59">
        <f>'PV Degression Calculations'!E5</f>
        <v>0</v>
      </c>
      <c r="G27" s="60" t="str">
        <f>IFERROR(ROUND((D27-H27)/D27,3), "N/A")</f>
        <v>N/A</v>
      </c>
      <c r="H27" s="61">
        <f>ROUND((D27-(D27/100)*(F27*100)),2)</f>
        <v>0</v>
      </c>
    </row>
    <row r="28" spans="2:10" x14ac:dyDescent="0.2">
      <c r="B28" s="62" t="s">
        <v>41</v>
      </c>
      <c r="C28" s="63" t="s">
        <v>1</v>
      </c>
      <c r="D28" s="64">
        <f>'Current Tariff Input'!E7</f>
        <v>0</v>
      </c>
      <c r="E28" s="65">
        <f>'PV Degression Calculations'!D5</f>
        <v>1</v>
      </c>
      <c r="F28" s="66">
        <f>'PV Degression Calculations'!E5</f>
        <v>0</v>
      </c>
      <c r="G28" s="67" t="str">
        <f t="shared" ref="G28:G43" si="0">IFERROR(ROUND((D28-H28)/D28,3), "N/A")</f>
        <v>N/A</v>
      </c>
      <c r="H28" s="68">
        <f>ROUND((0.9*H27),2)</f>
        <v>0</v>
      </c>
    </row>
    <row r="29" spans="2:10" x14ac:dyDescent="0.2">
      <c r="B29" s="69" t="s">
        <v>42</v>
      </c>
      <c r="C29" s="70" t="s">
        <v>1</v>
      </c>
      <c r="D29" s="71">
        <f>'Current Tariff Input'!E8</f>
        <v>0</v>
      </c>
      <c r="E29" s="72">
        <f>'PV Degression Calculations'!D5</f>
        <v>1</v>
      </c>
      <c r="F29" s="73">
        <f>F42</f>
        <v>0</v>
      </c>
      <c r="G29" s="74" t="str">
        <f t="shared" si="0"/>
        <v>N/A</v>
      </c>
      <c r="H29" s="75">
        <f>H42</f>
        <v>0</v>
      </c>
    </row>
    <row r="30" spans="2:10" x14ac:dyDescent="0.2">
      <c r="B30" s="76" t="s">
        <v>44</v>
      </c>
      <c r="C30" s="63" t="s">
        <v>1</v>
      </c>
      <c r="D30" s="64">
        <f>'Current Tariff Input'!E12</f>
        <v>0</v>
      </c>
      <c r="E30" s="65">
        <f>'PV Degression Calculations'!D5</f>
        <v>1</v>
      </c>
      <c r="F30" s="59">
        <f>'PV Degression Calculations'!E5</f>
        <v>0</v>
      </c>
      <c r="G30" s="60" t="str">
        <f t="shared" si="0"/>
        <v>N/A</v>
      </c>
      <c r="H30" s="61">
        <f>ROUND((D30-(D30/100)*(F30*100)),2)</f>
        <v>0</v>
      </c>
    </row>
    <row r="31" spans="2:10" x14ac:dyDescent="0.2">
      <c r="B31" s="62" t="s">
        <v>45</v>
      </c>
      <c r="C31" s="63" t="s">
        <v>1</v>
      </c>
      <c r="D31" s="64">
        <f>'Current Tariff Input'!E13</f>
        <v>0</v>
      </c>
      <c r="E31" s="65">
        <f>'PV Degression Calculations'!D5</f>
        <v>1</v>
      </c>
      <c r="F31" s="66">
        <f>'PV Degression Calculations'!E5</f>
        <v>0</v>
      </c>
      <c r="G31" s="67" t="str">
        <f t="shared" si="0"/>
        <v>N/A</v>
      </c>
      <c r="H31" s="68">
        <f>ROUND((0.9*H30),2)</f>
        <v>0</v>
      </c>
    </row>
    <row r="32" spans="2:10" x14ac:dyDescent="0.2">
      <c r="B32" s="77" t="s">
        <v>46</v>
      </c>
      <c r="C32" s="63" t="s">
        <v>1</v>
      </c>
      <c r="D32" s="64">
        <f>'Current Tariff Input'!E14</f>
        <v>0</v>
      </c>
      <c r="E32" s="65">
        <f>'PV Degression Calculations'!D5</f>
        <v>1</v>
      </c>
      <c r="F32" s="73">
        <f>F42</f>
        <v>0</v>
      </c>
      <c r="G32" s="74" t="str">
        <f t="shared" si="0"/>
        <v>N/A</v>
      </c>
      <c r="H32" s="75">
        <f>H42</f>
        <v>0</v>
      </c>
    </row>
    <row r="33" spans="2:8" x14ac:dyDescent="0.2">
      <c r="B33" s="76" t="s">
        <v>49</v>
      </c>
      <c r="C33" s="56" t="s">
        <v>2</v>
      </c>
      <c r="D33" s="57">
        <f>'Current Tariff Input'!E15</f>
        <v>0</v>
      </c>
      <c r="E33" s="58">
        <f>'PV Degression Calculations'!D6</f>
        <v>1</v>
      </c>
      <c r="F33" s="59">
        <f>'PV Degression Calculations'!E6</f>
        <v>0</v>
      </c>
      <c r="G33" s="60" t="str">
        <f t="shared" si="0"/>
        <v>N/A</v>
      </c>
      <c r="H33" s="61">
        <f>ROUND(IF((D33-(D33/100)*(F33*100))&gt;=H30,H30,D33-(D33/100)*(F33*100)),2)</f>
        <v>0</v>
      </c>
    </row>
    <row r="34" spans="2:8" x14ac:dyDescent="0.2">
      <c r="B34" s="62" t="s">
        <v>48</v>
      </c>
      <c r="C34" s="63" t="s">
        <v>2</v>
      </c>
      <c r="D34" s="64">
        <f>'Current Tariff Input'!E16</f>
        <v>0</v>
      </c>
      <c r="E34" s="65">
        <f>'PV Degression Calculations'!D6</f>
        <v>1</v>
      </c>
      <c r="F34" s="66">
        <f>'PV Degression Calculations'!E6</f>
        <v>0</v>
      </c>
      <c r="G34" s="67" t="str">
        <f t="shared" si="0"/>
        <v>N/A</v>
      </c>
      <c r="H34" s="68">
        <f>ROUND((0.9*H33),2)</f>
        <v>0</v>
      </c>
    </row>
    <row r="35" spans="2:8" x14ac:dyDescent="0.2">
      <c r="B35" s="77" t="s">
        <v>47</v>
      </c>
      <c r="C35" s="70" t="s">
        <v>2</v>
      </c>
      <c r="D35" s="71">
        <f>'Current Tariff Input'!E17</f>
        <v>0</v>
      </c>
      <c r="E35" s="72">
        <f>'PV Degression Calculations'!D6</f>
        <v>1</v>
      </c>
      <c r="F35" s="73">
        <f>F42</f>
        <v>0</v>
      </c>
      <c r="G35" s="74" t="str">
        <f t="shared" si="0"/>
        <v>N/A</v>
      </c>
      <c r="H35" s="75">
        <f>H42</f>
        <v>0</v>
      </c>
    </row>
    <row r="36" spans="2:8" x14ac:dyDescent="0.2">
      <c r="B36" s="76" t="s">
        <v>50</v>
      </c>
      <c r="C36" s="63" t="s">
        <v>33</v>
      </c>
      <c r="D36" s="64">
        <f>'Current Tariff Input'!E18</f>
        <v>0</v>
      </c>
      <c r="E36" s="65">
        <f>'PV Degression Calculations'!D7</f>
        <v>1</v>
      </c>
      <c r="F36" s="59">
        <f>'PV Degression Calculations'!E7</f>
        <v>0</v>
      </c>
      <c r="G36" s="60" t="str">
        <f t="shared" si="0"/>
        <v>N/A</v>
      </c>
      <c r="H36" s="61">
        <f>ROUND(IF((D36-(D36/100)*(F36*100))&gt;=H33,H33,D36-(D36/100)*(F36*100)),2)</f>
        <v>0</v>
      </c>
    </row>
    <row r="37" spans="2:8" x14ac:dyDescent="0.2">
      <c r="B37" s="62" t="s">
        <v>51</v>
      </c>
      <c r="C37" s="63" t="s">
        <v>33</v>
      </c>
      <c r="D37" s="64">
        <f>'Current Tariff Input'!E19</f>
        <v>0</v>
      </c>
      <c r="E37" s="65">
        <f>'PV Degression Calculations'!D7</f>
        <v>1</v>
      </c>
      <c r="F37" s="66">
        <f>'PV Degression Calculations'!E7</f>
        <v>0</v>
      </c>
      <c r="G37" s="67" t="str">
        <f t="shared" si="0"/>
        <v>N/A</v>
      </c>
      <c r="H37" s="68">
        <f>ROUND((0.9*H36),2)</f>
        <v>0</v>
      </c>
    </row>
    <row r="38" spans="2:8" x14ac:dyDescent="0.2">
      <c r="B38" s="77" t="s">
        <v>52</v>
      </c>
      <c r="C38" s="63" t="s">
        <v>33</v>
      </c>
      <c r="D38" s="64">
        <f>'Current Tariff Input'!E20</f>
        <v>0</v>
      </c>
      <c r="E38" s="65">
        <f>'PV Degression Calculations'!D7</f>
        <v>1</v>
      </c>
      <c r="F38" s="73">
        <f>F42</f>
        <v>0</v>
      </c>
      <c r="G38" s="74" t="str">
        <f t="shared" si="0"/>
        <v>N/A</v>
      </c>
      <c r="H38" s="75">
        <f>H42</f>
        <v>0</v>
      </c>
    </row>
    <row r="39" spans="2:8" x14ac:dyDescent="0.2">
      <c r="B39" s="76" t="s">
        <v>53</v>
      </c>
      <c r="C39" s="56" t="s">
        <v>33</v>
      </c>
      <c r="D39" s="57">
        <f>'Current Tariff Input'!E24</f>
        <v>0</v>
      </c>
      <c r="E39" s="58">
        <f>'PV Degression Calculations'!D7</f>
        <v>1</v>
      </c>
      <c r="F39" s="59">
        <f>'PV Degression Calculations'!E7</f>
        <v>0</v>
      </c>
      <c r="G39" s="60" t="str">
        <f t="shared" si="0"/>
        <v>N/A</v>
      </c>
      <c r="H39" s="61">
        <f>ROUND(IF((D39-(D39/100)*(F39*100))&gt;=H36,H36,D39-(D39/100)*(F39*100)),2)</f>
        <v>0</v>
      </c>
    </row>
    <row r="40" spans="2:8" x14ac:dyDescent="0.2">
      <c r="B40" s="62" t="s">
        <v>54</v>
      </c>
      <c r="C40" s="78" t="s">
        <v>33</v>
      </c>
      <c r="D40" s="64">
        <f>'Current Tariff Input'!E25</f>
        <v>0</v>
      </c>
      <c r="E40" s="65">
        <f>'PV Degression Calculations'!D7</f>
        <v>1</v>
      </c>
      <c r="F40" s="66">
        <f>'PV Degression Calculations'!E7</f>
        <v>0</v>
      </c>
      <c r="G40" s="67" t="str">
        <f t="shared" si="0"/>
        <v>N/A</v>
      </c>
      <c r="H40" s="68">
        <f>ROUND((0.9*H39),2)</f>
        <v>0</v>
      </c>
    </row>
    <row r="41" spans="2:8" x14ac:dyDescent="0.2">
      <c r="B41" s="77" t="s">
        <v>55</v>
      </c>
      <c r="C41" s="79" t="s">
        <v>33</v>
      </c>
      <c r="D41" s="71">
        <f>'Current Tariff Input'!E26</f>
        <v>0</v>
      </c>
      <c r="E41" s="72">
        <f>'PV Degression Calculations'!D7</f>
        <v>1</v>
      </c>
      <c r="F41" s="73">
        <f>F42</f>
        <v>0</v>
      </c>
      <c r="G41" s="74" t="str">
        <f t="shared" si="0"/>
        <v>N/A</v>
      </c>
      <c r="H41" s="75">
        <f>H42</f>
        <v>0</v>
      </c>
    </row>
    <row r="42" spans="2:8" x14ac:dyDescent="0.2">
      <c r="B42" s="80" t="s">
        <v>11</v>
      </c>
      <c r="C42" s="81" t="s">
        <v>33</v>
      </c>
      <c r="D42" s="64">
        <f>'Current Tariff Input'!E27</f>
        <v>0</v>
      </c>
      <c r="E42" s="65">
        <f>'PV Degression Calculations'!D7</f>
        <v>1</v>
      </c>
      <c r="F42" s="82">
        <f>'PV Degression Calculations'!E7</f>
        <v>0</v>
      </c>
      <c r="G42" s="60" t="str">
        <f t="shared" si="0"/>
        <v>N/A</v>
      </c>
      <c r="H42" s="61">
        <f>ROUND(IF((D42-(D42/100)*(F42*100))&gt;=H39,H39,D42-(D42/100)*(F42*100)),2)</f>
        <v>0</v>
      </c>
    </row>
    <row r="43" spans="2:8" x14ac:dyDescent="0.2">
      <c r="B43" s="80" t="s">
        <v>12</v>
      </c>
      <c r="C43" s="83" t="s">
        <v>12</v>
      </c>
      <c r="D43" s="84">
        <f>'Current Tariff Input'!E28</f>
        <v>0</v>
      </c>
      <c r="E43" s="85">
        <f>'PV Degression Calculations'!D8</f>
        <v>1</v>
      </c>
      <c r="F43" s="82">
        <f>'PV Degression Calculations'!E8</f>
        <v>0</v>
      </c>
      <c r="G43" s="60" t="str">
        <f t="shared" si="0"/>
        <v>N/A</v>
      </c>
      <c r="H43" s="86">
        <f>ROUND((D43-(D43/100)*(F43*100)),2)</f>
        <v>0</v>
      </c>
    </row>
    <row r="44" spans="2:8" x14ac:dyDescent="0.2">
      <c r="G44" s="87"/>
    </row>
  </sheetData>
  <mergeCells count="7">
    <mergeCell ref="B10:T11"/>
    <mergeCell ref="B12:T13"/>
    <mergeCell ref="I16:J16"/>
    <mergeCell ref="B16:B17"/>
    <mergeCell ref="C16:D16"/>
    <mergeCell ref="E16:F16"/>
    <mergeCell ref="G16:H16"/>
  </mergeCells>
  <pageMargins left="0.7" right="0.7" top="0.75" bottom="0.75" header="0.3" footer="0.3"/>
  <pageSetup paperSize="9" orientation="portrait" r:id="rId1"/>
  <ignoredErrors>
    <ignoredError sqref="F41:G41 F38:G38 F29:G29 G32 G3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B3:D31"/>
  <sheetViews>
    <sheetView showGridLines="0" workbookViewId="0">
      <selection activeCell="F34" sqref="F34"/>
    </sheetView>
  </sheetViews>
  <sheetFormatPr defaultRowHeight="12.75" x14ac:dyDescent="0.2"/>
  <cols>
    <col min="1" max="1" width="2.375" style="25" customWidth="1"/>
    <col min="2" max="2" width="41" style="48" customWidth="1"/>
    <col min="3" max="3" width="9.625" style="48" customWidth="1"/>
    <col min="4" max="4" width="5.875" style="25" customWidth="1"/>
    <col min="5" max="16384" width="9" style="25"/>
  </cols>
  <sheetData>
    <row r="3" spans="2:4" ht="12.75" customHeight="1" x14ac:dyDescent="0.2">
      <c r="B3" s="88" t="s">
        <v>60</v>
      </c>
      <c r="C3" s="89"/>
      <c r="D3" s="89"/>
    </row>
    <row r="4" spans="2:4" x14ac:dyDescent="0.2">
      <c r="B4" s="25"/>
    </row>
    <row r="5" spans="2:4" x14ac:dyDescent="0.2">
      <c r="B5" s="90" t="s">
        <v>36</v>
      </c>
      <c r="C5" s="159" t="s">
        <v>37</v>
      </c>
      <c r="D5" s="160"/>
    </row>
    <row r="6" spans="2:4" x14ac:dyDescent="0.2">
      <c r="B6" s="91"/>
      <c r="C6" s="161" t="s">
        <v>35</v>
      </c>
      <c r="D6" s="162"/>
    </row>
    <row r="7" spans="2:4" x14ac:dyDescent="0.2">
      <c r="B7" s="164" t="s">
        <v>13</v>
      </c>
      <c r="C7" s="92" t="s">
        <v>26</v>
      </c>
      <c r="D7" s="93">
        <f>'PV Degression Calculations'!H27</f>
        <v>0</v>
      </c>
    </row>
    <row r="8" spans="2:4" x14ac:dyDescent="0.2">
      <c r="B8" s="164"/>
      <c r="C8" s="94" t="s">
        <v>27</v>
      </c>
      <c r="D8" s="95">
        <f>'PV Degression Calculations'!H28</f>
        <v>0</v>
      </c>
    </row>
    <row r="9" spans="2:4" x14ac:dyDescent="0.2">
      <c r="B9" s="164"/>
      <c r="C9" s="96" t="s">
        <v>28</v>
      </c>
      <c r="D9" s="97">
        <f>'PV Degression Calculations'!H29</f>
        <v>0</v>
      </c>
    </row>
    <row r="10" spans="2:4" x14ac:dyDescent="0.2">
      <c r="B10" s="164" t="s">
        <v>14</v>
      </c>
      <c r="C10" s="92" t="s">
        <v>26</v>
      </c>
      <c r="D10" s="93">
        <f>'PV Degression Calculations'!H27</f>
        <v>0</v>
      </c>
    </row>
    <row r="11" spans="2:4" x14ac:dyDescent="0.2">
      <c r="B11" s="164"/>
      <c r="C11" s="94" t="s">
        <v>27</v>
      </c>
      <c r="D11" s="95">
        <f>'PV Degression Calculations'!H28</f>
        <v>0</v>
      </c>
    </row>
    <row r="12" spans="2:4" x14ac:dyDescent="0.2">
      <c r="B12" s="164"/>
      <c r="C12" s="96" t="s">
        <v>28</v>
      </c>
      <c r="D12" s="97">
        <f>'PV Degression Calculations'!H29</f>
        <v>0</v>
      </c>
    </row>
    <row r="13" spans="2:4" x14ac:dyDescent="0.2">
      <c r="B13" s="164" t="s">
        <v>15</v>
      </c>
      <c r="C13" s="92" t="s">
        <v>26</v>
      </c>
      <c r="D13" s="93">
        <f>'PV Degression Calculations'!H30</f>
        <v>0</v>
      </c>
    </row>
    <row r="14" spans="2:4" x14ac:dyDescent="0.2">
      <c r="B14" s="164"/>
      <c r="C14" s="94" t="s">
        <v>27</v>
      </c>
      <c r="D14" s="95">
        <f>'PV Degression Calculations'!H31</f>
        <v>0</v>
      </c>
    </row>
    <row r="15" spans="2:4" x14ac:dyDescent="0.2">
      <c r="B15" s="164"/>
      <c r="C15" s="96" t="s">
        <v>28</v>
      </c>
      <c r="D15" s="97">
        <f>'PV Degression Calculations'!H32</f>
        <v>0</v>
      </c>
    </row>
    <row r="16" spans="2:4" x14ac:dyDescent="0.2">
      <c r="B16" s="164" t="s">
        <v>16</v>
      </c>
      <c r="C16" s="92" t="s">
        <v>26</v>
      </c>
      <c r="D16" s="93">
        <f>'PV Degression Calculations'!H33</f>
        <v>0</v>
      </c>
    </row>
    <row r="17" spans="2:4" x14ac:dyDescent="0.2">
      <c r="B17" s="164"/>
      <c r="C17" s="94" t="s">
        <v>27</v>
      </c>
      <c r="D17" s="95">
        <f>'PV Degression Calculations'!H34</f>
        <v>0</v>
      </c>
    </row>
    <row r="18" spans="2:4" x14ac:dyDescent="0.2">
      <c r="B18" s="164"/>
      <c r="C18" s="96" t="s">
        <v>28</v>
      </c>
      <c r="D18" s="97">
        <f>'PV Degression Calculations'!H35</f>
        <v>0</v>
      </c>
    </row>
    <row r="19" spans="2:4" x14ac:dyDescent="0.2">
      <c r="B19" s="164" t="s">
        <v>17</v>
      </c>
      <c r="C19" s="92" t="s">
        <v>26</v>
      </c>
      <c r="D19" s="93">
        <f>'PV Degression Calculations'!H36</f>
        <v>0</v>
      </c>
    </row>
    <row r="20" spans="2:4" x14ac:dyDescent="0.2">
      <c r="B20" s="164"/>
      <c r="C20" s="94" t="s">
        <v>27</v>
      </c>
      <c r="D20" s="95">
        <f>'PV Degression Calculations'!H37</f>
        <v>0</v>
      </c>
    </row>
    <row r="21" spans="2:4" x14ac:dyDescent="0.2">
      <c r="B21" s="164"/>
      <c r="C21" s="96" t="s">
        <v>28</v>
      </c>
      <c r="D21" s="97">
        <f>'PV Degression Calculations'!H38</f>
        <v>0</v>
      </c>
    </row>
    <row r="22" spans="2:4" x14ac:dyDescent="0.2">
      <c r="B22" s="164" t="s">
        <v>18</v>
      </c>
      <c r="C22" s="92" t="s">
        <v>26</v>
      </c>
      <c r="D22" s="93">
        <f>'PV Degression Calculations'!H36</f>
        <v>0</v>
      </c>
    </row>
    <row r="23" spans="2:4" x14ac:dyDescent="0.2">
      <c r="B23" s="164"/>
      <c r="C23" s="94" t="s">
        <v>27</v>
      </c>
      <c r="D23" s="95">
        <f>'PV Degression Calculations'!H37</f>
        <v>0</v>
      </c>
    </row>
    <row r="24" spans="2:4" x14ac:dyDescent="0.2">
      <c r="B24" s="164"/>
      <c r="C24" s="96" t="s">
        <v>28</v>
      </c>
      <c r="D24" s="97">
        <f>'PV Degression Calculations'!H38</f>
        <v>0</v>
      </c>
    </row>
    <row r="25" spans="2:4" x14ac:dyDescent="0.2">
      <c r="B25" s="164" t="s">
        <v>19</v>
      </c>
      <c r="C25" s="92" t="s">
        <v>26</v>
      </c>
      <c r="D25" s="93">
        <f>'PV Degression Calculations'!H39</f>
        <v>0</v>
      </c>
    </row>
    <row r="26" spans="2:4" x14ac:dyDescent="0.2">
      <c r="B26" s="164"/>
      <c r="C26" s="94" t="s">
        <v>27</v>
      </c>
      <c r="D26" s="95">
        <f>'PV Degression Calculations'!H40</f>
        <v>0</v>
      </c>
    </row>
    <row r="27" spans="2:4" x14ac:dyDescent="0.2">
      <c r="B27" s="164"/>
      <c r="C27" s="96" t="s">
        <v>28</v>
      </c>
      <c r="D27" s="97">
        <f>'PV Degression Calculations'!H41</f>
        <v>0</v>
      </c>
    </row>
    <row r="28" spans="2:4" ht="25.5" x14ac:dyDescent="0.2">
      <c r="B28" s="98" t="s">
        <v>20</v>
      </c>
      <c r="C28" s="99"/>
      <c r="D28" s="100">
        <f>'PV Degression Calculations'!H42</f>
        <v>0</v>
      </c>
    </row>
    <row r="29" spans="2:4" ht="38.25" x14ac:dyDescent="0.2">
      <c r="B29" s="98" t="s">
        <v>21</v>
      </c>
      <c r="C29" s="99"/>
      <c r="D29" s="100">
        <f>'PV Degression Calculations'!H43</f>
        <v>0</v>
      </c>
    </row>
    <row r="30" spans="2:4" x14ac:dyDescent="0.2">
      <c r="B30" s="163"/>
      <c r="C30" s="101"/>
    </row>
    <row r="31" spans="2:4" x14ac:dyDescent="0.2">
      <c r="B31" s="163"/>
      <c r="C31" s="101"/>
    </row>
  </sheetData>
  <sheetProtection sheet="1" objects="1" scenarios="1"/>
  <mergeCells count="10">
    <mergeCell ref="C5:D5"/>
    <mergeCell ref="C6:D6"/>
    <mergeCell ref="B30:B31"/>
    <mergeCell ref="B22:B24"/>
    <mergeCell ref="B25:B27"/>
    <mergeCell ref="B16:B18"/>
    <mergeCell ref="B19:B21"/>
    <mergeCell ref="B10:B12"/>
    <mergeCell ref="B13:B15"/>
    <mergeCell ref="B7:B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4C9F495A7355574383679A0A27B29121" PreviousValue="false"/>
</file>

<file path=customXml/item2.xml><?xml version="1.0" encoding="utf-8"?>
<ct:contentTypeSchema xmlns:ct="http://schemas.microsoft.com/office/2006/metadata/contentType" xmlns:ma="http://schemas.microsoft.com/office/2006/metadata/properties/metaAttributes" ct:_="" ma:_="" ma:contentTypeName="Analysis" ma:contentTypeID="0x0101004C9F495A7355574383679A0A27B29121004A289915A3713543BFD0133C142E6FDC" ma:contentTypeVersion="2" ma:contentTypeDescription="This is used to create spreadsheets" ma:contentTypeScope="" ma:versionID="8ec06e324b3b2f48be990df326f11492">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f60526d01c1001fbddd21cf9d5f3c4a6"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Protect</Classification>
    <Descriptor xmlns="631298fc-6a88-4548-b7d9-3b164918c4a3" xsi:nil="true"/>
    <Organisation xmlns="631298fc-6a88-4548-b7d9-3b164918c4a3">Choose an Organisation</Organisation>
    <Applicable_x0020_Start_x0020_Date xmlns="631298fc-6a88-4548-b7d9-3b164918c4a3">2016-03-31T23:00:00+00:00</Applicable_x0020_Start_x0020_Date>
    <Applicable_x0020_Duration xmlns="631298fc-6a88-4548-b7d9-3b164918c4a3">-</Applicable_x0020_Duration>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B7F5A89A-1F76-4FCD-9801-0CCD33F63C14}">
  <ds:schemaRefs>
    <ds:schemaRef ds:uri="Microsoft.SharePoint.Taxonomy.ContentTypeSync"/>
  </ds:schemaRefs>
</ds:datastoreItem>
</file>

<file path=customXml/itemProps2.xml><?xml version="1.0" encoding="utf-8"?>
<ds:datastoreItem xmlns:ds="http://schemas.openxmlformats.org/officeDocument/2006/customXml" ds:itemID="{339A2E48-AA5F-4164-84DB-B7CCDCFE7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054A97-4891-4F27-9137-DCFD687E7417}">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schemas.microsoft.com/sharepoint/v3/fields"/>
    <ds:schemaRef ds:uri="http://schemas.openxmlformats.org/package/2006/metadata/core-properties"/>
    <ds:schemaRef ds:uri="631298fc-6a88-4548-b7d9-3b164918c4a3"/>
    <ds:schemaRef ds:uri="http://www.w3.org/XML/1998/namespace"/>
  </ds:schemaRefs>
</ds:datastoreItem>
</file>

<file path=customXml/itemProps4.xml><?xml version="1.0" encoding="utf-8"?>
<ds:datastoreItem xmlns:ds="http://schemas.openxmlformats.org/officeDocument/2006/customXml" ds:itemID="{E1E4A80A-7C7E-42F3-B81B-2FFDEE558E98}">
  <ds:schemaRefs>
    <ds:schemaRef ds:uri="http://schemas.microsoft.com/sharepoint/v3/contenttype/forms"/>
  </ds:schemaRefs>
</ds:datastoreItem>
</file>

<file path=customXml/itemProps5.xml><?xml version="1.0" encoding="utf-8"?>
<ds:datastoreItem xmlns:ds="http://schemas.openxmlformats.org/officeDocument/2006/customXml" ds:itemID="{611F8592-BE13-45A3-B535-83D89A5B465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Tariff Table</vt:lpstr>
      <vt:lpstr>Current Tariff Input</vt:lpstr>
      <vt:lpstr>PV Degression Calculations</vt:lpstr>
      <vt:lpstr>New Tariffs for Extract</vt:lpstr>
      <vt:lpstr>'PV Degression Calculations'!_ftnref1</vt:lpstr>
      <vt:lpstr>'PV Degression Calculations'!_Ref323571939</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Degression Calculation Spreadsheet</dc:title>
  <dc:creator>winchd</dc:creator>
  <cp:lastModifiedBy>Robert Bransbury</cp:lastModifiedBy>
  <cp:lastPrinted>2017-04-07T07:46:57Z</cp:lastPrinted>
  <dcterms:created xsi:type="dcterms:W3CDTF">2012-05-02T10:48:10Z</dcterms:created>
  <dcterms:modified xsi:type="dcterms:W3CDTF">2017-04-07T07:47:21Z</dcterms:modified>
  <cp:contentStatus>Peer Reviewed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0x0101004C9F495A7355574383679A0A27B29121004A289915A3713543BFD0133C142E6FDC</vt:lpwstr>
  </property>
  <property fmtid="{D5CDD505-2E9C-101B-9397-08002B2CF9AE}" pid="3" name="Select Content Type Above">
    <vt:lpwstr/>
  </property>
  <property fmtid="{D5CDD505-2E9C-101B-9397-08002B2CF9AE}" pid="4" name="Order">
    <vt:r8>848700</vt:r8>
  </property>
  <property fmtid="{D5CDD505-2E9C-101B-9397-08002B2CF9AE}" pid="5" name="Applicable Start Date">
    <vt:filetime>2012-05-02T23:00:00Z</vt:filetime>
  </property>
  <property fmtid="{D5CDD505-2E9C-101B-9397-08002B2CF9AE}" pid="6" name="URL">
    <vt:lpwstr/>
  </property>
  <property fmtid="{D5CDD505-2E9C-101B-9397-08002B2CF9AE}" pid="7" name="From">
    <vt:lpwstr/>
  </property>
  <property fmtid="{D5CDD505-2E9C-101B-9397-08002B2CF9AE}" pid="8" name="Project Sponsor">
    <vt:lpwstr/>
  </property>
  <property fmtid="{D5CDD505-2E9C-101B-9397-08002B2CF9AE}" pid="9" name="BCC">
    <vt:lpwstr/>
  </property>
  <property fmtid="{D5CDD505-2E9C-101B-9397-08002B2CF9AE}" pid="10" name="xd_ProgID">
    <vt:lpwstr/>
  </property>
  <property fmtid="{D5CDD505-2E9C-101B-9397-08002B2CF9AE}" pid="11" name="_Version">
    <vt:lpwstr/>
  </property>
  <property fmtid="{D5CDD505-2E9C-101B-9397-08002B2CF9AE}" pid="12" name="Project Manager">
    <vt:lpwstr/>
  </property>
  <property fmtid="{D5CDD505-2E9C-101B-9397-08002B2CF9AE}" pid="13" name="Ref No">
    <vt:lpwstr/>
  </property>
  <property fmtid="{D5CDD505-2E9C-101B-9397-08002B2CF9AE}" pid="14" name="Applicable Duration">
    <vt:lpwstr>-</vt:lpwstr>
  </property>
  <property fmtid="{D5CDD505-2E9C-101B-9397-08002B2CF9AE}" pid="15" name="Project Name">
    <vt:lpwstr/>
  </property>
  <property fmtid="{D5CDD505-2E9C-101B-9397-08002B2CF9AE}" pid="16" name="Project Owner">
    <vt:lpwstr/>
  </property>
  <property fmtid="{D5CDD505-2E9C-101B-9397-08002B2CF9AE}" pid="17" name="TemplateUrl">
    <vt:lpwstr/>
  </property>
  <property fmtid="{D5CDD505-2E9C-101B-9397-08002B2CF9AE}" pid="18" name="CC">
    <vt:lpwstr/>
  </property>
  <property fmtid="{D5CDD505-2E9C-101B-9397-08002B2CF9AE}" pid="19" name="DLCPolicyLabelLock">
    <vt:lpwstr/>
  </property>
  <property fmtid="{D5CDD505-2E9C-101B-9397-08002B2CF9AE}" pid="20" name="To">
    <vt:lpwstr/>
  </property>
  <property fmtid="{D5CDD505-2E9C-101B-9397-08002B2CF9AE}" pid="21" name="::">
    <vt:lpwstr/>
  </property>
  <property fmtid="{D5CDD505-2E9C-101B-9397-08002B2CF9AE}" pid="22" name="Attach Count">
    <vt:lpwstr/>
  </property>
  <property fmtid="{D5CDD505-2E9C-101B-9397-08002B2CF9AE}" pid="23" name=":">
    <vt:lpwstr/>
  </property>
  <property fmtid="{D5CDD505-2E9C-101B-9397-08002B2CF9AE}" pid="24" name="Importance">
    <vt:lpwstr/>
  </property>
  <property fmtid="{D5CDD505-2E9C-101B-9397-08002B2CF9AE}" pid="25" name="DLCPolicyLabelClientValue">
    <vt:lpwstr>Version : {_UIVersionString}</vt:lpwstr>
  </property>
  <property fmtid="{D5CDD505-2E9C-101B-9397-08002B2CF9AE}" pid="26" name="Recipient">
    <vt:lpwstr/>
  </property>
  <property fmtid="{D5CDD505-2E9C-101B-9397-08002B2CF9AE}" pid="27" name="docIndexRef">
    <vt:lpwstr>95c6db65-e99d-4a0a-8aff-853a0c5e8bb0</vt:lpwstr>
  </property>
  <property fmtid="{D5CDD505-2E9C-101B-9397-08002B2CF9AE}" pid="28" name="bjSaver">
    <vt:lpwstr>AD4xJkFB7JW1G4v1UxOVYBXmn49zgXDq</vt:lpwstr>
  </property>
  <property fmtid="{D5CDD505-2E9C-101B-9397-08002B2CF9AE}" pid="29" name="BJSCc5a055b0-1bed-4579_x">
    <vt:lpwstr/>
  </property>
  <property fmtid="{D5CDD505-2E9C-101B-9397-08002B2CF9AE}" pid="30" name="BJSCSummaryMarking">
    <vt:lpwstr>This item has no classification</vt:lpwstr>
  </property>
  <property fmtid="{D5CDD505-2E9C-101B-9397-08002B2CF9AE}" pid="31"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32" name="BJSCdd9eba61-d6b9-469b_x">
    <vt:lpwstr/>
  </property>
  <property fmtid="{D5CDD505-2E9C-101B-9397-08002B2CF9AE}" pid="33" name="bjDocumentSecurityLabel">
    <vt:lpwstr>This item has no classification</vt:lpwstr>
  </property>
</Properties>
</file>