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30" windowHeight="11760" activeTab="1"/>
  </bookViews>
  <sheets>
    <sheet name="NPgN Interventions (Tests 2&amp;3)" sheetId="2" r:id="rId1"/>
    <sheet name="NPgY Interventions (Tests 2&amp;3)" sheetId="1" r:id="rId2"/>
  </sheets>
  <definedNames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"59T1UVKV2D22EPU7RCGZGNW9"</definedName>
    <definedName name="RiskAfterRecalcMacro" hidden="1">"MR_Master"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PBEXhrIndnt" hidden="1">"Wide"</definedName>
    <definedName name="SAPsysID" hidden="1">"708C5W7SBKP804JT78WJ0JNKI"</definedName>
    <definedName name="SAPwbID" hidden="1">"ARS"</definedName>
  </definedNames>
  <calcPr calcId="145621"/>
</workbook>
</file>

<file path=xl/calcChain.xml><?xml version="1.0" encoding="utf-8"?>
<calcChain xmlns="http://schemas.openxmlformats.org/spreadsheetml/2006/main">
  <c r="Z310" i="2" l="1"/>
  <c r="Y310" i="2"/>
  <c r="AD309" i="2"/>
  <c r="Y309" i="2"/>
  <c r="Y311" i="2"/>
  <c r="AI311" i="2"/>
  <c r="M311" i="2"/>
  <c r="H309" i="2"/>
  <c r="D310" i="2"/>
  <c r="Z296" i="2"/>
  <c r="Y296" i="2"/>
  <c r="AD295" i="2"/>
  <c r="Y295" i="2"/>
  <c r="H295" i="2"/>
  <c r="AI296" i="2"/>
  <c r="AJ296" i="2"/>
  <c r="AK296" i="2" s="1"/>
  <c r="M298" i="2"/>
  <c r="D296" i="2"/>
  <c r="C297" i="2"/>
  <c r="D282" i="2"/>
  <c r="AI284" i="2"/>
  <c r="AI283" i="2"/>
  <c r="AI282" i="2"/>
  <c r="AD281" i="2"/>
  <c r="Y282" i="2"/>
  <c r="M284" i="2"/>
  <c r="H281" i="2"/>
  <c r="C283" i="2"/>
  <c r="AI269" i="2"/>
  <c r="AI268" i="2"/>
  <c r="AD267" i="2"/>
  <c r="Y268" i="2"/>
  <c r="M269" i="2"/>
  <c r="H267" i="2"/>
  <c r="C269" i="2"/>
  <c r="AI255" i="2"/>
  <c r="AD253" i="2"/>
  <c r="H253" i="2"/>
  <c r="Y240" i="2"/>
  <c r="H239" i="2"/>
  <c r="AI241" i="2"/>
  <c r="AD239" i="2"/>
  <c r="Y241" i="2"/>
  <c r="C241" i="2"/>
  <c r="C240" i="2"/>
  <c r="D226" i="2"/>
  <c r="Y226" i="2"/>
  <c r="H225" i="2"/>
  <c r="AI214" i="2"/>
  <c r="C213" i="2"/>
  <c r="Y212" i="2"/>
  <c r="AO211" i="2"/>
  <c r="Y211" i="2"/>
  <c r="H211" i="2"/>
  <c r="AN211" i="2"/>
  <c r="AD211" i="2"/>
  <c r="Z212" i="2"/>
  <c r="Y213" i="2"/>
  <c r="N212" i="2"/>
  <c r="O212" i="2" s="1"/>
  <c r="D212" i="2"/>
  <c r="C212" i="2"/>
  <c r="Z198" i="2"/>
  <c r="Y198" i="2"/>
  <c r="AD197" i="2"/>
  <c r="Y197" i="2"/>
  <c r="AI184" i="2"/>
  <c r="Z184" i="2"/>
  <c r="Y184" i="2"/>
  <c r="AD183" i="2"/>
  <c r="Y183" i="2"/>
  <c r="Y185" i="2"/>
  <c r="AI185" i="2"/>
  <c r="H183" i="2"/>
  <c r="C185" i="2"/>
  <c r="AI158" i="2"/>
  <c r="C157" i="2"/>
  <c r="Y156" i="2"/>
  <c r="M155" i="2"/>
  <c r="AN155" i="2"/>
  <c r="AO155" i="2" s="1"/>
  <c r="AD155" i="2"/>
  <c r="Z156" i="2"/>
  <c r="M158" i="2"/>
  <c r="N156" i="2"/>
  <c r="H155" i="2"/>
  <c r="D156" i="2"/>
  <c r="C142" i="2"/>
  <c r="Y143" i="2"/>
  <c r="C141" i="2"/>
  <c r="AI130" i="2"/>
  <c r="AO127" i="2"/>
  <c r="AN127" i="2"/>
  <c r="AD127" i="2"/>
  <c r="N128" i="2"/>
  <c r="M128" i="2"/>
  <c r="AI114" i="2"/>
  <c r="AI115" i="2"/>
  <c r="H113" i="2"/>
  <c r="AI100" i="2"/>
  <c r="AI99" i="2"/>
  <c r="AD99" i="2"/>
  <c r="M101" i="2"/>
  <c r="H99" i="2"/>
  <c r="Y87" i="2"/>
  <c r="AI86" i="2"/>
  <c r="D86" i="2"/>
  <c r="AI85" i="2"/>
  <c r="AN85" i="2"/>
  <c r="AI87" i="2"/>
  <c r="AD85" i="2"/>
  <c r="Y86" i="2"/>
  <c r="N86" i="2"/>
  <c r="M86" i="2"/>
  <c r="H85" i="2"/>
  <c r="C86" i="2"/>
  <c r="AJ72" i="2"/>
  <c r="AI71" i="2"/>
  <c r="AD71" i="2"/>
  <c r="Y73" i="2"/>
  <c r="N72" i="2"/>
  <c r="N58" i="2"/>
  <c r="AD57" i="2"/>
  <c r="M59" i="2"/>
  <c r="AI46" i="2"/>
  <c r="M45" i="2"/>
  <c r="AO43" i="2"/>
  <c r="AD43" i="2"/>
  <c r="AN43" i="2"/>
  <c r="N44" i="2"/>
  <c r="M44" i="2"/>
  <c r="H43" i="2"/>
  <c r="AI32" i="2"/>
  <c r="M31" i="2"/>
  <c r="AI30" i="2"/>
  <c r="AD29" i="2"/>
  <c r="AO29" i="2" s="1"/>
  <c r="AN29" i="2"/>
  <c r="Y30" i="2"/>
  <c r="N30" i="2"/>
  <c r="O30" i="2" s="1"/>
  <c r="M30" i="2"/>
  <c r="H29" i="2"/>
  <c r="D30" i="2"/>
  <c r="AI16" i="2"/>
  <c r="AN15" i="2"/>
  <c r="AD15" i="2"/>
  <c r="Y16" i="2"/>
  <c r="M17" i="2"/>
  <c r="D16" i="2"/>
  <c r="AI312" i="1"/>
  <c r="AJ310" i="1"/>
  <c r="AK310" i="1" s="1"/>
  <c r="AI310" i="1"/>
  <c r="Z310" i="1"/>
  <c r="Y310" i="1"/>
  <c r="N310" i="1"/>
  <c r="AO309" i="1"/>
  <c r="AN309" i="1"/>
  <c r="AI309" i="1"/>
  <c r="AJ309" i="1" s="1"/>
  <c r="AD309" i="1"/>
  <c r="Y309" i="1"/>
  <c r="AI311" i="1"/>
  <c r="Y311" i="1"/>
  <c r="M311" i="1"/>
  <c r="M310" i="1"/>
  <c r="H309" i="1"/>
  <c r="D310" i="1"/>
  <c r="AJ296" i="1"/>
  <c r="AK296" i="1" s="1"/>
  <c r="AI296" i="1"/>
  <c r="Z296" i="1"/>
  <c r="Y296" i="1"/>
  <c r="N296" i="1"/>
  <c r="AN295" i="1"/>
  <c r="AI295" i="1"/>
  <c r="AJ295" i="1" s="1"/>
  <c r="AD295" i="1"/>
  <c r="AO295" i="1" s="1"/>
  <c r="Y295" i="1"/>
  <c r="AI298" i="1"/>
  <c r="M297" i="1"/>
  <c r="M296" i="1"/>
  <c r="M283" i="1"/>
  <c r="AD281" i="1"/>
  <c r="AN281" i="1"/>
  <c r="AI282" i="1"/>
  <c r="N282" i="1"/>
  <c r="H281" i="1"/>
  <c r="AJ268" i="1"/>
  <c r="C268" i="1"/>
  <c r="R267" i="1"/>
  <c r="AI268" i="1"/>
  <c r="AD267" i="1"/>
  <c r="M269" i="1"/>
  <c r="M268" i="1"/>
  <c r="AI255" i="1"/>
  <c r="N254" i="1"/>
  <c r="O254" i="1" s="1"/>
  <c r="R253" i="1"/>
  <c r="Y255" i="1"/>
  <c r="M255" i="1"/>
  <c r="D254" i="1"/>
  <c r="AI240" i="1"/>
  <c r="AI242" i="1"/>
  <c r="AI239" i="1"/>
  <c r="M241" i="1"/>
  <c r="AD225" i="1"/>
  <c r="Y227" i="1"/>
  <c r="M227" i="1"/>
  <c r="H225" i="1"/>
  <c r="D226" i="1"/>
  <c r="AI213" i="1"/>
  <c r="Y212" i="1"/>
  <c r="H211" i="1"/>
  <c r="AI212" i="1"/>
  <c r="AD211" i="1"/>
  <c r="Y213" i="1"/>
  <c r="M213" i="1"/>
  <c r="C213" i="1"/>
  <c r="C212" i="1"/>
  <c r="Z198" i="1"/>
  <c r="Y198" i="1"/>
  <c r="AD197" i="1"/>
  <c r="Y197" i="1"/>
  <c r="H197" i="1"/>
  <c r="Y199" i="1"/>
  <c r="AI198" i="1"/>
  <c r="AJ198" i="1"/>
  <c r="AK198" i="1" s="1"/>
  <c r="M200" i="1"/>
  <c r="M199" i="1"/>
  <c r="C199" i="1"/>
  <c r="C198" i="1"/>
  <c r="Z184" i="1"/>
  <c r="Y184" i="1"/>
  <c r="AD183" i="1"/>
  <c r="Y183" i="1"/>
  <c r="H183" i="1"/>
  <c r="Y185" i="1"/>
  <c r="AI184" i="1"/>
  <c r="AJ184" i="1"/>
  <c r="AK184" i="1" s="1"/>
  <c r="M185" i="1"/>
  <c r="C185" i="1"/>
  <c r="C184" i="1"/>
  <c r="D170" i="1"/>
  <c r="AI172" i="1"/>
  <c r="AI171" i="1"/>
  <c r="AD169" i="1"/>
  <c r="M172" i="1"/>
  <c r="H169" i="1"/>
  <c r="C171" i="1"/>
  <c r="AI157" i="1"/>
  <c r="Y156" i="1"/>
  <c r="D156" i="1"/>
  <c r="H155" i="1"/>
  <c r="AI158" i="1"/>
  <c r="AI156" i="1"/>
  <c r="AD155" i="1"/>
  <c r="Y157" i="1"/>
  <c r="M158" i="1"/>
  <c r="M157" i="1"/>
  <c r="C157" i="1"/>
  <c r="C156" i="1"/>
  <c r="AI143" i="1"/>
  <c r="AD141" i="1"/>
  <c r="Y142" i="1"/>
  <c r="H141" i="1"/>
  <c r="C143" i="1"/>
  <c r="AI129" i="1"/>
  <c r="Y128" i="1"/>
  <c r="H127" i="1"/>
  <c r="AI128" i="1"/>
  <c r="AD127" i="1"/>
  <c r="Y129" i="1"/>
  <c r="M129" i="1"/>
  <c r="C129" i="1"/>
  <c r="C128" i="1"/>
  <c r="D114" i="1"/>
  <c r="AN113" i="1"/>
  <c r="AO113" i="1" s="1"/>
  <c r="AD113" i="1"/>
  <c r="M116" i="1"/>
  <c r="H113" i="1"/>
  <c r="C115" i="1"/>
  <c r="M100" i="1"/>
  <c r="AN99" i="1"/>
  <c r="AO99" i="1" s="1"/>
  <c r="AI101" i="1"/>
  <c r="AD99" i="1"/>
  <c r="Z100" i="1"/>
  <c r="M102" i="1"/>
  <c r="M99" i="1"/>
  <c r="H99" i="1"/>
  <c r="D100" i="1"/>
  <c r="AD85" i="1"/>
  <c r="Y86" i="1"/>
  <c r="M88" i="1"/>
  <c r="M86" i="1"/>
  <c r="H85" i="1"/>
  <c r="C87" i="1"/>
  <c r="D86" i="1"/>
  <c r="AI74" i="1"/>
  <c r="AD71" i="1"/>
  <c r="Y72" i="1"/>
  <c r="R71" i="1"/>
  <c r="S71" i="1" s="1"/>
  <c r="M73" i="1"/>
  <c r="M72" i="1"/>
  <c r="H71" i="1"/>
  <c r="C73" i="1"/>
  <c r="AI60" i="1"/>
  <c r="C59" i="1"/>
  <c r="Y58" i="1"/>
  <c r="Y57" i="1"/>
  <c r="H57" i="1"/>
  <c r="AN57" i="1"/>
  <c r="AO57" i="1" s="1"/>
  <c r="AD57" i="1"/>
  <c r="Z58" i="1"/>
  <c r="Y59" i="1"/>
  <c r="M59" i="1"/>
  <c r="D58" i="1"/>
  <c r="C58" i="1"/>
  <c r="AI46" i="1"/>
  <c r="AD43" i="1"/>
  <c r="Y44" i="1"/>
  <c r="M45" i="1"/>
  <c r="M44" i="1"/>
  <c r="H43" i="1"/>
  <c r="C45" i="1"/>
  <c r="AI32" i="1"/>
  <c r="AD29" i="1"/>
  <c r="Y30" i="1"/>
  <c r="Z30" i="1"/>
  <c r="M30" i="1"/>
  <c r="H29" i="1"/>
  <c r="C31" i="1"/>
  <c r="D30" i="1"/>
  <c r="AI18" i="1"/>
  <c r="AN15" i="1"/>
  <c r="AO15" i="1" s="1"/>
  <c r="AI17" i="1"/>
  <c r="AD15" i="1"/>
  <c r="Z16" i="1"/>
  <c r="M18" i="1"/>
  <c r="R15" i="1"/>
  <c r="S15" i="1" s="1"/>
  <c r="M15" i="1"/>
  <c r="H15" i="1"/>
  <c r="C16" i="1"/>
  <c r="C17" i="1" l="1"/>
  <c r="AJ30" i="1"/>
  <c r="AK30" i="1" s="1"/>
  <c r="AI29" i="1"/>
  <c r="AI31" i="1"/>
  <c r="M43" i="1"/>
  <c r="N43" i="1" s="1"/>
  <c r="D44" i="1"/>
  <c r="Z44" i="1"/>
  <c r="AN71" i="1"/>
  <c r="AO71" i="1" s="1"/>
  <c r="N72" i="1"/>
  <c r="O72" i="1" s="1"/>
  <c r="C241" i="1"/>
  <c r="D240" i="1"/>
  <c r="C240" i="1"/>
  <c r="AJ239" i="1"/>
  <c r="F17" i="1"/>
  <c r="R29" i="1"/>
  <c r="S29" i="1" s="1"/>
  <c r="D16" i="1"/>
  <c r="Y17" i="1"/>
  <c r="Y16" i="1"/>
  <c r="C15" i="1"/>
  <c r="N15" i="1" s="1"/>
  <c r="Q15" i="1"/>
  <c r="AI15" i="1"/>
  <c r="M16" i="1"/>
  <c r="AI16" i="1"/>
  <c r="M17" i="1"/>
  <c r="C30" i="1"/>
  <c r="Y31" i="1"/>
  <c r="Y29" i="1"/>
  <c r="R43" i="1"/>
  <c r="S43" i="1" s="1"/>
  <c r="AN43" i="1"/>
  <c r="AO43" i="1" s="1"/>
  <c r="N44" i="1"/>
  <c r="O44" i="1" s="1"/>
  <c r="M46" i="1"/>
  <c r="AJ58" i="1"/>
  <c r="AK58" i="1" s="1"/>
  <c r="AI57" i="1"/>
  <c r="AJ57" i="1" s="1"/>
  <c r="M58" i="1"/>
  <c r="AI58" i="1"/>
  <c r="AI59" i="1"/>
  <c r="M71" i="1"/>
  <c r="D72" i="1"/>
  <c r="Z72" i="1"/>
  <c r="C86" i="1"/>
  <c r="Y87" i="1"/>
  <c r="Y85" i="1"/>
  <c r="Z86" i="1"/>
  <c r="R99" i="1"/>
  <c r="S99" i="1" s="1"/>
  <c r="AI102" i="1"/>
  <c r="Y99" i="1"/>
  <c r="C101" i="1"/>
  <c r="Z114" i="1"/>
  <c r="Y113" i="1"/>
  <c r="M144" i="1"/>
  <c r="AI144" i="1"/>
  <c r="D142" i="1"/>
  <c r="Z170" i="1"/>
  <c r="Y169" i="1"/>
  <c r="AI228" i="1"/>
  <c r="Y226" i="1"/>
  <c r="D100" i="2"/>
  <c r="C100" i="2"/>
  <c r="Y101" i="2"/>
  <c r="Y100" i="2"/>
  <c r="AJ99" i="2"/>
  <c r="G15" i="1"/>
  <c r="N16" i="1"/>
  <c r="AJ16" i="1"/>
  <c r="AK16" i="1" s="1"/>
  <c r="M29" i="1"/>
  <c r="M31" i="1"/>
  <c r="C44" i="1"/>
  <c r="Y45" i="1"/>
  <c r="Y43" i="1"/>
  <c r="R57" i="1"/>
  <c r="S57" i="1" s="1"/>
  <c r="N58" i="1"/>
  <c r="O58" i="1" s="1"/>
  <c r="M60" i="1"/>
  <c r="AJ72" i="1"/>
  <c r="AK72" i="1" s="1"/>
  <c r="AI71" i="1"/>
  <c r="AI72" i="1"/>
  <c r="AI73" i="1"/>
  <c r="M85" i="1"/>
  <c r="C100" i="1"/>
  <c r="Y101" i="1"/>
  <c r="Y100" i="1"/>
  <c r="M115" i="1"/>
  <c r="M114" i="1"/>
  <c r="M113" i="1"/>
  <c r="N114" i="1"/>
  <c r="O114" i="1" s="1"/>
  <c r="AJ114" i="1"/>
  <c r="AK114" i="1" s="1"/>
  <c r="AI113" i="1"/>
  <c r="AJ113" i="1" s="1"/>
  <c r="AI114" i="1"/>
  <c r="AI115" i="1"/>
  <c r="M130" i="1"/>
  <c r="AI130" i="1"/>
  <c r="D128" i="1"/>
  <c r="C142" i="1"/>
  <c r="Y143" i="1"/>
  <c r="Z156" i="1"/>
  <c r="Y155" i="1"/>
  <c r="M171" i="1"/>
  <c r="AI170" i="1"/>
  <c r="M186" i="1"/>
  <c r="AI200" i="1"/>
  <c r="AN197" i="1"/>
  <c r="AO197" i="1" s="1"/>
  <c r="D198" i="1"/>
  <c r="AI199" i="1"/>
  <c r="M214" i="1"/>
  <c r="AI214" i="1"/>
  <c r="D212" i="1"/>
  <c r="N240" i="1"/>
  <c r="O240" i="1" s="1"/>
  <c r="AI241" i="1"/>
  <c r="H253" i="1"/>
  <c r="S253" i="1" s="1"/>
  <c r="AD253" i="1"/>
  <c r="AO15" i="2"/>
  <c r="Y15" i="1"/>
  <c r="AI30" i="1"/>
  <c r="M74" i="1"/>
  <c r="AJ86" i="1"/>
  <c r="AK86" i="1" s="1"/>
  <c r="AI85" i="1"/>
  <c r="AJ85" i="1" s="1"/>
  <c r="AI86" i="1"/>
  <c r="Z240" i="1"/>
  <c r="Y239" i="1"/>
  <c r="Y241" i="1"/>
  <c r="Y240" i="1"/>
  <c r="AN29" i="1"/>
  <c r="AO29" i="1" s="1"/>
  <c r="N30" i="1"/>
  <c r="O30" i="1" s="1"/>
  <c r="M32" i="1"/>
  <c r="AJ44" i="1"/>
  <c r="AK44" i="1" s="1"/>
  <c r="AI43" i="1"/>
  <c r="AI44" i="1"/>
  <c r="AI45" i="1"/>
  <c r="M57" i="1"/>
  <c r="C72" i="1"/>
  <c r="Y73" i="1"/>
  <c r="Y71" i="1"/>
  <c r="R85" i="1"/>
  <c r="S85" i="1" s="1"/>
  <c r="AI88" i="1"/>
  <c r="AN85" i="1"/>
  <c r="AO85" i="1" s="1"/>
  <c r="AI87" i="1"/>
  <c r="M101" i="1"/>
  <c r="N100" i="1"/>
  <c r="O100" i="1" s="1"/>
  <c r="AJ100" i="1"/>
  <c r="AK100" i="1" s="1"/>
  <c r="AI99" i="1"/>
  <c r="AJ99" i="1" s="1"/>
  <c r="AI100" i="1"/>
  <c r="C114" i="1"/>
  <c r="Y115" i="1"/>
  <c r="Y114" i="1"/>
  <c r="Z128" i="1"/>
  <c r="Y127" i="1"/>
  <c r="M143" i="1"/>
  <c r="AI142" i="1"/>
  <c r="C170" i="1"/>
  <c r="Y171" i="1"/>
  <c r="Y170" i="1"/>
  <c r="AI186" i="1"/>
  <c r="AN183" i="1"/>
  <c r="AO183" i="1" s="1"/>
  <c r="D184" i="1"/>
  <c r="AI185" i="1"/>
  <c r="Z212" i="1"/>
  <c r="Y211" i="1"/>
  <c r="AI227" i="1"/>
  <c r="C226" i="1"/>
  <c r="H239" i="1"/>
  <c r="AD239" i="1"/>
  <c r="M256" i="1"/>
  <c r="AI254" i="1"/>
  <c r="AI253" i="1"/>
  <c r="AN253" i="1"/>
  <c r="AO253" i="1" s="1"/>
  <c r="AI256" i="1"/>
  <c r="AJ254" i="1"/>
  <c r="AO281" i="1"/>
  <c r="R57" i="2"/>
  <c r="M60" i="2"/>
  <c r="AI59" i="2"/>
  <c r="AJ58" i="2"/>
  <c r="AI57" i="2"/>
  <c r="AI58" i="2"/>
  <c r="AN57" i="2"/>
  <c r="AO57" i="2" s="1"/>
  <c r="AI60" i="2"/>
  <c r="C255" i="2"/>
  <c r="D254" i="2"/>
  <c r="Z254" i="2"/>
  <c r="Y253" i="2"/>
  <c r="Y254" i="2"/>
  <c r="M87" i="1"/>
  <c r="N86" i="1"/>
  <c r="O86" i="1" s="1"/>
  <c r="Z142" i="1"/>
  <c r="Y141" i="1"/>
  <c r="C239" i="1"/>
  <c r="C115" i="2"/>
  <c r="C114" i="2"/>
  <c r="C113" i="2"/>
  <c r="D114" i="2"/>
  <c r="Z114" i="2"/>
  <c r="Y113" i="2"/>
  <c r="Y115" i="2"/>
  <c r="Y114" i="2"/>
  <c r="AI116" i="2"/>
  <c r="AI116" i="1"/>
  <c r="C29" i="1"/>
  <c r="C43" i="1"/>
  <c r="C57" i="1"/>
  <c r="C71" i="1"/>
  <c r="C85" i="1"/>
  <c r="C99" i="1"/>
  <c r="N99" i="1" s="1"/>
  <c r="C113" i="1"/>
  <c r="R113" i="1"/>
  <c r="S113" i="1" s="1"/>
  <c r="C127" i="1"/>
  <c r="R127" i="1"/>
  <c r="S127" i="1" s="1"/>
  <c r="AI127" i="1"/>
  <c r="AJ127" i="1" s="1"/>
  <c r="AJ128" i="1"/>
  <c r="C141" i="1"/>
  <c r="R141" i="1"/>
  <c r="S141" i="1" s="1"/>
  <c r="AI141" i="1"/>
  <c r="AJ141" i="1" s="1"/>
  <c r="AJ142" i="1"/>
  <c r="AK142" i="1" s="1"/>
  <c r="C155" i="1"/>
  <c r="R155" i="1"/>
  <c r="S155" i="1" s="1"/>
  <c r="AI155" i="1"/>
  <c r="AJ155" i="1" s="1"/>
  <c r="AJ156" i="1"/>
  <c r="AK156" i="1" s="1"/>
  <c r="C169" i="1"/>
  <c r="R169" i="1"/>
  <c r="S169" i="1" s="1"/>
  <c r="AI169" i="1"/>
  <c r="AJ169" i="1" s="1"/>
  <c r="AJ170" i="1"/>
  <c r="AK170" i="1" s="1"/>
  <c r="C183" i="1"/>
  <c r="R183" i="1"/>
  <c r="S183" i="1" s="1"/>
  <c r="AI183" i="1"/>
  <c r="AJ183" i="1" s="1"/>
  <c r="C197" i="1"/>
  <c r="R197" i="1"/>
  <c r="S197" i="1" s="1"/>
  <c r="AI197" i="1"/>
  <c r="AJ197" i="1" s="1"/>
  <c r="C211" i="1"/>
  <c r="R211" i="1"/>
  <c r="S211" i="1" s="1"/>
  <c r="AI211" i="1"/>
  <c r="AJ211" i="1" s="1"/>
  <c r="AJ212" i="1"/>
  <c r="AK212" i="1" s="1"/>
  <c r="C227" i="1"/>
  <c r="Z226" i="1"/>
  <c r="Y225" i="1"/>
  <c r="C225" i="1"/>
  <c r="M242" i="1"/>
  <c r="AN239" i="1"/>
  <c r="R239" i="1"/>
  <c r="S239" i="1" s="1"/>
  <c r="AJ240" i="1"/>
  <c r="AK240" i="1" s="1"/>
  <c r="M254" i="1"/>
  <c r="H267" i="1"/>
  <c r="S267" i="1" s="1"/>
  <c r="D282" i="1"/>
  <c r="O282" i="1" s="1"/>
  <c r="Y282" i="1"/>
  <c r="H295" i="1"/>
  <c r="AI297" i="1"/>
  <c r="R15" i="2"/>
  <c r="M18" i="2"/>
  <c r="AI17" i="2"/>
  <c r="AJ16" i="2"/>
  <c r="AI15" i="2"/>
  <c r="AJ15" i="2" s="1"/>
  <c r="N16" i="2"/>
  <c r="O16" i="2" s="1"/>
  <c r="M58" i="2"/>
  <c r="M74" i="2"/>
  <c r="R71" i="2"/>
  <c r="AI74" i="2"/>
  <c r="AN71" i="2"/>
  <c r="AO71" i="2" s="1"/>
  <c r="AJ85" i="2"/>
  <c r="M115" i="2"/>
  <c r="M171" i="2"/>
  <c r="M169" i="2"/>
  <c r="N170" i="2"/>
  <c r="R169" i="2"/>
  <c r="M172" i="2"/>
  <c r="AI172" i="2"/>
  <c r="AN169" i="2"/>
  <c r="M185" i="2"/>
  <c r="M183" i="2"/>
  <c r="N184" i="2"/>
  <c r="M184" i="2"/>
  <c r="AI186" i="2"/>
  <c r="AN183" i="2"/>
  <c r="AO183" i="2" s="1"/>
  <c r="C199" i="2"/>
  <c r="D198" i="2"/>
  <c r="M199" i="2"/>
  <c r="M197" i="2"/>
  <c r="AI199" i="2"/>
  <c r="AI198" i="2"/>
  <c r="AI200" i="2"/>
  <c r="AN197" i="2"/>
  <c r="AO197" i="2" s="1"/>
  <c r="M127" i="1"/>
  <c r="N127" i="1" s="1"/>
  <c r="AN127" i="1"/>
  <c r="AO127" i="1" s="1"/>
  <c r="M128" i="1"/>
  <c r="M141" i="1"/>
  <c r="AN141" i="1"/>
  <c r="AO141" i="1" s="1"/>
  <c r="M142" i="1"/>
  <c r="M155" i="1"/>
  <c r="AN155" i="1"/>
  <c r="AO155" i="1" s="1"/>
  <c r="M156" i="1"/>
  <c r="M169" i="1"/>
  <c r="AN169" i="1"/>
  <c r="AO169" i="1" s="1"/>
  <c r="M170" i="1"/>
  <c r="M183" i="1"/>
  <c r="N183" i="1" s="1"/>
  <c r="M184" i="1"/>
  <c r="M197" i="1"/>
  <c r="M198" i="1"/>
  <c r="M211" i="1"/>
  <c r="N211" i="1" s="1"/>
  <c r="AN211" i="1"/>
  <c r="AO211" i="1" s="1"/>
  <c r="M212" i="1"/>
  <c r="M226" i="1"/>
  <c r="M225" i="1"/>
  <c r="N225" i="1" s="1"/>
  <c r="AI225" i="1"/>
  <c r="AI226" i="1"/>
  <c r="C255" i="1"/>
  <c r="Z254" i="1"/>
  <c r="Y253" i="1"/>
  <c r="C253" i="1"/>
  <c r="M270" i="1"/>
  <c r="AI269" i="1"/>
  <c r="AN267" i="1"/>
  <c r="AO267" i="1" s="1"/>
  <c r="N268" i="1"/>
  <c r="M282" i="1"/>
  <c r="AI284" i="1"/>
  <c r="R295" i="1"/>
  <c r="S295" i="1" s="1"/>
  <c r="M298" i="1"/>
  <c r="O310" i="1"/>
  <c r="H15" i="2"/>
  <c r="R43" i="2"/>
  <c r="S43" i="2" s="1"/>
  <c r="M46" i="2"/>
  <c r="AI45" i="2"/>
  <c r="AJ44" i="2"/>
  <c r="AK44" i="2" s="1"/>
  <c r="AI43" i="2"/>
  <c r="D58" i="2"/>
  <c r="O58" i="2" s="1"/>
  <c r="Y58" i="2"/>
  <c r="H71" i="2"/>
  <c r="AI73" i="2"/>
  <c r="O86" i="2"/>
  <c r="AO85" i="2"/>
  <c r="AD113" i="2"/>
  <c r="M142" i="2"/>
  <c r="M141" i="2"/>
  <c r="N141" i="2" s="1"/>
  <c r="M144" i="2"/>
  <c r="R141" i="2"/>
  <c r="AI141" i="2"/>
  <c r="AJ142" i="2"/>
  <c r="AI144" i="2"/>
  <c r="AN141" i="2"/>
  <c r="AO141" i="2" s="1"/>
  <c r="N128" i="1"/>
  <c r="O128" i="1" s="1"/>
  <c r="N142" i="1"/>
  <c r="N156" i="1"/>
  <c r="O156" i="1" s="1"/>
  <c r="N170" i="1"/>
  <c r="O170" i="1" s="1"/>
  <c r="N184" i="1"/>
  <c r="O184" i="1" s="1"/>
  <c r="N198" i="1"/>
  <c r="N212" i="1"/>
  <c r="M228" i="1"/>
  <c r="AN225" i="1"/>
  <c r="AO225" i="1" s="1"/>
  <c r="R225" i="1"/>
  <c r="S225" i="1" s="1"/>
  <c r="N226" i="1"/>
  <c r="O226" i="1" s="1"/>
  <c r="AJ226" i="1"/>
  <c r="AK226" i="1" s="1"/>
  <c r="M240" i="1"/>
  <c r="C254" i="1"/>
  <c r="Y254" i="1"/>
  <c r="D268" i="1"/>
  <c r="C269" i="1"/>
  <c r="Y268" i="1"/>
  <c r="Y269" i="1"/>
  <c r="Z268" i="1"/>
  <c r="AK268" i="1" s="1"/>
  <c r="Y267" i="1"/>
  <c r="C267" i="1"/>
  <c r="AI267" i="1"/>
  <c r="AJ267" i="1" s="1"/>
  <c r="AI270" i="1"/>
  <c r="R281" i="1"/>
  <c r="S281" i="1" s="1"/>
  <c r="M284" i="1"/>
  <c r="AI283" i="1"/>
  <c r="AJ282" i="1"/>
  <c r="AK282" i="1" s="1"/>
  <c r="AI281" i="1"/>
  <c r="D296" i="1"/>
  <c r="O296" i="1" s="1"/>
  <c r="Y297" i="1"/>
  <c r="R309" i="1"/>
  <c r="S309" i="1" s="1"/>
  <c r="M312" i="1"/>
  <c r="M16" i="2"/>
  <c r="AI18" i="2"/>
  <c r="R29" i="2"/>
  <c r="S29" i="2" s="1"/>
  <c r="M32" i="2"/>
  <c r="AI31" i="2"/>
  <c r="AJ30" i="2"/>
  <c r="AI29" i="2"/>
  <c r="AJ29" i="2" s="1"/>
  <c r="D44" i="2"/>
  <c r="O44" i="2" s="1"/>
  <c r="Y44" i="2"/>
  <c r="AI44" i="2"/>
  <c r="H57" i="2"/>
  <c r="M73" i="2"/>
  <c r="AI72" i="2"/>
  <c r="N100" i="2"/>
  <c r="AI101" i="2"/>
  <c r="AI102" i="2"/>
  <c r="M239" i="1"/>
  <c r="M253" i="1"/>
  <c r="N253" i="1" s="1"/>
  <c r="M267" i="1"/>
  <c r="N267" i="1" s="1"/>
  <c r="M281" i="1"/>
  <c r="Y281" i="1"/>
  <c r="Z282" i="1"/>
  <c r="C283" i="1"/>
  <c r="M295" i="1"/>
  <c r="C297" i="1"/>
  <c r="M309" i="1"/>
  <c r="C311" i="1"/>
  <c r="M15" i="2"/>
  <c r="Y15" i="2"/>
  <c r="Z16" i="2"/>
  <c r="C17" i="2"/>
  <c r="M29" i="2"/>
  <c r="Y29" i="2"/>
  <c r="Z30" i="2"/>
  <c r="C31" i="2"/>
  <c r="M43" i="2"/>
  <c r="Y43" i="2"/>
  <c r="Z44" i="2"/>
  <c r="C45" i="2"/>
  <c r="M57" i="2"/>
  <c r="Y57" i="2"/>
  <c r="Z58" i="2"/>
  <c r="C59" i="2"/>
  <c r="M71" i="2"/>
  <c r="Y71" i="2"/>
  <c r="AJ71" i="2" s="1"/>
  <c r="M72" i="2"/>
  <c r="M87" i="2"/>
  <c r="C101" i="2"/>
  <c r="Z100" i="2"/>
  <c r="Y99" i="2"/>
  <c r="C99" i="2"/>
  <c r="M116" i="2"/>
  <c r="R113" i="2"/>
  <c r="S113" i="2" s="1"/>
  <c r="AJ114" i="2"/>
  <c r="AK114" i="2" s="1"/>
  <c r="AI113" i="2"/>
  <c r="AJ113" i="2" s="1"/>
  <c r="AN113" i="2"/>
  <c r="N114" i="2"/>
  <c r="O114" i="2" s="1"/>
  <c r="H127" i="2"/>
  <c r="M129" i="2"/>
  <c r="M143" i="2"/>
  <c r="M170" i="2"/>
  <c r="D184" i="2"/>
  <c r="M228" i="2"/>
  <c r="R225" i="2"/>
  <c r="S225" i="2" s="1"/>
  <c r="AI228" i="2"/>
  <c r="AN225" i="2"/>
  <c r="AO225" i="2" s="1"/>
  <c r="C281" i="1"/>
  <c r="C282" i="1"/>
  <c r="Y283" i="1"/>
  <c r="C295" i="1"/>
  <c r="C296" i="1"/>
  <c r="C309" i="1"/>
  <c r="C310" i="1"/>
  <c r="C15" i="2"/>
  <c r="C16" i="2"/>
  <c r="Y17" i="2"/>
  <c r="C29" i="2"/>
  <c r="C30" i="2"/>
  <c r="Y31" i="2"/>
  <c r="C43" i="2"/>
  <c r="C44" i="2"/>
  <c r="Y45" i="2"/>
  <c r="C57" i="2"/>
  <c r="C58" i="2"/>
  <c r="Y59" i="2"/>
  <c r="C73" i="2"/>
  <c r="Z72" i="2"/>
  <c r="AK72" i="2" s="1"/>
  <c r="C71" i="2"/>
  <c r="C72" i="2"/>
  <c r="M88" i="2"/>
  <c r="R85" i="2"/>
  <c r="S85" i="2" s="1"/>
  <c r="AJ86" i="2"/>
  <c r="M100" i="2"/>
  <c r="M130" i="2"/>
  <c r="R127" i="2"/>
  <c r="AI129" i="2"/>
  <c r="AJ128" i="2"/>
  <c r="AI127" i="2"/>
  <c r="C143" i="2"/>
  <c r="Z142" i="2"/>
  <c r="O156" i="2"/>
  <c r="N198" i="2"/>
  <c r="O198" i="2" s="1"/>
  <c r="D72" i="2"/>
  <c r="O72" i="2" s="1"/>
  <c r="Y72" i="2"/>
  <c r="C87" i="2"/>
  <c r="Z86" i="2"/>
  <c r="Y85" i="2"/>
  <c r="C85" i="2"/>
  <c r="AI88" i="2"/>
  <c r="M102" i="2"/>
  <c r="AN99" i="2"/>
  <c r="AO99" i="2" s="1"/>
  <c r="R99" i="2"/>
  <c r="S99" i="2" s="1"/>
  <c r="AJ100" i="2"/>
  <c r="AK100" i="2" s="1"/>
  <c r="M114" i="2"/>
  <c r="C129" i="2"/>
  <c r="Z128" i="2"/>
  <c r="AI128" i="2"/>
  <c r="H141" i="2"/>
  <c r="AD141" i="2"/>
  <c r="D170" i="2"/>
  <c r="H169" i="2"/>
  <c r="Z170" i="2"/>
  <c r="AD169" i="2"/>
  <c r="C127" i="2"/>
  <c r="C128" i="2"/>
  <c r="Y129" i="2"/>
  <c r="D142" i="2"/>
  <c r="Y142" i="2"/>
  <c r="AJ156" i="2"/>
  <c r="AK156" i="2" s="1"/>
  <c r="AI155" i="2"/>
  <c r="M157" i="2"/>
  <c r="C170" i="2"/>
  <c r="Y171" i="2"/>
  <c r="Y169" i="2"/>
  <c r="Y170" i="2"/>
  <c r="C171" i="2"/>
  <c r="R183" i="2"/>
  <c r="S183" i="2" s="1"/>
  <c r="M186" i="2"/>
  <c r="Y199" i="2"/>
  <c r="M198" i="2"/>
  <c r="M211" i="2"/>
  <c r="M213" i="2"/>
  <c r="C226" i="2"/>
  <c r="Y227" i="2"/>
  <c r="Z240" i="2"/>
  <c r="Y239" i="2"/>
  <c r="M255" i="2"/>
  <c r="AI254" i="2"/>
  <c r="M270" i="2"/>
  <c r="AI270" i="2"/>
  <c r="D268" i="2"/>
  <c r="C282" i="2"/>
  <c r="Y283" i="2"/>
  <c r="AI298" i="2"/>
  <c r="AN295" i="2"/>
  <c r="AO295" i="2" s="1"/>
  <c r="AI297" i="2"/>
  <c r="M312" i="2"/>
  <c r="D128" i="2"/>
  <c r="O128" i="2" s="1"/>
  <c r="Y128" i="2"/>
  <c r="Y141" i="2"/>
  <c r="R155" i="2"/>
  <c r="S155" i="2" s="1"/>
  <c r="M156" i="2"/>
  <c r="AI156" i="2"/>
  <c r="AI157" i="2"/>
  <c r="C184" i="2"/>
  <c r="AJ184" i="2"/>
  <c r="AK184" i="2" s="1"/>
  <c r="R197" i="2"/>
  <c r="M200" i="2"/>
  <c r="AJ212" i="2"/>
  <c r="AK212" i="2" s="1"/>
  <c r="AI211" i="2"/>
  <c r="AJ211" i="2" s="1"/>
  <c r="M212" i="2"/>
  <c r="AI212" i="2"/>
  <c r="AI213" i="2"/>
  <c r="C227" i="2"/>
  <c r="Z226" i="2"/>
  <c r="Y225" i="2"/>
  <c r="AD225" i="2"/>
  <c r="M241" i="2"/>
  <c r="AI240" i="2"/>
  <c r="M256" i="2"/>
  <c r="AI256" i="2"/>
  <c r="C268" i="2"/>
  <c r="Y269" i="2"/>
  <c r="Z282" i="2"/>
  <c r="Y281" i="2"/>
  <c r="M297" i="2"/>
  <c r="Y297" i="2"/>
  <c r="C311" i="2"/>
  <c r="AI310" i="2"/>
  <c r="M85" i="2"/>
  <c r="N85" i="2" s="1"/>
  <c r="M99" i="2"/>
  <c r="M113" i="2"/>
  <c r="M127" i="2"/>
  <c r="N127" i="2" s="1"/>
  <c r="Y127" i="2"/>
  <c r="AI143" i="2"/>
  <c r="N142" i="2"/>
  <c r="O142" i="2" s="1"/>
  <c r="AI142" i="2"/>
  <c r="C156" i="2"/>
  <c r="Y157" i="2"/>
  <c r="C155" i="2"/>
  <c r="N155" i="2" s="1"/>
  <c r="Y155" i="2"/>
  <c r="AJ170" i="2"/>
  <c r="AK170" i="2" s="1"/>
  <c r="AI169" i="2"/>
  <c r="AI170" i="2"/>
  <c r="AI171" i="2"/>
  <c r="C198" i="2"/>
  <c r="AJ198" i="2"/>
  <c r="AK198" i="2" s="1"/>
  <c r="R211" i="2"/>
  <c r="S211" i="2" s="1"/>
  <c r="M214" i="2"/>
  <c r="M227" i="2"/>
  <c r="N226" i="2"/>
  <c r="O226" i="2" s="1"/>
  <c r="M226" i="2"/>
  <c r="M225" i="2"/>
  <c r="AI226" i="2"/>
  <c r="AJ226" i="2"/>
  <c r="AK226" i="2" s="1"/>
  <c r="AI225" i="2"/>
  <c r="AJ225" i="2" s="1"/>
  <c r="AI227" i="2"/>
  <c r="M242" i="2"/>
  <c r="AI242" i="2"/>
  <c r="D240" i="2"/>
  <c r="C254" i="2"/>
  <c r="Y255" i="2"/>
  <c r="Z268" i="2"/>
  <c r="Y267" i="2"/>
  <c r="M283" i="2"/>
  <c r="AI312" i="2"/>
  <c r="AN309" i="2"/>
  <c r="AO309" i="2" s="1"/>
  <c r="C169" i="2"/>
  <c r="C183" i="2"/>
  <c r="AI183" i="2"/>
  <c r="AJ183" i="2" s="1"/>
  <c r="AI197" i="2"/>
  <c r="AJ197" i="2" s="1"/>
  <c r="C211" i="2"/>
  <c r="C225" i="2"/>
  <c r="C239" i="2"/>
  <c r="R239" i="2"/>
  <c r="S239" i="2" s="1"/>
  <c r="AI239" i="2"/>
  <c r="AJ240" i="2"/>
  <c r="AK240" i="2" s="1"/>
  <c r="C253" i="2"/>
  <c r="R253" i="2"/>
  <c r="S253" i="2" s="1"/>
  <c r="AI253" i="2"/>
  <c r="AJ253" i="2" s="1"/>
  <c r="AJ254" i="2"/>
  <c r="AK254" i="2" s="1"/>
  <c r="C267" i="2"/>
  <c r="R267" i="2"/>
  <c r="S267" i="2" s="1"/>
  <c r="AI267" i="2"/>
  <c r="AJ267" i="2" s="1"/>
  <c r="AJ268" i="2"/>
  <c r="AK268" i="2" s="1"/>
  <c r="C281" i="2"/>
  <c r="R281" i="2"/>
  <c r="S281" i="2" s="1"/>
  <c r="AI281" i="2"/>
  <c r="AJ282" i="2"/>
  <c r="AK282" i="2" s="1"/>
  <c r="C295" i="2"/>
  <c r="R295" i="2"/>
  <c r="S295" i="2" s="1"/>
  <c r="AI295" i="2"/>
  <c r="AJ295" i="2" s="1"/>
  <c r="C296" i="2"/>
  <c r="C309" i="2"/>
  <c r="R309" i="2"/>
  <c r="S309" i="2" s="1"/>
  <c r="AI309" i="2"/>
  <c r="AJ309" i="2" s="1"/>
  <c r="C310" i="2"/>
  <c r="AJ310" i="2"/>
  <c r="AK310" i="2" s="1"/>
  <c r="M239" i="2"/>
  <c r="AN239" i="2"/>
  <c r="AO239" i="2" s="1"/>
  <c r="M240" i="2"/>
  <c r="M253" i="2"/>
  <c r="N253" i="2" s="1"/>
  <c r="AN253" i="2"/>
  <c r="AO253" i="2" s="1"/>
  <c r="M254" i="2"/>
  <c r="M267" i="2"/>
  <c r="AN267" i="2"/>
  <c r="AO267" i="2" s="1"/>
  <c r="M268" i="2"/>
  <c r="M281" i="2"/>
  <c r="AN281" i="2"/>
  <c r="AO281" i="2" s="1"/>
  <c r="M282" i="2"/>
  <c r="M295" i="2"/>
  <c r="M296" i="2"/>
  <c r="M309" i="2"/>
  <c r="M310" i="2"/>
  <c r="N240" i="2"/>
  <c r="N254" i="2"/>
  <c r="N268" i="2"/>
  <c r="O268" i="2" s="1"/>
  <c r="N282" i="2"/>
  <c r="O282" i="2" s="1"/>
  <c r="N296" i="2"/>
  <c r="O296" i="2" s="1"/>
  <c r="N310" i="2"/>
  <c r="O310" i="2" s="1"/>
  <c r="N57" i="1" l="1"/>
  <c r="N169" i="2"/>
  <c r="N85" i="1"/>
  <c r="N267" i="2"/>
  <c r="N225" i="2"/>
  <c r="O254" i="2"/>
  <c r="N113" i="2"/>
  <c r="O240" i="2"/>
  <c r="N295" i="2"/>
  <c r="N239" i="2"/>
  <c r="AJ169" i="2"/>
  <c r="N99" i="2"/>
  <c r="H197" i="2"/>
  <c r="S197" i="2" s="1"/>
  <c r="S127" i="2"/>
  <c r="AO113" i="2"/>
  <c r="N71" i="2"/>
  <c r="N57" i="2"/>
  <c r="N43" i="2"/>
  <c r="N29" i="2"/>
  <c r="N15" i="2"/>
  <c r="N295" i="1"/>
  <c r="N281" i="1"/>
  <c r="AJ281" i="1"/>
  <c r="AJ141" i="2"/>
  <c r="AJ43" i="2"/>
  <c r="AJ225" i="1"/>
  <c r="N169" i="1"/>
  <c r="AO169" i="2"/>
  <c r="O170" i="2"/>
  <c r="AJ43" i="1"/>
  <c r="AJ71" i="1"/>
  <c r="N71" i="1"/>
  <c r="AJ15" i="1"/>
  <c r="S15" i="2"/>
  <c r="N309" i="2"/>
  <c r="N211" i="2"/>
  <c r="AK128" i="2"/>
  <c r="N309" i="1"/>
  <c r="O100" i="2"/>
  <c r="AK30" i="2"/>
  <c r="O212" i="1"/>
  <c r="N141" i="1"/>
  <c r="C197" i="2"/>
  <c r="N197" i="2"/>
  <c r="N183" i="2"/>
  <c r="AK16" i="2"/>
  <c r="AO239" i="1"/>
  <c r="AK128" i="1"/>
  <c r="AJ57" i="2"/>
  <c r="S57" i="2"/>
  <c r="AJ253" i="1"/>
  <c r="AJ155" i="2"/>
  <c r="Z155" i="2"/>
  <c r="AJ127" i="2"/>
  <c r="S141" i="2"/>
  <c r="O184" i="2"/>
  <c r="S71" i="2"/>
  <c r="N29" i="1"/>
  <c r="N281" i="2"/>
  <c r="AJ281" i="2"/>
  <c r="AJ239" i="2"/>
  <c r="AK86" i="2"/>
  <c r="N239" i="1"/>
  <c r="O198" i="1"/>
  <c r="O142" i="1"/>
  <c r="AK142" i="2"/>
  <c r="O268" i="1"/>
  <c r="N197" i="1"/>
  <c r="N155" i="1"/>
  <c r="S169" i="2"/>
  <c r="AK58" i="2"/>
  <c r="AK254" i="1"/>
  <c r="N113" i="1"/>
  <c r="O16" i="1"/>
  <c r="AJ29" i="1"/>
</calcChain>
</file>

<file path=xl/comments1.xml><?xml version="1.0" encoding="utf-8"?>
<comments xmlns="http://schemas.openxmlformats.org/spreadsheetml/2006/main">
  <authors>
    <author>Gav Howarth</author>
  </authors>
  <commentList>
    <comment ref="C197" authorId="0">
      <text>
        <r>
          <rPr>
            <b/>
            <sz val="9"/>
            <color indexed="81"/>
            <rFont val="Tahoma"/>
            <family val="2"/>
          </rPr>
          <t>Gav Howarth:</t>
        </r>
        <r>
          <rPr>
            <sz val="9"/>
            <color indexed="81"/>
            <rFont val="Tahoma"/>
            <family val="2"/>
          </rPr>
          <t xml:space="preserve">
to match restated NAW - R&amp;N correction</t>
        </r>
      </text>
    </comment>
    <comment ref="H197" authorId="0">
      <text>
        <r>
          <rPr>
            <b/>
            <sz val="9"/>
            <color indexed="81"/>
            <rFont val="Tahoma"/>
            <family val="2"/>
          </rPr>
          <t>Gav Howarth:</t>
        </r>
        <r>
          <rPr>
            <sz val="9"/>
            <color indexed="81"/>
            <rFont val="Tahoma"/>
            <family val="2"/>
          </rPr>
          <t xml:space="preserve">
to match restated NAW - R&amp;N correction</t>
        </r>
      </text>
    </comment>
  </commentList>
</comments>
</file>

<file path=xl/sharedStrings.xml><?xml version="1.0" encoding="utf-8"?>
<sst xmlns="http://schemas.openxmlformats.org/spreadsheetml/2006/main" count="3668" uniqueCount="47">
  <si>
    <t>REPLACEMENT</t>
  </si>
  <si>
    <t>REFURBISHMENT</t>
  </si>
  <si>
    <t xml:space="preserve">   LV OHL Support</t>
  </si>
  <si>
    <t>NAW</t>
  </si>
  <si>
    <t>NAW - Restated</t>
  </si>
  <si>
    <t>Risk Points</t>
  </si>
  <si>
    <t>Removals</t>
  </si>
  <si>
    <t>Additions</t>
  </si>
  <si>
    <t>Restated NAW</t>
  </si>
  <si>
    <t>HI 1</t>
  </si>
  <si>
    <t>HI 2</t>
  </si>
  <si>
    <t>HI 3</t>
  </si>
  <si>
    <t>HI 4</t>
  </si>
  <si>
    <t>HI 5</t>
  </si>
  <si>
    <t>C1</t>
  </si>
  <si>
    <t>C2</t>
  </si>
  <si>
    <t>C3</t>
  </si>
  <si>
    <t>C4</t>
  </si>
  <si>
    <t>Test 2:</t>
  </si>
  <si>
    <t xml:space="preserve">test 1: </t>
  </si>
  <si>
    <t>Test 3:</t>
  </si>
  <si>
    <t xml:space="preserve">Test 1: </t>
  </si>
  <si>
    <t>Target:</t>
  </si>
  <si>
    <t xml:space="preserve">ED1 target: </t>
  </si>
  <si>
    <t xml:space="preserve">   HV Switchgear (GM) - Primary</t>
  </si>
  <si>
    <t xml:space="preserve">   HV Switchgear (GM) - Distribution</t>
  </si>
  <si>
    <t xml:space="preserve">   HV Transformer (GM)</t>
  </si>
  <si>
    <t xml:space="preserve">   HV OHL Support - Poles</t>
  </si>
  <si>
    <t xml:space="preserve">   EHV Switchgear (GM)</t>
  </si>
  <si>
    <t xml:space="preserve">   EHV Transformer</t>
  </si>
  <si>
    <t xml:space="preserve">   EHV UG Cable (Gas)</t>
  </si>
  <si>
    <t xml:space="preserve">   EHV UG Cable (Oil)</t>
  </si>
  <si>
    <t xml:space="preserve">   EHV UG Cable (Non Pressurised)</t>
  </si>
  <si>
    <t xml:space="preserve">   EHV OHL Support - Towers</t>
  </si>
  <si>
    <t xml:space="preserve">   EHV OHL Support - Poles</t>
  </si>
  <si>
    <t xml:space="preserve">   EHV OHL Fittings</t>
  </si>
  <si>
    <t xml:space="preserve">   132kV CBs</t>
  </si>
  <si>
    <t xml:space="preserve">   132kV Transformer</t>
  </si>
  <si>
    <t xml:space="preserve">   132kV UG Cable (Gas)</t>
  </si>
  <si>
    <t xml:space="preserve">   132kV UG Cable (Oil)</t>
  </si>
  <si>
    <t xml:space="preserve">   132kV UG Cable (Non Pressurised)</t>
  </si>
  <si>
    <t xml:space="preserve">   132kV OHL Support - Tower</t>
  </si>
  <si>
    <t xml:space="preserve">   132kV OHL Fittings</t>
  </si>
  <si>
    <t>SQ NPG-11</t>
  </si>
  <si>
    <t>-</t>
  </si>
  <si>
    <t xml:space="preserve">   EHV OHL (Tower Line) Conductor</t>
  </si>
  <si>
    <t xml:space="preserve">   132kV OHL (Tower Line) Conductor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</si>
</sst>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-;\-* #,##0.00_-;_-* &quot;-&quot;??_-;_-@_-"/>
    <numFmt numFmtId="164" formatCode="#,##0;[Red]\-#,##0;\-"/>
    <numFmt numFmtId="165" formatCode="#,##0.0000000000_ ;[Red]\-#,##0.0000000000\ "/>
    <numFmt numFmtId="166" formatCode="#,##0.0;[Red]\-#,##0.0;\-"/>
    <numFmt numFmtId="167" formatCode="#,##0.000;[Red]\-#,##0.000;\-"/>
    <numFmt numFmtId="168" formatCode="#,##0.00;[Red]\-#,##0.00;\-"/>
    <numFmt numFmtId="169" formatCode="#,##0.0000;[Red]\-#,##0.0000;\-"/>
    <numFmt numFmtId="170" formatCode="[$-809]d\ mmmm\ yyyy;@"/>
    <numFmt numFmtId="171" formatCode="_(* #,##0.00_);_(* \(#,##0.00\);_(* &quot;-&quot;??_);_(@_)"/>
    <numFmt numFmtId="172" formatCode="0.0%"/>
    <numFmt numFmtId="173" formatCode="#,##0.0_);\(#,##0.0\);\-_)"/>
    <numFmt numFmtId="174" formatCode="d\-mmm\-yyyy"/>
    <numFmt numFmtId="175" formatCode="_(* #,##0_);_(* \(#,##0\);_(* &quot;-&quot;_);_(@_)"/>
    <numFmt numFmtId="176" formatCode="_-[$€-2]* #,##0.00_-;\-[$€-2]* #,##0.00_-;_-[$€-2]* &quot;-&quot;??_-"/>
    <numFmt numFmtId="177" formatCode="0.000000"/>
    <numFmt numFmtId="178" formatCode="#,##0.0;[Red]\(#,##0.0\)"/>
    <numFmt numFmtId="179" formatCode="0;\-0;;@"/>
    <numFmt numFmtId="180" formatCode="#,##0.00;[Red]#,##0.00;\-"/>
    <numFmt numFmtId="181" formatCode="#,##0.0_);[Red]\(#,##0.0\);\-"/>
    <numFmt numFmtId="182" formatCode="#,##0;\(#,##0\)"/>
    <numFmt numFmtId="183" formatCode="_(&quot;£&quot;* #,##0_);_(&quot;£&quot;* \(#,##0\);_(&quot;£&quot;* &quot;-&quot;_);_(@_)"/>
    <numFmt numFmtId="184" formatCode="_(&quot;£&quot;* #,##0.00_);_(&quot;£&quot;* \(#,##0.00\);_(&quot;£&quot;* &quot;-&quot;??_);_(@_)"/>
  </numFmts>
  <fonts count="63">
    <font>
      <sz val="10"/>
      <color theme="1"/>
      <name val="Verdana"/>
      <family val="2"/>
    </font>
    <font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theme="0"/>
      <name val="Calibri"/>
      <family val="2"/>
    </font>
    <font>
      <b/>
      <sz val="9"/>
      <color theme="1"/>
      <name val="Calibri"/>
      <family val="2"/>
    </font>
    <font>
      <b/>
      <u/>
      <sz val="18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CG Omega"/>
      <family val="2"/>
    </font>
    <font>
      <b/>
      <sz val="9"/>
      <name val="Calibri"/>
      <family val="2"/>
    </font>
    <font>
      <sz val="9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Helv"/>
      <charset val="204"/>
    </font>
    <font>
      <sz val="11"/>
      <name val="CG Omega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10"/>
      <color rgb="FF9C0006"/>
      <name val="Verdana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color indexed="8"/>
      <name val="Verdana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Gill Sans MT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theme="10"/>
      <name val="Verdana"/>
      <family val="2"/>
    </font>
    <font>
      <u/>
      <sz val="10"/>
      <color indexed="12"/>
      <name val="Arial"/>
      <family val="2"/>
    </font>
    <font>
      <u/>
      <sz val="10"/>
      <color indexed="12"/>
      <name val="Verdana"/>
      <family val="2"/>
    </font>
    <font>
      <u/>
      <sz val="7.7"/>
      <color indexed="12"/>
      <name val="CG Omega"/>
    </font>
    <font>
      <u/>
      <sz val="8.5"/>
      <color theme="10"/>
      <name val="Verdana"/>
      <family val="2"/>
    </font>
    <font>
      <u/>
      <sz val="11"/>
      <color indexed="12"/>
      <name val="CG Omega"/>
      <family val="2"/>
    </font>
    <font>
      <sz val="11"/>
      <color indexed="48"/>
      <name val="Calibri"/>
      <family val="2"/>
    </font>
    <font>
      <u/>
      <sz val="11"/>
      <color indexed="48"/>
      <name val="CG Omega"/>
      <family val="2"/>
    </font>
    <font>
      <sz val="10"/>
      <color theme="0" tint="-4.9989318521683403E-2"/>
      <name val="Gill Sans MT"/>
      <family val="2"/>
    </font>
    <font>
      <sz val="10"/>
      <color theme="1"/>
      <name val="Gill Sans MT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12"/>
      <name val="Arial"/>
      <family val="2"/>
    </font>
    <font>
      <b/>
      <sz val="11"/>
      <color indexed="63"/>
      <name val="Calibri"/>
      <family val="2"/>
    </font>
    <font>
      <i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name val="NewsGoth Lt BT"/>
      <family val="2"/>
    </font>
    <font>
      <b/>
      <sz val="10"/>
      <name val="Arial"/>
      <family val="2"/>
    </font>
    <font>
      <sz val="11"/>
      <color indexed="10"/>
      <name val="Calibri"/>
      <family val="2"/>
    </font>
  </fonts>
  <fills count="6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rgb="FFFFFF00"/>
      </patternFill>
    </fill>
    <fill>
      <patternFill patternType="lightUp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rgb="FFC5E1FF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1FFD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D4FAFC"/>
        <bgColor indexed="64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58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hair">
        <color indexed="2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746">
    <xf numFmtId="0" fontId="0" fillId="0" borderId="0"/>
    <xf numFmtId="9" fontId="7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>
      <alignment vertical="top"/>
    </xf>
    <xf numFmtId="0" fontId="14" fillId="0" borderId="0" applyFont="0" applyFill="0" applyBorder="0" applyAlignment="0" applyProtection="0"/>
    <xf numFmtId="0" fontId="8" fillId="0" borderId="0"/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 applyFont="0" applyFill="0" applyBorder="0" applyAlignment="0" applyProtection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26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1" fillId="26" borderId="0" applyNumberFormat="0" applyBorder="0" applyAlignment="0" applyProtection="0"/>
    <xf numFmtId="0" fontId="22" fillId="2" borderId="0" applyNumberFormat="0" applyBorder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3" fillId="37" borderId="41" applyNumberFormat="0" applyAlignment="0" applyProtection="0"/>
    <xf numFmtId="0" fontId="24" fillId="27" borderId="42" applyNumberFormat="0" applyAlignment="0" applyProtection="0"/>
    <xf numFmtId="43" fontId="25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3" fontId="28" fillId="38" borderId="0" applyBorder="0">
      <alignment vertical="center"/>
    </xf>
    <xf numFmtId="174" fontId="14" fillId="0" borderId="0" applyFill="0" applyBorder="0"/>
    <xf numFmtId="174" fontId="14" fillId="0" borderId="0" applyFill="0" applyBorder="0"/>
    <xf numFmtId="174" fontId="14" fillId="0" borderId="0" applyFill="0" applyBorder="0"/>
    <xf numFmtId="175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176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3" fillId="0" borderId="43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2" fillId="35" borderId="41" applyNumberFormat="0" applyAlignment="0" applyProtection="0"/>
    <xf numFmtId="0" fontId="43" fillId="13" borderId="0"/>
    <xf numFmtId="173" fontId="44" fillId="43" borderId="0"/>
    <xf numFmtId="173" fontId="45" fillId="44" borderId="0"/>
    <xf numFmtId="173" fontId="28" fillId="45" borderId="0"/>
    <xf numFmtId="0" fontId="46" fillId="0" borderId="46" applyNumberFormat="0" applyFill="0" applyAlignment="0" applyProtection="0"/>
    <xf numFmtId="0" fontId="47" fillId="35" borderId="0" applyNumberFormat="0" applyBorder="0" applyAlignment="0" applyProtection="0"/>
    <xf numFmtId="38" fontId="1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14" fillId="0" borderId="0"/>
    <xf numFmtId="170" fontId="14" fillId="0" borderId="0"/>
    <xf numFmtId="0" fontId="7" fillId="0" borderId="0"/>
    <xf numFmtId="0" fontId="19" fillId="0" borderId="0"/>
    <xf numFmtId="0" fontId="7" fillId="0" borderId="0"/>
    <xf numFmtId="0" fontId="8" fillId="0" borderId="0"/>
    <xf numFmtId="0" fontId="7" fillId="0" borderId="0"/>
    <xf numFmtId="0" fontId="19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0" fontId="8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 applyFont="0" applyFill="0" applyBorder="0" applyAlignment="0" applyProtection="0"/>
    <xf numFmtId="0" fontId="14" fillId="0" borderId="0"/>
    <xf numFmtId="0" fontId="14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ont="0" applyFill="0" applyBorder="0" applyAlignment="0" applyProtection="0"/>
    <xf numFmtId="0" fontId="7" fillId="0" borderId="0"/>
    <xf numFmtId="0" fontId="14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26" fillId="0" borderId="0"/>
    <xf numFmtId="0" fontId="14" fillId="0" borderId="0"/>
    <xf numFmtId="0" fontId="8" fillId="0" borderId="0">
      <alignment vertical="top"/>
    </xf>
    <xf numFmtId="0" fontId="14" fillId="0" borderId="0"/>
    <xf numFmtId="0" fontId="8" fillId="0" borderId="0">
      <alignment vertical="top"/>
    </xf>
    <xf numFmtId="0" fontId="8" fillId="0" borderId="0">
      <alignment vertical="top"/>
    </xf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25" fillId="0" borderId="0"/>
    <xf numFmtId="0" fontId="8" fillId="0" borderId="0">
      <alignment vertical="top"/>
    </xf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16" fillId="0" borderId="0"/>
    <xf numFmtId="0" fontId="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170" fontId="7" fillId="0" borderId="0"/>
    <xf numFmtId="17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14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>
      <alignment horizontal="left" vertical="center" indent="1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8" fillId="0" borderId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48" fillId="0" borderId="0" applyFill="0" applyBorder="0">
      <protection locked="0"/>
    </xf>
    <xf numFmtId="0" fontId="14" fillId="34" borderId="47" applyNumberFormat="0" applyFont="0" applyAlignment="0" applyProtection="0"/>
    <xf numFmtId="0" fontId="14" fillId="34" borderId="47" applyNumberFormat="0" applyFont="0" applyAlignment="0" applyProtection="0"/>
    <xf numFmtId="0" fontId="14" fillId="34" borderId="47" applyNumberFormat="0" applyFont="0" applyAlignment="0" applyProtection="0"/>
    <xf numFmtId="0" fontId="14" fillId="34" borderId="47" applyNumberFormat="0" applyFont="0" applyAlignment="0" applyProtection="0"/>
    <xf numFmtId="0" fontId="14" fillId="34" borderId="47" applyNumberFormat="0" applyFont="0" applyAlignment="0" applyProtection="0"/>
    <xf numFmtId="0" fontId="14" fillId="34" borderId="47" applyNumberFormat="0" applyFont="0" applyAlignment="0" applyProtection="0"/>
    <xf numFmtId="0" fontId="14" fillId="34" borderId="47" applyNumberFormat="0" applyFont="0" applyAlignment="0" applyProtection="0"/>
    <xf numFmtId="0" fontId="49" fillId="37" borderId="48" applyNumberFormat="0" applyAlignment="0" applyProtection="0"/>
    <xf numFmtId="0" fontId="49" fillId="37" borderId="48" applyNumberFormat="0" applyAlignment="0" applyProtection="0"/>
    <xf numFmtId="0" fontId="49" fillId="37" borderId="48" applyNumberFormat="0" applyAlignment="0" applyProtection="0"/>
    <xf numFmtId="0" fontId="49" fillId="37" borderId="48" applyNumberFormat="0" applyAlignment="0" applyProtection="0"/>
    <xf numFmtId="0" fontId="49" fillId="37" borderId="48" applyNumberFormat="0" applyAlignment="0" applyProtection="0"/>
    <xf numFmtId="0" fontId="49" fillId="37" borderId="48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25" fillId="47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25" fillId="47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7" fillId="46" borderId="15">
      <alignment vertical="center"/>
    </xf>
    <xf numFmtId="0" fontId="25" fillId="47" borderId="15">
      <alignment vertical="center"/>
    </xf>
    <xf numFmtId="168" fontId="7" fillId="46" borderId="15">
      <alignment vertical="center"/>
    </xf>
    <xf numFmtId="17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25" fillId="47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25" fillId="47" borderId="15">
      <alignment vertical="center"/>
    </xf>
    <xf numFmtId="168" fontId="25" fillId="47" borderId="15">
      <alignment vertical="center"/>
    </xf>
    <xf numFmtId="168" fontId="7" fillId="46" borderId="15">
      <alignment vertical="center"/>
    </xf>
    <xf numFmtId="168" fontId="25" fillId="47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7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68" fontId="7" fillId="46" borderId="15">
      <alignment vertical="center"/>
    </xf>
    <xf numFmtId="168" fontId="25" fillId="47" borderId="15">
      <alignment vertical="center"/>
    </xf>
    <xf numFmtId="179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25" fillId="47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25" fillId="47" borderId="15">
      <alignment vertical="center"/>
    </xf>
    <xf numFmtId="179" fontId="7" fillId="46" borderId="15">
      <alignment vertical="center"/>
    </xf>
    <xf numFmtId="179" fontId="7" fillId="46" borderId="15">
      <alignment vertical="center"/>
    </xf>
    <xf numFmtId="179" fontId="7" fillId="46" borderId="15">
      <alignment vertical="center"/>
    </xf>
    <xf numFmtId="179" fontId="7" fillId="46" borderId="15">
      <alignment vertical="center"/>
    </xf>
    <xf numFmtId="179" fontId="7" fillId="46" borderId="15">
      <alignment vertical="center"/>
    </xf>
    <xf numFmtId="179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9" fontId="7" fillId="46" borderId="15">
      <alignment vertical="center"/>
    </xf>
    <xf numFmtId="178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7" fontId="25" fillId="47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7" fontId="25" fillId="47" borderId="15">
      <alignment vertical="center"/>
    </xf>
    <xf numFmtId="177" fontId="25" fillId="47" borderId="15">
      <alignment vertical="center"/>
    </xf>
    <xf numFmtId="177" fontId="7" fillId="46" borderId="15">
      <alignment vertical="center"/>
    </xf>
    <xf numFmtId="177" fontId="25" fillId="47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8" fontId="7" fillId="46" borderId="15">
      <alignment vertical="center"/>
    </xf>
    <xf numFmtId="177" fontId="7" fillId="46" borderId="15">
      <alignment vertical="center"/>
    </xf>
    <xf numFmtId="177" fontId="7" fillId="46" borderId="15">
      <alignment vertical="center"/>
    </xf>
    <xf numFmtId="17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68" fontId="7" fillId="46" borderId="15">
      <alignment vertical="center"/>
    </xf>
    <xf numFmtId="177" fontId="25" fillId="47" borderId="15">
      <alignment vertical="center"/>
    </xf>
    <xf numFmtId="0" fontId="50" fillId="0" borderId="0"/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80" fontId="7" fillId="0" borderId="0">
      <protection locked="0"/>
    </xf>
    <xf numFmtId="168" fontId="25" fillId="48" borderId="15">
      <alignment vertical="center"/>
      <protection locked="0"/>
    </xf>
    <xf numFmtId="168" fontId="25" fillId="48" borderId="15">
      <alignment vertical="center"/>
      <protection locked="0"/>
    </xf>
    <xf numFmtId="181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81" fontId="7" fillId="49" borderId="15">
      <alignment vertical="center"/>
      <protection locked="0"/>
    </xf>
    <xf numFmtId="168" fontId="25" fillId="48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25" fillId="48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25" fillId="48" borderId="15">
      <alignment vertical="center"/>
      <protection locked="0"/>
    </xf>
    <xf numFmtId="168" fontId="25" fillId="48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7" fillId="49" borderId="15">
      <alignment vertical="center"/>
      <protection locked="0"/>
    </xf>
    <xf numFmtId="0" fontId="25" fillId="48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25" fillId="48" borderId="15">
      <alignment vertical="center"/>
      <protection locked="0"/>
    </xf>
    <xf numFmtId="168" fontId="25" fillId="48" borderId="15">
      <alignment vertical="center"/>
      <protection locked="0"/>
    </xf>
    <xf numFmtId="17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25" fillId="48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25" fillId="48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78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81" fontId="7" fillId="49" borderId="15">
      <alignment vertical="center"/>
      <protection locked="0"/>
    </xf>
    <xf numFmtId="168" fontId="25" fillId="48" borderId="15">
      <alignment vertical="center"/>
      <protection locked="0"/>
    </xf>
    <xf numFmtId="168" fontId="25" fillId="48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25" fillId="48" borderId="15">
      <alignment vertical="center"/>
      <protection locked="0"/>
    </xf>
    <xf numFmtId="168" fontId="25" fillId="48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7" fillId="49" borderId="15">
      <alignment vertical="center"/>
      <protection locked="0"/>
    </xf>
    <xf numFmtId="172" fontId="25" fillId="48" borderId="15">
      <alignment vertical="center"/>
      <protection locked="0"/>
    </xf>
    <xf numFmtId="168" fontId="25" fillId="48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25" fillId="48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25" fillId="48" borderId="15">
      <alignment vertical="center"/>
      <protection locked="0"/>
    </xf>
    <xf numFmtId="168" fontId="25" fillId="48" borderId="15">
      <alignment vertical="center"/>
      <protection locked="0"/>
    </xf>
    <xf numFmtId="168" fontId="7" fillId="49" borderId="15">
      <alignment vertical="center"/>
      <protection locked="0"/>
    </xf>
    <xf numFmtId="168" fontId="25" fillId="48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7" fillId="49" borderId="15">
      <alignment vertical="center"/>
      <protection locked="0"/>
    </xf>
    <xf numFmtId="168" fontId="25" fillId="48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25" fillId="48" borderId="15">
      <alignment vertical="center"/>
      <protection locked="0"/>
    </xf>
    <xf numFmtId="178" fontId="7" fillId="49" borderId="15">
      <alignment vertical="center"/>
      <protection locked="0"/>
    </xf>
    <xf numFmtId="178" fontId="7" fillId="49" borderId="15">
      <alignment vertical="center"/>
      <protection locked="0"/>
    </xf>
    <xf numFmtId="178" fontId="25" fillId="48" borderId="15">
      <alignment vertical="center"/>
      <protection locked="0"/>
    </xf>
    <xf numFmtId="178" fontId="25" fillId="48" borderId="15">
      <alignment vertical="center"/>
      <protection locked="0"/>
    </xf>
    <xf numFmtId="178" fontId="7" fillId="49" borderId="15">
      <alignment vertical="center"/>
      <protection locked="0"/>
    </xf>
    <xf numFmtId="178" fontId="25" fillId="48" borderId="15">
      <alignment vertical="center"/>
      <protection locked="0"/>
    </xf>
    <xf numFmtId="168" fontId="25" fillId="48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81" fontId="7" fillId="49" borderId="15">
      <alignment vertical="center"/>
      <protection locked="0"/>
    </xf>
    <xf numFmtId="168" fontId="25" fillId="48" borderId="15">
      <alignment vertical="center"/>
      <protection locked="0"/>
    </xf>
    <xf numFmtId="166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6" fontId="25" fillId="51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25" fillId="51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25" fillId="51" borderId="15">
      <alignment vertical="center"/>
    </xf>
    <xf numFmtId="181" fontId="7" fillId="50" borderId="15">
      <alignment vertical="center"/>
    </xf>
    <xf numFmtId="179" fontId="7" fillId="50" borderId="15">
      <alignment vertical="center"/>
    </xf>
    <xf numFmtId="179" fontId="7" fillId="50" borderId="15">
      <alignment vertical="center"/>
    </xf>
    <xf numFmtId="179" fontId="7" fillId="50" borderId="15">
      <alignment vertical="center"/>
    </xf>
    <xf numFmtId="179" fontId="7" fillId="50" borderId="15">
      <alignment vertical="center"/>
    </xf>
    <xf numFmtId="179" fontId="7" fillId="50" borderId="15">
      <alignment vertical="center"/>
    </xf>
    <xf numFmtId="179" fontId="25" fillId="51" borderId="15">
      <alignment vertical="center"/>
    </xf>
    <xf numFmtId="179" fontId="7" fillId="50" borderId="15">
      <alignment vertical="center"/>
    </xf>
    <xf numFmtId="179" fontId="7" fillId="50" borderId="15">
      <alignment vertical="center"/>
    </xf>
    <xf numFmtId="179" fontId="25" fillId="51" borderId="15">
      <alignment vertical="center"/>
    </xf>
    <xf numFmtId="179" fontId="25" fillId="51" borderId="15">
      <alignment vertical="center"/>
    </xf>
    <xf numFmtId="179" fontId="7" fillId="50" borderId="15">
      <alignment vertical="center"/>
    </xf>
    <xf numFmtId="179" fontId="25" fillId="51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25" fillId="51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25" fillId="51" borderId="15">
      <alignment vertical="center"/>
    </xf>
    <xf numFmtId="178" fontId="25" fillId="51" borderId="15">
      <alignment vertical="center"/>
    </xf>
    <xf numFmtId="178" fontId="7" fillId="50" borderId="15">
      <alignment vertical="center"/>
    </xf>
    <xf numFmtId="178" fontId="25" fillId="51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81" fontId="7" fillId="50" borderId="15">
      <alignment vertical="center"/>
    </xf>
    <xf numFmtId="178" fontId="7" fillId="50" borderId="15">
      <alignment vertical="center"/>
    </xf>
    <xf numFmtId="177" fontId="7" fillId="50" borderId="15">
      <alignment vertical="center"/>
    </xf>
    <xf numFmtId="177" fontId="7" fillId="50" borderId="15">
      <alignment vertical="center"/>
    </xf>
    <xf numFmtId="177" fontId="7" fillId="50" borderId="15">
      <alignment vertical="center"/>
    </xf>
    <xf numFmtId="177" fontId="7" fillId="50" borderId="15">
      <alignment vertical="center"/>
    </xf>
    <xf numFmtId="177" fontId="7" fillId="50" borderId="15">
      <alignment vertical="center"/>
    </xf>
    <xf numFmtId="177" fontId="25" fillId="51" borderId="15">
      <alignment vertical="center"/>
    </xf>
    <xf numFmtId="177" fontId="7" fillId="50" borderId="15">
      <alignment vertical="center"/>
    </xf>
    <xf numFmtId="177" fontId="7" fillId="50" borderId="15">
      <alignment vertical="center"/>
    </xf>
    <xf numFmtId="177" fontId="25" fillId="51" borderId="15">
      <alignment vertical="center"/>
    </xf>
    <xf numFmtId="177" fontId="25" fillId="51" borderId="15">
      <alignment vertical="center"/>
    </xf>
    <xf numFmtId="177" fontId="7" fillId="50" borderId="15">
      <alignment vertical="center"/>
    </xf>
    <xf numFmtId="177" fontId="25" fillId="51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7" fontId="7" fillId="50" borderId="15">
      <alignment vertical="center"/>
    </xf>
    <xf numFmtId="177" fontId="7" fillId="50" borderId="15">
      <alignment vertical="center"/>
    </xf>
    <xf numFmtId="178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81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77" fontId="25" fillId="51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25" fillId="51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7" fillId="50" borderId="15">
      <alignment vertical="center"/>
    </xf>
    <xf numFmtId="0" fontId="25" fillId="51" borderId="15">
      <alignment vertical="center"/>
    </xf>
    <xf numFmtId="168" fontId="7" fillId="50" borderId="15">
      <alignment vertical="center"/>
    </xf>
    <xf numFmtId="17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25" fillId="51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25" fillId="51" borderId="15">
      <alignment vertical="center"/>
    </xf>
    <xf numFmtId="168" fontId="25" fillId="51" borderId="15">
      <alignment vertical="center"/>
    </xf>
    <xf numFmtId="168" fontId="7" fillId="50" borderId="15">
      <alignment vertical="center"/>
    </xf>
    <xf numFmtId="168" fontId="25" fillId="51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7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7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25" fillId="51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7" fillId="50" borderId="15">
      <alignment vertical="center"/>
    </xf>
    <xf numFmtId="168" fontId="25" fillId="51" borderId="15">
      <alignment vertical="center"/>
    </xf>
    <xf numFmtId="168" fontId="25" fillId="52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25" fillId="52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25" fillId="52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25" fillId="52" borderId="15">
      <alignment horizontal="right" vertical="center"/>
      <protection locked="0"/>
    </xf>
    <xf numFmtId="178" fontId="25" fillId="52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25" fillId="52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9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25" fillId="52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25" fillId="52" borderId="15">
      <alignment horizontal="right" vertical="center"/>
      <protection locked="0"/>
    </xf>
    <xf numFmtId="177" fontId="25" fillId="52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25" fillId="52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177" fontId="7" fillId="53" borderId="15">
      <alignment horizontal="right" vertical="center"/>
      <protection locked="0"/>
    </xf>
    <xf numFmtId="0" fontId="7" fillId="53" borderId="15">
      <alignment horizontal="right" vertical="center"/>
      <protection locked="0"/>
    </xf>
    <xf numFmtId="177" fontId="25" fillId="52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7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68" fontId="7" fillId="53" borderId="15">
      <alignment horizontal="right" vertical="center"/>
      <protection locked="0"/>
    </xf>
    <xf numFmtId="168" fontId="25" fillId="52" borderId="15">
      <alignment horizontal="right" vertical="center"/>
      <protection locked="0"/>
    </xf>
    <xf numFmtId="180" fontId="25" fillId="0" borderId="0">
      <protection locked="0"/>
    </xf>
    <xf numFmtId="4" fontId="51" fillId="54" borderId="49" applyNumberFormat="0" applyProtection="0">
      <alignment vertical="center"/>
    </xf>
    <xf numFmtId="4" fontId="51" fillId="54" borderId="49" applyNumberFormat="0" applyProtection="0">
      <alignment vertical="center"/>
    </xf>
    <xf numFmtId="4" fontId="51" fillId="54" borderId="49" applyNumberFormat="0" applyProtection="0">
      <alignment vertical="center"/>
    </xf>
    <xf numFmtId="4" fontId="51" fillId="54" borderId="49" applyNumberFormat="0" applyProtection="0">
      <alignment vertical="center"/>
    </xf>
    <xf numFmtId="4" fontId="51" fillId="54" borderId="49" applyNumberFormat="0" applyProtection="0">
      <alignment vertical="center"/>
    </xf>
    <xf numFmtId="4" fontId="51" fillId="54" borderId="49" applyNumberFormat="0" applyProtection="0">
      <alignment vertical="center"/>
    </xf>
    <xf numFmtId="4" fontId="51" fillId="54" borderId="49" applyNumberFormat="0" applyProtection="0">
      <alignment vertical="center"/>
    </xf>
    <xf numFmtId="4" fontId="52" fillId="54" borderId="49" applyNumberFormat="0" applyProtection="0">
      <alignment vertical="center"/>
    </xf>
    <xf numFmtId="4" fontId="52" fillId="54" borderId="49" applyNumberFormat="0" applyProtection="0">
      <alignment vertical="center"/>
    </xf>
    <xf numFmtId="4" fontId="52" fillId="54" borderId="49" applyNumberFormat="0" applyProtection="0">
      <alignment vertical="center"/>
    </xf>
    <xf numFmtId="4" fontId="52" fillId="54" borderId="49" applyNumberFormat="0" applyProtection="0">
      <alignment vertical="center"/>
    </xf>
    <xf numFmtId="4" fontId="52" fillId="54" borderId="49" applyNumberFormat="0" applyProtection="0">
      <alignment vertical="center"/>
    </xf>
    <xf numFmtId="4" fontId="52" fillId="54" borderId="49" applyNumberFormat="0" applyProtection="0">
      <alignment vertical="center"/>
    </xf>
    <xf numFmtId="4" fontId="52" fillId="54" borderId="49" applyNumberFormat="0" applyProtection="0">
      <alignment vertical="center"/>
    </xf>
    <xf numFmtId="4" fontId="51" fillId="54" borderId="49" applyNumberFormat="0" applyProtection="0">
      <alignment horizontal="left" vertical="center" indent="1"/>
    </xf>
    <xf numFmtId="4" fontId="51" fillId="54" borderId="49" applyNumberFormat="0" applyProtection="0">
      <alignment horizontal="left" vertical="center" indent="1"/>
    </xf>
    <xf numFmtId="4" fontId="51" fillId="54" borderId="49" applyNumberFormat="0" applyProtection="0">
      <alignment horizontal="left" vertical="center" indent="1"/>
    </xf>
    <xf numFmtId="4" fontId="51" fillId="54" borderId="49" applyNumberFormat="0" applyProtection="0">
      <alignment horizontal="left" vertical="center" indent="1"/>
    </xf>
    <xf numFmtId="4" fontId="51" fillId="54" borderId="49" applyNumberFormat="0" applyProtection="0">
      <alignment horizontal="left" vertical="center" indent="1"/>
    </xf>
    <xf numFmtId="4" fontId="51" fillId="54" borderId="49" applyNumberFormat="0" applyProtection="0">
      <alignment horizontal="left" vertical="center" indent="1"/>
    </xf>
    <xf numFmtId="4" fontId="51" fillId="54" borderId="49" applyNumberFormat="0" applyProtection="0">
      <alignment horizontal="left" vertical="center" indent="1"/>
    </xf>
    <xf numFmtId="0" fontId="51" fillId="54" borderId="49" applyNumberFormat="0" applyProtection="0">
      <alignment horizontal="left" vertical="top" indent="1"/>
    </xf>
    <xf numFmtId="0" fontId="51" fillId="54" borderId="49" applyNumberFormat="0" applyProtection="0">
      <alignment horizontal="left" vertical="top" indent="1"/>
    </xf>
    <xf numFmtId="0" fontId="51" fillId="54" borderId="49" applyNumberFormat="0" applyProtection="0">
      <alignment horizontal="left" vertical="top" indent="1"/>
    </xf>
    <xf numFmtId="0" fontId="51" fillId="54" borderId="49" applyNumberFormat="0" applyProtection="0">
      <alignment horizontal="left" vertical="top" indent="1"/>
    </xf>
    <xf numFmtId="0" fontId="51" fillId="54" borderId="49" applyNumberFormat="0" applyProtection="0">
      <alignment horizontal="left" vertical="top" indent="1"/>
    </xf>
    <xf numFmtId="0" fontId="51" fillId="54" borderId="49" applyNumberFormat="0" applyProtection="0">
      <alignment horizontal="left" vertical="top" indent="1"/>
    </xf>
    <xf numFmtId="0" fontId="51" fillId="54" borderId="49" applyNumberFormat="0" applyProtection="0">
      <alignment horizontal="left" vertical="top" indent="1"/>
    </xf>
    <xf numFmtId="4" fontId="51" fillId="11" borderId="0" applyNumberFormat="0" applyProtection="0">
      <alignment horizontal="left" vertical="center" indent="1"/>
    </xf>
    <xf numFmtId="4" fontId="17" fillId="16" borderId="49" applyNumberFormat="0" applyProtection="0">
      <alignment horizontal="right" vertical="center"/>
    </xf>
    <xf numFmtId="4" fontId="17" fillId="16" borderId="49" applyNumberFormat="0" applyProtection="0">
      <alignment horizontal="right" vertical="center"/>
    </xf>
    <xf numFmtId="4" fontId="17" fillId="16" borderId="49" applyNumberFormat="0" applyProtection="0">
      <alignment horizontal="right" vertical="center"/>
    </xf>
    <xf numFmtId="4" fontId="17" fillId="16" borderId="49" applyNumberFormat="0" applyProtection="0">
      <alignment horizontal="right" vertical="center"/>
    </xf>
    <xf numFmtId="4" fontId="17" fillId="16" borderId="49" applyNumberFormat="0" applyProtection="0">
      <alignment horizontal="right" vertical="center"/>
    </xf>
    <xf numFmtId="4" fontId="17" fillId="16" borderId="49" applyNumberFormat="0" applyProtection="0">
      <alignment horizontal="right" vertical="center"/>
    </xf>
    <xf numFmtId="4" fontId="17" fillId="16" borderId="49" applyNumberFormat="0" applyProtection="0">
      <alignment horizontal="right" vertical="center"/>
    </xf>
    <xf numFmtId="4" fontId="17" fillId="12" borderId="49" applyNumberFormat="0" applyProtection="0">
      <alignment horizontal="right" vertical="center"/>
    </xf>
    <xf numFmtId="4" fontId="17" fillId="12" borderId="49" applyNumberFormat="0" applyProtection="0">
      <alignment horizontal="right" vertical="center"/>
    </xf>
    <xf numFmtId="4" fontId="17" fillId="12" borderId="49" applyNumberFormat="0" applyProtection="0">
      <alignment horizontal="right" vertical="center"/>
    </xf>
    <xf numFmtId="4" fontId="17" fillId="12" borderId="49" applyNumberFormat="0" applyProtection="0">
      <alignment horizontal="right" vertical="center"/>
    </xf>
    <xf numFmtId="4" fontId="17" fillId="12" borderId="49" applyNumberFormat="0" applyProtection="0">
      <alignment horizontal="right" vertical="center"/>
    </xf>
    <xf numFmtId="4" fontId="17" fillId="12" borderId="49" applyNumberFormat="0" applyProtection="0">
      <alignment horizontal="right" vertical="center"/>
    </xf>
    <xf numFmtId="4" fontId="17" fillId="12" borderId="49" applyNumberFormat="0" applyProtection="0">
      <alignment horizontal="right" vertical="center"/>
    </xf>
    <xf numFmtId="4" fontId="17" fillId="55" borderId="49" applyNumberFormat="0" applyProtection="0">
      <alignment horizontal="right" vertical="center"/>
    </xf>
    <xf numFmtId="4" fontId="17" fillId="55" borderId="49" applyNumberFormat="0" applyProtection="0">
      <alignment horizontal="right" vertical="center"/>
    </xf>
    <xf numFmtId="4" fontId="17" fillId="55" borderId="49" applyNumberFormat="0" applyProtection="0">
      <alignment horizontal="right" vertical="center"/>
    </xf>
    <xf numFmtId="4" fontId="17" fillId="55" borderId="49" applyNumberFormat="0" applyProtection="0">
      <alignment horizontal="right" vertical="center"/>
    </xf>
    <xf numFmtId="4" fontId="17" fillId="55" borderId="49" applyNumberFormat="0" applyProtection="0">
      <alignment horizontal="right" vertical="center"/>
    </xf>
    <xf numFmtId="4" fontId="17" fillId="55" borderId="49" applyNumberFormat="0" applyProtection="0">
      <alignment horizontal="right" vertical="center"/>
    </xf>
    <xf numFmtId="4" fontId="17" fillId="55" borderId="49" applyNumberFormat="0" applyProtection="0">
      <alignment horizontal="right" vertical="center"/>
    </xf>
    <xf numFmtId="4" fontId="17" fillId="56" borderId="49" applyNumberFormat="0" applyProtection="0">
      <alignment horizontal="right" vertical="center"/>
    </xf>
    <xf numFmtId="4" fontId="17" fillId="56" borderId="49" applyNumberFormat="0" applyProtection="0">
      <alignment horizontal="right" vertical="center"/>
    </xf>
    <xf numFmtId="4" fontId="17" fillId="56" borderId="49" applyNumberFormat="0" applyProtection="0">
      <alignment horizontal="right" vertical="center"/>
    </xf>
    <xf numFmtId="4" fontId="17" fillId="56" borderId="49" applyNumberFormat="0" applyProtection="0">
      <alignment horizontal="right" vertical="center"/>
    </xf>
    <xf numFmtId="4" fontId="17" fillId="56" borderId="49" applyNumberFormat="0" applyProtection="0">
      <alignment horizontal="right" vertical="center"/>
    </xf>
    <xf numFmtId="4" fontId="17" fillId="56" borderId="49" applyNumberFormat="0" applyProtection="0">
      <alignment horizontal="right" vertical="center"/>
    </xf>
    <xf numFmtId="4" fontId="17" fillId="56" borderId="49" applyNumberFormat="0" applyProtection="0">
      <alignment horizontal="right" vertical="center"/>
    </xf>
    <xf numFmtId="4" fontId="17" fillId="57" borderId="49" applyNumberFormat="0" applyProtection="0">
      <alignment horizontal="right" vertical="center"/>
    </xf>
    <xf numFmtId="4" fontId="17" fillId="57" borderId="49" applyNumberFormat="0" applyProtection="0">
      <alignment horizontal="right" vertical="center"/>
    </xf>
    <xf numFmtId="4" fontId="17" fillId="57" borderId="49" applyNumberFormat="0" applyProtection="0">
      <alignment horizontal="right" vertical="center"/>
    </xf>
    <xf numFmtId="4" fontId="17" fillId="57" borderId="49" applyNumberFormat="0" applyProtection="0">
      <alignment horizontal="right" vertical="center"/>
    </xf>
    <xf numFmtId="4" fontId="17" fillId="57" borderId="49" applyNumberFormat="0" applyProtection="0">
      <alignment horizontal="right" vertical="center"/>
    </xf>
    <xf numFmtId="4" fontId="17" fillId="57" borderId="49" applyNumberFormat="0" applyProtection="0">
      <alignment horizontal="right" vertical="center"/>
    </xf>
    <xf numFmtId="4" fontId="17" fillId="57" borderId="49" applyNumberFormat="0" applyProtection="0">
      <alignment horizontal="right" vertical="center"/>
    </xf>
    <xf numFmtId="4" fontId="17" fillId="58" borderId="49" applyNumberFormat="0" applyProtection="0">
      <alignment horizontal="right" vertical="center"/>
    </xf>
    <xf numFmtId="4" fontId="17" fillId="58" borderId="49" applyNumberFormat="0" applyProtection="0">
      <alignment horizontal="right" vertical="center"/>
    </xf>
    <xf numFmtId="4" fontId="17" fillId="58" borderId="49" applyNumberFormat="0" applyProtection="0">
      <alignment horizontal="right" vertical="center"/>
    </xf>
    <xf numFmtId="4" fontId="17" fillId="58" borderId="49" applyNumberFormat="0" applyProtection="0">
      <alignment horizontal="right" vertical="center"/>
    </xf>
    <xf numFmtId="4" fontId="17" fillId="58" borderId="49" applyNumberFormat="0" applyProtection="0">
      <alignment horizontal="right" vertical="center"/>
    </xf>
    <xf numFmtId="4" fontId="17" fillId="58" borderId="49" applyNumberFormat="0" applyProtection="0">
      <alignment horizontal="right" vertical="center"/>
    </xf>
    <xf numFmtId="4" fontId="17" fillId="58" borderId="49" applyNumberFormat="0" applyProtection="0">
      <alignment horizontal="right" vertical="center"/>
    </xf>
    <xf numFmtId="4" fontId="17" fillId="18" borderId="49" applyNumberFormat="0" applyProtection="0">
      <alignment horizontal="right" vertical="center"/>
    </xf>
    <xf numFmtId="4" fontId="17" fillId="18" borderId="49" applyNumberFormat="0" applyProtection="0">
      <alignment horizontal="right" vertical="center"/>
    </xf>
    <xf numFmtId="4" fontId="17" fillId="18" borderId="49" applyNumberFormat="0" applyProtection="0">
      <alignment horizontal="right" vertical="center"/>
    </xf>
    <xf numFmtId="4" fontId="17" fillId="18" borderId="49" applyNumberFormat="0" applyProtection="0">
      <alignment horizontal="right" vertical="center"/>
    </xf>
    <xf numFmtId="4" fontId="17" fillId="18" borderId="49" applyNumberFormat="0" applyProtection="0">
      <alignment horizontal="right" vertical="center"/>
    </xf>
    <xf numFmtId="4" fontId="17" fillId="18" borderId="49" applyNumberFormat="0" applyProtection="0">
      <alignment horizontal="right" vertical="center"/>
    </xf>
    <xf numFmtId="4" fontId="17" fillId="18" borderId="49" applyNumberFormat="0" applyProtection="0">
      <alignment horizontal="right" vertical="center"/>
    </xf>
    <xf numFmtId="4" fontId="17" fillId="59" borderId="49" applyNumberFormat="0" applyProtection="0">
      <alignment horizontal="right" vertical="center"/>
    </xf>
    <xf numFmtId="4" fontId="17" fillId="59" borderId="49" applyNumberFormat="0" applyProtection="0">
      <alignment horizontal="right" vertical="center"/>
    </xf>
    <xf numFmtId="4" fontId="17" fillId="59" borderId="49" applyNumberFormat="0" applyProtection="0">
      <alignment horizontal="right" vertical="center"/>
    </xf>
    <xf numFmtId="4" fontId="17" fillId="59" borderId="49" applyNumberFormat="0" applyProtection="0">
      <alignment horizontal="right" vertical="center"/>
    </xf>
    <xf numFmtId="4" fontId="17" fillId="59" borderId="49" applyNumberFormat="0" applyProtection="0">
      <alignment horizontal="right" vertical="center"/>
    </xf>
    <xf numFmtId="4" fontId="17" fillId="59" borderId="49" applyNumberFormat="0" applyProtection="0">
      <alignment horizontal="right" vertical="center"/>
    </xf>
    <xf numFmtId="4" fontId="17" fillId="59" borderId="49" applyNumberFormat="0" applyProtection="0">
      <alignment horizontal="right" vertical="center"/>
    </xf>
    <xf numFmtId="4" fontId="17" fillId="60" borderId="49" applyNumberFormat="0" applyProtection="0">
      <alignment horizontal="right" vertical="center"/>
    </xf>
    <xf numFmtId="4" fontId="17" fillId="60" borderId="49" applyNumberFormat="0" applyProtection="0">
      <alignment horizontal="right" vertical="center"/>
    </xf>
    <xf numFmtId="4" fontId="17" fillId="60" borderId="49" applyNumberFormat="0" applyProtection="0">
      <alignment horizontal="right" vertical="center"/>
    </xf>
    <xf numFmtId="4" fontId="17" fillId="60" borderId="49" applyNumberFormat="0" applyProtection="0">
      <alignment horizontal="right" vertical="center"/>
    </xf>
    <xf numFmtId="4" fontId="17" fillId="60" borderId="49" applyNumberFormat="0" applyProtection="0">
      <alignment horizontal="right" vertical="center"/>
    </xf>
    <xf numFmtId="4" fontId="17" fillId="60" borderId="49" applyNumberFormat="0" applyProtection="0">
      <alignment horizontal="right" vertical="center"/>
    </xf>
    <xf numFmtId="4" fontId="17" fillId="60" borderId="49" applyNumberFormat="0" applyProtection="0">
      <alignment horizontal="right" vertical="center"/>
    </xf>
    <xf numFmtId="4" fontId="51" fillId="61" borderId="50" applyNumberFormat="0" applyProtection="0">
      <alignment horizontal="left" vertical="center" indent="1"/>
    </xf>
    <xf numFmtId="4" fontId="17" fillId="62" borderId="0" applyNumberFormat="0" applyProtection="0">
      <alignment horizontal="left" vertical="center" indent="1"/>
    </xf>
    <xf numFmtId="4" fontId="53" fillId="17" borderId="0" applyNumberFormat="0" applyProtection="0">
      <alignment horizontal="left" vertical="center" indent="1"/>
    </xf>
    <xf numFmtId="4" fontId="17" fillId="11" borderId="49" applyNumberFormat="0" applyProtection="0">
      <alignment horizontal="right" vertical="center"/>
    </xf>
    <xf numFmtId="4" fontId="17" fillId="11" borderId="49" applyNumberFormat="0" applyProtection="0">
      <alignment horizontal="right" vertical="center"/>
    </xf>
    <xf numFmtId="4" fontId="17" fillId="11" borderId="49" applyNumberFormat="0" applyProtection="0">
      <alignment horizontal="right" vertical="center"/>
    </xf>
    <xf numFmtId="4" fontId="17" fillId="11" borderId="49" applyNumberFormat="0" applyProtection="0">
      <alignment horizontal="right" vertical="center"/>
    </xf>
    <xf numFmtId="4" fontId="17" fillId="11" borderId="49" applyNumberFormat="0" applyProtection="0">
      <alignment horizontal="right" vertical="center"/>
    </xf>
    <xf numFmtId="4" fontId="17" fillId="11" borderId="49" applyNumberFormat="0" applyProtection="0">
      <alignment horizontal="right" vertical="center"/>
    </xf>
    <xf numFmtId="4" fontId="17" fillId="11" borderId="49" applyNumberFormat="0" applyProtection="0">
      <alignment horizontal="right" vertical="center"/>
    </xf>
    <xf numFmtId="4" fontId="17" fillId="62" borderId="0" applyNumberFormat="0" applyProtection="0">
      <alignment horizontal="left" vertical="center" indent="1"/>
    </xf>
    <xf numFmtId="4" fontId="17" fillId="62" borderId="0" applyNumberFormat="0" applyProtection="0">
      <alignment horizontal="left" vertical="center" indent="1"/>
    </xf>
    <xf numFmtId="4" fontId="17" fillId="62" borderId="0" applyNumberFormat="0" applyProtection="0">
      <alignment horizontal="left" vertical="center" indent="1"/>
    </xf>
    <xf numFmtId="4" fontId="17" fillId="11" borderId="0" applyNumberFormat="0" applyProtection="0">
      <alignment horizontal="left" vertical="center" indent="1"/>
    </xf>
    <xf numFmtId="4" fontId="17" fillId="11" borderId="0" applyNumberFormat="0" applyProtection="0">
      <alignment horizontal="left" vertical="center" indent="1"/>
    </xf>
    <xf numFmtId="4" fontId="17" fillId="11" borderId="0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center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7" borderId="49" applyNumberFormat="0" applyProtection="0">
      <alignment horizontal="left" vertical="top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center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1" borderId="49" applyNumberFormat="0" applyProtection="0">
      <alignment horizontal="left" vertical="top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center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15" borderId="49" applyNumberFormat="0" applyProtection="0">
      <alignment horizontal="left" vertical="top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center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62" borderId="49" applyNumberFormat="0" applyProtection="0">
      <alignment horizontal="left" vertical="top" indent="1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14" fillId="14" borderId="51" applyNumberFormat="0">
      <protection locked="0"/>
    </xf>
    <xf numFmtId="0" fontId="54" fillId="17" borderId="52" applyBorder="0"/>
    <xf numFmtId="0" fontId="54" fillId="17" borderId="52" applyBorder="0"/>
    <xf numFmtId="0" fontId="54" fillId="17" borderId="52" applyBorder="0"/>
    <xf numFmtId="0" fontId="54" fillId="17" borderId="52" applyBorder="0"/>
    <xf numFmtId="0" fontId="54" fillId="17" borderId="52" applyBorder="0"/>
    <xf numFmtId="0" fontId="54" fillId="17" borderId="52" applyBorder="0"/>
    <xf numFmtId="4" fontId="17" fillId="13" borderId="49" applyNumberFormat="0" applyProtection="0">
      <alignment vertical="center"/>
    </xf>
    <xf numFmtId="4" fontId="17" fillId="13" borderId="49" applyNumberFormat="0" applyProtection="0">
      <alignment vertical="center"/>
    </xf>
    <xf numFmtId="4" fontId="17" fillId="13" borderId="49" applyNumberFormat="0" applyProtection="0">
      <alignment vertical="center"/>
    </xf>
    <xf numFmtId="4" fontId="17" fillId="13" borderId="49" applyNumberFormat="0" applyProtection="0">
      <alignment vertical="center"/>
    </xf>
    <xf numFmtId="4" fontId="17" fillId="13" borderId="49" applyNumberFormat="0" applyProtection="0">
      <alignment vertical="center"/>
    </xf>
    <xf numFmtId="4" fontId="17" fillId="13" borderId="49" applyNumberFormat="0" applyProtection="0">
      <alignment vertical="center"/>
    </xf>
    <xf numFmtId="4" fontId="17" fillId="13" borderId="49" applyNumberFormat="0" applyProtection="0">
      <alignment vertical="center"/>
    </xf>
    <xf numFmtId="4" fontId="55" fillId="13" borderId="49" applyNumberFormat="0" applyProtection="0">
      <alignment vertical="center"/>
    </xf>
    <xf numFmtId="4" fontId="55" fillId="13" borderId="49" applyNumberFormat="0" applyProtection="0">
      <alignment vertical="center"/>
    </xf>
    <xf numFmtId="4" fontId="55" fillId="13" borderId="49" applyNumberFormat="0" applyProtection="0">
      <alignment vertical="center"/>
    </xf>
    <xf numFmtId="4" fontId="55" fillId="13" borderId="49" applyNumberFormat="0" applyProtection="0">
      <alignment vertical="center"/>
    </xf>
    <xf numFmtId="4" fontId="55" fillId="13" borderId="49" applyNumberFormat="0" applyProtection="0">
      <alignment vertical="center"/>
    </xf>
    <xf numFmtId="4" fontId="55" fillId="13" borderId="49" applyNumberFormat="0" applyProtection="0">
      <alignment vertical="center"/>
    </xf>
    <xf numFmtId="4" fontId="55" fillId="13" borderId="49" applyNumberFormat="0" applyProtection="0">
      <alignment vertical="center"/>
    </xf>
    <xf numFmtId="4" fontId="17" fillId="13" borderId="49" applyNumberFormat="0" applyProtection="0">
      <alignment horizontal="left" vertical="center" indent="1"/>
    </xf>
    <xf numFmtId="4" fontId="17" fillId="13" borderId="49" applyNumberFormat="0" applyProtection="0">
      <alignment horizontal="left" vertical="center" indent="1"/>
    </xf>
    <xf numFmtId="4" fontId="17" fillId="13" borderId="49" applyNumberFormat="0" applyProtection="0">
      <alignment horizontal="left" vertical="center" indent="1"/>
    </xf>
    <xf numFmtId="4" fontId="17" fillId="13" borderId="49" applyNumberFormat="0" applyProtection="0">
      <alignment horizontal="left" vertical="center" indent="1"/>
    </xf>
    <xf numFmtId="4" fontId="17" fillId="13" borderId="49" applyNumberFormat="0" applyProtection="0">
      <alignment horizontal="left" vertical="center" indent="1"/>
    </xf>
    <xf numFmtId="4" fontId="17" fillId="13" borderId="49" applyNumberFormat="0" applyProtection="0">
      <alignment horizontal="left" vertical="center" indent="1"/>
    </xf>
    <xf numFmtId="4" fontId="17" fillId="13" borderId="49" applyNumberFormat="0" applyProtection="0">
      <alignment horizontal="left" vertical="center" indent="1"/>
    </xf>
    <xf numFmtId="0" fontId="17" fillId="13" borderId="49" applyNumberFormat="0" applyProtection="0">
      <alignment horizontal="left" vertical="top" indent="1"/>
    </xf>
    <xf numFmtId="0" fontId="17" fillId="13" borderId="49" applyNumberFormat="0" applyProtection="0">
      <alignment horizontal="left" vertical="top" indent="1"/>
    </xf>
    <xf numFmtId="0" fontId="17" fillId="13" borderId="49" applyNumberFormat="0" applyProtection="0">
      <alignment horizontal="left" vertical="top" indent="1"/>
    </xf>
    <xf numFmtId="0" fontId="17" fillId="13" borderId="49" applyNumberFormat="0" applyProtection="0">
      <alignment horizontal="left" vertical="top" indent="1"/>
    </xf>
    <xf numFmtId="0" fontId="17" fillId="13" borderId="49" applyNumberFormat="0" applyProtection="0">
      <alignment horizontal="left" vertical="top" indent="1"/>
    </xf>
    <xf numFmtId="0" fontId="17" fillId="13" borderId="49" applyNumberFormat="0" applyProtection="0">
      <alignment horizontal="left" vertical="top" indent="1"/>
    </xf>
    <xf numFmtId="0" fontId="17" fillId="13" borderId="49" applyNumberFormat="0" applyProtection="0">
      <alignment horizontal="left" vertical="top" indent="1"/>
    </xf>
    <xf numFmtId="4" fontId="17" fillId="62" borderId="49" applyNumberFormat="0" applyProtection="0">
      <alignment horizontal="right" vertical="center"/>
    </xf>
    <xf numFmtId="4" fontId="17" fillId="62" borderId="49" applyNumberFormat="0" applyProtection="0">
      <alignment horizontal="right" vertical="center"/>
    </xf>
    <xf numFmtId="4" fontId="17" fillId="62" borderId="49" applyNumberFormat="0" applyProtection="0">
      <alignment horizontal="right" vertical="center"/>
    </xf>
    <xf numFmtId="4" fontId="17" fillId="62" borderId="49" applyNumberFormat="0" applyProtection="0">
      <alignment horizontal="right" vertical="center"/>
    </xf>
    <xf numFmtId="4" fontId="17" fillId="62" borderId="49" applyNumberFormat="0" applyProtection="0">
      <alignment horizontal="right" vertical="center"/>
    </xf>
    <xf numFmtId="4" fontId="17" fillId="62" borderId="49" applyNumberFormat="0" applyProtection="0">
      <alignment horizontal="right" vertical="center"/>
    </xf>
    <xf numFmtId="4" fontId="17" fillId="62" borderId="49" applyNumberFormat="0" applyProtection="0">
      <alignment horizontal="right" vertical="center"/>
    </xf>
    <xf numFmtId="4" fontId="55" fillId="62" borderId="49" applyNumberFormat="0" applyProtection="0">
      <alignment horizontal="right" vertical="center"/>
    </xf>
    <xf numFmtId="4" fontId="55" fillId="62" borderId="49" applyNumberFormat="0" applyProtection="0">
      <alignment horizontal="right" vertical="center"/>
    </xf>
    <xf numFmtId="4" fontId="55" fillId="62" borderId="49" applyNumberFormat="0" applyProtection="0">
      <alignment horizontal="right" vertical="center"/>
    </xf>
    <xf numFmtId="4" fontId="55" fillId="62" borderId="49" applyNumberFormat="0" applyProtection="0">
      <alignment horizontal="right" vertical="center"/>
    </xf>
    <xf numFmtId="4" fontId="55" fillId="62" borderId="49" applyNumberFormat="0" applyProtection="0">
      <alignment horizontal="right" vertical="center"/>
    </xf>
    <xf numFmtId="4" fontId="55" fillId="62" borderId="49" applyNumberFormat="0" applyProtection="0">
      <alignment horizontal="right" vertical="center"/>
    </xf>
    <xf numFmtId="4" fontId="55" fillId="62" borderId="49" applyNumberFormat="0" applyProtection="0">
      <alignment horizontal="right" vertical="center"/>
    </xf>
    <xf numFmtId="4" fontId="17" fillId="11" borderId="49" applyNumberFormat="0" applyProtection="0">
      <alignment horizontal="left" vertical="center" indent="1"/>
    </xf>
    <xf numFmtId="4" fontId="17" fillId="11" borderId="49" applyNumberFormat="0" applyProtection="0">
      <alignment horizontal="left" vertical="center" indent="1"/>
    </xf>
    <xf numFmtId="4" fontId="17" fillId="11" borderId="49" applyNumberFormat="0" applyProtection="0">
      <alignment horizontal="left" vertical="center" indent="1"/>
    </xf>
    <xf numFmtId="4" fontId="17" fillId="11" borderId="49" applyNumberFormat="0" applyProtection="0">
      <alignment horizontal="left" vertical="center" indent="1"/>
    </xf>
    <xf numFmtId="4" fontId="17" fillId="11" borderId="49" applyNumberFormat="0" applyProtection="0">
      <alignment horizontal="left" vertical="center" indent="1"/>
    </xf>
    <xf numFmtId="4" fontId="17" fillId="11" borderId="49" applyNumberFormat="0" applyProtection="0">
      <alignment horizontal="left" vertical="center" indent="1"/>
    </xf>
    <xf numFmtId="4" fontId="17" fillId="11" borderId="49" applyNumberFormat="0" applyProtection="0">
      <alignment horizontal="left" vertical="center" indent="1"/>
    </xf>
    <xf numFmtId="0" fontId="17" fillId="11" borderId="49" applyNumberFormat="0" applyProtection="0">
      <alignment horizontal="left" vertical="top" indent="1"/>
    </xf>
    <xf numFmtId="0" fontId="17" fillId="11" borderId="49" applyNumberFormat="0" applyProtection="0">
      <alignment horizontal="left" vertical="top" indent="1"/>
    </xf>
    <xf numFmtId="0" fontId="17" fillId="11" borderId="49" applyNumberFormat="0" applyProtection="0">
      <alignment horizontal="left" vertical="top" indent="1"/>
    </xf>
    <xf numFmtId="0" fontId="17" fillId="11" borderId="49" applyNumberFormat="0" applyProtection="0">
      <alignment horizontal="left" vertical="top" indent="1"/>
    </xf>
    <xf numFmtId="0" fontId="17" fillId="11" borderId="49" applyNumberFormat="0" applyProtection="0">
      <alignment horizontal="left" vertical="top" indent="1"/>
    </xf>
    <xf numFmtId="0" fontId="17" fillId="11" borderId="49" applyNumberFormat="0" applyProtection="0">
      <alignment horizontal="left" vertical="top" indent="1"/>
    </xf>
    <xf numFmtId="0" fontId="17" fillId="11" borderId="49" applyNumberFormat="0" applyProtection="0">
      <alignment horizontal="left" vertical="top" indent="1"/>
    </xf>
    <xf numFmtId="4" fontId="56" fillId="63" borderId="0" applyNumberFormat="0" applyProtection="0">
      <alignment horizontal="left" vertical="center" indent="1"/>
    </xf>
    <xf numFmtId="0" fontId="57" fillId="64" borderId="51"/>
    <xf numFmtId="0" fontId="57" fillId="64" borderId="51"/>
    <xf numFmtId="0" fontId="57" fillId="64" borderId="51"/>
    <xf numFmtId="0" fontId="57" fillId="64" borderId="51"/>
    <xf numFmtId="0" fontId="57" fillId="64" borderId="51"/>
    <xf numFmtId="0" fontId="57" fillId="64" borderId="51"/>
    <xf numFmtId="0" fontId="57" fillId="64" borderId="51"/>
    <xf numFmtId="0" fontId="57" fillId="64" borderId="51"/>
    <xf numFmtId="4" fontId="58" fillId="62" borderId="49" applyNumberFormat="0" applyProtection="0">
      <alignment horizontal="right" vertical="center"/>
    </xf>
    <xf numFmtId="4" fontId="58" fillId="62" borderId="49" applyNumberFormat="0" applyProtection="0">
      <alignment horizontal="right" vertical="center"/>
    </xf>
    <xf numFmtId="4" fontId="58" fillId="62" borderId="49" applyNumberFormat="0" applyProtection="0">
      <alignment horizontal="right" vertical="center"/>
    </xf>
    <xf numFmtId="4" fontId="58" fillId="62" borderId="49" applyNumberFormat="0" applyProtection="0">
      <alignment horizontal="right" vertical="center"/>
    </xf>
    <xf numFmtId="4" fontId="58" fillId="62" borderId="49" applyNumberFormat="0" applyProtection="0">
      <alignment horizontal="right" vertical="center"/>
    </xf>
    <xf numFmtId="4" fontId="58" fillId="62" borderId="49" applyNumberFormat="0" applyProtection="0">
      <alignment horizontal="right" vertical="center"/>
    </xf>
    <xf numFmtId="4" fontId="58" fillId="62" borderId="49" applyNumberFormat="0" applyProtection="0">
      <alignment horizontal="right" vertical="center"/>
    </xf>
    <xf numFmtId="0" fontId="59" fillId="0" borderId="0" applyNumberFormat="0" applyFill="0" applyBorder="0" applyAlignment="0" applyProtection="0"/>
    <xf numFmtId="0" fontId="14" fillId="65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60" fillId="0" borderId="53" applyNumberFormat="0" applyAlignment="0" applyProtection="0"/>
    <xf numFmtId="0" fontId="59" fillId="0" borderId="0" applyNumberFormat="0" applyFill="0" applyBorder="0" applyAlignment="0" applyProtection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182" fontId="61" fillId="0" borderId="54" applyFill="0"/>
    <xf numFmtId="0" fontId="29" fillId="0" borderId="55" applyNumberFormat="0" applyFill="0" applyAlignment="0" applyProtection="0"/>
    <xf numFmtId="0" fontId="29" fillId="0" borderId="55" applyNumberFormat="0" applyFill="0" applyAlignment="0" applyProtection="0"/>
    <xf numFmtId="0" fontId="29" fillId="0" borderId="55" applyNumberFormat="0" applyFill="0" applyAlignment="0" applyProtection="0"/>
    <xf numFmtId="0" fontId="29" fillId="0" borderId="55" applyNumberFormat="0" applyFill="0" applyAlignment="0" applyProtection="0"/>
    <xf numFmtId="0" fontId="29" fillId="0" borderId="55" applyNumberFormat="0" applyFill="0" applyAlignment="0" applyProtection="0"/>
    <xf numFmtId="0" fontId="29" fillId="0" borderId="55" applyNumberFormat="0" applyFill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187">
    <xf numFmtId="0" fontId="0" fillId="0" borderId="0" xfId="0"/>
    <xf numFmtId="0" fontId="2" fillId="0" borderId="0" xfId="2"/>
    <xf numFmtId="0" fontId="4" fillId="0" borderId="0" xfId="2" applyFont="1"/>
    <xf numFmtId="0" fontId="6" fillId="0" borderId="1" xfId="2" applyFont="1" applyBorder="1" applyAlignment="1">
      <alignment horizontal="left" indent="1"/>
    </xf>
    <xf numFmtId="0" fontId="2" fillId="0" borderId="2" xfId="2" applyBorder="1"/>
    <xf numFmtId="0" fontId="2" fillId="0" borderId="3" xfId="2" applyBorder="1"/>
    <xf numFmtId="1" fontId="9" fillId="0" borderId="10" xfId="3" applyNumberFormat="1" applyFont="1" applyFill="1" applyBorder="1" applyAlignment="1" applyProtection="1">
      <alignment horizontal="center" vertical="center"/>
      <protection locked="0"/>
    </xf>
    <xf numFmtId="1" fontId="9" fillId="0" borderId="15" xfId="3" applyNumberFormat="1" applyFont="1" applyFill="1" applyBorder="1" applyAlignment="1" applyProtection="1">
      <alignment horizontal="center" vertical="center"/>
      <protection locked="0"/>
    </xf>
    <xf numFmtId="1" fontId="9" fillId="0" borderId="16" xfId="3" applyNumberFormat="1" applyFont="1" applyFill="1" applyBorder="1" applyAlignment="1" applyProtection="1">
      <alignment horizontal="center" vertical="center"/>
      <protection locked="0"/>
    </xf>
    <xf numFmtId="1" fontId="9" fillId="0" borderId="17" xfId="3" applyNumberFormat="1" applyFont="1" applyFill="1" applyBorder="1" applyAlignment="1" applyProtection="1">
      <alignment horizontal="center" vertical="center"/>
      <protection locked="0"/>
    </xf>
    <xf numFmtId="1" fontId="10" fillId="0" borderId="18" xfId="4" applyNumberFormat="1" applyFont="1" applyFill="1" applyBorder="1" applyAlignment="1" applyProtection="1">
      <alignment horizontal="center" vertical="center"/>
      <protection locked="0"/>
    </xf>
    <xf numFmtId="164" fontId="2" fillId="0" borderId="19" xfId="2" applyNumberFormat="1" applyFont="1" applyFill="1" applyBorder="1" applyAlignment="1">
      <alignment horizontal="center" vertical="center"/>
    </xf>
    <xf numFmtId="164" fontId="2" fillId="0" borderId="20" xfId="2" applyNumberFormat="1" applyFont="1" applyFill="1" applyBorder="1" applyAlignment="1">
      <alignment horizontal="center" vertical="center"/>
    </xf>
    <xf numFmtId="164" fontId="2" fillId="0" borderId="21" xfId="2" applyNumberFormat="1" applyFont="1" applyFill="1" applyBorder="1" applyAlignment="1">
      <alignment horizontal="center" vertical="center"/>
    </xf>
    <xf numFmtId="164" fontId="2" fillId="0" borderId="22" xfId="2" applyNumberFormat="1" applyFont="1" applyFill="1" applyBorder="1" applyAlignment="1">
      <alignment horizontal="center" vertical="center"/>
    </xf>
    <xf numFmtId="164" fontId="2" fillId="0" borderId="23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" fontId="10" fillId="0" borderId="25" xfId="4" applyNumberFormat="1" applyFont="1" applyFill="1" applyBorder="1" applyAlignment="1" applyProtection="1">
      <alignment horizontal="center" vertical="center"/>
      <protection locked="0"/>
    </xf>
    <xf numFmtId="164" fontId="2" fillId="0" borderId="26" xfId="2" applyNumberFormat="1" applyFont="1" applyFill="1" applyBorder="1" applyAlignment="1">
      <alignment horizontal="center" vertical="center"/>
    </xf>
    <xf numFmtId="164" fontId="2" fillId="0" borderId="27" xfId="2" applyNumberFormat="1" applyFont="1" applyFill="1" applyBorder="1" applyAlignment="1">
      <alignment horizontal="center" vertical="center"/>
    </xf>
    <xf numFmtId="164" fontId="2" fillId="0" borderId="28" xfId="2" applyNumberFormat="1" applyFont="1" applyFill="1" applyBorder="1" applyAlignment="1">
      <alignment horizontal="center" vertical="center"/>
    </xf>
    <xf numFmtId="164" fontId="2" fillId="0" borderId="29" xfId="2" applyNumberFormat="1" applyFont="1" applyFill="1" applyBorder="1" applyAlignment="1">
      <alignment horizontal="center" vertical="center"/>
    </xf>
    <xf numFmtId="164" fontId="2" fillId="0" borderId="30" xfId="2" applyNumberFormat="1" applyFont="1" applyFill="1" applyBorder="1" applyAlignment="1">
      <alignment horizontal="center" vertical="center"/>
    </xf>
    <xf numFmtId="164" fontId="2" fillId="0" borderId="31" xfId="2" applyNumberFormat="1" applyFont="1" applyFill="1" applyBorder="1" applyAlignment="1">
      <alignment horizontal="center" vertical="center"/>
    </xf>
    <xf numFmtId="1" fontId="10" fillId="0" borderId="32" xfId="4" applyNumberFormat="1" applyFont="1" applyFill="1" applyBorder="1" applyAlignment="1" applyProtection="1">
      <alignment horizontal="center" vertical="center"/>
      <protection locked="0"/>
    </xf>
    <xf numFmtId="164" fontId="2" fillId="0" borderId="33" xfId="2" applyNumberFormat="1" applyFont="1" applyFill="1" applyBorder="1" applyAlignment="1">
      <alignment horizontal="center" vertical="center"/>
    </xf>
    <xf numFmtId="164" fontId="2" fillId="0" borderId="34" xfId="2" applyNumberFormat="1" applyFont="1" applyFill="1" applyBorder="1" applyAlignment="1">
      <alignment horizontal="center" vertical="center"/>
    </xf>
    <xf numFmtId="164" fontId="2" fillId="0" borderId="35" xfId="2" applyNumberFormat="1" applyFont="1" applyFill="1" applyBorder="1" applyAlignment="1">
      <alignment horizontal="center" vertical="center"/>
    </xf>
    <xf numFmtId="164" fontId="2" fillId="0" borderId="36" xfId="2" applyNumberFormat="1" applyFont="1" applyFill="1" applyBorder="1" applyAlignment="1">
      <alignment horizontal="center" vertical="center"/>
    </xf>
    <xf numFmtId="164" fontId="2" fillId="0" borderId="37" xfId="2" applyNumberFormat="1" applyFont="1" applyFill="1" applyBorder="1" applyAlignment="1">
      <alignment horizontal="center" vertical="center"/>
    </xf>
    <xf numFmtId="164" fontId="2" fillId="0" borderId="38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center" vertical="center"/>
    </xf>
    <xf numFmtId="0" fontId="2" fillId="0" borderId="0" xfId="2" applyFill="1" applyBorder="1"/>
    <xf numFmtId="164" fontId="4" fillId="4" borderId="0" xfId="2" applyNumberFormat="1" applyFont="1" applyFill="1" applyBorder="1" applyAlignment="1">
      <alignment horizontal="center" vertical="center"/>
    </xf>
    <xf numFmtId="164" fontId="2" fillId="4" borderId="0" xfId="2" applyNumberFormat="1" applyFill="1" applyBorder="1" applyAlignment="1">
      <alignment horizontal="center"/>
    </xf>
    <xf numFmtId="0" fontId="2" fillId="4" borderId="0" xfId="2" applyFill="1" applyBorder="1"/>
    <xf numFmtId="0" fontId="4" fillId="4" borderId="0" xfId="2" applyFont="1" applyFill="1" applyBorder="1"/>
    <xf numFmtId="0" fontId="4" fillId="4" borderId="0" xfId="2" applyFont="1" applyFill="1" applyBorder="1" applyAlignment="1">
      <alignment horizontal="center" vertical="center"/>
    </xf>
    <xf numFmtId="9" fontId="11" fillId="5" borderId="39" xfId="1" applyFont="1" applyFill="1" applyBorder="1" applyAlignment="1" applyProtection="1">
      <alignment horizontal="center" vertical="center"/>
      <protection locked="0"/>
    </xf>
    <xf numFmtId="0" fontId="4" fillId="6" borderId="0" xfId="2" applyFont="1" applyFill="1" applyAlignment="1">
      <alignment horizontal="center"/>
    </xf>
    <xf numFmtId="164" fontId="2" fillId="6" borderId="0" xfId="2" applyNumberFormat="1" applyFill="1" applyBorder="1" applyAlignment="1">
      <alignment horizontal="center"/>
    </xf>
    <xf numFmtId="9" fontId="2" fillId="6" borderId="0" xfId="1" applyFont="1" applyFill="1" applyAlignment="1">
      <alignment horizontal="center" vertical="center"/>
    </xf>
    <xf numFmtId="0" fontId="2" fillId="6" borderId="0" xfId="2" applyFill="1"/>
    <xf numFmtId="164" fontId="4" fillId="7" borderId="0" xfId="2" applyNumberFormat="1" applyFont="1" applyFill="1" applyBorder="1" applyAlignment="1">
      <alignment horizontal="center" vertical="center"/>
    </xf>
    <xf numFmtId="164" fontId="2" fillId="7" borderId="0" xfId="2" applyNumberFormat="1" applyFill="1" applyBorder="1" applyAlignment="1">
      <alignment horizontal="center"/>
    </xf>
    <xf numFmtId="165" fontId="2" fillId="7" borderId="0" xfId="2" applyNumberFormat="1" applyFill="1"/>
    <xf numFmtId="0" fontId="4" fillId="7" borderId="0" xfId="2" applyFont="1" applyFill="1"/>
    <xf numFmtId="0" fontId="2" fillId="7" borderId="0" xfId="2" applyFill="1"/>
    <xf numFmtId="9" fontId="2" fillId="0" borderId="0" xfId="1" applyFont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/>
    </xf>
    <xf numFmtId="164" fontId="2" fillId="8" borderId="19" xfId="2" applyNumberFormat="1" applyFont="1" applyFill="1" applyBorder="1" applyAlignment="1">
      <alignment horizontal="center" vertical="center"/>
    </xf>
    <xf numFmtId="164" fontId="2" fillId="8" borderId="20" xfId="2" applyNumberFormat="1" applyFont="1" applyFill="1" applyBorder="1" applyAlignment="1">
      <alignment horizontal="center" vertical="center"/>
    </xf>
    <xf numFmtId="164" fontId="2" fillId="8" borderId="21" xfId="2" applyNumberFormat="1" applyFont="1" applyFill="1" applyBorder="1" applyAlignment="1">
      <alignment horizontal="center" vertical="center"/>
    </xf>
    <xf numFmtId="164" fontId="2" fillId="8" borderId="22" xfId="2" applyNumberFormat="1" applyFont="1" applyFill="1" applyBorder="1" applyAlignment="1">
      <alignment horizontal="center" vertical="center"/>
    </xf>
    <xf numFmtId="164" fontId="2" fillId="8" borderId="23" xfId="2" applyNumberFormat="1" applyFont="1" applyFill="1" applyBorder="1" applyAlignment="1">
      <alignment horizontal="center" vertical="center"/>
    </xf>
    <xf numFmtId="164" fontId="2" fillId="9" borderId="19" xfId="2" applyNumberFormat="1" applyFont="1" applyFill="1" applyBorder="1" applyAlignment="1">
      <alignment horizontal="center" vertical="center"/>
    </xf>
    <xf numFmtId="164" fontId="2" fillId="9" borderId="20" xfId="2" applyNumberFormat="1" applyFont="1" applyFill="1" applyBorder="1" applyAlignment="1">
      <alignment horizontal="center" vertical="center"/>
    </xf>
    <xf numFmtId="164" fontId="2" fillId="9" borderId="21" xfId="2" applyNumberFormat="1" applyFont="1" applyFill="1" applyBorder="1" applyAlignment="1">
      <alignment horizontal="center" vertical="center"/>
    </xf>
    <xf numFmtId="164" fontId="2" fillId="9" borderId="22" xfId="2" applyNumberFormat="1" applyFont="1" applyFill="1" applyBorder="1" applyAlignment="1">
      <alignment horizontal="center" vertical="center"/>
    </xf>
    <xf numFmtId="164" fontId="2" fillId="9" borderId="23" xfId="2" applyNumberFormat="1" applyFont="1" applyFill="1" applyBorder="1" applyAlignment="1">
      <alignment horizontal="center" vertical="center"/>
    </xf>
    <xf numFmtId="164" fontId="2" fillId="8" borderId="26" xfId="2" applyNumberFormat="1" applyFont="1" applyFill="1" applyBorder="1" applyAlignment="1">
      <alignment horizontal="center" vertical="center"/>
    </xf>
    <xf numFmtId="164" fontId="2" fillId="8" borderId="27" xfId="2" applyNumberFormat="1" applyFont="1" applyFill="1" applyBorder="1" applyAlignment="1">
      <alignment horizontal="center" vertical="center"/>
    </xf>
    <xf numFmtId="164" fontId="2" fillId="8" borderId="28" xfId="2" applyNumberFormat="1" applyFont="1" applyFill="1" applyBorder="1" applyAlignment="1">
      <alignment horizontal="center" vertical="center"/>
    </xf>
    <xf numFmtId="164" fontId="2" fillId="8" borderId="29" xfId="2" applyNumberFormat="1" applyFont="1" applyFill="1" applyBorder="1" applyAlignment="1">
      <alignment horizontal="center" vertical="center"/>
    </xf>
    <xf numFmtId="164" fontId="2" fillId="8" borderId="30" xfId="2" applyNumberFormat="1" applyFont="1" applyFill="1" applyBorder="1" applyAlignment="1">
      <alignment horizontal="center" vertical="center"/>
    </xf>
    <xf numFmtId="164" fontId="2" fillId="9" borderId="26" xfId="2" applyNumberFormat="1" applyFont="1" applyFill="1" applyBorder="1" applyAlignment="1">
      <alignment horizontal="center" vertical="center"/>
    </xf>
    <xf numFmtId="164" fontId="2" fillId="9" borderId="27" xfId="2" applyNumberFormat="1" applyFont="1" applyFill="1" applyBorder="1" applyAlignment="1">
      <alignment horizontal="center" vertical="center"/>
    </xf>
    <xf numFmtId="164" fontId="2" fillId="9" borderId="28" xfId="2" applyNumberFormat="1" applyFont="1" applyFill="1" applyBorder="1" applyAlignment="1">
      <alignment horizontal="center" vertical="center"/>
    </xf>
    <xf numFmtId="164" fontId="2" fillId="9" borderId="29" xfId="2" applyNumberFormat="1" applyFont="1" applyFill="1" applyBorder="1" applyAlignment="1">
      <alignment horizontal="center" vertical="center"/>
    </xf>
    <xf numFmtId="164" fontId="2" fillId="9" borderId="30" xfId="2" applyNumberFormat="1" applyFont="1" applyFill="1" applyBorder="1" applyAlignment="1">
      <alignment horizontal="center" vertical="center"/>
    </xf>
    <xf numFmtId="164" fontId="2" fillId="8" borderId="33" xfId="2" applyNumberFormat="1" applyFont="1" applyFill="1" applyBorder="1" applyAlignment="1">
      <alignment horizontal="center" vertical="center"/>
    </xf>
    <xf numFmtId="164" fontId="2" fillId="8" borderId="34" xfId="2" applyNumberFormat="1" applyFont="1" applyFill="1" applyBorder="1" applyAlignment="1">
      <alignment horizontal="center" vertical="center"/>
    </xf>
    <xf numFmtId="164" fontId="2" fillId="8" borderId="35" xfId="2" applyNumberFormat="1" applyFont="1" applyFill="1" applyBorder="1" applyAlignment="1">
      <alignment horizontal="center" vertical="center"/>
    </xf>
    <xf numFmtId="164" fontId="2" fillId="8" borderId="36" xfId="2" applyNumberFormat="1" applyFont="1" applyFill="1" applyBorder="1" applyAlignment="1">
      <alignment horizontal="center" vertical="center"/>
    </xf>
    <xf numFmtId="164" fontId="2" fillId="8" borderId="37" xfId="2" applyNumberFormat="1" applyFont="1" applyFill="1" applyBorder="1" applyAlignment="1">
      <alignment horizontal="center" vertical="center"/>
    </xf>
    <xf numFmtId="164" fontId="2" fillId="9" borderId="33" xfId="2" applyNumberFormat="1" applyFont="1" applyFill="1" applyBorder="1" applyAlignment="1">
      <alignment horizontal="center" vertical="center"/>
    </xf>
    <xf numFmtId="164" fontId="2" fillId="9" borderId="34" xfId="2" applyNumberFormat="1" applyFont="1" applyFill="1" applyBorder="1" applyAlignment="1">
      <alignment horizontal="center" vertical="center"/>
    </xf>
    <xf numFmtId="164" fontId="2" fillId="9" borderId="35" xfId="2" applyNumberFormat="1" applyFont="1" applyFill="1" applyBorder="1" applyAlignment="1">
      <alignment horizontal="center" vertical="center"/>
    </xf>
    <xf numFmtId="164" fontId="2" fillId="9" borderId="36" xfId="2" applyNumberFormat="1" applyFont="1" applyFill="1" applyBorder="1" applyAlignment="1">
      <alignment horizontal="center" vertical="center"/>
    </xf>
    <xf numFmtId="164" fontId="2" fillId="9" borderId="37" xfId="2" applyNumberFormat="1" applyFont="1" applyFill="1" applyBorder="1" applyAlignment="1">
      <alignment horizontal="center" vertical="center"/>
    </xf>
    <xf numFmtId="166" fontId="2" fillId="8" borderId="19" xfId="2" applyNumberFormat="1" applyFont="1" applyFill="1" applyBorder="1" applyAlignment="1">
      <alignment horizontal="center" vertical="center"/>
    </xf>
    <xf numFmtId="166" fontId="2" fillId="8" borderId="20" xfId="2" applyNumberFormat="1" applyFont="1" applyFill="1" applyBorder="1" applyAlignment="1">
      <alignment horizontal="center" vertical="center"/>
    </xf>
    <xf numFmtId="166" fontId="2" fillId="8" borderId="21" xfId="2" applyNumberFormat="1" applyFont="1" applyFill="1" applyBorder="1" applyAlignment="1">
      <alignment horizontal="center" vertical="center"/>
    </xf>
    <xf numFmtId="166" fontId="2" fillId="8" borderId="22" xfId="2" applyNumberFormat="1" applyFont="1" applyFill="1" applyBorder="1" applyAlignment="1">
      <alignment horizontal="center" vertical="center"/>
    </xf>
    <xf numFmtId="166" fontId="2" fillId="8" borderId="23" xfId="2" applyNumberFormat="1" applyFont="1" applyFill="1" applyBorder="1" applyAlignment="1">
      <alignment horizontal="center" vertical="center"/>
    </xf>
    <xf numFmtId="166" fontId="2" fillId="0" borderId="19" xfId="2" applyNumberFormat="1" applyFont="1" applyFill="1" applyBorder="1" applyAlignment="1">
      <alignment horizontal="center" vertical="center"/>
    </xf>
    <xf numFmtId="166" fontId="2" fillId="0" borderId="20" xfId="2" applyNumberFormat="1" applyFont="1" applyFill="1" applyBorder="1" applyAlignment="1">
      <alignment horizontal="center" vertical="center"/>
    </xf>
    <xf numFmtId="166" fontId="2" fillId="0" borderId="21" xfId="2" applyNumberFormat="1" applyFont="1" applyFill="1" applyBorder="1" applyAlignment="1">
      <alignment horizontal="center" vertical="center"/>
    </xf>
    <xf numFmtId="166" fontId="2" fillId="8" borderId="26" xfId="2" applyNumberFormat="1" applyFont="1" applyFill="1" applyBorder="1" applyAlignment="1">
      <alignment horizontal="center" vertical="center"/>
    </xf>
    <xf numFmtId="166" fontId="2" fillId="8" borderId="27" xfId="2" applyNumberFormat="1" applyFont="1" applyFill="1" applyBorder="1" applyAlignment="1">
      <alignment horizontal="center" vertical="center"/>
    </xf>
    <xf numFmtId="166" fontId="2" fillId="8" borderId="28" xfId="2" applyNumberFormat="1" applyFont="1" applyFill="1" applyBorder="1" applyAlignment="1">
      <alignment horizontal="center" vertical="center"/>
    </xf>
    <xf numFmtId="166" fontId="2" fillId="8" borderId="29" xfId="2" applyNumberFormat="1" applyFont="1" applyFill="1" applyBorder="1" applyAlignment="1">
      <alignment horizontal="center" vertical="center"/>
    </xf>
    <xf numFmtId="166" fontId="2" fillId="8" borderId="30" xfId="2" applyNumberFormat="1" applyFont="1" applyFill="1" applyBorder="1" applyAlignment="1">
      <alignment horizontal="center" vertical="center"/>
    </xf>
    <xf numFmtId="166" fontId="2" fillId="0" borderId="26" xfId="2" applyNumberFormat="1" applyFont="1" applyFill="1" applyBorder="1" applyAlignment="1">
      <alignment horizontal="center" vertical="center"/>
    </xf>
    <xf numFmtId="166" fontId="2" fillId="0" borderId="27" xfId="2" applyNumberFormat="1" applyFont="1" applyFill="1" applyBorder="1" applyAlignment="1">
      <alignment horizontal="center" vertical="center"/>
    </xf>
    <xf numFmtId="166" fontId="2" fillId="0" borderId="28" xfId="2" applyNumberFormat="1" applyFont="1" applyFill="1" applyBorder="1" applyAlignment="1">
      <alignment horizontal="center" vertical="center"/>
    </xf>
    <xf numFmtId="166" fontId="2" fillId="8" borderId="33" xfId="2" applyNumberFormat="1" applyFont="1" applyFill="1" applyBorder="1" applyAlignment="1">
      <alignment horizontal="center" vertical="center"/>
    </xf>
    <xf numFmtId="166" fontId="2" fillId="8" borderId="34" xfId="2" applyNumberFormat="1" applyFont="1" applyFill="1" applyBorder="1" applyAlignment="1">
      <alignment horizontal="center" vertical="center"/>
    </xf>
    <xf numFmtId="166" fontId="2" fillId="8" borderId="35" xfId="2" applyNumberFormat="1" applyFont="1" applyFill="1" applyBorder="1" applyAlignment="1">
      <alignment horizontal="center" vertical="center"/>
    </xf>
    <xf numFmtId="166" fontId="2" fillId="8" borderId="36" xfId="2" applyNumberFormat="1" applyFont="1" applyFill="1" applyBorder="1" applyAlignment="1">
      <alignment horizontal="center" vertical="center"/>
    </xf>
    <xf numFmtId="166" fontId="2" fillId="8" borderId="37" xfId="2" applyNumberFormat="1" applyFont="1" applyFill="1" applyBorder="1" applyAlignment="1">
      <alignment horizontal="center" vertical="center"/>
    </xf>
    <xf numFmtId="166" fontId="2" fillId="0" borderId="33" xfId="2" applyNumberFormat="1" applyFont="1" applyFill="1" applyBorder="1" applyAlignment="1">
      <alignment horizontal="center" vertical="center"/>
    </xf>
    <xf numFmtId="166" fontId="2" fillId="0" borderId="34" xfId="2" applyNumberFormat="1" applyFont="1" applyFill="1" applyBorder="1" applyAlignment="1">
      <alignment horizontal="center" vertical="center"/>
    </xf>
    <xf numFmtId="166" fontId="2" fillId="0" borderId="35" xfId="2" applyNumberFormat="1" applyFont="1" applyFill="1" applyBorder="1" applyAlignment="1">
      <alignment horizontal="center" vertical="center"/>
    </xf>
    <xf numFmtId="166" fontId="2" fillId="4" borderId="0" xfId="2" applyNumberFormat="1" applyFill="1" applyBorder="1" applyAlignment="1">
      <alignment horizontal="center"/>
    </xf>
    <xf numFmtId="166" fontId="4" fillId="4" borderId="0" xfId="2" applyNumberFormat="1" applyFont="1" applyFill="1" applyBorder="1" applyAlignment="1">
      <alignment horizontal="center" vertical="center"/>
    </xf>
    <xf numFmtId="167" fontId="2" fillId="4" borderId="0" xfId="2" applyNumberFormat="1" applyFill="1" applyBorder="1" applyAlignment="1">
      <alignment horizontal="center"/>
    </xf>
    <xf numFmtId="166" fontId="2" fillId="6" borderId="0" xfId="2" applyNumberFormat="1" applyFill="1" applyBorder="1" applyAlignment="1">
      <alignment horizontal="center"/>
    </xf>
    <xf numFmtId="166" fontId="2" fillId="6" borderId="0" xfId="1" applyNumberFormat="1" applyFont="1" applyFill="1" applyAlignment="1">
      <alignment horizontal="center" vertical="center"/>
    </xf>
    <xf numFmtId="166" fontId="2" fillId="6" borderId="0" xfId="2" applyNumberFormat="1" applyFill="1"/>
    <xf numFmtId="164" fontId="2" fillId="10" borderId="19" xfId="2" applyNumberFormat="1" applyFont="1" applyFill="1" applyBorder="1" applyAlignment="1">
      <alignment horizontal="center" vertical="center"/>
    </xf>
    <xf numFmtId="164" fontId="2" fillId="10" borderId="20" xfId="2" applyNumberFormat="1" applyFont="1" applyFill="1" applyBorder="1" applyAlignment="1">
      <alignment horizontal="center" vertical="center"/>
    </xf>
    <xf numFmtId="164" fontId="2" fillId="10" borderId="21" xfId="2" applyNumberFormat="1" applyFont="1" applyFill="1" applyBorder="1" applyAlignment="1">
      <alignment horizontal="center" vertical="center"/>
    </xf>
    <xf numFmtId="164" fontId="2" fillId="10" borderId="22" xfId="2" applyNumberFormat="1" applyFont="1" applyFill="1" applyBorder="1" applyAlignment="1">
      <alignment horizontal="center" vertical="center"/>
    </xf>
    <xf numFmtId="164" fontId="2" fillId="10" borderId="23" xfId="2" applyNumberFormat="1" applyFont="1" applyFill="1" applyBorder="1" applyAlignment="1">
      <alignment horizontal="center" vertical="center"/>
    </xf>
    <xf numFmtId="164" fontId="2" fillId="10" borderId="26" xfId="2" applyNumberFormat="1" applyFont="1" applyFill="1" applyBorder="1" applyAlignment="1">
      <alignment horizontal="center" vertical="center"/>
    </xf>
    <xf numFmtId="164" fontId="2" fillId="10" borderId="27" xfId="2" applyNumberFormat="1" applyFont="1" applyFill="1" applyBorder="1" applyAlignment="1">
      <alignment horizontal="center" vertical="center"/>
    </xf>
    <xf numFmtId="164" fontId="2" fillId="10" borderId="28" xfId="2" applyNumberFormat="1" applyFont="1" applyFill="1" applyBorder="1" applyAlignment="1">
      <alignment horizontal="center" vertical="center"/>
    </xf>
    <xf numFmtId="164" fontId="2" fillId="10" borderId="29" xfId="2" applyNumberFormat="1" applyFont="1" applyFill="1" applyBorder="1" applyAlignment="1">
      <alignment horizontal="center" vertical="center"/>
    </xf>
    <xf numFmtId="164" fontId="2" fillId="10" borderId="30" xfId="2" applyNumberFormat="1" applyFont="1" applyFill="1" applyBorder="1" applyAlignment="1">
      <alignment horizontal="center" vertical="center"/>
    </xf>
    <xf numFmtId="164" fontId="2" fillId="10" borderId="33" xfId="2" applyNumberFormat="1" applyFont="1" applyFill="1" applyBorder="1" applyAlignment="1">
      <alignment horizontal="center" vertical="center"/>
    </xf>
    <xf numFmtId="164" fontId="2" fillId="10" borderId="34" xfId="2" applyNumberFormat="1" applyFont="1" applyFill="1" applyBorder="1" applyAlignment="1">
      <alignment horizontal="center" vertical="center"/>
    </xf>
    <xf numFmtId="164" fontId="2" fillId="10" borderId="35" xfId="2" applyNumberFormat="1" applyFont="1" applyFill="1" applyBorder="1" applyAlignment="1">
      <alignment horizontal="center" vertical="center"/>
    </xf>
    <xf numFmtId="164" fontId="2" fillId="10" borderId="36" xfId="2" applyNumberFormat="1" applyFont="1" applyFill="1" applyBorder="1" applyAlignment="1">
      <alignment horizontal="center" vertical="center"/>
    </xf>
    <xf numFmtId="164" fontId="2" fillId="10" borderId="37" xfId="2" applyNumberFormat="1" applyFont="1" applyFill="1" applyBorder="1" applyAlignment="1">
      <alignment horizontal="center" vertical="center"/>
    </xf>
    <xf numFmtId="166" fontId="2" fillId="0" borderId="22" xfId="2" applyNumberFormat="1" applyFont="1" applyFill="1" applyBorder="1" applyAlignment="1">
      <alignment horizontal="center" vertical="center"/>
    </xf>
    <xf numFmtId="166" fontId="2" fillId="0" borderId="23" xfId="2" applyNumberFormat="1" applyFont="1" applyFill="1" applyBorder="1" applyAlignment="1">
      <alignment horizontal="center" vertical="center"/>
    </xf>
    <xf numFmtId="166" fontId="2" fillId="0" borderId="29" xfId="2" applyNumberFormat="1" applyFont="1" applyFill="1" applyBorder="1" applyAlignment="1">
      <alignment horizontal="center" vertical="center"/>
    </xf>
    <xf numFmtId="166" fontId="2" fillId="0" borderId="30" xfId="2" applyNumberFormat="1" applyFont="1" applyFill="1" applyBorder="1" applyAlignment="1">
      <alignment horizontal="center" vertical="center"/>
    </xf>
    <xf numFmtId="166" fontId="2" fillId="0" borderId="36" xfId="2" applyNumberFormat="1" applyFont="1" applyFill="1" applyBorder="1" applyAlignment="1">
      <alignment horizontal="center" vertical="center"/>
    </xf>
    <xf numFmtId="166" fontId="2" fillId="0" borderId="37" xfId="2" applyNumberFormat="1" applyFont="1" applyFill="1" applyBorder="1" applyAlignment="1">
      <alignment horizontal="center" vertical="center"/>
    </xf>
    <xf numFmtId="168" fontId="2" fillId="4" borderId="0" xfId="2" applyNumberFormat="1" applyFill="1" applyBorder="1" applyAlignment="1">
      <alignment horizontal="center"/>
    </xf>
    <xf numFmtId="164" fontId="2" fillId="6" borderId="19" xfId="2" applyNumberFormat="1" applyFont="1" applyFill="1" applyBorder="1" applyAlignment="1">
      <alignment horizontal="center" vertical="center"/>
    </xf>
    <xf numFmtId="164" fontId="2" fillId="6" borderId="20" xfId="2" applyNumberFormat="1" applyFont="1" applyFill="1" applyBorder="1" applyAlignment="1">
      <alignment horizontal="center" vertical="center"/>
    </xf>
    <xf numFmtId="164" fontId="2" fillId="6" borderId="26" xfId="2" applyNumberFormat="1" applyFont="1" applyFill="1" applyBorder="1" applyAlignment="1">
      <alignment horizontal="center" vertical="center"/>
    </xf>
    <xf numFmtId="164" fontId="2" fillId="6" borderId="27" xfId="2" applyNumberFormat="1" applyFont="1" applyFill="1" applyBorder="1" applyAlignment="1">
      <alignment horizontal="center" vertical="center"/>
    </xf>
    <xf numFmtId="164" fontId="2" fillId="6" borderId="33" xfId="2" applyNumberFormat="1" applyFont="1" applyFill="1" applyBorder="1" applyAlignment="1">
      <alignment horizontal="center" vertical="center"/>
    </xf>
    <xf numFmtId="164" fontId="2" fillId="6" borderId="34" xfId="2" applyNumberFormat="1" applyFont="1" applyFill="1" applyBorder="1" applyAlignment="1">
      <alignment horizontal="center" vertical="center"/>
    </xf>
    <xf numFmtId="166" fontId="2" fillId="4" borderId="0" xfId="2" applyNumberFormat="1" applyFill="1" applyBorder="1"/>
    <xf numFmtId="169" fontId="2" fillId="0" borderId="28" xfId="2" applyNumberFormat="1" applyFont="1" applyFill="1" applyBorder="1" applyAlignment="1">
      <alignment horizontal="center" vertical="center"/>
    </xf>
    <xf numFmtId="164" fontId="2" fillId="66" borderId="27" xfId="2" applyNumberFormat="1" applyFont="1" applyFill="1" applyBorder="1" applyAlignment="1">
      <alignment horizontal="center" vertical="center"/>
    </xf>
    <xf numFmtId="164" fontId="2" fillId="66" borderId="20" xfId="2" applyNumberFormat="1" applyFont="1" applyFill="1" applyBorder="1" applyAlignment="1">
      <alignment horizontal="center" vertical="center"/>
    </xf>
    <xf numFmtId="164" fontId="2" fillId="66" borderId="34" xfId="2" applyNumberFormat="1" applyFont="1" applyFill="1" applyBorder="1" applyAlignment="1">
      <alignment horizontal="center" vertical="center"/>
    </xf>
    <xf numFmtId="164" fontId="4" fillId="66" borderId="0" xfId="2" applyNumberFormat="1" applyFont="1" applyFill="1" applyBorder="1" applyAlignment="1">
      <alignment horizontal="center" vertical="center"/>
    </xf>
    <xf numFmtId="164" fontId="1" fillId="66" borderId="19" xfId="2" applyNumberFormat="1" applyFont="1" applyFill="1" applyBorder="1" applyAlignment="1">
      <alignment horizontal="center" vertical="center"/>
    </xf>
    <xf numFmtId="164" fontId="1" fillId="66" borderId="20" xfId="2" applyNumberFormat="1" applyFont="1" applyFill="1" applyBorder="1" applyAlignment="1">
      <alignment horizontal="center" vertical="center"/>
    </xf>
    <xf numFmtId="164" fontId="1" fillId="66" borderId="21" xfId="2" applyNumberFormat="1" applyFont="1" applyFill="1" applyBorder="1" applyAlignment="1">
      <alignment horizontal="center" vertical="center"/>
    </xf>
    <xf numFmtId="164" fontId="1" fillId="66" borderId="22" xfId="2" applyNumberFormat="1" applyFont="1" applyFill="1" applyBorder="1" applyAlignment="1">
      <alignment horizontal="center" vertical="center"/>
    </xf>
    <xf numFmtId="164" fontId="1" fillId="66" borderId="23" xfId="2" applyNumberFormat="1" applyFont="1" applyFill="1" applyBorder="1" applyAlignment="1">
      <alignment horizontal="center" vertical="center"/>
    </xf>
    <xf numFmtId="164" fontId="1" fillId="66" borderId="26" xfId="2" applyNumberFormat="1" applyFont="1" applyFill="1" applyBorder="1" applyAlignment="1">
      <alignment horizontal="center" vertical="center"/>
    </xf>
    <xf numFmtId="164" fontId="1" fillId="66" borderId="27" xfId="2" applyNumberFormat="1" applyFont="1" applyFill="1" applyBorder="1" applyAlignment="1">
      <alignment horizontal="center" vertical="center"/>
    </xf>
    <xf numFmtId="164" fontId="1" fillId="66" borderId="28" xfId="2" applyNumberFormat="1" applyFont="1" applyFill="1" applyBorder="1" applyAlignment="1">
      <alignment horizontal="center" vertical="center"/>
    </xf>
    <xf numFmtId="164" fontId="1" fillId="66" borderId="29" xfId="2" applyNumberFormat="1" applyFont="1" applyFill="1" applyBorder="1" applyAlignment="1">
      <alignment horizontal="center" vertical="center"/>
    </xf>
    <xf numFmtId="164" fontId="1" fillId="66" borderId="30" xfId="2" applyNumberFormat="1" applyFont="1" applyFill="1" applyBorder="1" applyAlignment="1">
      <alignment horizontal="center" vertical="center"/>
    </xf>
    <xf numFmtId="164" fontId="1" fillId="66" borderId="33" xfId="2" applyNumberFormat="1" applyFont="1" applyFill="1" applyBorder="1" applyAlignment="1">
      <alignment horizontal="center" vertical="center"/>
    </xf>
    <xf numFmtId="164" fontId="1" fillId="66" borderId="34" xfId="2" applyNumberFormat="1" applyFont="1" applyFill="1" applyBorder="1" applyAlignment="1">
      <alignment horizontal="center" vertical="center"/>
    </xf>
    <xf numFmtId="164" fontId="1" fillId="66" borderId="35" xfId="2" applyNumberFormat="1" applyFont="1" applyFill="1" applyBorder="1" applyAlignment="1">
      <alignment horizontal="center" vertical="center"/>
    </xf>
    <xf numFmtId="164" fontId="1" fillId="66" borderId="36" xfId="2" applyNumberFormat="1" applyFont="1" applyFill="1" applyBorder="1" applyAlignment="1">
      <alignment horizontal="center" vertical="center"/>
    </xf>
    <xf numFmtId="164" fontId="1" fillId="66" borderId="37" xfId="2" applyNumberFormat="1" applyFont="1" applyFill="1" applyBorder="1" applyAlignment="1">
      <alignment horizontal="center" vertical="center"/>
    </xf>
    <xf numFmtId="164" fontId="2" fillId="66" borderId="26" xfId="2" applyNumberFormat="1" applyFont="1" applyFill="1" applyBorder="1" applyAlignment="1">
      <alignment horizontal="center" vertical="center"/>
    </xf>
    <xf numFmtId="0" fontId="6" fillId="66" borderId="1" xfId="2" applyFont="1" applyFill="1" applyBorder="1" applyAlignment="1">
      <alignment horizontal="left" indent="1"/>
    </xf>
    <xf numFmtId="0" fontId="2" fillId="66" borderId="2" xfId="2" applyFill="1" applyBorder="1"/>
    <xf numFmtId="0" fontId="2" fillId="66" borderId="3" xfId="2" applyFill="1" applyBorder="1"/>
    <xf numFmtId="0" fontId="2" fillId="66" borderId="0" xfId="2" applyFill="1"/>
    <xf numFmtId="0" fontId="2" fillId="3" borderId="4" xfId="2" applyFill="1" applyBorder="1" applyAlignment="1">
      <alignment horizontal="center"/>
    </xf>
    <xf numFmtId="0" fontId="2" fillId="3" borderId="8" xfId="2" applyFill="1" applyBorder="1" applyAlignment="1">
      <alignment horizontal="center"/>
    </xf>
    <xf numFmtId="0" fontId="2" fillId="3" borderId="14" xfId="2" applyFill="1" applyBorder="1" applyAlignment="1">
      <alignment horizontal="center"/>
    </xf>
    <xf numFmtId="0" fontId="3" fillId="3" borderId="40" xfId="2" applyFont="1" applyFill="1" applyBorder="1" applyAlignment="1">
      <alignment horizontal="center" vertical="center"/>
    </xf>
    <xf numFmtId="0" fontId="3" fillId="3" borderId="5" xfId="2" applyFont="1" applyFill="1" applyBorder="1" applyAlignment="1">
      <alignment horizontal="center" vertical="center"/>
    </xf>
    <xf numFmtId="0" fontId="3" fillId="3" borderId="6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167" fontId="2" fillId="0" borderId="19" xfId="2" applyNumberFormat="1" applyFont="1" applyFill="1" applyBorder="1" applyAlignment="1">
      <alignment horizontal="center" vertical="center"/>
    </xf>
    <xf numFmtId="167" fontId="2" fillId="0" borderId="20" xfId="2" applyNumberFormat="1" applyFont="1" applyFill="1" applyBorder="1" applyAlignment="1">
      <alignment horizontal="center" vertical="center"/>
    </xf>
    <xf numFmtId="167" fontId="2" fillId="0" borderId="21" xfId="2" applyNumberFormat="1" applyFont="1" applyFill="1" applyBorder="1" applyAlignment="1">
      <alignment horizontal="center" vertical="center"/>
    </xf>
    <xf numFmtId="167" fontId="2" fillId="0" borderId="26" xfId="2" applyNumberFormat="1" applyFont="1" applyFill="1" applyBorder="1" applyAlignment="1">
      <alignment horizontal="center" vertical="center"/>
    </xf>
    <xf numFmtId="167" fontId="2" fillId="0" borderId="27" xfId="2" applyNumberFormat="1" applyFont="1" applyFill="1" applyBorder="1" applyAlignment="1">
      <alignment horizontal="center" vertical="center"/>
    </xf>
    <xf numFmtId="167" fontId="2" fillId="0" borderId="28" xfId="2" applyNumberFormat="1" applyFont="1" applyFill="1" applyBorder="1" applyAlignment="1">
      <alignment horizontal="center" vertical="center"/>
    </xf>
    <xf numFmtId="167" fontId="2" fillId="0" borderId="33" xfId="2" applyNumberFormat="1" applyFont="1" applyFill="1" applyBorder="1" applyAlignment="1">
      <alignment horizontal="center" vertical="center"/>
    </xf>
    <xf numFmtId="167" fontId="2" fillId="0" borderId="34" xfId="2" applyNumberFormat="1" applyFont="1" applyFill="1" applyBorder="1" applyAlignment="1">
      <alignment horizontal="center" vertical="center"/>
    </xf>
    <xf numFmtId="167" fontId="2" fillId="0" borderId="35" xfId="2" applyNumberFormat="1" applyFont="1" applyFill="1" applyBorder="1" applyAlignment="1">
      <alignment horizontal="center" vertical="center"/>
    </xf>
  </cellXfs>
  <cellStyles count="2746">
    <cellStyle name=" 1" xfId="5"/>
    <cellStyle name="%" xfId="6"/>
    <cellStyle name="% 10" xfId="7"/>
    <cellStyle name="% 10 2" xfId="8"/>
    <cellStyle name="% 11" xfId="9"/>
    <cellStyle name="% 12" xfId="10"/>
    <cellStyle name="% 13" xfId="11"/>
    <cellStyle name="% 14" xfId="12"/>
    <cellStyle name="% 15" xfId="13"/>
    <cellStyle name="% 16" xfId="14"/>
    <cellStyle name="% 17" xfId="15"/>
    <cellStyle name="% 18" xfId="16"/>
    <cellStyle name="% 19" xfId="17"/>
    <cellStyle name="% 2" xfId="18"/>
    <cellStyle name="% 2 10" xfId="19"/>
    <cellStyle name="% 2 11" xfId="20"/>
    <cellStyle name="% 2 12" xfId="21"/>
    <cellStyle name="% 2 13" xfId="22"/>
    <cellStyle name="% 2 14" xfId="23"/>
    <cellStyle name="% 2 15" xfId="24"/>
    <cellStyle name="% 2 16" xfId="25"/>
    <cellStyle name="% 2 17" xfId="26"/>
    <cellStyle name="% 2 18" xfId="27"/>
    <cellStyle name="% 2 19" xfId="28"/>
    <cellStyle name="% 2 2" xfId="29"/>
    <cellStyle name="% 2 2 2" xfId="30"/>
    <cellStyle name="% 2 2_3.1.2 DB Pension Detail" xfId="31"/>
    <cellStyle name="% 2 20" xfId="32"/>
    <cellStyle name="% 2 21" xfId="33"/>
    <cellStyle name="% 2 22" xfId="34"/>
    <cellStyle name="% 2 23" xfId="35"/>
    <cellStyle name="% 2 24" xfId="36"/>
    <cellStyle name="% 2 25" xfId="37"/>
    <cellStyle name="% 2 26" xfId="38"/>
    <cellStyle name="% 2 27" xfId="39"/>
    <cellStyle name="% 2 28" xfId="40"/>
    <cellStyle name="% 2 29" xfId="41"/>
    <cellStyle name="% 2 3" xfId="42"/>
    <cellStyle name="% 2 30" xfId="43"/>
    <cellStyle name="% 2 31" xfId="44"/>
    <cellStyle name="% 2 32" xfId="45"/>
    <cellStyle name="% 2 33" xfId="46"/>
    <cellStyle name="% 2 34" xfId="47"/>
    <cellStyle name="% 2 35" xfId="48"/>
    <cellStyle name="% 2 36" xfId="49"/>
    <cellStyle name="% 2 37" xfId="50"/>
    <cellStyle name="% 2 38" xfId="51"/>
    <cellStyle name="% 2 39" xfId="52"/>
    <cellStyle name="% 2 4" xfId="53"/>
    <cellStyle name="% 2 40" xfId="54"/>
    <cellStyle name="% 2 41" xfId="55"/>
    <cellStyle name="% 2 42" xfId="56"/>
    <cellStyle name="% 2 43" xfId="57"/>
    <cellStyle name="% 2 44" xfId="58"/>
    <cellStyle name="% 2 45" xfId="59"/>
    <cellStyle name="% 2 46" xfId="60"/>
    <cellStyle name="% 2 47" xfId="61"/>
    <cellStyle name="% 2 5" xfId="62"/>
    <cellStyle name="% 2 6" xfId="63"/>
    <cellStyle name="% 2 7" xfId="64"/>
    <cellStyle name="% 2 8" xfId="65"/>
    <cellStyle name="% 2 9" xfId="66"/>
    <cellStyle name="% 2_1.3s Accounting C Costs Scots" xfId="67"/>
    <cellStyle name="% 20" xfId="68"/>
    <cellStyle name="% 21" xfId="69"/>
    <cellStyle name="% 22" xfId="70"/>
    <cellStyle name="% 23" xfId="71"/>
    <cellStyle name="% 24" xfId="72"/>
    <cellStyle name="% 25" xfId="73"/>
    <cellStyle name="% 26" xfId="74"/>
    <cellStyle name="% 27" xfId="75"/>
    <cellStyle name="% 28" xfId="76"/>
    <cellStyle name="% 29" xfId="77"/>
    <cellStyle name="% 3" xfId="78"/>
    <cellStyle name="% 3 2" xfId="79"/>
    <cellStyle name="% 30" xfId="80"/>
    <cellStyle name="% 31" xfId="81"/>
    <cellStyle name="% 32" xfId="82"/>
    <cellStyle name="% 33" xfId="83"/>
    <cellStyle name="% 34" xfId="84"/>
    <cellStyle name="% 35" xfId="85"/>
    <cellStyle name="% 36" xfId="86"/>
    <cellStyle name="% 37" xfId="87"/>
    <cellStyle name="% 38" xfId="88"/>
    <cellStyle name="% 39" xfId="89"/>
    <cellStyle name="% 4" xfId="90"/>
    <cellStyle name="% 40" xfId="91"/>
    <cellStyle name="% 41" xfId="92"/>
    <cellStyle name="% 42" xfId="93"/>
    <cellStyle name="% 43" xfId="94"/>
    <cellStyle name="% 44" xfId="95"/>
    <cellStyle name="% 45" xfId="96"/>
    <cellStyle name="% 46" xfId="97"/>
    <cellStyle name="% 47" xfId="98"/>
    <cellStyle name="% 48" xfId="99"/>
    <cellStyle name="% 49" xfId="100"/>
    <cellStyle name="% 5" xfId="101"/>
    <cellStyle name="% 50" xfId="102"/>
    <cellStyle name="% 51" xfId="103"/>
    <cellStyle name="% 52" xfId="104"/>
    <cellStyle name="% 6" xfId="105"/>
    <cellStyle name="% 7" xfId="106"/>
    <cellStyle name="% 8" xfId="107"/>
    <cellStyle name="% 9" xfId="108"/>
    <cellStyle name="%_1.3 Acc Costs NG (2011)" xfId="109"/>
    <cellStyle name="%_1.3s Accounting C Costs Scots" xfId="110"/>
    <cellStyle name="%_1.8 Irregular Items" xfId="111"/>
    <cellStyle name="%_2.14 Year on Year Movt" xfId="112"/>
    <cellStyle name="%_2.14 Year on Year Movt ( (2013)" xfId="113"/>
    <cellStyle name="%_2.14 Year on Year Movt (2011)" xfId="114"/>
    <cellStyle name="%_2.14 Year on Year Movt (2012)" xfId="115"/>
    <cellStyle name="%_2.4 Exc &amp; Demin " xfId="116"/>
    <cellStyle name="%_2.7s Insurance" xfId="117"/>
    <cellStyle name="%_2010_NGET_TPCR4_RO_FBPQ(Opex) trace only FINAL(DPP)" xfId="118"/>
    <cellStyle name="%_3.1.2 DB Pension Detail" xfId="119"/>
    <cellStyle name="%_3.3 Tax" xfId="120"/>
    <cellStyle name="%_3.3 Tax 2" xfId="121"/>
    <cellStyle name="%_3.3 Tax 2 2" xfId="122"/>
    <cellStyle name="%_3.3 Tax 3" xfId="123"/>
    <cellStyle name="%_3.3 Tax_2.14 Year on Year Movt" xfId="124"/>
    <cellStyle name="%_3.3 Tax_2.4 Exc &amp; Demin " xfId="125"/>
    <cellStyle name="%_3.3 Tax_2.7s Insurance" xfId="126"/>
    <cellStyle name="%_3.3 Tax_3.1.2 DB Pension Detail" xfId="127"/>
    <cellStyle name="%_3.3 Tax_4.16 Asset lives" xfId="128"/>
    <cellStyle name="%_4.16 Asset lives" xfId="129"/>
    <cellStyle name="%_4.2 Activity Indicators" xfId="130"/>
    <cellStyle name="%_4.2 Activity Indicators 2" xfId="131"/>
    <cellStyle name="%_4.20 Scheme Listing NLR" xfId="132"/>
    <cellStyle name="%_4.3 Transmission system performance" xfId="133"/>
    <cellStyle name="%_5.15.1 Cond &amp; Risk-Entry Points" xfId="134"/>
    <cellStyle name="%_5.15.2 Cond &amp; Risk-Exit Points" xfId="135"/>
    <cellStyle name="%_5.15.3 Cond &amp; Risk-Comps" xfId="136"/>
    <cellStyle name="%_5.15.4 Cond &amp; Risk-Pipelines" xfId="137"/>
    <cellStyle name="%_5.15.5 Cond &amp; Risk-Multijunctin" xfId="138"/>
    <cellStyle name="%_NGG Capex PCRRP Tables 31 Mar 2010 DraftV6 FINAL" xfId="139"/>
    <cellStyle name="%_NGG Opex PCRRP Tables 31 Mar 2009" xfId="140"/>
    <cellStyle name="%_NGG TPCR4 Rollover FBPQ (Capex)" xfId="141"/>
    <cellStyle name="%_Sch 2.1 Eng schedule 2009-10 Final @ 270710" xfId="142"/>
    <cellStyle name="%_Table 4 28_Final" xfId="143"/>
    <cellStyle name="%_Table 4-16 - Asset Lives - 2009-10_Final" xfId="144"/>
    <cellStyle name="%_Table 4-16 - Asset Lives - 2009-10_Final (2)" xfId="145"/>
    <cellStyle name="%_TPCR4 RollOver NGG Draft Table 5.8 v2" xfId="146"/>
    <cellStyle name="%_Transmission PCRRP tables_SPTL_200809 V1" xfId="147"/>
    <cellStyle name="%_Transmission PCRRP tables_SPTL_200809 V1 2" xfId="148"/>
    <cellStyle name="%_Transmission PCRRP tables_SPTL_200809 V1 3" xfId="149"/>
    <cellStyle name="%_Transmission PCRRP tables_SPTL_200809 V1 4" xfId="150"/>
    <cellStyle name="%_Transmission PCRRP tables_SPTL_200809 V1_3.1.2 DB Pension Detail" xfId="151"/>
    <cellStyle name="%_Transmission PCRRP tables_SPTL_200809 V1_4.20 Scheme Listing NLR" xfId="152"/>
    <cellStyle name="%_Transmission PCRRP tables_SPTL_200809 V1_Table 4 28_Final" xfId="153"/>
    <cellStyle name="%_Transmission PCRRP tables_SPTL_200809 V1_Table 4-16 - Asset Lives - 2009-10_Final" xfId="154"/>
    <cellStyle name="%_Transmission PCRRP tables_SPTL_200809 V1_Table 4-16 - Asset Lives - 2009-10_Final (2)" xfId="155"/>
    <cellStyle name="%_VR NGET Opex tables" xfId="156"/>
    <cellStyle name="%_VR Pensions Opex tables" xfId="157"/>
    <cellStyle name="%_VR Pensions Opex tables_2010_NGET_TPCR4_RO_FBPQ(Opex) trace only FINAL(DPP)" xfId="158"/>
    <cellStyle name="_070323 - 5yr opex BPQ (Final)" xfId="159"/>
    <cellStyle name="_0708 TO Non-Op Capex (detail)" xfId="160"/>
    <cellStyle name="_0708 TO Non-Op Capex (detail)_2010_NGET_TPCR4_RO_FBPQ(Opex) trace only FINAL(DPP)" xfId="161"/>
    <cellStyle name="_1.3 Acc Costs NG (2011)" xfId="162"/>
    <cellStyle name="_1.8 Irregular Items" xfId="163"/>
    <cellStyle name="_2.14 Year on Year Movt ( (2013)" xfId="164"/>
    <cellStyle name="_2.14 Year on Year Movt (2011)" xfId="165"/>
    <cellStyle name="_2.14 Year on Year Movt (2012)" xfId="166"/>
    <cellStyle name="_Capital Plan - IS UK" xfId="167"/>
    <cellStyle name="_Capital Plan - IS UK_2010_NGET_TPCR4_RO_FBPQ(Opex) trace only FINAL(DPP)" xfId="168"/>
    <cellStyle name="_Metering" xfId="169"/>
    <cellStyle name="_Test scoring_UKGDx_20070924_Pilot (DV)" xfId="170"/>
    <cellStyle name="=C:\WINNT\SYSTEM32\COMMAND.COM" xfId="171"/>
    <cellStyle name="=C:\WINNT\SYSTEM32\COMMAND.COM 2" xfId="172"/>
    <cellStyle name="=C:\WINNT\SYSTEM32\COMMAND.COM 2 2" xfId="173"/>
    <cellStyle name="=C:\WINNT\SYSTEM32\COMMAND.COM 2 2 10" xfId="174"/>
    <cellStyle name="=C:\WINNT\SYSTEM32\COMMAND.COM 2 2 11" xfId="175"/>
    <cellStyle name="=C:\WINNT\SYSTEM32\COMMAND.COM 2 2 12" xfId="176"/>
    <cellStyle name="=C:\WINNT\SYSTEM32\COMMAND.COM 2 2 13" xfId="177"/>
    <cellStyle name="=C:\WINNT\SYSTEM32\COMMAND.COM 2 2 14" xfId="178"/>
    <cellStyle name="=C:\WINNT\SYSTEM32\COMMAND.COM 2 2 15" xfId="179"/>
    <cellStyle name="=C:\WINNT\SYSTEM32\COMMAND.COM 2 2 16" xfId="180"/>
    <cellStyle name="=C:\WINNT\SYSTEM32\COMMAND.COM 2 2 17" xfId="181"/>
    <cellStyle name="=C:\WINNT\SYSTEM32\COMMAND.COM 2 2 18" xfId="182"/>
    <cellStyle name="=C:\WINNT\SYSTEM32\COMMAND.COM 2 2 19" xfId="183"/>
    <cellStyle name="=C:\WINNT\SYSTEM32\COMMAND.COM 2 2 2" xfId="184"/>
    <cellStyle name="=C:\WINNT\SYSTEM32\COMMAND.COM 2 2 2 2" xfId="185"/>
    <cellStyle name="=C:\WINNT\SYSTEM32\COMMAND.COM 2 2 20" xfId="186"/>
    <cellStyle name="=C:\WINNT\SYSTEM32\COMMAND.COM 2 2 21" xfId="187"/>
    <cellStyle name="=C:\WINNT\SYSTEM32\COMMAND.COM 2 2 22" xfId="188"/>
    <cellStyle name="=C:\WINNT\SYSTEM32\COMMAND.COM 2 2 23" xfId="189"/>
    <cellStyle name="=C:\WINNT\SYSTEM32\COMMAND.COM 2 2 24" xfId="190"/>
    <cellStyle name="=C:\WINNT\SYSTEM32\COMMAND.COM 2 2 25" xfId="191"/>
    <cellStyle name="=C:\WINNT\SYSTEM32\COMMAND.COM 2 2 26" xfId="192"/>
    <cellStyle name="=C:\WINNT\SYSTEM32\COMMAND.COM 2 2 27" xfId="193"/>
    <cellStyle name="=C:\WINNT\SYSTEM32\COMMAND.COM 2 2 28" xfId="194"/>
    <cellStyle name="=C:\WINNT\SYSTEM32\COMMAND.COM 2 2 29" xfId="195"/>
    <cellStyle name="=C:\WINNT\SYSTEM32\COMMAND.COM 2 2 3" xfId="196"/>
    <cellStyle name="=C:\WINNT\SYSTEM32\COMMAND.COM 2 2 30" xfId="197"/>
    <cellStyle name="=C:\WINNT\SYSTEM32\COMMAND.COM 2 2 31" xfId="198"/>
    <cellStyle name="=C:\WINNT\SYSTEM32\COMMAND.COM 2 2 32" xfId="199"/>
    <cellStyle name="=C:\WINNT\SYSTEM32\COMMAND.COM 2 2 33" xfId="200"/>
    <cellStyle name="=C:\WINNT\SYSTEM32\COMMAND.COM 2 2 34" xfId="201"/>
    <cellStyle name="=C:\WINNT\SYSTEM32\COMMAND.COM 2 2 35" xfId="202"/>
    <cellStyle name="=C:\WINNT\SYSTEM32\COMMAND.COM 2 2 36" xfId="203"/>
    <cellStyle name="=C:\WINNT\SYSTEM32\COMMAND.COM 2 2 37" xfId="204"/>
    <cellStyle name="=C:\WINNT\SYSTEM32\COMMAND.COM 2 2 38" xfId="205"/>
    <cellStyle name="=C:\WINNT\SYSTEM32\COMMAND.COM 2 2 39" xfId="206"/>
    <cellStyle name="=C:\WINNT\SYSTEM32\COMMAND.COM 2 2 4" xfId="207"/>
    <cellStyle name="=C:\WINNT\SYSTEM32\COMMAND.COM 2 2 40" xfId="208"/>
    <cellStyle name="=C:\WINNT\SYSTEM32\COMMAND.COM 2 2 41" xfId="209"/>
    <cellStyle name="=C:\WINNT\SYSTEM32\COMMAND.COM 2 2 42" xfId="210"/>
    <cellStyle name="=C:\WINNT\SYSTEM32\COMMAND.COM 2 2 43" xfId="211"/>
    <cellStyle name="=C:\WINNT\SYSTEM32\COMMAND.COM 2 2 44" xfId="212"/>
    <cellStyle name="=C:\WINNT\SYSTEM32\COMMAND.COM 2 2 45" xfId="213"/>
    <cellStyle name="=C:\WINNT\SYSTEM32\COMMAND.COM 2 2 46" xfId="214"/>
    <cellStyle name="=C:\WINNT\SYSTEM32\COMMAND.COM 2 2 47" xfId="215"/>
    <cellStyle name="=C:\WINNT\SYSTEM32\COMMAND.COM 2 2 48" xfId="216"/>
    <cellStyle name="=C:\WINNT\SYSTEM32\COMMAND.COM 2 2 5" xfId="217"/>
    <cellStyle name="=C:\WINNT\SYSTEM32\COMMAND.COM 2 2 6" xfId="218"/>
    <cellStyle name="=C:\WINNT\SYSTEM32\COMMAND.COM 2 2 7" xfId="219"/>
    <cellStyle name="=C:\WINNT\SYSTEM32\COMMAND.COM 2 2 8" xfId="220"/>
    <cellStyle name="=C:\WINNT\SYSTEM32\COMMAND.COM 2 2 9" xfId="221"/>
    <cellStyle name="=C:\WINNT\SYSTEM32\COMMAND.COM 2 2_1.3s Accounting C Costs Scots" xfId="222"/>
    <cellStyle name="=C:\WINNT\SYSTEM32\COMMAND.COM 3" xfId="223"/>
    <cellStyle name="=C:\WINNT\SYSTEM32\COMMAND.COM 3 2" xfId="224"/>
    <cellStyle name="=C:\WINNT\SYSTEM32\COMMAND.COM 4" xfId="225"/>
    <cellStyle name="=C:\WINNT\SYSTEM32\COMMAND.COM 4 10" xfId="226"/>
    <cellStyle name="=C:\WINNT\SYSTEM32\COMMAND.COM 4 11" xfId="227"/>
    <cellStyle name="=C:\WINNT\SYSTEM32\COMMAND.COM 4 12" xfId="228"/>
    <cellStyle name="=C:\WINNT\SYSTEM32\COMMAND.COM 4 13" xfId="229"/>
    <cellStyle name="=C:\WINNT\SYSTEM32\COMMAND.COM 4 14" xfId="230"/>
    <cellStyle name="=C:\WINNT\SYSTEM32\COMMAND.COM 4 15" xfId="231"/>
    <cellStyle name="=C:\WINNT\SYSTEM32\COMMAND.COM 4 16" xfId="232"/>
    <cellStyle name="=C:\WINNT\SYSTEM32\COMMAND.COM 4 17" xfId="233"/>
    <cellStyle name="=C:\WINNT\SYSTEM32\COMMAND.COM 4 18" xfId="234"/>
    <cellStyle name="=C:\WINNT\SYSTEM32\COMMAND.COM 4 19" xfId="235"/>
    <cellStyle name="=C:\WINNT\SYSTEM32\COMMAND.COM 4 2" xfId="236"/>
    <cellStyle name="=C:\WINNT\SYSTEM32\COMMAND.COM 4 20" xfId="237"/>
    <cellStyle name="=C:\WINNT\SYSTEM32\COMMAND.COM 4 21" xfId="238"/>
    <cellStyle name="=C:\WINNT\SYSTEM32\COMMAND.COM 4 22" xfId="239"/>
    <cellStyle name="=C:\WINNT\SYSTEM32\COMMAND.COM 4 23" xfId="240"/>
    <cellStyle name="=C:\WINNT\SYSTEM32\COMMAND.COM 4 24" xfId="241"/>
    <cellStyle name="=C:\WINNT\SYSTEM32\COMMAND.COM 4 25" xfId="242"/>
    <cellStyle name="=C:\WINNT\SYSTEM32\COMMAND.COM 4 26" xfId="243"/>
    <cellStyle name="=C:\WINNT\SYSTEM32\COMMAND.COM 4 27" xfId="244"/>
    <cellStyle name="=C:\WINNT\SYSTEM32\COMMAND.COM 4 28" xfId="245"/>
    <cellStyle name="=C:\WINNT\SYSTEM32\COMMAND.COM 4 29" xfId="246"/>
    <cellStyle name="=C:\WINNT\SYSTEM32\COMMAND.COM 4 3" xfId="247"/>
    <cellStyle name="=C:\WINNT\SYSTEM32\COMMAND.COM 4 30" xfId="248"/>
    <cellStyle name="=C:\WINNT\SYSTEM32\COMMAND.COM 4 31" xfId="249"/>
    <cellStyle name="=C:\WINNT\SYSTEM32\COMMAND.COM 4 32" xfId="250"/>
    <cellStyle name="=C:\WINNT\SYSTEM32\COMMAND.COM 4 33" xfId="251"/>
    <cellStyle name="=C:\WINNT\SYSTEM32\COMMAND.COM 4 34" xfId="252"/>
    <cellStyle name="=C:\WINNT\SYSTEM32\COMMAND.COM 4 35" xfId="253"/>
    <cellStyle name="=C:\WINNT\SYSTEM32\COMMAND.COM 4 36" xfId="254"/>
    <cellStyle name="=C:\WINNT\SYSTEM32\COMMAND.COM 4 37" xfId="255"/>
    <cellStyle name="=C:\WINNT\SYSTEM32\COMMAND.COM 4 38" xfId="256"/>
    <cellStyle name="=C:\WINNT\SYSTEM32\COMMAND.COM 4 39" xfId="257"/>
    <cellStyle name="=C:\WINNT\SYSTEM32\COMMAND.COM 4 4" xfId="258"/>
    <cellStyle name="=C:\WINNT\SYSTEM32\COMMAND.COM 4 40" xfId="259"/>
    <cellStyle name="=C:\WINNT\SYSTEM32\COMMAND.COM 4 41" xfId="260"/>
    <cellStyle name="=C:\WINNT\SYSTEM32\COMMAND.COM 4 42" xfId="261"/>
    <cellStyle name="=C:\WINNT\SYSTEM32\COMMAND.COM 4 43" xfId="262"/>
    <cellStyle name="=C:\WINNT\SYSTEM32\COMMAND.COM 4 44" xfId="263"/>
    <cellStyle name="=C:\WINNT\SYSTEM32\COMMAND.COM 4 45" xfId="264"/>
    <cellStyle name="=C:\WINNT\SYSTEM32\COMMAND.COM 4 46" xfId="265"/>
    <cellStyle name="=C:\WINNT\SYSTEM32\COMMAND.COM 4 47" xfId="266"/>
    <cellStyle name="=C:\WINNT\SYSTEM32\COMMAND.COM 4 5" xfId="267"/>
    <cellStyle name="=C:\WINNT\SYSTEM32\COMMAND.COM 4 6" xfId="268"/>
    <cellStyle name="=C:\WINNT\SYSTEM32\COMMAND.COM 4 7" xfId="269"/>
    <cellStyle name="=C:\WINNT\SYSTEM32\COMMAND.COM 4 8" xfId="270"/>
    <cellStyle name="=C:\WINNT\SYSTEM32\COMMAND.COM 4 9" xfId="271"/>
    <cellStyle name="=C:\WINNT\SYSTEM32\COMMAND.COM 4_1.3s Accounting C Costs Scots" xfId="272"/>
    <cellStyle name="=C:\WINNT\SYSTEM32\COMMAND.COM 5" xfId="273"/>
    <cellStyle name="=C:\WINNT\SYSTEM32\COMMAND.COM_2010_NGET_TPCR4_RO_FBPQ(Opex) trace only FINAL(DPP)" xfId="274"/>
    <cellStyle name="=C:\WINNT35\SYSTEM32\COMMAND.COM" xfId="275"/>
    <cellStyle name="=C:\WINNT35\SYSTEM32\COMMAND.COM 10" xfId="276"/>
    <cellStyle name="=C:\WINNT35\SYSTEM32\COMMAND.COM 11" xfId="277"/>
    <cellStyle name="=C:\WINNT35\SYSTEM32\COMMAND.COM 12" xfId="278"/>
    <cellStyle name="=C:\WINNT35\SYSTEM32\COMMAND.COM 13" xfId="279"/>
    <cellStyle name="=C:\WINNT35\SYSTEM32\COMMAND.COM 14" xfId="280"/>
    <cellStyle name="=C:\WINNT35\SYSTEM32\COMMAND.COM 15" xfId="281"/>
    <cellStyle name="=C:\WINNT35\SYSTEM32\COMMAND.COM 16" xfId="282"/>
    <cellStyle name="=C:\WINNT35\SYSTEM32\COMMAND.COM 17" xfId="283"/>
    <cellStyle name="=C:\WINNT35\SYSTEM32\COMMAND.COM 18" xfId="284"/>
    <cellStyle name="=C:\WINNT35\SYSTEM32\COMMAND.COM 19" xfId="285"/>
    <cellStyle name="=C:\WINNT35\SYSTEM32\COMMAND.COM 2" xfId="286"/>
    <cellStyle name="=C:\WINNT35\SYSTEM32\COMMAND.COM 20" xfId="287"/>
    <cellStyle name="=C:\WINNT35\SYSTEM32\COMMAND.COM 21" xfId="288"/>
    <cellStyle name="=C:\WINNT35\SYSTEM32\COMMAND.COM 22" xfId="289"/>
    <cellStyle name="=C:\WINNT35\SYSTEM32\COMMAND.COM 23" xfId="290"/>
    <cellStyle name="=C:\WINNT35\SYSTEM32\COMMAND.COM 24" xfId="291"/>
    <cellStyle name="=C:\WINNT35\SYSTEM32\COMMAND.COM 25" xfId="292"/>
    <cellStyle name="=C:\WINNT35\SYSTEM32\COMMAND.COM 26" xfId="293"/>
    <cellStyle name="=C:\WINNT35\SYSTEM32\COMMAND.COM 27" xfId="294"/>
    <cellStyle name="=C:\WINNT35\SYSTEM32\COMMAND.COM 28" xfId="295"/>
    <cellStyle name="=C:\WINNT35\SYSTEM32\COMMAND.COM 29" xfId="296"/>
    <cellStyle name="=C:\WINNT35\SYSTEM32\COMMAND.COM 3" xfId="297"/>
    <cellStyle name="=C:\WINNT35\SYSTEM32\COMMAND.COM 30" xfId="298"/>
    <cellStyle name="=C:\WINNT35\SYSTEM32\COMMAND.COM 31" xfId="299"/>
    <cellStyle name="=C:\WINNT35\SYSTEM32\COMMAND.COM 32" xfId="300"/>
    <cellStyle name="=C:\WINNT35\SYSTEM32\COMMAND.COM 33" xfId="301"/>
    <cellStyle name="=C:\WINNT35\SYSTEM32\COMMAND.COM 34" xfId="302"/>
    <cellStyle name="=C:\WINNT35\SYSTEM32\COMMAND.COM 35" xfId="303"/>
    <cellStyle name="=C:\WINNT35\SYSTEM32\COMMAND.COM 36" xfId="304"/>
    <cellStyle name="=C:\WINNT35\SYSTEM32\COMMAND.COM 37" xfId="305"/>
    <cellStyle name="=C:\WINNT35\SYSTEM32\COMMAND.COM 38" xfId="306"/>
    <cellStyle name="=C:\WINNT35\SYSTEM32\COMMAND.COM 39" xfId="307"/>
    <cellStyle name="=C:\WINNT35\SYSTEM32\COMMAND.COM 4" xfId="308"/>
    <cellStyle name="=C:\WINNT35\SYSTEM32\COMMAND.COM 40" xfId="309"/>
    <cellStyle name="=C:\WINNT35\SYSTEM32\COMMAND.COM 41" xfId="310"/>
    <cellStyle name="=C:\WINNT35\SYSTEM32\COMMAND.COM 42" xfId="311"/>
    <cellStyle name="=C:\WINNT35\SYSTEM32\COMMAND.COM 43" xfId="312"/>
    <cellStyle name="=C:\WINNT35\SYSTEM32\COMMAND.COM 44" xfId="313"/>
    <cellStyle name="=C:\WINNT35\SYSTEM32\COMMAND.COM 45" xfId="314"/>
    <cellStyle name="=C:\WINNT35\SYSTEM32\COMMAND.COM 46" xfId="315"/>
    <cellStyle name="=C:\WINNT35\SYSTEM32\COMMAND.COM 47" xfId="316"/>
    <cellStyle name="=C:\WINNT35\SYSTEM32\COMMAND.COM 5" xfId="317"/>
    <cellStyle name="=C:\WINNT35\SYSTEM32\COMMAND.COM 6" xfId="318"/>
    <cellStyle name="=C:\WINNT35\SYSTEM32\COMMAND.COM 7" xfId="319"/>
    <cellStyle name="=C:\WINNT35\SYSTEM32\COMMAND.COM 8" xfId="320"/>
    <cellStyle name="=C:\WINNT35\SYSTEM32\COMMAND.COM 9" xfId="321"/>
    <cellStyle name="=C:\WINNT35\SYSTEM32\COMMAND.COM_1.3s Accounting C Costs Scots" xfId="322"/>
    <cellStyle name="20% - Accent1 2" xfId="323"/>
    <cellStyle name="20% - Accent2 2" xfId="324"/>
    <cellStyle name="20% - Accent3 2" xfId="325"/>
    <cellStyle name="20% - Accent3 2 2" xfId="326"/>
    <cellStyle name="20% - Accent4 2" xfId="327"/>
    <cellStyle name="20% - Accent5 2" xfId="328"/>
    <cellStyle name="20% - Accent6 2" xfId="329"/>
    <cellStyle name="40% - Accent1 2" xfId="330"/>
    <cellStyle name="40% - Accent2 2" xfId="331"/>
    <cellStyle name="40% - Accent3 2" xfId="332"/>
    <cellStyle name="40% - Accent4 2" xfId="333"/>
    <cellStyle name="40% - Accent5 2" xfId="334"/>
    <cellStyle name="40% - Accent6 2" xfId="335"/>
    <cellStyle name="60% - Accent1 2" xfId="336"/>
    <cellStyle name="60% - Accent2 2" xfId="337"/>
    <cellStyle name="60% - Accent3 2" xfId="338"/>
    <cellStyle name="60% - Accent4 2" xfId="339"/>
    <cellStyle name="60% - Accent5 2" xfId="340"/>
    <cellStyle name="60% - Accent6 2" xfId="341"/>
    <cellStyle name="Accent1 - 20%" xfId="342"/>
    <cellStyle name="Accent1 - 40%" xfId="343"/>
    <cellStyle name="Accent1 - 60%" xfId="344"/>
    <cellStyle name="Accent1 2" xfId="345"/>
    <cellStyle name="Accent2 - 20%" xfId="346"/>
    <cellStyle name="Accent2 - 40%" xfId="347"/>
    <cellStyle name="Accent2 - 60%" xfId="348"/>
    <cellStyle name="Accent2 2" xfId="349"/>
    <cellStyle name="Accent3 - 20%" xfId="350"/>
    <cellStyle name="Accent3 - 40%" xfId="351"/>
    <cellStyle name="Accent3 - 60%" xfId="352"/>
    <cellStyle name="Accent3 2" xfId="353"/>
    <cellStyle name="Accent4 - 20%" xfId="354"/>
    <cellStyle name="Accent4 - 40%" xfId="355"/>
    <cellStyle name="Accent4 - 60%" xfId="356"/>
    <cellStyle name="Accent4 2" xfId="357"/>
    <cellStyle name="Accent5 - 20%" xfId="358"/>
    <cellStyle name="Accent5 - 40%" xfId="359"/>
    <cellStyle name="Accent5 - 60%" xfId="360"/>
    <cellStyle name="Accent5 2" xfId="361"/>
    <cellStyle name="Accent6 - 20%" xfId="362"/>
    <cellStyle name="Accent6 - 40%" xfId="363"/>
    <cellStyle name="Accent6 - 60%" xfId="364"/>
    <cellStyle name="Accent6 2" xfId="365"/>
    <cellStyle name="Bad 2" xfId="366"/>
    <cellStyle name="Bad 3" xfId="367"/>
    <cellStyle name="Calculation 2" xfId="368"/>
    <cellStyle name="Calculation 2 10" xfId="369"/>
    <cellStyle name="Calculation 2 2" xfId="370"/>
    <cellStyle name="Calculation 2 2 2" xfId="371"/>
    <cellStyle name="Calculation 2 2 3" xfId="372"/>
    <cellStyle name="Calculation 2 2 4" xfId="373"/>
    <cellStyle name="Calculation 2 2 5" xfId="374"/>
    <cellStyle name="Calculation 2 2 6" xfId="375"/>
    <cellStyle name="Calculation 2 3" xfId="376"/>
    <cellStyle name="Calculation 2 3 2" xfId="377"/>
    <cellStyle name="Calculation 2 3 3" xfId="378"/>
    <cellStyle name="Calculation 2 3 4" xfId="379"/>
    <cellStyle name="Calculation 2 3 5" xfId="380"/>
    <cellStyle name="Calculation 2 3 6" xfId="381"/>
    <cellStyle name="Calculation 2 4" xfId="382"/>
    <cellStyle name="Calculation 2 4 2" xfId="383"/>
    <cellStyle name="Calculation 2 4 3" xfId="384"/>
    <cellStyle name="Calculation 2 4 4" xfId="385"/>
    <cellStyle name="Calculation 2 4 5" xfId="386"/>
    <cellStyle name="Calculation 2 4 6" xfId="387"/>
    <cellStyle name="Calculation 2 5" xfId="388"/>
    <cellStyle name="Calculation 2 5 2" xfId="389"/>
    <cellStyle name="Calculation 2 5 3" xfId="390"/>
    <cellStyle name="Calculation 2 5 4" xfId="391"/>
    <cellStyle name="Calculation 2 5 5" xfId="392"/>
    <cellStyle name="Calculation 2 5 6" xfId="393"/>
    <cellStyle name="Calculation 2 6" xfId="394"/>
    <cellStyle name="Calculation 2 7" xfId="395"/>
    <cellStyle name="Calculation 2 8" xfId="396"/>
    <cellStyle name="Calculation 2 9" xfId="397"/>
    <cellStyle name="Check Cell 2" xfId="398"/>
    <cellStyle name="Comma 2" xfId="399"/>
    <cellStyle name="Comma 2 10" xfId="400"/>
    <cellStyle name="Comma 2 11" xfId="401"/>
    <cellStyle name="Comma 2 12" xfId="402"/>
    <cellStyle name="Comma 2 13" xfId="403"/>
    <cellStyle name="Comma 2 14" xfId="404"/>
    <cellStyle name="Comma 2 15" xfId="405"/>
    <cellStyle name="Comma 2 16" xfId="406"/>
    <cellStyle name="Comma 2 17" xfId="407"/>
    <cellStyle name="Comma 2 18" xfId="408"/>
    <cellStyle name="Comma 2 19" xfId="409"/>
    <cellStyle name="Comma 2 2" xfId="410"/>
    <cellStyle name="Comma 2 2 10" xfId="411"/>
    <cellStyle name="Comma 2 2 11" xfId="412"/>
    <cellStyle name="Comma 2 2 12" xfId="413"/>
    <cellStyle name="Comma 2 2 13" xfId="414"/>
    <cellStyle name="Comma 2 2 14" xfId="415"/>
    <cellStyle name="Comma 2 2 15" xfId="416"/>
    <cellStyle name="Comma 2 2 16" xfId="417"/>
    <cellStyle name="Comma 2 2 17" xfId="418"/>
    <cellStyle name="Comma 2 2 18" xfId="419"/>
    <cellStyle name="Comma 2 2 19" xfId="420"/>
    <cellStyle name="Comma 2 2 2" xfId="421"/>
    <cellStyle name="Comma 2 2 2 2" xfId="422"/>
    <cellStyle name="Comma 2 2 2 2 2" xfId="423"/>
    <cellStyle name="Comma 2 2 2 2 2 2" xfId="424"/>
    <cellStyle name="Comma 2 2 2 3" xfId="425"/>
    <cellStyle name="Comma 2 2 20" xfId="426"/>
    <cellStyle name="Comma 2 2 21" xfId="427"/>
    <cellStyle name="Comma 2 2 22" xfId="428"/>
    <cellStyle name="Comma 2 2 23" xfId="429"/>
    <cellStyle name="Comma 2 2 24" xfId="430"/>
    <cellStyle name="Comma 2 2 25" xfId="431"/>
    <cellStyle name="Comma 2 2 26" xfId="432"/>
    <cellStyle name="Comma 2 2 27" xfId="433"/>
    <cellStyle name="Comma 2 2 28" xfId="434"/>
    <cellStyle name="Comma 2 2 29" xfId="435"/>
    <cellStyle name="Comma 2 2 3" xfId="436"/>
    <cellStyle name="Comma 2 2 30" xfId="437"/>
    <cellStyle name="Comma 2 2 31" xfId="438"/>
    <cellStyle name="Comma 2 2 32" xfId="439"/>
    <cellStyle name="Comma 2 2 33" xfId="440"/>
    <cellStyle name="Comma 2 2 34" xfId="441"/>
    <cellStyle name="Comma 2 2 35" xfId="442"/>
    <cellStyle name="Comma 2 2 36" xfId="443"/>
    <cellStyle name="Comma 2 2 37" xfId="444"/>
    <cellStyle name="Comma 2 2 38" xfId="445"/>
    <cellStyle name="Comma 2 2 39" xfId="446"/>
    <cellStyle name="Comma 2 2 4" xfId="447"/>
    <cellStyle name="Comma 2 2 40" xfId="448"/>
    <cellStyle name="Comma 2 2 41" xfId="449"/>
    <cellStyle name="Comma 2 2 42" xfId="450"/>
    <cellStyle name="Comma 2 2 43" xfId="451"/>
    <cellStyle name="Comma 2 2 44" xfId="452"/>
    <cellStyle name="Comma 2 2 45" xfId="453"/>
    <cellStyle name="Comma 2 2 46" xfId="454"/>
    <cellStyle name="Comma 2 2 47" xfId="455"/>
    <cellStyle name="Comma 2 2 5" xfId="456"/>
    <cellStyle name="Comma 2 2 6" xfId="457"/>
    <cellStyle name="Comma 2 2 7" xfId="458"/>
    <cellStyle name="Comma 2 2 8" xfId="459"/>
    <cellStyle name="Comma 2 2 9" xfId="460"/>
    <cellStyle name="Comma 2 2_3.1.2 DB Pension Detail" xfId="461"/>
    <cellStyle name="Comma 2 20" xfId="462"/>
    <cellStyle name="Comma 2 21" xfId="463"/>
    <cellStyle name="Comma 2 22" xfId="464"/>
    <cellStyle name="Comma 2 23" xfId="465"/>
    <cellStyle name="Comma 2 24" xfId="466"/>
    <cellStyle name="Comma 2 25" xfId="467"/>
    <cellStyle name="Comma 2 26" xfId="468"/>
    <cellStyle name="Comma 2 27" xfId="469"/>
    <cellStyle name="Comma 2 28" xfId="470"/>
    <cellStyle name="Comma 2 29" xfId="471"/>
    <cellStyle name="Comma 2 3" xfId="472"/>
    <cellStyle name="Comma 2 3 10" xfId="473"/>
    <cellStyle name="Comma 2 3 11" xfId="474"/>
    <cellStyle name="Comma 2 3 12" xfId="475"/>
    <cellStyle name="Comma 2 3 13" xfId="476"/>
    <cellStyle name="Comma 2 3 14" xfId="477"/>
    <cellStyle name="Comma 2 3 15" xfId="478"/>
    <cellStyle name="Comma 2 3 16" xfId="479"/>
    <cellStyle name="Comma 2 3 17" xfId="480"/>
    <cellStyle name="Comma 2 3 18" xfId="481"/>
    <cellStyle name="Comma 2 3 19" xfId="482"/>
    <cellStyle name="Comma 2 3 2" xfId="483"/>
    <cellStyle name="Comma 2 3 2 2" xfId="484"/>
    <cellStyle name="Comma 2 3 2 2 2" xfId="485"/>
    <cellStyle name="Comma 2 3 2_3.1.2 DB Pension Detail" xfId="486"/>
    <cellStyle name="Comma 2 3 20" xfId="487"/>
    <cellStyle name="Comma 2 3 21" xfId="488"/>
    <cellStyle name="Comma 2 3 22" xfId="489"/>
    <cellStyle name="Comma 2 3 23" xfId="490"/>
    <cellStyle name="Comma 2 3 24" xfId="491"/>
    <cellStyle name="Comma 2 3 25" xfId="492"/>
    <cellStyle name="Comma 2 3 26" xfId="493"/>
    <cellStyle name="Comma 2 3 27" xfId="494"/>
    <cellStyle name="Comma 2 3 28" xfId="495"/>
    <cellStyle name="Comma 2 3 29" xfId="496"/>
    <cellStyle name="Comma 2 3 3" xfId="497"/>
    <cellStyle name="Comma 2 3 30" xfId="498"/>
    <cellStyle name="Comma 2 3 31" xfId="499"/>
    <cellStyle name="Comma 2 3 32" xfId="500"/>
    <cellStyle name="Comma 2 3 33" xfId="501"/>
    <cellStyle name="Comma 2 3 34" xfId="502"/>
    <cellStyle name="Comma 2 3 35" xfId="503"/>
    <cellStyle name="Comma 2 3 36" xfId="504"/>
    <cellStyle name="Comma 2 3 37" xfId="505"/>
    <cellStyle name="Comma 2 3 38" xfId="506"/>
    <cellStyle name="Comma 2 3 39" xfId="507"/>
    <cellStyle name="Comma 2 3 4" xfId="508"/>
    <cellStyle name="Comma 2 3 40" xfId="509"/>
    <cellStyle name="Comma 2 3 41" xfId="510"/>
    <cellStyle name="Comma 2 3 42" xfId="511"/>
    <cellStyle name="Comma 2 3 43" xfId="512"/>
    <cellStyle name="Comma 2 3 44" xfId="513"/>
    <cellStyle name="Comma 2 3 45" xfId="514"/>
    <cellStyle name="Comma 2 3 46" xfId="515"/>
    <cellStyle name="Comma 2 3 47" xfId="516"/>
    <cellStyle name="Comma 2 3 5" xfId="517"/>
    <cellStyle name="Comma 2 3 6" xfId="518"/>
    <cellStyle name="Comma 2 3 7" xfId="519"/>
    <cellStyle name="Comma 2 3 8" xfId="520"/>
    <cellStyle name="Comma 2 3 9" xfId="521"/>
    <cellStyle name="Comma 2 3_3.1.2 DB Pension Detail" xfId="522"/>
    <cellStyle name="Comma 2 30" xfId="523"/>
    <cellStyle name="Comma 2 31" xfId="524"/>
    <cellStyle name="Comma 2 32" xfId="525"/>
    <cellStyle name="Comma 2 33" xfId="526"/>
    <cellStyle name="Comma 2 34" xfId="527"/>
    <cellStyle name="Comma 2 35" xfId="528"/>
    <cellStyle name="Comma 2 36" xfId="529"/>
    <cellStyle name="Comma 2 37" xfId="530"/>
    <cellStyle name="Comma 2 38" xfId="531"/>
    <cellStyle name="Comma 2 39" xfId="532"/>
    <cellStyle name="Comma 2 4" xfId="533"/>
    <cellStyle name="Comma 2 4 2" xfId="534"/>
    <cellStyle name="Comma 2 40" xfId="535"/>
    <cellStyle name="Comma 2 41" xfId="536"/>
    <cellStyle name="Comma 2 42" xfId="537"/>
    <cellStyle name="Comma 2 43" xfId="538"/>
    <cellStyle name="Comma 2 44" xfId="539"/>
    <cellStyle name="Comma 2 45" xfId="540"/>
    <cellStyle name="Comma 2 46" xfId="541"/>
    <cellStyle name="Comma 2 47" xfId="542"/>
    <cellStyle name="Comma 2 48" xfId="543"/>
    <cellStyle name="Comma 2 49" xfId="544"/>
    <cellStyle name="Comma 2 5" xfId="545"/>
    <cellStyle name="Comma 2 50" xfId="546"/>
    <cellStyle name="Comma 2 6" xfId="547"/>
    <cellStyle name="Comma 2 7" xfId="548"/>
    <cellStyle name="Comma 2 8" xfId="549"/>
    <cellStyle name="Comma 2 9" xfId="550"/>
    <cellStyle name="Comma 2_2.11 Staff NG BS" xfId="551"/>
    <cellStyle name="Comma 3" xfId="552"/>
    <cellStyle name="Comma 3 10" xfId="553"/>
    <cellStyle name="Comma 3 11" xfId="554"/>
    <cellStyle name="Comma 3 12" xfId="555"/>
    <cellStyle name="Comma 3 13" xfId="556"/>
    <cellStyle name="Comma 3 14" xfId="557"/>
    <cellStyle name="Comma 3 15" xfId="558"/>
    <cellStyle name="Comma 3 16" xfId="559"/>
    <cellStyle name="Comma 3 17" xfId="560"/>
    <cellStyle name="Comma 3 18" xfId="561"/>
    <cellStyle name="Comma 3 19" xfId="562"/>
    <cellStyle name="Comma 3 2" xfId="563"/>
    <cellStyle name="Comma 3 2 2" xfId="564"/>
    <cellStyle name="Comma 3 2 3" xfId="565"/>
    <cellStyle name="Comma 3 2 3 2" xfId="566"/>
    <cellStyle name="Comma 3 2 4" xfId="567"/>
    <cellStyle name="Comma 3 2_3.1.2 DB Pension Detail" xfId="568"/>
    <cellStyle name="Comma 3 20" xfId="569"/>
    <cellStyle name="Comma 3 21" xfId="570"/>
    <cellStyle name="Comma 3 22" xfId="571"/>
    <cellStyle name="Comma 3 23" xfId="572"/>
    <cellStyle name="Comma 3 24" xfId="573"/>
    <cellStyle name="Comma 3 25" xfId="574"/>
    <cellStyle name="Comma 3 26" xfId="575"/>
    <cellStyle name="Comma 3 27" xfId="576"/>
    <cellStyle name="Comma 3 28" xfId="577"/>
    <cellStyle name="Comma 3 29" xfId="578"/>
    <cellStyle name="Comma 3 3" xfId="579"/>
    <cellStyle name="Comma 3 3 2" xfId="580"/>
    <cellStyle name="Comma 3 3 2 2" xfId="581"/>
    <cellStyle name="Comma 3 3 3" xfId="582"/>
    <cellStyle name="Comma 3 30" xfId="583"/>
    <cellStyle name="Comma 3 31" xfId="584"/>
    <cellStyle name="Comma 3 32" xfId="585"/>
    <cellStyle name="Comma 3 33" xfId="586"/>
    <cellStyle name="Comma 3 34" xfId="587"/>
    <cellStyle name="Comma 3 35" xfId="588"/>
    <cellStyle name="Comma 3 36" xfId="589"/>
    <cellStyle name="Comma 3 37" xfId="590"/>
    <cellStyle name="Comma 3 38" xfId="591"/>
    <cellStyle name="Comma 3 39" xfId="592"/>
    <cellStyle name="Comma 3 4" xfId="593"/>
    <cellStyle name="Comma 3 40" xfId="594"/>
    <cellStyle name="Comma 3 41" xfId="595"/>
    <cellStyle name="Comma 3 42" xfId="596"/>
    <cellStyle name="Comma 3 43" xfId="597"/>
    <cellStyle name="Comma 3 44" xfId="598"/>
    <cellStyle name="Comma 3 45" xfId="599"/>
    <cellStyle name="Comma 3 46" xfId="600"/>
    <cellStyle name="Comma 3 47" xfId="601"/>
    <cellStyle name="Comma 3 48" xfId="602"/>
    <cellStyle name="Comma 3 49" xfId="603"/>
    <cellStyle name="Comma 3 5" xfId="604"/>
    <cellStyle name="Comma 3 50" xfId="605"/>
    <cellStyle name="Comma 3 6" xfId="606"/>
    <cellStyle name="Comma 3 7" xfId="607"/>
    <cellStyle name="Comma 3 8" xfId="608"/>
    <cellStyle name="Comma 3 9" xfId="609"/>
    <cellStyle name="Comma 3_3.1.2 DB Pension Detail" xfId="610"/>
    <cellStyle name="Comma 4" xfId="611"/>
    <cellStyle name="Comma 4 2" xfId="612"/>
    <cellStyle name="Comma 4 2 2" xfId="613"/>
    <cellStyle name="Comma 4 3" xfId="614"/>
    <cellStyle name="Comma 5" xfId="615"/>
    <cellStyle name="Comma 5 2" xfId="616"/>
    <cellStyle name="Comma 5 2 2" xfId="617"/>
    <cellStyle name="Comma 5 2 2 2" xfId="618"/>
    <cellStyle name="Comma 5 2 2 3" xfId="619"/>
    <cellStyle name="Comma 5 2 2 4" xfId="620"/>
    <cellStyle name="Comma 5 2 3" xfId="621"/>
    <cellStyle name="Comma 5 3" xfId="622"/>
    <cellStyle name="Comma 6" xfId="623"/>
    <cellStyle name="Comma 6 2" xfId="624"/>
    <cellStyle name="Comma 7" xfId="625"/>
    <cellStyle name="Comma 8" xfId="626"/>
    <cellStyle name="Comma 9" xfId="627"/>
    <cellStyle name="Comment" xfId="628"/>
    <cellStyle name="Date" xfId="629"/>
    <cellStyle name="Date 2" xfId="630"/>
    <cellStyle name="Date_2010_NGET_TPCR4_RO_FBPQ(Opex) trace only FINAL(DPP)" xfId="631"/>
    <cellStyle name="Dezimal [0]_Compiling Utility Macros" xfId="632"/>
    <cellStyle name="Dezimal_Compiling Utility Macros" xfId="633"/>
    <cellStyle name="Emphasis 1" xfId="634"/>
    <cellStyle name="Emphasis 2" xfId="635"/>
    <cellStyle name="Emphasis 3" xfId="636"/>
    <cellStyle name="Euro" xfId="637"/>
    <cellStyle name="Explanatory Text 2" xfId="638"/>
    <cellStyle name="Good 2" xfId="639"/>
    <cellStyle name="Heading 1 2" xfId="640"/>
    <cellStyle name="Heading 2 2" xfId="641"/>
    <cellStyle name="Heading 3 2" xfId="642"/>
    <cellStyle name="Heading 4 2" xfId="643"/>
    <cellStyle name="Hyperlink 2" xfId="644"/>
    <cellStyle name="Hyperlink 2 2" xfId="645"/>
    <cellStyle name="Hyperlink 2 3" xfId="646"/>
    <cellStyle name="Hyperlink 2 4" xfId="647"/>
    <cellStyle name="Hyperlink 2 5" xfId="648"/>
    <cellStyle name="Hyperlink 2 6" xfId="649"/>
    <cellStyle name="Hyperlink 2 7" xfId="650"/>
    <cellStyle name="Hyperlink 2 8" xfId="651"/>
    <cellStyle name="Hyperlink 2 9" xfId="652"/>
    <cellStyle name="Hyperlink 2_Book1" xfId="653"/>
    <cellStyle name="Hyperlink 3" xfId="654"/>
    <cellStyle name="Hyperlink 4" xfId="655"/>
    <cellStyle name="Hyperlink 5" xfId="656"/>
    <cellStyle name="Input 2" xfId="657"/>
    <cellStyle name="Input 2 10" xfId="658"/>
    <cellStyle name="Input 2 2" xfId="659"/>
    <cellStyle name="Input 2 2 2" xfId="660"/>
    <cellStyle name="Input 2 2 3" xfId="661"/>
    <cellStyle name="Input 2 2 4" xfId="662"/>
    <cellStyle name="Input 2 2 5" xfId="663"/>
    <cellStyle name="Input 2 2 6" xfId="664"/>
    <cellStyle name="Input 2 3" xfId="665"/>
    <cellStyle name="Input 2 3 2" xfId="666"/>
    <cellStyle name="Input 2 3 3" xfId="667"/>
    <cellStyle name="Input 2 3 4" xfId="668"/>
    <cellStyle name="Input 2 3 5" xfId="669"/>
    <cellStyle name="Input 2 3 6" xfId="670"/>
    <cellStyle name="Input 2 4" xfId="671"/>
    <cellStyle name="Input 2 4 2" xfId="672"/>
    <cellStyle name="Input 2 4 3" xfId="673"/>
    <cellStyle name="Input 2 4 4" xfId="674"/>
    <cellStyle name="Input 2 4 5" xfId="675"/>
    <cellStyle name="Input 2 4 6" xfId="676"/>
    <cellStyle name="Input 2 5" xfId="677"/>
    <cellStyle name="Input 2 5 2" xfId="678"/>
    <cellStyle name="Input 2 5 3" xfId="679"/>
    <cellStyle name="Input 2 5 4" xfId="680"/>
    <cellStyle name="Input 2 5 5" xfId="681"/>
    <cellStyle name="Input 2 5 6" xfId="682"/>
    <cellStyle name="Input 2 6" xfId="683"/>
    <cellStyle name="Input 2 7" xfId="684"/>
    <cellStyle name="Input 2 8" xfId="685"/>
    <cellStyle name="Input 2 9" xfId="686"/>
    <cellStyle name="InputData" xfId="687"/>
    <cellStyle name="Level 1" xfId="688"/>
    <cellStyle name="Level 2" xfId="689"/>
    <cellStyle name="Level 3" xfId="690"/>
    <cellStyle name="Linked Cell 2" xfId="691"/>
    <cellStyle name="Neutral 2" xfId="692"/>
    <cellStyle name="Normal" xfId="0" builtinId="0"/>
    <cellStyle name="Normal 10" xfId="693"/>
    <cellStyle name="Normal 11" xfId="694"/>
    <cellStyle name="Normal 11 2" xfId="695"/>
    <cellStyle name="Normal 11 2 2" xfId="696"/>
    <cellStyle name="Normal 11 2 2 2" xfId="697"/>
    <cellStyle name="Normal 11 2 2 2 2" xfId="698"/>
    <cellStyle name="Normal 11 2 2 3" xfId="699"/>
    <cellStyle name="Normal 11 2 3" xfId="700"/>
    <cellStyle name="Normal 11 2 3 2" xfId="701"/>
    <cellStyle name="Normal 11 2 4" xfId="702"/>
    <cellStyle name="Normal 11 3" xfId="703"/>
    <cellStyle name="Normal 11 3 2" xfId="704"/>
    <cellStyle name="Normal 11 3 2 2" xfId="705"/>
    <cellStyle name="Normal 11 3 3" xfId="706"/>
    <cellStyle name="Normal 11 4" xfId="707"/>
    <cellStyle name="Normal 11 4 2" xfId="708"/>
    <cellStyle name="Normal 11 5" xfId="709"/>
    <cellStyle name="Normal 11 5 2" xfId="710"/>
    <cellStyle name="Normal 11 6" xfId="711"/>
    <cellStyle name="Normal 11 7" xfId="712"/>
    <cellStyle name="Normal 11_1.3s Accounting C Costs Scots" xfId="713"/>
    <cellStyle name="Normal 12" xfId="714"/>
    <cellStyle name="Normal 12 2" xfId="715"/>
    <cellStyle name="Normal 12 2 2" xfId="716"/>
    <cellStyle name="Normal 12 2 2 2" xfId="717"/>
    <cellStyle name="Normal 12 2 2 2 2" xfId="718"/>
    <cellStyle name="Normal 12 2 2 3" xfId="719"/>
    <cellStyle name="Normal 12 2 2_Elec_DDT_template_NGv3 11Mar11 415 Proposals NG" xfId="720"/>
    <cellStyle name="Normal 12 2 3" xfId="721"/>
    <cellStyle name="Normal 12 2 3 2" xfId="722"/>
    <cellStyle name="Normal 12 2 4" xfId="723"/>
    <cellStyle name="Normal 12 2 4 2" xfId="724"/>
    <cellStyle name="Normal 12 2 5" xfId="725"/>
    <cellStyle name="Normal 12 2_Elec_DDT_template_NGv3 11Mar11 415 Proposals NG" xfId="726"/>
    <cellStyle name="Normal 12 3" xfId="727"/>
    <cellStyle name="Normal 12 3 2" xfId="728"/>
    <cellStyle name="Normal 12 3 2 2" xfId="729"/>
    <cellStyle name="Normal 12 3 3" xfId="730"/>
    <cellStyle name="Normal 12 4" xfId="731"/>
    <cellStyle name="Normal 12 4 2" xfId="732"/>
    <cellStyle name="Normal 12 5" xfId="733"/>
    <cellStyle name="Normal 12_1.3s Accounting C Costs Scots" xfId="734"/>
    <cellStyle name="Normal 13" xfId="735"/>
    <cellStyle name="Normal 13 11" xfId="736"/>
    <cellStyle name="Normal 13 2" xfId="737"/>
    <cellStyle name="Normal 13 2 10" xfId="738"/>
    <cellStyle name="Normal 13 2 2" xfId="739"/>
    <cellStyle name="Normal 13 2 2 2" xfId="740"/>
    <cellStyle name="Normal 13 2 2 2 2" xfId="741"/>
    <cellStyle name="Normal 13 2 2 3" xfId="742"/>
    <cellStyle name="Normal 13 2 3" xfId="743"/>
    <cellStyle name="Normal 13 2 3 2" xfId="744"/>
    <cellStyle name="Normal 13 2 4" xfId="745"/>
    <cellStyle name="Normal 13 3" xfId="746"/>
    <cellStyle name="Normal 13 3 2" xfId="747"/>
    <cellStyle name="Normal 13 4" xfId="748"/>
    <cellStyle name="Normal 13_2010_NGET_TPCR4_RO_FBPQ(Opex) trace only FINAL(DPP)" xfId="749"/>
    <cellStyle name="Normal 14" xfId="750"/>
    <cellStyle name="Normal 14 2" xfId="751"/>
    <cellStyle name="Normal 14 2 10" xfId="752"/>
    <cellStyle name="Normal 14 2 2" xfId="753"/>
    <cellStyle name="Normal 14 3" xfId="754"/>
    <cellStyle name="Normal 14 3 2" xfId="755"/>
    <cellStyle name="Normal 14 4" xfId="756"/>
    <cellStyle name="Normal 14_4.20 Scheme Listing NLR" xfId="757"/>
    <cellStyle name="Normal 15" xfId="758"/>
    <cellStyle name="Normal 15 2" xfId="759"/>
    <cellStyle name="Normal 15 3" xfId="760"/>
    <cellStyle name="Normal 15_4.20 Scheme Listing NLR" xfId="761"/>
    <cellStyle name="Normal 16" xfId="762"/>
    <cellStyle name="Normal 16 2" xfId="763"/>
    <cellStyle name="Normal 16 2 2" xfId="764"/>
    <cellStyle name="Normal 16 2 3" xfId="765"/>
    <cellStyle name="Normal 16 2 4" xfId="766"/>
    <cellStyle name="Normal 16 3" xfId="767"/>
    <cellStyle name="Normal 16 3 2" xfId="768"/>
    <cellStyle name="Normal 16 3 2 2" xfId="769"/>
    <cellStyle name="Normal 16 3 2 2 2" xfId="770"/>
    <cellStyle name="Normal 16 3 2 2 3" xfId="771"/>
    <cellStyle name="Normal 16 3 2 3" xfId="772"/>
    <cellStyle name="Normal 16 3 2 4" xfId="773"/>
    <cellStyle name="Normal 16 3 3" xfId="774"/>
    <cellStyle name="Normal 16 4" xfId="775"/>
    <cellStyle name="Normal 16_4.20 Scheme Listing NLR" xfId="776"/>
    <cellStyle name="Normal 17" xfId="777"/>
    <cellStyle name="Normal 17 2" xfId="778"/>
    <cellStyle name="Normal 18" xfId="779"/>
    <cellStyle name="Normal 18 2" xfId="780"/>
    <cellStyle name="Normal 18 3" xfId="781"/>
    <cellStyle name="Normal 19" xfId="782"/>
    <cellStyle name="Normal 19 2" xfId="783"/>
    <cellStyle name="Normal 19 3" xfId="784"/>
    <cellStyle name="Normal 19 4" xfId="785"/>
    <cellStyle name="Normal 2" xfId="786"/>
    <cellStyle name="Normal 2 10" xfId="787"/>
    <cellStyle name="Normal 2 11" xfId="788"/>
    <cellStyle name="Normal 2 12" xfId="789"/>
    <cellStyle name="Normal 2 13" xfId="790"/>
    <cellStyle name="Normal 2 14" xfId="791"/>
    <cellStyle name="Normal 2 15" xfId="792"/>
    <cellStyle name="Normal 2 16" xfId="793"/>
    <cellStyle name="Normal 2 17" xfId="794"/>
    <cellStyle name="Normal 2 18" xfId="795"/>
    <cellStyle name="Normal 2 19" xfId="796"/>
    <cellStyle name="Normal 2 2" xfId="797"/>
    <cellStyle name="Normal 2 2 10" xfId="798"/>
    <cellStyle name="Normal 2 2 10 10" xfId="799"/>
    <cellStyle name="Normal 2 2 11" xfId="800"/>
    <cellStyle name="Normal 2 2 12" xfId="801"/>
    <cellStyle name="Normal 2 2 13" xfId="802"/>
    <cellStyle name="Normal 2 2 14" xfId="803"/>
    <cellStyle name="Normal 2 2 15" xfId="804"/>
    <cellStyle name="Normal 2 2 16" xfId="805"/>
    <cellStyle name="Normal 2 2 17" xfId="806"/>
    <cellStyle name="Normal 2 2 18" xfId="807"/>
    <cellStyle name="Normal 2 2 19" xfId="808"/>
    <cellStyle name="Normal 2 2 2" xfId="809"/>
    <cellStyle name="Normal 2 2 2 2" xfId="810"/>
    <cellStyle name="Normal 2 2 2_3.1.2 DB Pension Detail" xfId="811"/>
    <cellStyle name="Normal 2 2 20" xfId="812"/>
    <cellStyle name="Normal 2 2 21" xfId="813"/>
    <cellStyle name="Normal 2 2 22" xfId="814"/>
    <cellStyle name="Normal 2 2 23" xfId="815"/>
    <cellStyle name="Normal 2 2 24" xfId="816"/>
    <cellStyle name="Normal 2 2 25" xfId="817"/>
    <cellStyle name="Normal 2 2 26" xfId="818"/>
    <cellStyle name="Normal 2 2 27" xfId="819"/>
    <cellStyle name="Normal 2 2 28" xfId="820"/>
    <cellStyle name="Normal 2 2 29" xfId="821"/>
    <cellStyle name="Normal 2 2 3" xfId="822"/>
    <cellStyle name="Normal 2 2 30" xfId="823"/>
    <cellStyle name="Normal 2 2 31" xfId="824"/>
    <cellStyle name="Normal 2 2 32" xfId="825"/>
    <cellStyle name="Normal 2 2 33" xfId="826"/>
    <cellStyle name="Normal 2 2 34" xfId="827"/>
    <cellStyle name="Normal 2 2 35" xfId="828"/>
    <cellStyle name="Normal 2 2 36" xfId="829"/>
    <cellStyle name="Normal 2 2 37" xfId="830"/>
    <cellStyle name="Normal 2 2 38" xfId="831"/>
    <cellStyle name="Normal 2 2 39" xfId="832"/>
    <cellStyle name="Normal 2 2 4" xfId="833"/>
    <cellStyle name="Normal 2 2 40" xfId="834"/>
    <cellStyle name="Normal 2 2 41" xfId="835"/>
    <cellStyle name="Normal 2 2 42" xfId="836"/>
    <cellStyle name="Normal 2 2 43" xfId="837"/>
    <cellStyle name="Normal 2 2 44" xfId="838"/>
    <cellStyle name="Normal 2 2 45" xfId="839"/>
    <cellStyle name="Normal 2 2 46" xfId="840"/>
    <cellStyle name="Normal 2 2 47" xfId="841"/>
    <cellStyle name="Normal 2 2 48" xfId="842"/>
    <cellStyle name="Normal 2 2 49" xfId="843"/>
    <cellStyle name="Normal 2 2 5" xfId="844"/>
    <cellStyle name="Normal 2 2 50" xfId="845"/>
    <cellStyle name="Normal 2 2 6" xfId="846"/>
    <cellStyle name="Normal 2 2 7" xfId="847"/>
    <cellStyle name="Normal 2 2 8" xfId="848"/>
    <cellStyle name="Normal 2 2 9" xfId="849"/>
    <cellStyle name="Normal 2 2_1.3s Accounting C Costs Scots" xfId="850"/>
    <cellStyle name="Normal 2 20" xfId="851"/>
    <cellStyle name="Normal 2 21" xfId="852"/>
    <cellStyle name="Normal 2 22" xfId="853"/>
    <cellStyle name="Normal 2 23" xfId="854"/>
    <cellStyle name="Normal 2 24" xfId="855"/>
    <cellStyle name="Normal 2 25" xfId="856"/>
    <cellStyle name="Normal 2 26" xfId="857"/>
    <cellStyle name="Normal 2 27" xfId="858"/>
    <cellStyle name="Normal 2 28" xfId="859"/>
    <cellStyle name="Normal 2 29" xfId="860"/>
    <cellStyle name="Normal 2 3" xfId="861"/>
    <cellStyle name="Normal 2 3 2" xfId="862"/>
    <cellStyle name="Normal 2 3 2 2" xfId="863"/>
    <cellStyle name="Normal 2 3 3" xfId="864"/>
    <cellStyle name="Normal 2 3 4" xfId="865"/>
    <cellStyle name="Normal 2 30" xfId="866"/>
    <cellStyle name="Normal 2 31" xfId="867"/>
    <cellStyle name="Normal 2 32" xfId="868"/>
    <cellStyle name="Normal 2 33" xfId="869"/>
    <cellStyle name="Normal 2 34" xfId="870"/>
    <cellStyle name="Normal 2 35" xfId="871"/>
    <cellStyle name="Normal 2 36" xfId="872"/>
    <cellStyle name="Normal 2 37" xfId="873"/>
    <cellStyle name="Normal 2 38" xfId="874"/>
    <cellStyle name="Normal 2 39" xfId="875"/>
    <cellStyle name="Normal 2 4" xfId="876"/>
    <cellStyle name="Normal 2 4 2" xfId="877"/>
    <cellStyle name="Normal 2 4 2 2" xfId="878"/>
    <cellStyle name="Normal 2 4 3" xfId="879"/>
    <cellStyle name="Normal 2 4 4" xfId="880"/>
    <cellStyle name="Normal 2 40" xfId="881"/>
    <cellStyle name="Normal 2 41" xfId="882"/>
    <cellStyle name="Normal 2 42" xfId="883"/>
    <cellStyle name="Normal 2 43" xfId="884"/>
    <cellStyle name="Normal 2 44" xfId="885"/>
    <cellStyle name="Normal 2 45" xfId="886"/>
    <cellStyle name="Normal 2 46" xfId="887"/>
    <cellStyle name="Normal 2 47" xfId="888"/>
    <cellStyle name="Normal 2 48" xfId="889"/>
    <cellStyle name="Normal 2 49" xfId="890"/>
    <cellStyle name="Normal 2 5" xfId="891"/>
    <cellStyle name="Normal 2 5 2" xfId="892"/>
    <cellStyle name="Normal 2 5 2 2" xfId="893"/>
    <cellStyle name="Normal 2 5 2 2 2" xfId="894"/>
    <cellStyle name="Normal 2 5 2 2 2 2" xfId="895"/>
    <cellStyle name="Normal 2 5 2 2 3" xfId="896"/>
    <cellStyle name="Normal 2 5 2 3" xfId="897"/>
    <cellStyle name="Normal 2 5 2 3 2" xfId="898"/>
    <cellStyle name="Normal 2 5 2 4" xfId="899"/>
    <cellStyle name="Normal 2 5 2 4 2" xfId="900"/>
    <cellStyle name="Normal 2 5 2 5" xfId="901"/>
    <cellStyle name="Normal 2 5 3" xfId="902"/>
    <cellStyle name="Normal 2 5 3 2" xfId="903"/>
    <cellStyle name="Normal 2 5 3 2 2" xfId="904"/>
    <cellStyle name="Normal 2 5 3 3" xfId="905"/>
    <cellStyle name="Normal 2 5 4" xfId="906"/>
    <cellStyle name="Normal 2 5 4 2" xfId="907"/>
    <cellStyle name="Normal 2 5 5" xfId="908"/>
    <cellStyle name="Normal 2 5 5 2" xfId="909"/>
    <cellStyle name="Normal 2 5 6" xfId="910"/>
    <cellStyle name="Normal 2 5 6 2" xfId="911"/>
    <cellStyle name="Normal 2 5 7" xfId="912"/>
    <cellStyle name="Normal 2 5_1.3s Accounting C Costs Scots" xfId="913"/>
    <cellStyle name="Normal 2 50" xfId="914"/>
    <cellStyle name="Normal 2 51" xfId="915"/>
    <cellStyle name="Normal 2 52" xfId="916"/>
    <cellStyle name="Normal 2 53" xfId="917"/>
    <cellStyle name="Normal 2 53 2" xfId="918"/>
    <cellStyle name="Normal 2 54" xfId="919"/>
    <cellStyle name="Normal 2 6" xfId="920"/>
    <cellStyle name="Normal 2 6 2" xfId="921"/>
    <cellStyle name="Normal 2 6_3.1.2 DB Pension Detail" xfId="922"/>
    <cellStyle name="Normal 2 7" xfId="923"/>
    <cellStyle name="Normal 2 8" xfId="924"/>
    <cellStyle name="Normal 2 9" xfId="925"/>
    <cellStyle name="Normal 2_1.3s Accounting C Costs Scots" xfId="926"/>
    <cellStyle name="Normal 20" xfId="927"/>
    <cellStyle name="Normal 20 2" xfId="928"/>
    <cellStyle name="Normal 20 3" xfId="929"/>
    <cellStyle name="Normal 20 4" xfId="930"/>
    <cellStyle name="Normal 21" xfId="931"/>
    <cellStyle name="Normal 21 2" xfId="932"/>
    <cellStyle name="Normal 21 3" xfId="933"/>
    <cellStyle name="Normal 21 4" xfId="934"/>
    <cellStyle name="Normal 22" xfId="935"/>
    <cellStyle name="Normal 22 2" xfId="936"/>
    <cellStyle name="Normal 22 3" xfId="937"/>
    <cellStyle name="Normal 22 4" xfId="938"/>
    <cellStyle name="Normal 23" xfId="939"/>
    <cellStyle name="Normal 23 2" xfId="940"/>
    <cellStyle name="Normal 23 3" xfId="941"/>
    <cellStyle name="Normal 23 4" xfId="942"/>
    <cellStyle name="Normal 24" xfId="943"/>
    <cellStyle name="Normal 24 2" xfId="944"/>
    <cellStyle name="Normal 24 3" xfId="945"/>
    <cellStyle name="Normal 24 4" xfId="946"/>
    <cellStyle name="Normal 25" xfId="947"/>
    <cellStyle name="Normal 25 2" xfId="948"/>
    <cellStyle name="Normal 25 3" xfId="949"/>
    <cellStyle name="Normal 25 4" xfId="950"/>
    <cellStyle name="Normal 26" xfId="951"/>
    <cellStyle name="Normal 26 2" xfId="952"/>
    <cellStyle name="Normal 26 3" xfId="953"/>
    <cellStyle name="Normal 26 4" xfId="954"/>
    <cellStyle name="Normal 27" xfId="955"/>
    <cellStyle name="Normal 27 2" xfId="956"/>
    <cellStyle name="Normal 27 3" xfId="957"/>
    <cellStyle name="Normal 27 4" xfId="958"/>
    <cellStyle name="Normal 28" xfId="959"/>
    <cellStyle name="Normal 28 2" xfId="960"/>
    <cellStyle name="Normal 28 3" xfId="961"/>
    <cellStyle name="Normal 28 4" xfId="962"/>
    <cellStyle name="Normal 29" xfId="963"/>
    <cellStyle name="Normal 29 2" xfId="964"/>
    <cellStyle name="Normal 29 3" xfId="965"/>
    <cellStyle name="Normal 29 4" xfId="966"/>
    <cellStyle name="Normal 3" xfId="967"/>
    <cellStyle name="Normal 3 10" xfId="968"/>
    <cellStyle name="Normal 3 10 2" xfId="969"/>
    <cellStyle name="Normal 3 11" xfId="970"/>
    <cellStyle name="Normal 3 12" xfId="971"/>
    <cellStyle name="Normal 3 13" xfId="972"/>
    <cellStyle name="Normal 3 2" xfId="973"/>
    <cellStyle name="Normal 3 2 2" xfId="974"/>
    <cellStyle name="Normal 3 2 2 2" xfId="975"/>
    <cellStyle name="Normal 3 2_3.1.2 DB Pension Detail" xfId="976"/>
    <cellStyle name="Normal 3 3" xfId="977"/>
    <cellStyle name="Normal 3 3 2" xfId="978"/>
    <cellStyle name="Normal 3 3 2 2" xfId="979"/>
    <cellStyle name="Normal 3 3 2 3" xfId="980"/>
    <cellStyle name="Normal 3 3 2 3 2" xfId="981"/>
    <cellStyle name="Normal 3 3 2 3 2 2" xfId="982"/>
    <cellStyle name="Normal 3 3 2 3 3" xfId="983"/>
    <cellStyle name="Normal 3 3 2 4" xfId="984"/>
    <cellStyle name="Normal 3 3 2 4 2" xfId="985"/>
    <cellStyle name="Normal 3 3 2 5" xfId="986"/>
    <cellStyle name="Normal 3 3 2 5 2" xfId="987"/>
    <cellStyle name="Normal 3 3 2 6" xfId="988"/>
    <cellStyle name="Normal 3 3 3" xfId="989"/>
    <cellStyle name="Normal 3 3 3 2" xfId="990"/>
    <cellStyle name="Normal 3 3 3 2 2" xfId="991"/>
    <cellStyle name="Normal 3 3 3 2 2 2" xfId="992"/>
    <cellStyle name="Normal 3 3 3 2 3" xfId="993"/>
    <cellStyle name="Normal 3 3 3 3" xfId="994"/>
    <cellStyle name="Normal 3 3 3 3 2" xfId="995"/>
    <cellStyle name="Normal 3 3 3 4" xfId="996"/>
    <cellStyle name="Normal 3 3 3_Elec_DDT_template_NGv3 11Mar11 415 Proposals NG" xfId="997"/>
    <cellStyle name="Normal 3 3 4" xfId="998"/>
    <cellStyle name="Normal 3 3_2010_NGET_TPCR4_RO_FBPQ(Opex) trace only FINAL(DPP)" xfId="999"/>
    <cellStyle name="Normal 3 4" xfId="1000"/>
    <cellStyle name="Normal 3 4 2" xfId="1001"/>
    <cellStyle name="Normal 3 4 2 2" xfId="1002"/>
    <cellStyle name="Normal 3 4 2 2 2" xfId="1003"/>
    <cellStyle name="Normal 3 4 2 3" xfId="1004"/>
    <cellStyle name="Normal 3 4 3" xfId="1005"/>
    <cellStyle name="Normal 3 4 3 2" xfId="1006"/>
    <cellStyle name="Normal 3 4 4" xfId="1007"/>
    <cellStyle name="Normal 3 5" xfId="1008"/>
    <cellStyle name="Normal 3 6" xfId="1009"/>
    <cellStyle name="Normal 3 6 2" xfId="1010"/>
    <cellStyle name="Normal 3 7" xfId="1011"/>
    <cellStyle name="Normal 3 7 2" xfId="1012"/>
    <cellStyle name="Normal 3 8" xfId="1013"/>
    <cellStyle name="Normal 3 8 2" xfId="1014"/>
    <cellStyle name="Normal 3 9" xfId="1015"/>
    <cellStyle name="Normal 3 9 2" xfId="1016"/>
    <cellStyle name="Normal 3_1.3s Accounting C Costs Scots" xfId="1017"/>
    <cellStyle name="Normal 30" xfId="1018"/>
    <cellStyle name="Normal 30 2" xfId="1019"/>
    <cellStyle name="Normal 30 3" xfId="1020"/>
    <cellStyle name="Normal 30 4" xfId="1021"/>
    <cellStyle name="Normal 31" xfId="1022"/>
    <cellStyle name="Normal 31 2" xfId="1023"/>
    <cellStyle name="Normal 31 3" xfId="1024"/>
    <cellStyle name="Normal 31 4" xfId="1025"/>
    <cellStyle name="Normal 32" xfId="1026"/>
    <cellStyle name="Normal 32 2" xfId="1027"/>
    <cellStyle name="Normal 32 3" xfId="1028"/>
    <cellStyle name="Normal 32 4" xfId="1029"/>
    <cellStyle name="Normal 33" xfId="1030"/>
    <cellStyle name="Normal 33 2" xfId="1031"/>
    <cellStyle name="Normal 33 3" xfId="1032"/>
    <cellStyle name="Normal 33 4" xfId="1033"/>
    <cellStyle name="Normal 34" xfId="1034"/>
    <cellStyle name="Normal 34 2" xfId="1035"/>
    <cellStyle name="Normal 34 3" xfId="1036"/>
    <cellStyle name="Normal 34 4" xfId="1037"/>
    <cellStyle name="Normal 35" xfId="1038"/>
    <cellStyle name="Normal 35 2" xfId="1039"/>
    <cellStyle name="Normal 35 3" xfId="1040"/>
    <cellStyle name="Normal 35 4" xfId="1041"/>
    <cellStyle name="Normal 36" xfId="1042"/>
    <cellStyle name="Normal 36 2" xfId="1043"/>
    <cellStyle name="Normal 36 3" xfId="1044"/>
    <cellStyle name="Normal 36 4" xfId="1045"/>
    <cellStyle name="Normal 37" xfId="1046"/>
    <cellStyle name="Normal 37 2" xfId="1047"/>
    <cellStyle name="Normal 37 3" xfId="1048"/>
    <cellStyle name="Normal 37 4" xfId="1049"/>
    <cellStyle name="Normal 38" xfId="1050"/>
    <cellStyle name="Normal 38 2" xfId="1051"/>
    <cellStyle name="Normal 38 3" xfId="1052"/>
    <cellStyle name="Normal 38 4" xfId="1053"/>
    <cellStyle name="Normal 39" xfId="1054"/>
    <cellStyle name="Normal 39 2" xfId="1055"/>
    <cellStyle name="Normal 39 3" xfId="1056"/>
    <cellStyle name="Normal 39 4" xfId="1057"/>
    <cellStyle name="Normal 4" xfId="1058"/>
    <cellStyle name="Normal 4 2" xfId="1059"/>
    <cellStyle name="Normal 4 2 2" xfId="1060"/>
    <cellStyle name="Normal 4 3" xfId="1061"/>
    <cellStyle name="Normal 4 4" xfId="1062"/>
    <cellStyle name="Normal 4 5" xfId="1063"/>
    <cellStyle name="Normal 4 6" xfId="1064"/>
    <cellStyle name="Normal 4 7" xfId="1065"/>
    <cellStyle name="Normal 4 8" xfId="1066"/>
    <cellStyle name="Normal 4_Book1" xfId="1067"/>
    <cellStyle name="Normal 40" xfId="1068"/>
    <cellStyle name="Normal 40 2" xfId="1069"/>
    <cellStyle name="Normal 40 3" xfId="1070"/>
    <cellStyle name="Normal 40 4" xfId="1071"/>
    <cellStyle name="Normal 41" xfId="1072"/>
    <cellStyle name="Normal 41 2" xfId="1073"/>
    <cellStyle name="Normal 41 3" xfId="1074"/>
    <cellStyle name="Normal 41 4" xfId="1075"/>
    <cellStyle name="Normal 42" xfId="1076"/>
    <cellStyle name="Normal 42 2" xfId="1077"/>
    <cellStyle name="Normal 42 3" xfId="1078"/>
    <cellStyle name="Normal 42 4" xfId="1079"/>
    <cellStyle name="Normal 43" xfId="1080"/>
    <cellStyle name="Normal 43 2" xfId="1081"/>
    <cellStyle name="Normal 43 3" xfId="1082"/>
    <cellStyle name="Normal 43 4" xfId="1083"/>
    <cellStyle name="Normal 44" xfId="1084"/>
    <cellStyle name="Normal 44 2" xfId="1085"/>
    <cellStyle name="Normal 44 3" xfId="1086"/>
    <cellStyle name="Normal 44 4" xfId="1087"/>
    <cellStyle name="Normal 45" xfId="1088"/>
    <cellStyle name="Normal 45 2" xfId="1089"/>
    <cellStyle name="Normal 45 3" xfId="1090"/>
    <cellStyle name="Normal 45 4" xfId="1091"/>
    <cellStyle name="Normal 46" xfId="1092"/>
    <cellStyle name="Normal 46 2" xfId="1093"/>
    <cellStyle name="Normal 46 3" xfId="1094"/>
    <cellStyle name="Normal 46 4" xfId="1095"/>
    <cellStyle name="Normal 47" xfId="1096"/>
    <cellStyle name="Normal 47 2" xfId="1097"/>
    <cellStyle name="Normal 47 3" xfId="1098"/>
    <cellStyle name="Normal 47 4" xfId="1099"/>
    <cellStyle name="Normal 48" xfId="1100"/>
    <cellStyle name="Normal 48 2" xfId="1101"/>
    <cellStyle name="Normal 48 3" xfId="1102"/>
    <cellStyle name="Normal 48 4" xfId="1103"/>
    <cellStyle name="Normal 49" xfId="1104"/>
    <cellStyle name="Normal 49 2" xfId="1105"/>
    <cellStyle name="Normal 49 3" xfId="1106"/>
    <cellStyle name="Normal 49 4" xfId="1107"/>
    <cellStyle name="Normal 5" xfId="1108"/>
    <cellStyle name="Normal 5 10" xfId="1109"/>
    <cellStyle name="Normal 5 2" xfId="1110"/>
    <cellStyle name="Normal 5 3" xfId="1111"/>
    <cellStyle name="Normal 5 4" xfId="1112"/>
    <cellStyle name="Normal 5 5" xfId="1113"/>
    <cellStyle name="Normal 5 6" xfId="1114"/>
    <cellStyle name="Normal 5 7" xfId="1115"/>
    <cellStyle name="Normal 5 8" xfId="1116"/>
    <cellStyle name="Normal 5 9" xfId="1117"/>
    <cellStyle name="Normal 50" xfId="1118"/>
    <cellStyle name="Normal 50 2" xfId="1119"/>
    <cellStyle name="Normal 50 3" xfId="1120"/>
    <cellStyle name="Normal 50 4" xfId="1121"/>
    <cellStyle name="Normal 51" xfId="1122"/>
    <cellStyle name="Normal 52" xfId="1123"/>
    <cellStyle name="Normal 52 2" xfId="1124"/>
    <cellStyle name="Normal 52 3" xfId="1125"/>
    <cellStyle name="Normal 52 4" xfId="1126"/>
    <cellStyle name="Normal 53" xfId="1127"/>
    <cellStyle name="Normal 53 2" xfId="1128"/>
    <cellStyle name="Normal 53 3" xfId="1129"/>
    <cellStyle name="Normal 53 4" xfId="1130"/>
    <cellStyle name="Normal 54" xfId="1131"/>
    <cellStyle name="Normal 54 10" xfId="1132"/>
    <cellStyle name="Normal 54 2" xfId="1133"/>
    <cellStyle name="Normal 55" xfId="1134"/>
    <cellStyle name="Normal 55 2" xfId="1135"/>
    <cellStyle name="Normal 56" xfId="1136"/>
    <cellStyle name="Normal 57" xfId="1137"/>
    <cellStyle name="Normal 57 2" xfId="1138"/>
    <cellStyle name="Normal 57 3" xfId="1139"/>
    <cellStyle name="Normal 57 4" xfId="1140"/>
    <cellStyle name="Normal 58" xfId="1141"/>
    <cellStyle name="Normal 59" xfId="1142"/>
    <cellStyle name="Normal 59 2" xfId="1143"/>
    <cellStyle name="Normal 6" xfId="1144"/>
    <cellStyle name="Normal 6 2" xfId="1145"/>
    <cellStyle name="Normal 6 3" xfId="1146"/>
    <cellStyle name="Normal 6 4" xfId="1147"/>
    <cellStyle name="Normal 60" xfId="1148"/>
    <cellStyle name="Normal 60 2" xfId="1149"/>
    <cellStyle name="Normal 61" xfId="1150"/>
    <cellStyle name="Normal 62" xfId="1151"/>
    <cellStyle name="Normal 63" xfId="1152"/>
    <cellStyle name="Normal 64" xfId="1153"/>
    <cellStyle name="Normal 65" xfId="1154"/>
    <cellStyle name="Normal 66" xfId="1155"/>
    <cellStyle name="Normal 67" xfId="1156"/>
    <cellStyle name="Normal 68" xfId="1157"/>
    <cellStyle name="Normal 69" xfId="1158"/>
    <cellStyle name="Normal 7" xfId="1159"/>
    <cellStyle name="Normal 7 2" xfId="1160"/>
    <cellStyle name="Normal 7 3" xfId="1161"/>
    <cellStyle name="Normal 70" xfId="2"/>
    <cellStyle name="Normal 8" xfId="1162"/>
    <cellStyle name="Normal 8 2" xfId="1163"/>
    <cellStyle name="Normal 9" xfId="1164"/>
    <cellStyle name="Normal 9 10" xfId="1165"/>
    <cellStyle name="Normal 9 11" xfId="1166"/>
    <cellStyle name="Normal 9 12" xfId="1167"/>
    <cellStyle name="Normal 9 13" xfId="1168"/>
    <cellStyle name="Normal 9 14" xfId="1169"/>
    <cellStyle name="Normal 9 15" xfId="1170"/>
    <cellStyle name="Normal 9 16" xfId="1171"/>
    <cellStyle name="Normal 9 17" xfId="1172"/>
    <cellStyle name="Normal 9 18" xfId="1173"/>
    <cellStyle name="Normal 9 19" xfId="1174"/>
    <cellStyle name="Normal 9 2" xfId="1175"/>
    <cellStyle name="Normal 9 2 2" xfId="1176"/>
    <cellStyle name="Normal 9 20" xfId="1177"/>
    <cellStyle name="Normal 9 21" xfId="1178"/>
    <cellStyle name="Normal 9 22" xfId="1179"/>
    <cellStyle name="Normal 9 23" xfId="1180"/>
    <cellStyle name="Normal 9 24" xfId="1181"/>
    <cellStyle name="Normal 9 25" xfId="1182"/>
    <cellStyle name="Normal 9 26" xfId="1183"/>
    <cellStyle name="Normal 9 27" xfId="1184"/>
    <cellStyle name="Normal 9 28" xfId="1185"/>
    <cellStyle name="Normal 9 29" xfId="1186"/>
    <cellStyle name="Normal 9 3" xfId="1187"/>
    <cellStyle name="Normal 9 30" xfId="1188"/>
    <cellStyle name="Normal 9 31" xfId="1189"/>
    <cellStyle name="Normal 9 32" xfId="1190"/>
    <cellStyle name="Normal 9 33" xfId="1191"/>
    <cellStyle name="Normal 9 34" xfId="1192"/>
    <cellStyle name="Normal 9 35" xfId="1193"/>
    <cellStyle name="Normal 9 36" xfId="1194"/>
    <cellStyle name="Normal 9 37" xfId="1195"/>
    <cellStyle name="Normal 9 38" xfId="1196"/>
    <cellStyle name="Normal 9 39" xfId="1197"/>
    <cellStyle name="Normal 9 4" xfId="1198"/>
    <cellStyle name="Normal 9 40" xfId="1199"/>
    <cellStyle name="Normal 9 41" xfId="1200"/>
    <cellStyle name="Normal 9 42" xfId="1201"/>
    <cellStyle name="Normal 9 43" xfId="1202"/>
    <cellStyle name="Normal 9 44" xfId="1203"/>
    <cellStyle name="Normal 9 45" xfId="1204"/>
    <cellStyle name="Normal 9 46" xfId="1205"/>
    <cellStyle name="Normal 9 47" xfId="1206"/>
    <cellStyle name="Normal 9 48" xfId="1207"/>
    <cellStyle name="Normal 9 5" xfId="1208"/>
    <cellStyle name="Normal 9 6" xfId="1209"/>
    <cellStyle name="Normal 9 7" xfId="1210"/>
    <cellStyle name="Normal 9 8" xfId="1211"/>
    <cellStyle name="Normal 9 9" xfId="1212"/>
    <cellStyle name="Normal 9_1.3s Accounting C Costs Scots" xfId="1213"/>
    <cellStyle name="Normal U" xfId="1214"/>
    <cellStyle name="Normal_07-08 RRP - Section 5" xfId="4"/>
    <cellStyle name="Normal_Network Tables 07_08" xfId="3"/>
    <cellStyle name="Note 2" xfId="1215"/>
    <cellStyle name="Note 2 2" xfId="1216"/>
    <cellStyle name="Note 2 3" xfId="1217"/>
    <cellStyle name="Note 2 4" xfId="1218"/>
    <cellStyle name="Note 2 5" xfId="1219"/>
    <cellStyle name="Note 2 6" xfId="1220"/>
    <cellStyle name="Note 2 7" xfId="1221"/>
    <cellStyle name="Output 2" xfId="1222"/>
    <cellStyle name="Output 2 2" xfId="1223"/>
    <cellStyle name="Output 2 3" xfId="1224"/>
    <cellStyle name="Output 2 4" xfId="1225"/>
    <cellStyle name="Output 2 5" xfId="1226"/>
    <cellStyle name="Output 2 6" xfId="1227"/>
    <cellStyle name="Percent" xfId="1" builtinId="5"/>
    <cellStyle name="Percent 10" xfId="1228"/>
    <cellStyle name="Percent 10 2" xfId="1229"/>
    <cellStyle name="Percent 10 2 2" xfId="1230"/>
    <cellStyle name="Percent 10 2 2 2" xfId="1231"/>
    <cellStyle name="Percent 10 2 2 3" xfId="1232"/>
    <cellStyle name="Percent 10 2 2 4" xfId="1233"/>
    <cellStyle name="Percent 10 2 3" xfId="1234"/>
    <cellStyle name="Percent 10 3" xfId="1235"/>
    <cellStyle name="Percent 11" xfId="1236"/>
    <cellStyle name="Percent 12" xfId="1237"/>
    <cellStyle name="Percent 13" xfId="1238"/>
    <cellStyle name="Percent 2" xfId="1239"/>
    <cellStyle name="Percent 2 10" xfId="1240"/>
    <cellStyle name="Percent 2 11" xfId="1241"/>
    <cellStyle name="Percent 2 12" xfId="1242"/>
    <cellStyle name="Percent 2 13" xfId="1243"/>
    <cellStyle name="Percent 2 14" xfId="1244"/>
    <cellStyle name="Percent 2 15" xfId="1245"/>
    <cellStyle name="Percent 2 16" xfId="1246"/>
    <cellStyle name="Percent 2 17" xfId="1247"/>
    <cellStyle name="Percent 2 18" xfId="1248"/>
    <cellStyle name="Percent 2 19" xfId="1249"/>
    <cellStyle name="Percent 2 2" xfId="1250"/>
    <cellStyle name="Percent 2 2 10" xfId="1251"/>
    <cellStyle name="Percent 2 2 11" xfId="1252"/>
    <cellStyle name="Percent 2 2 12" xfId="1253"/>
    <cellStyle name="Percent 2 2 13" xfId="1254"/>
    <cellStyle name="Percent 2 2 14" xfId="1255"/>
    <cellStyle name="Percent 2 2 15" xfId="1256"/>
    <cellStyle name="Percent 2 2 16" xfId="1257"/>
    <cellStyle name="Percent 2 2 17" xfId="1258"/>
    <cellStyle name="Percent 2 2 18" xfId="1259"/>
    <cellStyle name="Percent 2 2 19" xfId="1260"/>
    <cellStyle name="Percent 2 2 2" xfId="1261"/>
    <cellStyle name="Percent 2 2 2 2" xfId="1262"/>
    <cellStyle name="Percent 2 2 2 3" xfId="1263"/>
    <cellStyle name="Percent 2 2 20" xfId="1264"/>
    <cellStyle name="Percent 2 2 21" xfId="1265"/>
    <cellStyle name="Percent 2 2 22" xfId="1266"/>
    <cellStyle name="Percent 2 2 23" xfId="1267"/>
    <cellStyle name="Percent 2 2 24" xfId="1268"/>
    <cellStyle name="Percent 2 2 25" xfId="1269"/>
    <cellStyle name="Percent 2 2 26" xfId="1270"/>
    <cellStyle name="Percent 2 2 27" xfId="1271"/>
    <cellStyle name="Percent 2 2 28" xfId="1272"/>
    <cellStyle name="Percent 2 2 29" xfId="1273"/>
    <cellStyle name="Percent 2 2 3" xfId="1274"/>
    <cellStyle name="Percent 2 2 30" xfId="1275"/>
    <cellStyle name="Percent 2 2 31" xfId="1276"/>
    <cellStyle name="Percent 2 2 32" xfId="1277"/>
    <cellStyle name="Percent 2 2 33" xfId="1278"/>
    <cellStyle name="Percent 2 2 34" xfId="1279"/>
    <cellStyle name="Percent 2 2 35" xfId="1280"/>
    <cellStyle name="Percent 2 2 36" xfId="1281"/>
    <cellStyle name="Percent 2 2 37" xfId="1282"/>
    <cellStyle name="Percent 2 2 38" xfId="1283"/>
    <cellStyle name="Percent 2 2 39" xfId="1284"/>
    <cellStyle name="Percent 2 2 4" xfId="1285"/>
    <cellStyle name="Percent 2 2 40" xfId="1286"/>
    <cellStyle name="Percent 2 2 41" xfId="1287"/>
    <cellStyle name="Percent 2 2 42" xfId="1288"/>
    <cellStyle name="Percent 2 2 43" xfId="1289"/>
    <cellStyle name="Percent 2 2 44" xfId="1290"/>
    <cellStyle name="Percent 2 2 45" xfId="1291"/>
    <cellStyle name="Percent 2 2 46" xfId="1292"/>
    <cellStyle name="Percent 2 2 47" xfId="1293"/>
    <cellStyle name="Percent 2 2 48" xfId="1294"/>
    <cellStyle name="Percent 2 2 49" xfId="1295"/>
    <cellStyle name="Percent 2 2 5" xfId="1296"/>
    <cellStyle name="Percent 2 2 6" xfId="1297"/>
    <cellStyle name="Percent 2 2 7" xfId="1298"/>
    <cellStyle name="Percent 2 2 8" xfId="1299"/>
    <cellStyle name="Percent 2 2 9" xfId="1300"/>
    <cellStyle name="Percent 2 20" xfId="1301"/>
    <cellStyle name="Percent 2 21" xfId="1302"/>
    <cellStyle name="Percent 2 22" xfId="1303"/>
    <cellStyle name="Percent 2 23" xfId="1304"/>
    <cellStyle name="Percent 2 24" xfId="1305"/>
    <cellStyle name="Percent 2 25" xfId="1306"/>
    <cellStyle name="Percent 2 26" xfId="1307"/>
    <cellStyle name="Percent 2 27" xfId="1308"/>
    <cellStyle name="Percent 2 28" xfId="1309"/>
    <cellStyle name="Percent 2 29" xfId="1310"/>
    <cellStyle name="Percent 2 3" xfId="1311"/>
    <cellStyle name="Percent 2 3 10" xfId="1312"/>
    <cellStyle name="Percent 2 3 11" xfId="1313"/>
    <cellStyle name="Percent 2 3 12" xfId="1314"/>
    <cellStyle name="Percent 2 3 13" xfId="1315"/>
    <cellStyle name="Percent 2 3 14" xfId="1316"/>
    <cellStyle name="Percent 2 3 15" xfId="1317"/>
    <cellStyle name="Percent 2 3 16" xfId="1318"/>
    <cellStyle name="Percent 2 3 17" xfId="1319"/>
    <cellStyle name="Percent 2 3 18" xfId="1320"/>
    <cellStyle name="Percent 2 3 19" xfId="1321"/>
    <cellStyle name="Percent 2 3 2" xfId="1322"/>
    <cellStyle name="Percent 2 3 2 2" xfId="1323"/>
    <cellStyle name="Percent 2 3 2 3" xfId="1324"/>
    <cellStyle name="Percent 2 3 20" xfId="1325"/>
    <cellStyle name="Percent 2 3 21" xfId="1326"/>
    <cellStyle name="Percent 2 3 22" xfId="1327"/>
    <cellStyle name="Percent 2 3 23" xfId="1328"/>
    <cellStyle name="Percent 2 3 24" xfId="1329"/>
    <cellStyle name="Percent 2 3 25" xfId="1330"/>
    <cellStyle name="Percent 2 3 26" xfId="1331"/>
    <cellStyle name="Percent 2 3 27" xfId="1332"/>
    <cellStyle name="Percent 2 3 28" xfId="1333"/>
    <cellStyle name="Percent 2 3 29" xfId="1334"/>
    <cellStyle name="Percent 2 3 3" xfId="1335"/>
    <cellStyle name="Percent 2 3 30" xfId="1336"/>
    <cellStyle name="Percent 2 3 31" xfId="1337"/>
    <cellStyle name="Percent 2 3 32" xfId="1338"/>
    <cellStyle name="Percent 2 3 33" xfId="1339"/>
    <cellStyle name="Percent 2 3 34" xfId="1340"/>
    <cellStyle name="Percent 2 3 35" xfId="1341"/>
    <cellStyle name="Percent 2 3 36" xfId="1342"/>
    <cellStyle name="Percent 2 3 37" xfId="1343"/>
    <cellStyle name="Percent 2 3 38" xfId="1344"/>
    <cellStyle name="Percent 2 3 39" xfId="1345"/>
    <cellStyle name="Percent 2 3 4" xfId="1346"/>
    <cellStyle name="Percent 2 3 40" xfId="1347"/>
    <cellStyle name="Percent 2 3 41" xfId="1348"/>
    <cellStyle name="Percent 2 3 42" xfId="1349"/>
    <cellStyle name="Percent 2 3 43" xfId="1350"/>
    <cellStyle name="Percent 2 3 44" xfId="1351"/>
    <cellStyle name="Percent 2 3 45" xfId="1352"/>
    <cellStyle name="Percent 2 3 46" xfId="1353"/>
    <cellStyle name="Percent 2 3 47" xfId="1354"/>
    <cellStyle name="Percent 2 3 5" xfId="1355"/>
    <cellStyle name="Percent 2 3 6" xfId="1356"/>
    <cellStyle name="Percent 2 3 7" xfId="1357"/>
    <cellStyle name="Percent 2 3 8" xfId="1358"/>
    <cellStyle name="Percent 2 3 9" xfId="1359"/>
    <cellStyle name="Percent 2 30" xfId="1360"/>
    <cellStyle name="Percent 2 31" xfId="1361"/>
    <cellStyle name="Percent 2 32" xfId="1362"/>
    <cellStyle name="Percent 2 33" xfId="1363"/>
    <cellStyle name="Percent 2 34" xfId="1364"/>
    <cellStyle name="Percent 2 35" xfId="1365"/>
    <cellStyle name="Percent 2 36" xfId="1366"/>
    <cellStyle name="Percent 2 37" xfId="1367"/>
    <cellStyle name="Percent 2 38" xfId="1368"/>
    <cellStyle name="Percent 2 39" xfId="1369"/>
    <cellStyle name="Percent 2 4" xfId="1370"/>
    <cellStyle name="Percent 2 40" xfId="1371"/>
    <cellStyle name="Percent 2 41" xfId="1372"/>
    <cellStyle name="Percent 2 42" xfId="1373"/>
    <cellStyle name="Percent 2 43" xfId="1374"/>
    <cellStyle name="Percent 2 44" xfId="1375"/>
    <cellStyle name="Percent 2 45" xfId="1376"/>
    <cellStyle name="Percent 2 46" xfId="1377"/>
    <cellStyle name="Percent 2 47" xfId="1378"/>
    <cellStyle name="Percent 2 48" xfId="1379"/>
    <cellStyle name="Percent 2 49" xfId="1380"/>
    <cellStyle name="Percent 2 5" xfId="1381"/>
    <cellStyle name="Percent 2 50" xfId="1382"/>
    <cellStyle name="Percent 2 51" xfId="1383"/>
    <cellStyle name="Percent 2 52" xfId="1384"/>
    <cellStyle name="Percent 2 53" xfId="1385"/>
    <cellStyle name="Percent 2 54" xfId="1386"/>
    <cellStyle name="Percent 2 55" xfId="1387"/>
    <cellStyle name="Percent 2 6" xfId="1388"/>
    <cellStyle name="Percent 2 7" xfId="1389"/>
    <cellStyle name="Percent 2 8" xfId="1390"/>
    <cellStyle name="Percent 2 9" xfId="1391"/>
    <cellStyle name="Percent 3" xfId="1392"/>
    <cellStyle name="Percent 3 2" xfId="1393"/>
    <cellStyle name="Percent 3 3" xfId="1394"/>
    <cellStyle name="Percent 3 4" xfId="1395"/>
    <cellStyle name="Percent 4" xfId="1396"/>
    <cellStyle name="Percent 4 10" xfId="1397"/>
    <cellStyle name="Percent 4 11" xfId="1398"/>
    <cellStyle name="Percent 4 12" xfId="1399"/>
    <cellStyle name="Percent 4 13" xfId="1400"/>
    <cellStyle name="Percent 4 14" xfId="1401"/>
    <cellStyle name="Percent 4 15" xfId="1402"/>
    <cellStyle name="Percent 4 16" xfId="1403"/>
    <cellStyle name="Percent 4 17" xfId="1404"/>
    <cellStyle name="Percent 4 18" xfId="1405"/>
    <cellStyle name="Percent 4 19" xfId="1406"/>
    <cellStyle name="Percent 4 2" xfId="1407"/>
    <cellStyle name="Percent 4 2 10" xfId="1408"/>
    <cellStyle name="Percent 4 2 11" xfId="1409"/>
    <cellStyle name="Percent 4 2 12" xfId="1410"/>
    <cellStyle name="Percent 4 2 13" xfId="1411"/>
    <cellStyle name="Percent 4 2 14" xfId="1412"/>
    <cellStyle name="Percent 4 2 15" xfId="1413"/>
    <cellStyle name="Percent 4 2 16" xfId="1414"/>
    <cellStyle name="Percent 4 2 17" xfId="1415"/>
    <cellStyle name="Percent 4 2 18" xfId="1416"/>
    <cellStyle name="Percent 4 2 19" xfId="1417"/>
    <cellStyle name="Percent 4 2 2" xfId="1418"/>
    <cellStyle name="Percent 4 2 20" xfId="1419"/>
    <cellStyle name="Percent 4 2 21" xfId="1420"/>
    <cellStyle name="Percent 4 2 22" xfId="1421"/>
    <cellStyle name="Percent 4 2 23" xfId="1422"/>
    <cellStyle name="Percent 4 2 24" xfId="1423"/>
    <cellStyle name="Percent 4 2 25" xfId="1424"/>
    <cellStyle name="Percent 4 2 26" xfId="1425"/>
    <cellStyle name="Percent 4 2 27" xfId="1426"/>
    <cellStyle name="Percent 4 2 28" xfId="1427"/>
    <cellStyle name="Percent 4 2 29" xfId="1428"/>
    <cellStyle name="Percent 4 2 3" xfId="1429"/>
    <cellStyle name="Percent 4 2 30" xfId="1430"/>
    <cellStyle name="Percent 4 2 31" xfId="1431"/>
    <cellStyle name="Percent 4 2 32" xfId="1432"/>
    <cellStyle name="Percent 4 2 33" xfId="1433"/>
    <cellStyle name="Percent 4 2 34" xfId="1434"/>
    <cellStyle name="Percent 4 2 35" xfId="1435"/>
    <cellStyle name="Percent 4 2 36" xfId="1436"/>
    <cellStyle name="Percent 4 2 37" xfId="1437"/>
    <cellStyle name="Percent 4 2 38" xfId="1438"/>
    <cellStyle name="Percent 4 2 39" xfId="1439"/>
    <cellStyle name="Percent 4 2 4" xfId="1440"/>
    <cellStyle name="Percent 4 2 40" xfId="1441"/>
    <cellStyle name="Percent 4 2 41" xfId="1442"/>
    <cellStyle name="Percent 4 2 42" xfId="1443"/>
    <cellStyle name="Percent 4 2 43" xfId="1444"/>
    <cellStyle name="Percent 4 2 44" xfId="1445"/>
    <cellStyle name="Percent 4 2 45" xfId="1446"/>
    <cellStyle name="Percent 4 2 46" xfId="1447"/>
    <cellStyle name="Percent 4 2 47" xfId="1448"/>
    <cellStyle name="Percent 4 2 5" xfId="1449"/>
    <cellStyle name="Percent 4 2 6" xfId="1450"/>
    <cellStyle name="Percent 4 2 7" xfId="1451"/>
    <cellStyle name="Percent 4 2 8" xfId="1452"/>
    <cellStyle name="Percent 4 2 9" xfId="1453"/>
    <cellStyle name="Percent 4 20" xfId="1454"/>
    <cellStyle name="Percent 4 21" xfId="1455"/>
    <cellStyle name="Percent 4 22" xfId="1456"/>
    <cellStyle name="Percent 4 23" xfId="1457"/>
    <cellStyle name="Percent 4 24" xfId="1458"/>
    <cellStyle name="Percent 4 25" xfId="1459"/>
    <cellStyle name="Percent 4 26" xfId="1460"/>
    <cellStyle name="Percent 4 27" xfId="1461"/>
    <cellStyle name="Percent 4 28" xfId="1462"/>
    <cellStyle name="Percent 4 29" xfId="1463"/>
    <cellStyle name="Percent 4 3" xfId="1464"/>
    <cellStyle name="Percent 4 3 10" xfId="1465"/>
    <cellStyle name="Percent 4 3 2" xfId="1466"/>
    <cellStyle name="Percent 4 3 3" xfId="1467"/>
    <cellStyle name="Percent 4 3 4" xfId="1468"/>
    <cellStyle name="Percent 4 3 5" xfId="1469"/>
    <cellStyle name="Percent 4 3 6" xfId="1470"/>
    <cellStyle name="Percent 4 3 7" xfId="1471"/>
    <cellStyle name="Percent 4 3 8" xfId="1472"/>
    <cellStyle name="Percent 4 3 9" xfId="1473"/>
    <cellStyle name="Percent 4 30" xfId="1474"/>
    <cellStyle name="Percent 4 31" xfId="1475"/>
    <cellStyle name="Percent 4 32" xfId="1476"/>
    <cellStyle name="Percent 4 33" xfId="1477"/>
    <cellStyle name="Percent 4 34" xfId="1478"/>
    <cellStyle name="Percent 4 35" xfId="1479"/>
    <cellStyle name="Percent 4 36" xfId="1480"/>
    <cellStyle name="Percent 4 37" xfId="1481"/>
    <cellStyle name="Percent 4 38" xfId="1482"/>
    <cellStyle name="Percent 4 39" xfId="1483"/>
    <cellStyle name="Percent 4 4" xfId="1484"/>
    <cellStyle name="Percent 4 4 10" xfId="1485"/>
    <cellStyle name="Percent 4 4 2" xfId="1486"/>
    <cellStyle name="Percent 4 4 3" xfId="1487"/>
    <cellStyle name="Percent 4 4 4" xfId="1488"/>
    <cellStyle name="Percent 4 4 5" xfId="1489"/>
    <cellStyle name="Percent 4 4 6" xfId="1490"/>
    <cellStyle name="Percent 4 4 7" xfId="1491"/>
    <cellStyle name="Percent 4 4 8" xfId="1492"/>
    <cellStyle name="Percent 4 4 9" xfId="1493"/>
    <cellStyle name="Percent 4 40" xfId="1494"/>
    <cellStyle name="Percent 4 41" xfId="1495"/>
    <cellStyle name="Percent 4 42" xfId="1496"/>
    <cellStyle name="Percent 4 43" xfId="1497"/>
    <cellStyle name="Percent 4 44" xfId="1498"/>
    <cellStyle name="Percent 4 45" xfId="1499"/>
    <cellStyle name="Percent 4 46" xfId="1500"/>
    <cellStyle name="Percent 4 47" xfId="1501"/>
    <cellStyle name="Percent 4 48" xfId="1502"/>
    <cellStyle name="Percent 4 5" xfId="1503"/>
    <cellStyle name="Percent 4 5 10" xfId="1504"/>
    <cellStyle name="Percent 4 5 2" xfId="1505"/>
    <cellStyle name="Percent 4 5 3" xfId="1506"/>
    <cellStyle name="Percent 4 5 4" xfId="1507"/>
    <cellStyle name="Percent 4 5 5" xfId="1508"/>
    <cellStyle name="Percent 4 5 6" xfId="1509"/>
    <cellStyle name="Percent 4 5 7" xfId="1510"/>
    <cellStyle name="Percent 4 5 8" xfId="1511"/>
    <cellStyle name="Percent 4 5 9" xfId="1512"/>
    <cellStyle name="Percent 4 6" xfId="1513"/>
    <cellStyle name="Percent 4 7" xfId="1514"/>
    <cellStyle name="Percent 4 8" xfId="1515"/>
    <cellStyle name="Percent 4 9" xfId="1516"/>
    <cellStyle name="Percent 5" xfId="1517"/>
    <cellStyle name="Percent 6" xfId="1518"/>
    <cellStyle name="Percent 6 10" xfId="1519"/>
    <cellStyle name="Percent 6 11" xfId="1520"/>
    <cellStyle name="Percent 6 12" xfId="1521"/>
    <cellStyle name="Percent 6 13" xfId="1522"/>
    <cellStyle name="Percent 6 14" xfId="1523"/>
    <cellStyle name="Percent 6 15" xfId="1524"/>
    <cellStyle name="Percent 6 16" xfId="1525"/>
    <cellStyle name="Percent 6 17" xfId="1526"/>
    <cellStyle name="Percent 6 18" xfId="1527"/>
    <cellStyle name="Percent 6 19" xfId="1528"/>
    <cellStyle name="Percent 6 2" xfId="1529"/>
    <cellStyle name="Percent 6 20" xfId="1530"/>
    <cellStyle name="Percent 6 21" xfId="1531"/>
    <cellStyle name="Percent 6 22" xfId="1532"/>
    <cellStyle name="Percent 6 23" xfId="1533"/>
    <cellStyle name="Percent 6 24" xfId="1534"/>
    <cellStyle name="Percent 6 25" xfId="1535"/>
    <cellStyle name="Percent 6 26" xfId="1536"/>
    <cellStyle name="Percent 6 27" xfId="1537"/>
    <cellStyle name="Percent 6 28" xfId="1538"/>
    <cellStyle name="Percent 6 29" xfId="1539"/>
    <cellStyle name="Percent 6 3" xfId="1540"/>
    <cellStyle name="Percent 6 30" xfId="1541"/>
    <cellStyle name="Percent 6 31" xfId="1542"/>
    <cellStyle name="Percent 6 32" xfId="1543"/>
    <cellStyle name="Percent 6 33" xfId="1544"/>
    <cellStyle name="Percent 6 34" xfId="1545"/>
    <cellStyle name="Percent 6 35" xfId="1546"/>
    <cellStyle name="Percent 6 36" xfId="1547"/>
    <cellStyle name="Percent 6 37" xfId="1548"/>
    <cellStyle name="Percent 6 38" xfId="1549"/>
    <cellStyle name="Percent 6 39" xfId="1550"/>
    <cellStyle name="Percent 6 4" xfId="1551"/>
    <cellStyle name="Percent 6 40" xfId="1552"/>
    <cellStyle name="Percent 6 41" xfId="1553"/>
    <cellStyle name="Percent 6 42" xfId="1554"/>
    <cellStyle name="Percent 6 43" xfId="1555"/>
    <cellStyle name="Percent 6 44" xfId="1556"/>
    <cellStyle name="Percent 6 45" xfId="1557"/>
    <cellStyle name="Percent 6 46" xfId="1558"/>
    <cellStyle name="Percent 6 47" xfId="1559"/>
    <cellStyle name="Percent 6 5" xfId="1560"/>
    <cellStyle name="Percent 6 6" xfId="1561"/>
    <cellStyle name="Percent 6 7" xfId="1562"/>
    <cellStyle name="Percent 6 8" xfId="1563"/>
    <cellStyle name="Percent 6 9" xfId="1564"/>
    <cellStyle name="Percent 7" xfId="1565"/>
    <cellStyle name="Percent 7 2" xfId="1566"/>
    <cellStyle name="Percent 8" xfId="1567"/>
    <cellStyle name="Percent 8 10" xfId="1568"/>
    <cellStyle name="Percent 8 11" xfId="1569"/>
    <cellStyle name="Percent 8 12" xfId="1570"/>
    <cellStyle name="Percent 8 13" xfId="1571"/>
    <cellStyle name="Percent 8 14" xfId="1572"/>
    <cellStyle name="Percent 8 15" xfId="1573"/>
    <cellStyle name="Percent 8 16" xfId="1574"/>
    <cellStyle name="Percent 8 17" xfId="1575"/>
    <cellStyle name="Percent 8 18" xfId="1576"/>
    <cellStyle name="Percent 8 19" xfId="1577"/>
    <cellStyle name="Percent 8 2" xfId="1578"/>
    <cellStyle name="Percent 8 2 2" xfId="1579"/>
    <cellStyle name="Percent 8 2 2 2" xfId="1580"/>
    <cellStyle name="Percent 8 2 2 2 2" xfId="1581"/>
    <cellStyle name="Percent 8 2 2 3" xfId="1582"/>
    <cellStyle name="Percent 8 2 3" xfId="1583"/>
    <cellStyle name="Percent 8 2 3 2" xfId="1584"/>
    <cellStyle name="Percent 8 20" xfId="1585"/>
    <cellStyle name="Percent 8 21" xfId="1586"/>
    <cellStyle name="Percent 8 22" xfId="1587"/>
    <cellStyle name="Percent 8 23" xfId="1588"/>
    <cellStyle name="Percent 8 24" xfId="1589"/>
    <cellStyle name="Percent 8 25" xfId="1590"/>
    <cellStyle name="Percent 8 26" xfId="1591"/>
    <cellStyle name="Percent 8 27" xfId="1592"/>
    <cellStyle name="Percent 8 28" xfId="1593"/>
    <cellStyle name="Percent 8 29" xfId="1594"/>
    <cellStyle name="Percent 8 3" xfId="1595"/>
    <cellStyle name="Percent 8 3 2" xfId="1596"/>
    <cellStyle name="Percent 8 3 2 2" xfId="1597"/>
    <cellStyle name="Percent 8 3 3" xfId="1598"/>
    <cellStyle name="Percent 8 30" xfId="1599"/>
    <cellStyle name="Percent 8 31" xfId="1600"/>
    <cellStyle name="Percent 8 32" xfId="1601"/>
    <cellStyle name="Percent 8 33" xfId="1602"/>
    <cellStyle name="Percent 8 34" xfId="1603"/>
    <cellStyle name="Percent 8 35" xfId="1604"/>
    <cellStyle name="Percent 8 36" xfId="1605"/>
    <cellStyle name="Percent 8 37" xfId="1606"/>
    <cellStyle name="Percent 8 38" xfId="1607"/>
    <cellStyle name="Percent 8 39" xfId="1608"/>
    <cellStyle name="Percent 8 4" xfId="1609"/>
    <cellStyle name="Percent 8 4 2" xfId="1610"/>
    <cellStyle name="Percent 8 40" xfId="1611"/>
    <cellStyle name="Percent 8 41" xfId="1612"/>
    <cellStyle name="Percent 8 42" xfId="1613"/>
    <cellStyle name="Percent 8 43" xfId="1614"/>
    <cellStyle name="Percent 8 44" xfId="1615"/>
    <cellStyle name="Percent 8 45" xfId="1616"/>
    <cellStyle name="Percent 8 46" xfId="1617"/>
    <cellStyle name="Percent 8 47" xfId="1618"/>
    <cellStyle name="Percent 8 5" xfId="1619"/>
    <cellStyle name="Percent 8 6" xfId="1620"/>
    <cellStyle name="Percent 8 7" xfId="1621"/>
    <cellStyle name="Percent 8 8" xfId="1622"/>
    <cellStyle name="Percent 8 9" xfId="1623"/>
    <cellStyle name="Percent 9" xfId="1624"/>
    <cellStyle name="Percent 9 2" xfId="1625"/>
    <cellStyle name="Percent 9 2 2" xfId="1626"/>
    <cellStyle name="Percent 9 2 2 2" xfId="1627"/>
    <cellStyle name="Percent 9 2 3" xfId="1628"/>
    <cellStyle name="Percent 9 3" xfId="1629"/>
    <cellStyle name="Percent 9 3 2" xfId="1630"/>
    <cellStyle name="Percent 9 4" xfId="1631"/>
    <cellStyle name="Percent 9 4 2" xfId="1632"/>
    <cellStyle name="Percent 9 5" xfId="1633"/>
    <cellStyle name="Percent 9 5 2" xfId="1634"/>
    <cellStyle name="Percent 9 6" xfId="1635"/>
    <cellStyle name="Pre-inputted cells" xfId="1636"/>
    <cellStyle name="Pre-inputted cells 10" xfId="1637"/>
    <cellStyle name="Pre-inputted cells 10 2" xfId="1638"/>
    <cellStyle name="Pre-inputted cells 11" xfId="1639"/>
    <cellStyle name="Pre-inputted cells 11 2" xfId="1640"/>
    <cellStyle name="Pre-inputted cells 12" xfId="1641"/>
    <cellStyle name="Pre-inputted cells 12 2" xfId="1642"/>
    <cellStyle name="Pre-inputted cells 13" xfId="1643"/>
    <cellStyle name="Pre-inputted cells 2" xfId="1644"/>
    <cellStyle name="Pre-inputted cells 2 2" xfId="1645"/>
    <cellStyle name="Pre-inputted cells 2 2 2" xfId="1646"/>
    <cellStyle name="Pre-inputted cells 2 2 2 2" xfId="1647"/>
    <cellStyle name="Pre-inputted cells 2 2 2 2 2" xfId="1648"/>
    <cellStyle name="Pre-inputted cells 2 2 2 3" xfId="1649"/>
    <cellStyle name="Pre-inputted cells 2 2 3" xfId="1650"/>
    <cellStyle name="Pre-inputted cells 2 2 3 2" xfId="1651"/>
    <cellStyle name="Pre-inputted cells 2 2 4" xfId="1652"/>
    <cellStyle name="Pre-inputted cells 2 2 4 2" xfId="1653"/>
    <cellStyle name="Pre-inputted cells 2 2 5" xfId="1654"/>
    <cellStyle name="Pre-inputted cells 2 3" xfId="1655"/>
    <cellStyle name="Pre-inputted cells 2 3 2" xfId="1656"/>
    <cellStyle name="Pre-inputted cells 2 3 2 2" xfId="1657"/>
    <cellStyle name="Pre-inputted cells 2 3 3" xfId="1658"/>
    <cellStyle name="Pre-inputted cells 2 4" xfId="1659"/>
    <cellStyle name="Pre-inputted cells 2 4 2" xfId="1660"/>
    <cellStyle name="Pre-inputted cells 2 5" xfId="1661"/>
    <cellStyle name="Pre-inputted cells 2 5 2" xfId="1662"/>
    <cellStyle name="Pre-inputted cells 2 6" xfId="1663"/>
    <cellStyle name="Pre-inputted cells 2_1.3s Accounting C Costs Scots" xfId="1664"/>
    <cellStyle name="Pre-inputted cells 3" xfId="1665"/>
    <cellStyle name="Pre-inputted cells 3 2" xfId="1666"/>
    <cellStyle name="Pre-inputted cells 3 2 2" xfId="1667"/>
    <cellStyle name="Pre-inputted cells 3 2 2 2" xfId="1668"/>
    <cellStyle name="Pre-inputted cells 3 2 2 2 2" xfId="1669"/>
    <cellStyle name="Pre-inputted cells 3 2 2 3" xfId="1670"/>
    <cellStyle name="Pre-inputted cells 3 2 3" xfId="1671"/>
    <cellStyle name="Pre-inputted cells 3 2 3 2" xfId="1672"/>
    <cellStyle name="Pre-inputted cells 3 2 4" xfId="1673"/>
    <cellStyle name="Pre-inputted cells 3 2 4 2" xfId="1674"/>
    <cellStyle name="Pre-inputted cells 3 2 5" xfId="1675"/>
    <cellStyle name="Pre-inputted cells 3 3" xfId="1676"/>
    <cellStyle name="Pre-inputted cells 3 3 2" xfId="1677"/>
    <cellStyle name="Pre-inputted cells 3 3 2 2" xfId="1678"/>
    <cellStyle name="Pre-inputted cells 3 3 3" xfId="1679"/>
    <cellStyle name="Pre-inputted cells 3 4" xfId="1680"/>
    <cellStyle name="Pre-inputted cells 3 4 2" xfId="1681"/>
    <cellStyle name="Pre-inputted cells 3 5" xfId="1682"/>
    <cellStyle name="Pre-inputted cells 3 5 2" xfId="1683"/>
    <cellStyle name="Pre-inputted cells 3 6" xfId="1684"/>
    <cellStyle name="Pre-inputted cells 3_1.3s Accounting C Costs Scots" xfId="1685"/>
    <cellStyle name="Pre-inputted cells 4" xfId="1686"/>
    <cellStyle name="Pre-inputted cells 4 2" xfId="1687"/>
    <cellStyle name="Pre-inputted cells 4 2 2" xfId="1688"/>
    <cellStyle name="Pre-inputted cells 4 2 2 2" xfId="1689"/>
    <cellStyle name="Pre-inputted cells 4 2 2 2 2" xfId="1690"/>
    <cellStyle name="Pre-inputted cells 4 2 2 3" xfId="1691"/>
    <cellStyle name="Pre-inputted cells 4 2 3" xfId="1692"/>
    <cellStyle name="Pre-inputted cells 4 2 3 2" xfId="1693"/>
    <cellStyle name="Pre-inputted cells 4 2 4" xfId="1694"/>
    <cellStyle name="Pre-inputted cells 4 2 4 2" xfId="1695"/>
    <cellStyle name="Pre-inputted cells 4 2 5" xfId="1696"/>
    <cellStyle name="Pre-inputted cells 4 3" xfId="1697"/>
    <cellStyle name="Pre-inputted cells 4 3 2" xfId="1698"/>
    <cellStyle name="Pre-inputted cells 4 3 2 2" xfId="1699"/>
    <cellStyle name="Pre-inputted cells 4 3 3" xfId="1700"/>
    <cellStyle name="Pre-inputted cells 4 4" xfId="1701"/>
    <cellStyle name="Pre-inputted cells 4 4 2" xfId="1702"/>
    <cellStyle name="Pre-inputted cells 4 5" xfId="1703"/>
    <cellStyle name="Pre-inputted cells 4 5 2" xfId="1704"/>
    <cellStyle name="Pre-inputted cells 4 6" xfId="1705"/>
    <cellStyle name="Pre-inputted cells 4_1.3s Accounting C Costs Scots" xfId="1706"/>
    <cellStyle name="Pre-inputted cells 5" xfId="1707"/>
    <cellStyle name="Pre-inputted cells 5 2" xfId="1708"/>
    <cellStyle name="Pre-inputted cells 5 2 2" xfId="1709"/>
    <cellStyle name="Pre-inputted cells 5 2 2 2" xfId="1710"/>
    <cellStyle name="Pre-inputted cells 5 2 2 2 2" xfId="1711"/>
    <cellStyle name="Pre-inputted cells 5 2 2 2 2 2" xfId="1712"/>
    <cellStyle name="Pre-inputted cells 5 2 2 2 3" xfId="1713"/>
    <cellStyle name="Pre-inputted cells 5 2 2 2_Elec_DDT_template_NGv3 11Mar11 415 Proposals NG" xfId="1714"/>
    <cellStyle name="Pre-inputted cells 5 2 2 3" xfId="1715"/>
    <cellStyle name="Pre-inputted cells 5 2 2 3 2" xfId="1716"/>
    <cellStyle name="Pre-inputted cells 5 2 2 4" xfId="1717"/>
    <cellStyle name="Pre-inputted cells 5 2 2 4 2" xfId="1718"/>
    <cellStyle name="Pre-inputted cells 5 2 2 5" xfId="1719"/>
    <cellStyle name="Pre-inputted cells 5 2 2_Elec_DDT_template_NGv3 11Mar11 415 Proposals NG" xfId="1720"/>
    <cellStyle name="Pre-inputted cells 5 2 3" xfId="1721"/>
    <cellStyle name="Pre-inputted cells 5 2 3 2" xfId="1722"/>
    <cellStyle name="Pre-inputted cells 5 2 3 2 2" xfId="1723"/>
    <cellStyle name="Pre-inputted cells 5 2 3 3" xfId="1724"/>
    <cellStyle name="Pre-inputted cells 5 2 4" xfId="1725"/>
    <cellStyle name="Pre-inputted cells 5 2 4 2" xfId="1726"/>
    <cellStyle name="Pre-inputted cells 5 2 5" xfId="1727"/>
    <cellStyle name="Pre-inputted cells 5 2 5 2" xfId="1728"/>
    <cellStyle name="Pre-inputted cells 5 2 6" xfId="1729"/>
    <cellStyle name="Pre-inputted cells 5 3" xfId="1730"/>
    <cellStyle name="Pre-inputted cells 5 3 2" xfId="1731"/>
    <cellStyle name="Pre-inputted cells 5 3 2 2" xfId="1732"/>
    <cellStyle name="Pre-inputted cells 5 3 3" xfId="1733"/>
    <cellStyle name="Pre-inputted cells 5 4" xfId="1734"/>
    <cellStyle name="Pre-inputted cells 5 4 2" xfId="1735"/>
    <cellStyle name="Pre-inputted cells 5 5" xfId="1736"/>
    <cellStyle name="Pre-inputted cells 5 5 2" xfId="1737"/>
    <cellStyle name="Pre-inputted cells 5 6" xfId="1738"/>
    <cellStyle name="Pre-inputted cells 5_1.3s Accounting C Costs Scots" xfId="1739"/>
    <cellStyle name="Pre-inputted cells 6" xfId="1740"/>
    <cellStyle name="Pre-inputted cells 6 2" xfId="1741"/>
    <cellStyle name="Pre-inputted cells 6 2 2" xfId="1742"/>
    <cellStyle name="Pre-inputted cells 6 2 2 2" xfId="1743"/>
    <cellStyle name="Pre-inputted cells 6 2 2 2 2" xfId="1744"/>
    <cellStyle name="Pre-inputted cells 6 2 2 3" xfId="1745"/>
    <cellStyle name="Pre-inputted cells 6 2 2_Elec_DDT_template_NGv3 11Mar11 415 Proposals NG" xfId="1746"/>
    <cellStyle name="Pre-inputted cells 6 2 3" xfId="1747"/>
    <cellStyle name="Pre-inputted cells 6 2 3 2" xfId="1748"/>
    <cellStyle name="Pre-inputted cells 6 2 4" xfId="1749"/>
    <cellStyle name="Pre-inputted cells 6 2 4 2" xfId="1750"/>
    <cellStyle name="Pre-inputted cells 6 2 5" xfId="1751"/>
    <cellStyle name="Pre-inputted cells 6 2_Elec_DDT_template_NGv3 11Mar11 415 Proposals NG" xfId="1752"/>
    <cellStyle name="Pre-inputted cells 6 3" xfId="1753"/>
    <cellStyle name="Pre-inputted cells 6 3 2" xfId="1754"/>
    <cellStyle name="Pre-inputted cells 6 3 2 2" xfId="1755"/>
    <cellStyle name="Pre-inputted cells 6 3 3" xfId="1756"/>
    <cellStyle name="Pre-inputted cells 6 4" xfId="1757"/>
    <cellStyle name="Pre-inputted cells 6 4 2" xfId="1758"/>
    <cellStyle name="Pre-inputted cells 6 5" xfId="1759"/>
    <cellStyle name="Pre-inputted cells 6 5 2" xfId="1760"/>
    <cellStyle name="Pre-inputted cells 6 6" xfId="1761"/>
    <cellStyle name="Pre-inputted cells 7" xfId="1762"/>
    <cellStyle name="Pre-inputted cells 7 2" xfId="1763"/>
    <cellStyle name="Pre-inputted cells 7 2 2" xfId="1764"/>
    <cellStyle name="Pre-inputted cells 7 2 2 2" xfId="1765"/>
    <cellStyle name="Pre-inputted cells 7 2 2 2 2" xfId="1766"/>
    <cellStyle name="Pre-inputted cells 7 2 2 3" xfId="1767"/>
    <cellStyle name="Pre-inputted cells 7 2 2_Elec_DDT_template_NGv3 11Mar11 415 Proposals NG" xfId="1768"/>
    <cellStyle name="Pre-inputted cells 7 2 3" xfId="1769"/>
    <cellStyle name="Pre-inputted cells 7 2 3 2" xfId="1770"/>
    <cellStyle name="Pre-inputted cells 7 2 4" xfId="1771"/>
    <cellStyle name="Pre-inputted cells 7 2 4 2" xfId="1772"/>
    <cellStyle name="Pre-inputted cells 7 2 5" xfId="1773"/>
    <cellStyle name="Pre-inputted cells 7 2_Elec_DDT_template_NGv3 11Mar11 415 Proposals NG" xfId="1774"/>
    <cellStyle name="Pre-inputted cells 7 3" xfId="1775"/>
    <cellStyle name="Pre-inputted cells 7 3 2" xfId="1776"/>
    <cellStyle name="Pre-inputted cells 7 3 2 2" xfId="1777"/>
    <cellStyle name="Pre-inputted cells 7 3 3" xfId="1778"/>
    <cellStyle name="Pre-inputted cells 7 4" xfId="1779"/>
    <cellStyle name="Pre-inputted cells 7 4 2" xfId="1780"/>
    <cellStyle name="Pre-inputted cells 7 5" xfId="1781"/>
    <cellStyle name="Pre-inputted cells 7 5 2" xfId="1782"/>
    <cellStyle name="Pre-inputted cells 7 6" xfId="1783"/>
    <cellStyle name="Pre-inputted cells 8" xfId="1784"/>
    <cellStyle name="Pre-inputted cells 8 2" xfId="1785"/>
    <cellStyle name="Pre-inputted cells 8 2 2" xfId="1786"/>
    <cellStyle name="Pre-inputted cells 8 3" xfId="1787"/>
    <cellStyle name="Pre-inputted cells 9" xfId="1788"/>
    <cellStyle name="Pre-inputted cells 9 2" xfId="1789"/>
    <cellStyle name="Pre-inputted cells_1.3s Accounting C Costs Scots" xfId="1790"/>
    <cellStyle name="RangeName" xfId="1791"/>
    <cellStyle name="RIGs" xfId="1792"/>
    <cellStyle name="RIGs 2" xfId="1793"/>
    <cellStyle name="RIGs 2 2" xfId="1794"/>
    <cellStyle name="RIGs 2 2 2" xfId="1795"/>
    <cellStyle name="RIGs 2 2 2 2" xfId="1796"/>
    <cellStyle name="RIGs 2 2 3" xfId="1797"/>
    <cellStyle name="RIGs 2 3" xfId="1798"/>
    <cellStyle name="RIGs 2 3 2" xfId="1799"/>
    <cellStyle name="RIGs 2 4" xfId="1800"/>
    <cellStyle name="RIGs 3" xfId="1801"/>
    <cellStyle name="RIGs 3 2" xfId="1802"/>
    <cellStyle name="RIGs 3 2 2" xfId="1803"/>
    <cellStyle name="RIGs 3 3" xfId="1804"/>
    <cellStyle name="RIGs 4" xfId="1805"/>
    <cellStyle name="RIGs 4 2" xfId="1806"/>
    <cellStyle name="RIGs 5" xfId="1807"/>
    <cellStyle name="RIGs input cells" xfId="1808"/>
    <cellStyle name="RIGs input cells 10" xfId="1809"/>
    <cellStyle name="RIGs input cells 10 2" xfId="1810"/>
    <cellStyle name="RIGs input cells 11" xfId="1811"/>
    <cellStyle name="RIGs input cells 11 2" xfId="1812"/>
    <cellStyle name="RIGs input cells 12" xfId="1813"/>
    <cellStyle name="RIGs input cells 12 2" xfId="1814"/>
    <cellStyle name="RIGs input cells 13" xfId="1815"/>
    <cellStyle name="RIGs input cells 2" xfId="1816"/>
    <cellStyle name="RIGs input cells 2 10" xfId="1817"/>
    <cellStyle name="RIGs input cells 2 10 2" xfId="1818"/>
    <cellStyle name="RIGs input cells 2 11" xfId="1819"/>
    <cellStyle name="RIGs input cells 2 11 2" xfId="1820"/>
    <cellStyle name="RIGs input cells 2 12" xfId="1821"/>
    <cellStyle name="RIGs input cells 2 2" xfId="1822"/>
    <cellStyle name="RIGs input cells 2 2 2" xfId="1823"/>
    <cellStyle name="RIGs input cells 2 2 2 2" xfId="1824"/>
    <cellStyle name="RIGs input cells 2 2 2 2 2" xfId="1825"/>
    <cellStyle name="RIGs input cells 2 2 2 2 2 2" xfId="1826"/>
    <cellStyle name="RIGs input cells 2 2 2 2 3" xfId="1827"/>
    <cellStyle name="RIGs input cells 2 2 2 3" xfId="1828"/>
    <cellStyle name="RIGs input cells 2 2 2 3 2" xfId="1829"/>
    <cellStyle name="RIGs input cells 2 2 2 4" xfId="1830"/>
    <cellStyle name="RIGs input cells 2 2 2 4 2" xfId="1831"/>
    <cellStyle name="RIGs input cells 2 2 2 5" xfId="1832"/>
    <cellStyle name="RIGs input cells 2 2 3" xfId="1833"/>
    <cellStyle name="RIGs input cells 2 2 3 2" xfId="1834"/>
    <cellStyle name="RIGs input cells 2 2 3 2 2" xfId="1835"/>
    <cellStyle name="RIGs input cells 2 2 3 3" xfId="1836"/>
    <cellStyle name="RIGs input cells 2 2 4" xfId="1837"/>
    <cellStyle name="RIGs input cells 2 2 4 2" xfId="1838"/>
    <cellStyle name="RIGs input cells 2 2 5" xfId="1839"/>
    <cellStyle name="RIGs input cells 2 2 5 2" xfId="1840"/>
    <cellStyle name="RIGs input cells 2 2 6" xfId="1841"/>
    <cellStyle name="RIGs input cells 2 2_1.3s Accounting C Costs Scots" xfId="1842"/>
    <cellStyle name="RIGs input cells 2 3" xfId="1843"/>
    <cellStyle name="RIGs input cells 2 3 2" xfId="1844"/>
    <cellStyle name="RIGs input cells 2 3 2 2" xfId="1845"/>
    <cellStyle name="RIGs input cells 2 3 2 2 2" xfId="1846"/>
    <cellStyle name="RIGs input cells 2 3 2 3" xfId="1847"/>
    <cellStyle name="RIGs input cells 2 3 3" xfId="1848"/>
    <cellStyle name="RIGs input cells 2 3 3 2" xfId="1849"/>
    <cellStyle name="RIGs input cells 2 3 4" xfId="1850"/>
    <cellStyle name="RIGs input cells 2 3 4 2" xfId="1851"/>
    <cellStyle name="RIGs input cells 2 3 5" xfId="1852"/>
    <cellStyle name="RIGs input cells 2 4" xfId="1853"/>
    <cellStyle name="RIGs input cells 2 4 2" xfId="1854"/>
    <cellStyle name="RIGs input cells 2 4 2 2" xfId="1855"/>
    <cellStyle name="RIGs input cells 2 4 3" xfId="1856"/>
    <cellStyle name="RIGs input cells 2 5" xfId="1857"/>
    <cellStyle name="RIGs input cells 2 5 2" xfId="1858"/>
    <cellStyle name="RIGs input cells 2 6" xfId="1859"/>
    <cellStyle name="RIGs input cells 2 6 2" xfId="1860"/>
    <cellStyle name="RIGs input cells 2 7" xfId="1861"/>
    <cellStyle name="RIGs input cells 2 7 2" xfId="1862"/>
    <cellStyle name="RIGs input cells 2 8" xfId="1863"/>
    <cellStyle name="RIGs input cells 2 8 2" xfId="1864"/>
    <cellStyle name="RIGs input cells 2 9" xfId="1865"/>
    <cellStyle name="RIGs input cells 2 9 2" xfId="1866"/>
    <cellStyle name="RIGs input cells 2_1.3s Accounting C Costs Scots" xfId="1867"/>
    <cellStyle name="RIGs input cells 3" xfId="1868"/>
    <cellStyle name="RIGs input cells 3 10" xfId="1869"/>
    <cellStyle name="RIGs input cells 3 10 2" xfId="1870"/>
    <cellStyle name="RIGs input cells 3 11" xfId="1871"/>
    <cellStyle name="RIGs input cells 3 11 2" xfId="1872"/>
    <cellStyle name="RIGs input cells 3 12" xfId="1873"/>
    <cellStyle name="RIGs input cells 3 2" xfId="1874"/>
    <cellStyle name="RIGs input cells 3 2 2" xfId="1875"/>
    <cellStyle name="RIGs input cells 3 2 2 2" xfId="1876"/>
    <cellStyle name="RIGs input cells 3 2 2 2 2" xfId="1877"/>
    <cellStyle name="RIGs input cells 3 2 2 2 2 2" xfId="1878"/>
    <cellStyle name="RIGs input cells 3 2 2 2 3" xfId="1879"/>
    <cellStyle name="RIGs input cells 3 2 2 3" xfId="1880"/>
    <cellStyle name="RIGs input cells 3 2 2 3 2" xfId="1881"/>
    <cellStyle name="RIGs input cells 3 2 2 4" xfId="1882"/>
    <cellStyle name="RIGs input cells 3 2 2 4 2" xfId="1883"/>
    <cellStyle name="RIGs input cells 3 2 2 5" xfId="1884"/>
    <cellStyle name="RIGs input cells 3 2 3" xfId="1885"/>
    <cellStyle name="RIGs input cells 3 2 3 2" xfId="1886"/>
    <cellStyle name="RIGs input cells 3 2 3 2 2" xfId="1887"/>
    <cellStyle name="RIGs input cells 3 2 3 3" xfId="1888"/>
    <cellStyle name="RIGs input cells 3 2 4" xfId="1889"/>
    <cellStyle name="RIGs input cells 3 2 4 2" xfId="1890"/>
    <cellStyle name="RIGs input cells 3 2 5" xfId="1891"/>
    <cellStyle name="RIGs input cells 3 2 5 2" xfId="1892"/>
    <cellStyle name="RIGs input cells 3 2 6" xfId="1893"/>
    <cellStyle name="RIGs input cells 3 2_1.3s Accounting C Costs Scots" xfId="1894"/>
    <cellStyle name="RIGs input cells 3 3" xfId="1895"/>
    <cellStyle name="RIGs input cells 3 3 2" xfId="1896"/>
    <cellStyle name="RIGs input cells 3 3 2 2" xfId="1897"/>
    <cellStyle name="RIGs input cells 3 3 2 2 2" xfId="1898"/>
    <cellStyle name="RIGs input cells 3 3 2 3" xfId="1899"/>
    <cellStyle name="RIGs input cells 3 3 3" xfId="1900"/>
    <cellStyle name="RIGs input cells 3 3 3 2" xfId="1901"/>
    <cellStyle name="RIGs input cells 3 3 4" xfId="1902"/>
    <cellStyle name="RIGs input cells 3 3 4 2" xfId="1903"/>
    <cellStyle name="RIGs input cells 3 3 5" xfId="1904"/>
    <cellStyle name="RIGs input cells 3 4" xfId="1905"/>
    <cellStyle name="RIGs input cells 3 4 2" xfId="1906"/>
    <cellStyle name="RIGs input cells 3 4 2 2" xfId="1907"/>
    <cellStyle name="RIGs input cells 3 4 3" xfId="1908"/>
    <cellStyle name="RIGs input cells 3 5" xfId="1909"/>
    <cellStyle name="RIGs input cells 3 5 2" xfId="1910"/>
    <cellStyle name="RIGs input cells 3 6" xfId="1911"/>
    <cellStyle name="RIGs input cells 3 6 2" xfId="1912"/>
    <cellStyle name="RIGs input cells 3 7" xfId="1913"/>
    <cellStyle name="RIGs input cells 3 7 2" xfId="1914"/>
    <cellStyle name="RIGs input cells 3 8" xfId="1915"/>
    <cellStyle name="RIGs input cells 3 8 2" xfId="1916"/>
    <cellStyle name="RIGs input cells 3 9" xfId="1917"/>
    <cellStyle name="RIGs input cells 3 9 2" xfId="1918"/>
    <cellStyle name="RIGs input cells 3_1.3s Accounting C Costs Scots" xfId="1919"/>
    <cellStyle name="RIGs input cells 4" xfId="1920"/>
    <cellStyle name="RIGs input cells 4 2" xfId="1921"/>
    <cellStyle name="RIGs input cells 4 2 2" xfId="1922"/>
    <cellStyle name="RIGs input cells 4 2 2 2" xfId="1923"/>
    <cellStyle name="RIGs input cells 4 2 2 2 2" xfId="1924"/>
    <cellStyle name="RIGs input cells 4 2 2 2 2 2" xfId="1925"/>
    <cellStyle name="RIGs input cells 4 2 2 2 3" xfId="1926"/>
    <cellStyle name="RIGs input cells 4 2 2 2_Elec_DDT_template_NGv3 11Mar11 415 Proposals NG" xfId="1927"/>
    <cellStyle name="RIGs input cells 4 2 2 3" xfId="1928"/>
    <cellStyle name="RIGs input cells 4 2 2 3 2" xfId="1929"/>
    <cellStyle name="RIGs input cells 4 2 2 4" xfId="1930"/>
    <cellStyle name="RIGs input cells 4 2 2 4 2" xfId="1931"/>
    <cellStyle name="RIGs input cells 4 2 2 5" xfId="1932"/>
    <cellStyle name="RIGs input cells 4 2 2_Elec_DDT_template_NGv3 11Mar11 415 Proposals NG" xfId="1933"/>
    <cellStyle name="RIGs input cells 4 2 3" xfId="1934"/>
    <cellStyle name="RIGs input cells 4 2 3 2" xfId="1935"/>
    <cellStyle name="RIGs input cells 4 2 3 2 2" xfId="1936"/>
    <cellStyle name="RIGs input cells 4 2 3 3" xfId="1937"/>
    <cellStyle name="RIGs input cells 4 2 4" xfId="1938"/>
    <cellStyle name="RIGs input cells 4 2 4 2" xfId="1939"/>
    <cellStyle name="RIGs input cells 4 2 5" xfId="1940"/>
    <cellStyle name="RIGs input cells 4 2 5 2" xfId="1941"/>
    <cellStyle name="RIGs input cells 4 2 6" xfId="1942"/>
    <cellStyle name="RIGs input cells 4 3" xfId="1943"/>
    <cellStyle name="RIGs input cells 4 3 2" xfId="1944"/>
    <cellStyle name="RIGs input cells 4 3 2 2" xfId="1945"/>
    <cellStyle name="RIGs input cells 4 3 3" xfId="1946"/>
    <cellStyle name="RIGs input cells 4 4" xfId="1947"/>
    <cellStyle name="RIGs input cells 4 4 2" xfId="1948"/>
    <cellStyle name="RIGs input cells 4 5" xfId="1949"/>
    <cellStyle name="RIGs input cells 4 5 2" xfId="1950"/>
    <cellStyle name="RIGs input cells 4 6" xfId="1951"/>
    <cellStyle name="RIGs input cells 4_1.3s Accounting C Costs Scots" xfId="1952"/>
    <cellStyle name="RIGs input cells 5" xfId="1953"/>
    <cellStyle name="RIGs input cells 5 2" xfId="1954"/>
    <cellStyle name="RIGs input cells 5 2 2" xfId="1955"/>
    <cellStyle name="RIGs input cells 5 2 2 2" xfId="1956"/>
    <cellStyle name="RIGs input cells 5 2 2 2 2" xfId="1957"/>
    <cellStyle name="RIGs input cells 5 2 2 3" xfId="1958"/>
    <cellStyle name="RIGs input cells 5 2 3" xfId="1959"/>
    <cellStyle name="RIGs input cells 5 2 3 2" xfId="1960"/>
    <cellStyle name="RIGs input cells 5 2 4" xfId="1961"/>
    <cellStyle name="RIGs input cells 5 2 4 2" xfId="1962"/>
    <cellStyle name="RIGs input cells 5 2 5" xfId="1963"/>
    <cellStyle name="RIGs input cells 5 3" xfId="1964"/>
    <cellStyle name="RIGs input cells 5 3 2" xfId="1965"/>
    <cellStyle name="RIGs input cells 5 3 2 2" xfId="1966"/>
    <cellStyle name="RIGs input cells 5 3 3" xfId="1967"/>
    <cellStyle name="RIGs input cells 5 4" xfId="1968"/>
    <cellStyle name="RIGs input cells 5 4 2" xfId="1969"/>
    <cellStyle name="RIGs input cells 5 5" xfId="1970"/>
    <cellStyle name="RIGs input cells 5 5 2" xfId="1971"/>
    <cellStyle name="RIGs input cells 5 6" xfId="1972"/>
    <cellStyle name="RIGs input cells 5_1.3s Accounting C Costs Scots" xfId="1973"/>
    <cellStyle name="RIGs input cells 6" xfId="1974"/>
    <cellStyle name="RIGs input cells 6 2" xfId="1975"/>
    <cellStyle name="RIGs input cells 6 2 2" xfId="1976"/>
    <cellStyle name="RIGs input cells 6 2 2 2" xfId="1977"/>
    <cellStyle name="RIGs input cells 6 2 2 2 2" xfId="1978"/>
    <cellStyle name="RIGs input cells 6 2 2 3" xfId="1979"/>
    <cellStyle name="RIGs input cells 6 2 3" xfId="1980"/>
    <cellStyle name="RIGs input cells 6 2 3 2" xfId="1981"/>
    <cellStyle name="RIGs input cells 6 2 4" xfId="1982"/>
    <cellStyle name="RIGs input cells 6 2 4 2" xfId="1983"/>
    <cellStyle name="RIGs input cells 6 2 5" xfId="1984"/>
    <cellStyle name="RIGs input cells 6 3" xfId="1985"/>
    <cellStyle name="RIGs input cells 6 3 2" xfId="1986"/>
    <cellStyle name="RIGs input cells 6 3 2 2" xfId="1987"/>
    <cellStyle name="RIGs input cells 6 3 3" xfId="1988"/>
    <cellStyle name="RIGs input cells 6 4" xfId="1989"/>
    <cellStyle name="RIGs input cells 6 4 2" xfId="1990"/>
    <cellStyle name="RIGs input cells 6 5" xfId="1991"/>
    <cellStyle name="RIGs input cells 6 5 2" xfId="1992"/>
    <cellStyle name="RIGs input cells 6 6" xfId="1993"/>
    <cellStyle name="RIGs input cells 6_1.3s Accounting C Costs Scots" xfId="1994"/>
    <cellStyle name="RIGs input cells 7" xfId="1995"/>
    <cellStyle name="RIGs input cells 7 2" xfId="1996"/>
    <cellStyle name="RIGs input cells 7 2 2" xfId="1997"/>
    <cellStyle name="RIGs input cells 7 2 2 2" xfId="1998"/>
    <cellStyle name="RIGs input cells 7 2 2 2 2" xfId="1999"/>
    <cellStyle name="RIGs input cells 7 2 2 3" xfId="2000"/>
    <cellStyle name="RIGs input cells 7 2 2_Elec_DDT_template_NGv3 11Mar11 415 Proposals NG" xfId="2001"/>
    <cellStyle name="RIGs input cells 7 2 3" xfId="2002"/>
    <cellStyle name="RIGs input cells 7 2 3 2" xfId="2003"/>
    <cellStyle name="RIGs input cells 7 2 4" xfId="2004"/>
    <cellStyle name="RIGs input cells 7 2 4 2" xfId="2005"/>
    <cellStyle name="RIGs input cells 7 2 5" xfId="2006"/>
    <cellStyle name="RIGs input cells 7 2_Elec_DDT_template_NGv3 11Mar11 415 Proposals NG" xfId="2007"/>
    <cellStyle name="RIGs input cells 7 3" xfId="2008"/>
    <cellStyle name="RIGs input cells 7 3 2" xfId="2009"/>
    <cellStyle name="RIGs input cells 7 3 2 2" xfId="2010"/>
    <cellStyle name="RIGs input cells 7 3 3" xfId="2011"/>
    <cellStyle name="RIGs input cells 7 4" xfId="2012"/>
    <cellStyle name="RIGs input cells 7 4 2" xfId="2013"/>
    <cellStyle name="RIGs input cells 7 5" xfId="2014"/>
    <cellStyle name="RIGs input cells 7 5 2" xfId="2015"/>
    <cellStyle name="RIGs input cells 7 6" xfId="2016"/>
    <cellStyle name="RIGs input cells 8" xfId="2017"/>
    <cellStyle name="RIGs input cells 8 2" xfId="2018"/>
    <cellStyle name="RIGs input cells 8 2 2" xfId="2019"/>
    <cellStyle name="RIGs input cells 8 2 2 2" xfId="2020"/>
    <cellStyle name="RIGs input cells 8 2 3" xfId="2021"/>
    <cellStyle name="RIGs input cells 8 2_Elec_DDT_template_NGv3 11Mar11 415 Proposals NG" xfId="2022"/>
    <cellStyle name="RIGs input cells 8 3" xfId="2023"/>
    <cellStyle name="RIGs input cells 8 3 2" xfId="2024"/>
    <cellStyle name="RIGs input cells 8 4" xfId="2025"/>
    <cellStyle name="RIGs input cells 8 4 2" xfId="2026"/>
    <cellStyle name="RIGs input cells 8 5" xfId="2027"/>
    <cellStyle name="RIGs input cells 8_Elec_DDT_template_NGv3 11Mar11 415 Proposals NG" xfId="2028"/>
    <cellStyle name="RIGs input cells 9" xfId="2029"/>
    <cellStyle name="RIGs input cells 9 2" xfId="2030"/>
    <cellStyle name="RIGs input cells 9 2 2" xfId="2031"/>
    <cellStyle name="RIGs input cells 9 3" xfId="2032"/>
    <cellStyle name="RIGs input cells_1.3s Accounting C Costs Scots" xfId="2033"/>
    <cellStyle name="RIGs input totals" xfId="2034"/>
    <cellStyle name="RIGs input totals 10" xfId="2035"/>
    <cellStyle name="RIGs input totals 10 2" xfId="2036"/>
    <cellStyle name="RIGs input totals 11" xfId="2037"/>
    <cellStyle name="RIGs input totals 11 2" xfId="2038"/>
    <cellStyle name="RIGs input totals 12" xfId="2039"/>
    <cellStyle name="RIGs input totals 12 2" xfId="2040"/>
    <cellStyle name="RIGs input totals 13" xfId="2041"/>
    <cellStyle name="RIGs input totals 2" xfId="2042"/>
    <cellStyle name="RIGs input totals 2 10" xfId="2043"/>
    <cellStyle name="RIGs input totals 2 10 2" xfId="2044"/>
    <cellStyle name="RIGs input totals 2 11" xfId="2045"/>
    <cellStyle name="RIGs input totals 2 11 2" xfId="2046"/>
    <cellStyle name="RIGs input totals 2 12" xfId="2047"/>
    <cellStyle name="RIGs input totals 2 2" xfId="2048"/>
    <cellStyle name="RIGs input totals 2 2 2" xfId="2049"/>
    <cellStyle name="RIGs input totals 2 2 2 2" xfId="2050"/>
    <cellStyle name="RIGs input totals 2 2 2 2 2" xfId="2051"/>
    <cellStyle name="RIGs input totals 2 2 2 2 2 2" xfId="2052"/>
    <cellStyle name="RIGs input totals 2 2 2 2 3" xfId="2053"/>
    <cellStyle name="RIGs input totals 2 2 2 3" xfId="2054"/>
    <cellStyle name="RIGs input totals 2 2 2 3 2" xfId="2055"/>
    <cellStyle name="RIGs input totals 2 2 2 4" xfId="2056"/>
    <cellStyle name="RIGs input totals 2 2 2 4 2" xfId="2057"/>
    <cellStyle name="RIGs input totals 2 2 2 5" xfId="2058"/>
    <cellStyle name="RIGs input totals 2 2 3" xfId="2059"/>
    <cellStyle name="RIGs input totals 2 2 3 2" xfId="2060"/>
    <cellStyle name="RIGs input totals 2 2 3 2 2" xfId="2061"/>
    <cellStyle name="RIGs input totals 2 2 3 3" xfId="2062"/>
    <cellStyle name="RIGs input totals 2 2 4" xfId="2063"/>
    <cellStyle name="RIGs input totals 2 2 4 2" xfId="2064"/>
    <cellStyle name="RIGs input totals 2 2 5" xfId="2065"/>
    <cellStyle name="RIGs input totals 2 2 5 2" xfId="2066"/>
    <cellStyle name="RIGs input totals 2 2 6" xfId="2067"/>
    <cellStyle name="RIGs input totals 2 2_1.3s Accounting C Costs Scots" xfId="2068"/>
    <cellStyle name="RIGs input totals 2 3" xfId="2069"/>
    <cellStyle name="RIGs input totals 2 3 2" xfId="2070"/>
    <cellStyle name="RIGs input totals 2 3 2 2" xfId="2071"/>
    <cellStyle name="RIGs input totals 2 3 2 2 2" xfId="2072"/>
    <cellStyle name="RIGs input totals 2 3 2 2 2 2" xfId="2073"/>
    <cellStyle name="RIGs input totals 2 3 2 2 3" xfId="2074"/>
    <cellStyle name="RIGs input totals 2 3 2 3" xfId="2075"/>
    <cellStyle name="RIGs input totals 2 3 2 3 2" xfId="2076"/>
    <cellStyle name="RIGs input totals 2 3 2 4" xfId="2077"/>
    <cellStyle name="RIGs input totals 2 3 2 4 2" xfId="2078"/>
    <cellStyle name="RIGs input totals 2 3 2 5" xfId="2079"/>
    <cellStyle name="RIGs input totals 2 3 3" xfId="2080"/>
    <cellStyle name="RIGs input totals 2 3 3 2" xfId="2081"/>
    <cellStyle name="RIGs input totals 2 3 3 2 2" xfId="2082"/>
    <cellStyle name="RIGs input totals 2 3 3 3" xfId="2083"/>
    <cellStyle name="RIGs input totals 2 3 4" xfId="2084"/>
    <cellStyle name="RIGs input totals 2 3 4 2" xfId="2085"/>
    <cellStyle name="RIGs input totals 2 3 5" xfId="2086"/>
    <cellStyle name="RIGs input totals 2 3 5 2" xfId="2087"/>
    <cellStyle name="RIGs input totals 2 3 6" xfId="2088"/>
    <cellStyle name="RIGs input totals 2 3_1.3s Accounting C Costs Scots" xfId="2089"/>
    <cellStyle name="RIGs input totals 2 4" xfId="2090"/>
    <cellStyle name="RIGs input totals 2 4 2" xfId="2091"/>
    <cellStyle name="RIGs input totals 2 4 2 2" xfId="2092"/>
    <cellStyle name="RIGs input totals 2 4 2 2 2" xfId="2093"/>
    <cellStyle name="RIGs input totals 2 4 2 2 2 2" xfId="2094"/>
    <cellStyle name="RIGs input totals 2 4 2 2 3" xfId="2095"/>
    <cellStyle name="RIGs input totals 2 4 2 2_Elec_DDT_template_NGv3 11Mar11 415 Proposals NG" xfId="2096"/>
    <cellStyle name="RIGs input totals 2 4 2 3" xfId="2097"/>
    <cellStyle name="RIGs input totals 2 4 2 3 2" xfId="2098"/>
    <cellStyle name="RIGs input totals 2 4 2 4" xfId="2099"/>
    <cellStyle name="RIGs input totals 2 4 2 4 2" xfId="2100"/>
    <cellStyle name="RIGs input totals 2 4 2 5" xfId="2101"/>
    <cellStyle name="RIGs input totals 2 4 2_Elec_DDT_template_NGv3 11Mar11 415 Proposals NG" xfId="2102"/>
    <cellStyle name="RIGs input totals 2 4 3" xfId="2103"/>
    <cellStyle name="RIGs input totals 2 4 3 2" xfId="2104"/>
    <cellStyle name="RIGs input totals 2 4 3 2 2" xfId="2105"/>
    <cellStyle name="RIGs input totals 2 4 3 2 2 2" xfId="2106"/>
    <cellStyle name="RIGs input totals 2 4 3 2 3" xfId="2107"/>
    <cellStyle name="RIGs input totals 2 4 3 2_Elec_DDT_template_NGv3 11Mar11 415 Proposals NG" xfId="2108"/>
    <cellStyle name="RIGs input totals 2 4 3 3" xfId="2109"/>
    <cellStyle name="RIGs input totals 2 4 3 3 2" xfId="2110"/>
    <cellStyle name="RIGs input totals 2 4 3 4" xfId="2111"/>
    <cellStyle name="RIGs input totals 2 4 3 4 2" xfId="2112"/>
    <cellStyle name="RIGs input totals 2 4 3 5" xfId="2113"/>
    <cellStyle name="RIGs input totals 2 4 3_Elec_DDT_template_NGv3 11Mar11 415 Proposals NG" xfId="2114"/>
    <cellStyle name="RIGs input totals 2 4 4" xfId="2115"/>
    <cellStyle name="RIGs input totals 2 4 4 2" xfId="2116"/>
    <cellStyle name="RIGs input totals 2 4 4 2 2" xfId="2117"/>
    <cellStyle name="RIGs input totals 2 4 4 3" xfId="2118"/>
    <cellStyle name="RIGs input totals 2 4 5" xfId="2119"/>
    <cellStyle name="RIGs input totals 2 4 5 2" xfId="2120"/>
    <cellStyle name="RIGs input totals 2 4 6" xfId="2121"/>
    <cellStyle name="RIGs input totals 2 4 6 2" xfId="2122"/>
    <cellStyle name="RIGs input totals 2 4 7" xfId="2123"/>
    <cellStyle name="RIGs input totals 2 5" xfId="2124"/>
    <cellStyle name="RIGs input totals 2 5 2" xfId="2125"/>
    <cellStyle name="RIGs input totals 2 5 2 2" xfId="2126"/>
    <cellStyle name="RIGs input totals 2 5 2 2 2" xfId="2127"/>
    <cellStyle name="RIGs input totals 2 5 2 2 2 2" xfId="2128"/>
    <cellStyle name="RIGs input totals 2 5 2 2 3" xfId="2129"/>
    <cellStyle name="RIGs input totals 2 5 2 2_Elec_DDT_template_NGv3 11Mar11 415 Proposals NG" xfId="2130"/>
    <cellStyle name="RIGs input totals 2 5 2 3" xfId="2131"/>
    <cellStyle name="RIGs input totals 2 5 2 3 2" xfId="2132"/>
    <cellStyle name="RIGs input totals 2 5 2 4" xfId="2133"/>
    <cellStyle name="RIGs input totals 2 5 2 4 2" xfId="2134"/>
    <cellStyle name="RIGs input totals 2 5 2 5" xfId="2135"/>
    <cellStyle name="RIGs input totals 2 5 2_Elec_DDT_template_NGv3 11Mar11 415 Proposals NG" xfId="2136"/>
    <cellStyle name="RIGs input totals 2 5 3" xfId="2137"/>
    <cellStyle name="RIGs input totals 2 5 3 2" xfId="2138"/>
    <cellStyle name="RIGs input totals 2 5 3 2 2" xfId="2139"/>
    <cellStyle name="RIGs input totals 2 5 3 3" xfId="2140"/>
    <cellStyle name="RIGs input totals 2 5 4" xfId="2141"/>
    <cellStyle name="RIGs input totals 2 5 4 2" xfId="2142"/>
    <cellStyle name="RIGs input totals 2 5 5" xfId="2143"/>
    <cellStyle name="RIGs input totals 2 5 5 2" xfId="2144"/>
    <cellStyle name="RIGs input totals 2 5 6" xfId="2145"/>
    <cellStyle name="RIGs input totals 2 6" xfId="2146"/>
    <cellStyle name="RIGs input totals 2 6 2" xfId="2147"/>
    <cellStyle name="RIGs input totals 2 6 2 2" xfId="2148"/>
    <cellStyle name="RIGs input totals 2 6 3" xfId="2149"/>
    <cellStyle name="RIGs input totals 2 7" xfId="2150"/>
    <cellStyle name="RIGs input totals 2 7 2" xfId="2151"/>
    <cellStyle name="RIGs input totals 2 8" xfId="2152"/>
    <cellStyle name="RIGs input totals 2 8 2" xfId="2153"/>
    <cellStyle name="RIGs input totals 2 9" xfId="2154"/>
    <cellStyle name="RIGs input totals 2 9 2" xfId="2155"/>
    <cellStyle name="RIGs input totals 2_1.3s Accounting C Costs Scots" xfId="2156"/>
    <cellStyle name="RIGs input totals 3" xfId="2157"/>
    <cellStyle name="RIGs input totals 3 2" xfId="2158"/>
    <cellStyle name="RIGs input totals 3 2 2" xfId="2159"/>
    <cellStyle name="RIGs input totals 3 2 2 2" xfId="2160"/>
    <cellStyle name="RIGs input totals 3 2 2 2 2" xfId="2161"/>
    <cellStyle name="RIGs input totals 3 2 2 3" xfId="2162"/>
    <cellStyle name="RIGs input totals 3 2 3" xfId="2163"/>
    <cellStyle name="RIGs input totals 3 2 3 2" xfId="2164"/>
    <cellStyle name="RIGs input totals 3 2 4" xfId="2165"/>
    <cellStyle name="RIGs input totals 3 2 4 2" xfId="2166"/>
    <cellStyle name="RIGs input totals 3 2 5" xfId="2167"/>
    <cellStyle name="RIGs input totals 3 3" xfId="2168"/>
    <cellStyle name="RIGs input totals 3 3 2" xfId="2169"/>
    <cellStyle name="RIGs input totals 3 3 2 2" xfId="2170"/>
    <cellStyle name="RIGs input totals 3 3 3" xfId="2171"/>
    <cellStyle name="RIGs input totals 3 4" xfId="2172"/>
    <cellStyle name="RIGs input totals 3 4 2" xfId="2173"/>
    <cellStyle name="RIGs input totals 3 5" xfId="2174"/>
    <cellStyle name="RIGs input totals 3 5 2" xfId="2175"/>
    <cellStyle name="RIGs input totals 3 6" xfId="2176"/>
    <cellStyle name="RIGs input totals 3_1.3s Accounting C Costs Scots" xfId="2177"/>
    <cellStyle name="RIGs input totals 4" xfId="2178"/>
    <cellStyle name="RIGs input totals 4 2" xfId="2179"/>
    <cellStyle name="RIGs input totals 4 2 2" xfId="2180"/>
    <cellStyle name="RIGs input totals 4 2 2 2" xfId="2181"/>
    <cellStyle name="RIGs input totals 4 2 2 2 2" xfId="2182"/>
    <cellStyle name="RIGs input totals 4 2 2 3" xfId="2183"/>
    <cellStyle name="RIGs input totals 4 2 3" xfId="2184"/>
    <cellStyle name="RIGs input totals 4 2 3 2" xfId="2185"/>
    <cellStyle name="RIGs input totals 4 2 4" xfId="2186"/>
    <cellStyle name="RIGs input totals 4 2 4 2" xfId="2187"/>
    <cellStyle name="RIGs input totals 4 2 5" xfId="2188"/>
    <cellStyle name="RIGs input totals 4 3" xfId="2189"/>
    <cellStyle name="RIGs input totals 4 3 2" xfId="2190"/>
    <cellStyle name="RIGs input totals 4 3 2 2" xfId="2191"/>
    <cellStyle name="RIGs input totals 4 3 3" xfId="2192"/>
    <cellStyle name="RIGs input totals 4 4" xfId="2193"/>
    <cellStyle name="RIGs input totals 4 4 2" xfId="2194"/>
    <cellStyle name="RIGs input totals 4 5" xfId="2195"/>
    <cellStyle name="RIGs input totals 4 5 2" xfId="2196"/>
    <cellStyle name="RIGs input totals 4 6" xfId="2197"/>
    <cellStyle name="RIGs input totals 4_1.3s Accounting C Costs Scots" xfId="2198"/>
    <cellStyle name="RIGs input totals 5" xfId="2199"/>
    <cellStyle name="RIGs input totals 5 2" xfId="2200"/>
    <cellStyle name="RIGs input totals 5 2 2" xfId="2201"/>
    <cellStyle name="RIGs input totals 5 2 2 2" xfId="2202"/>
    <cellStyle name="RIGs input totals 5 2 2 2 2" xfId="2203"/>
    <cellStyle name="RIGs input totals 5 2 2 2 2 2" xfId="2204"/>
    <cellStyle name="RIGs input totals 5 2 2 2 3" xfId="2205"/>
    <cellStyle name="RIGs input totals 5 2 2 2_Elec_DDT_template_NGv3 11Mar11 415 Proposals NG" xfId="2206"/>
    <cellStyle name="RIGs input totals 5 2 2 3" xfId="2207"/>
    <cellStyle name="RIGs input totals 5 2 2 3 2" xfId="2208"/>
    <cellStyle name="RIGs input totals 5 2 2 4" xfId="2209"/>
    <cellStyle name="RIGs input totals 5 2 2 4 2" xfId="2210"/>
    <cellStyle name="RIGs input totals 5 2 2 5" xfId="2211"/>
    <cellStyle name="RIGs input totals 5 2 2_Elec_DDT_template_NGv3 11Mar11 415 Proposals NG" xfId="2212"/>
    <cellStyle name="RIGs input totals 5 2 3" xfId="2213"/>
    <cellStyle name="RIGs input totals 5 2 3 2" xfId="2214"/>
    <cellStyle name="RIGs input totals 5 2 3 2 2" xfId="2215"/>
    <cellStyle name="RIGs input totals 5 2 3 3" xfId="2216"/>
    <cellStyle name="RIGs input totals 5 2 4" xfId="2217"/>
    <cellStyle name="RIGs input totals 5 2 4 2" xfId="2218"/>
    <cellStyle name="RIGs input totals 5 2 5" xfId="2219"/>
    <cellStyle name="RIGs input totals 5 2 5 2" xfId="2220"/>
    <cellStyle name="RIGs input totals 5 2 6" xfId="2221"/>
    <cellStyle name="RIGs input totals 5 3" xfId="2222"/>
    <cellStyle name="RIGs input totals 5 3 2" xfId="2223"/>
    <cellStyle name="RIGs input totals 5 3 2 2" xfId="2224"/>
    <cellStyle name="RIGs input totals 5 3 3" xfId="2225"/>
    <cellStyle name="RIGs input totals 5 4" xfId="2226"/>
    <cellStyle name="RIGs input totals 5 4 2" xfId="2227"/>
    <cellStyle name="RIGs input totals 5 5" xfId="2228"/>
    <cellStyle name="RIGs input totals 5 5 2" xfId="2229"/>
    <cellStyle name="RIGs input totals 5 6" xfId="2230"/>
    <cellStyle name="RIGs input totals 5_1.3s Accounting C Costs Scots" xfId="2231"/>
    <cellStyle name="RIGs input totals 6" xfId="2232"/>
    <cellStyle name="RIGs input totals 6 2" xfId="2233"/>
    <cellStyle name="RIGs input totals 6 2 2" xfId="2234"/>
    <cellStyle name="RIGs input totals 6 2 2 2" xfId="2235"/>
    <cellStyle name="RIGs input totals 6 2 3" xfId="2236"/>
    <cellStyle name="RIGs input totals 6 3" xfId="2237"/>
    <cellStyle name="RIGs input totals 6 3 2" xfId="2238"/>
    <cellStyle name="RIGs input totals 6 4" xfId="2239"/>
    <cellStyle name="RIGs input totals 6 4 2" xfId="2240"/>
    <cellStyle name="RIGs input totals 6 5" xfId="2241"/>
    <cellStyle name="RIGs input totals 7" xfId="2242"/>
    <cellStyle name="RIGs input totals 7 2" xfId="2243"/>
    <cellStyle name="RIGs input totals 7 2 2" xfId="2244"/>
    <cellStyle name="RIGs input totals 7 3" xfId="2245"/>
    <cellStyle name="RIGs input totals 7 3 2" xfId="2246"/>
    <cellStyle name="RIGs input totals 7 4" xfId="2247"/>
    <cellStyle name="RIGs input totals 7 4 2" xfId="2248"/>
    <cellStyle name="RIGs input totals 7 5" xfId="2249"/>
    <cellStyle name="RIGs input totals 8" xfId="2250"/>
    <cellStyle name="RIGs input totals 8 2" xfId="2251"/>
    <cellStyle name="RIGs input totals 9" xfId="2252"/>
    <cellStyle name="RIGs input totals 9 2" xfId="2253"/>
    <cellStyle name="RIGs input totals_1.3s Accounting C Costs Scots" xfId="2254"/>
    <cellStyle name="RIGs linked cells" xfId="2255"/>
    <cellStyle name="RIGs linked cells 10" xfId="2256"/>
    <cellStyle name="RIGs linked cells 10 2" xfId="2257"/>
    <cellStyle name="RIGs linked cells 11" xfId="2258"/>
    <cellStyle name="RIGs linked cells 11 2" xfId="2259"/>
    <cellStyle name="RIGs linked cells 12" xfId="2260"/>
    <cellStyle name="RIGs linked cells 2" xfId="2261"/>
    <cellStyle name="RIGs linked cells 2 2" xfId="2262"/>
    <cellStyle name="RIGs linked cells 2 2 2" xfId="2263"/>
    <cellStyle name="RIGs linked cells 2 2 2 2" xfId="2264"/>
    <cellStyle name="RIGs linked cells 2 2 2 2 2" xfId="2265"/>
    <cellStyle name="RIGs linked cells 2 2 2 3" xfId="2266"/>
    <cellStyle name="RIGs linked cells 2 2 3" xfId="2267"/>
    <cellStyle name="RIGs linked cells 2 2 3 2" xfId="2268"/>
    <cellStyle name="RIGs linked cells 2 2 4" xfId="2269"/>
    <cellStyle name="RIGs linked cells 2 2 4 2" xfId="2270"/>
    <cellStyle name="RIGs linked cells 2 2 5" xfId="2271"/>
    <cellStyle name="RIGs linked cells 2 3" xfId="2272"/>
    <cellStyle name="RIGs linked cells 2 3 2" xfId="2273"/>
    <cellStyle name="RIGs linked cells 2 3 2 2" xfId="2274"/>
    <cellStyle name="RIGs linked cells 2 3 3" xfId="2275"/>
    <cellStyle name="RIGs linked cells 2 4" xfId="2276"/>
    <cellStyle name="RIGs linked cells 2 4 2" xfId="2277"/>
    <cellStyle name="RIGs linked cells 2 5" xfId="2278"/>
    <cellStyle name="RIGs linked cells 2 5 2" xfId="2279"/>
    <cellStyle name="RIGs linked cells 2 6" xfId="2280"/>
    <cellStyle name="RIGs linked cells 2_1.3s Accounting C Costs Scots" xfId="2281"/>
    <cellStyle name="RIGs linked cells 3" xfId="2282"/>
    <cellStyle name="RIGs linked cells 3 2" xfId="2283"/>
    <cellStyle name="RIGs linked cells 3 2 2" xfId="2284"/>
    <cellStyle name="RIGs linked cells 3 2 2 2" xfId="2285"/>
    <cellStyle name="RIGs linked cells 3 2 2 2 2" xfId="2286"/>
    <cellStyle name="RIGs linked cells 3 2 2 2 2 2" xfId="2287"/>
    <cellStyle name="RIGs linked cells 3 2 2 2 3" xfId="2288"/>
    <cellStyle name="RIGs linked cells 3 2 2 2_Elec_DDT_template_NGv3 11Mar11 415 Proposals NG" xfId="2289"/>
    <cellStyle name="RIGs linked cells 3 2 2 3" xfId="2290"/>
    <cellStyle name="RIGs linked cells 3 2 2 3 2" xfId="2291"/>
    <cellStyle name="RIGs linked cells 3 2 2 4" xfId="2292"/>
    <cellStyle name="RIGs linked cells 3 2 2 4 2" xfId="2293"/>
    <cellStyle name="RIGs linked cells 3 2 2 5" xfId="2294"/>
    <cellStyle name="RIGs linked cells 3 2 2_Elec_DDT_template_NGv3 11Mar11 415 Proposals NG" xfId="2295"/>
    <cellStyle name="RIGs linked cells 3 2 3" xfId="2296"/>
    <cellStyle name="RIGs linked cells 3 2 3 2" xfId="2297"/>
    <cellStyle name="RIGs linked cells 3 2 3 2 2" xfId="2298"/>
    <cellStyle name="RIGs linked cells 3 2 3 3" xfId="2299"/>
    <cellStyle name="RIGs linked cells 3 2 4" xfId="2300"/>
    <cellStyle name="RIGs linked cells 3 2 4 2" xfId="2301"/>
    <cellStyle name="RIGs linked cells 3 2 5" xfId="2302"/>
    <cellStyle name="RIGs linked cells 3 2 5 2" xfId="2303"/>
    <cellStyle name="RIGs linked cells 3 2 6" xfId="2304"/>
    <cellStyle name="RIGs linked cells 3 3" xfId="2305"/>
    <cellStyle name="RIGs linked cells 3 3 2" xfId="2306"/>
    <cellStyle name="RIGs linked cells 3 3 2 2" xfId="2307"/>
    <cellStyle name="RIGs linked cells 3 3 2 2 2" xfId="2308"/>
    <cellStyle name="RIGs linked cells 3 3 2 2 2 2" xfId="2309"/>
    <cellStyle name="RIGs linked cells 3 3 2 2 3" xfId="2310"/>
    <cellStyle name="RIGs linked cells 3 3 2 2_Elec_DDT_template_NGv3 11Mar11 415 Proposals NG" xfId="2311"/>
    <cellStyle name="RIGs linked cells 3 3 2 3" xfId="2312"/>
    <cellStyle name="RIGs linked cells 3 3 2 3 2" xfId="2313"/>
    <cellStyle name="RIGs linked cells 3 3 2 4" xfId="2314"/>
    <cellStyle name="RIGs linked cells 3 3 2 4 2" xfId="2315"/>
    <cellStyle name="RIGs linked cells 3 3 2 5" xfId="2316"/>
    <cellStyle name="RIGs linked cells 3 3 2_Elec_DDT_template_NGv3 11Mar11 415 Proposals NG" xfId="2317"/>
    <cellStyle name="RIGs linked cells 3 3 3" xfId="2318"/>
    <cellStyle name="RIGs linked cells 3 3 3 2" xfId="2319"/>
    <cellStyle name="RIGs linked cells 3 3 3 2 2" xfId="2320"/>
    <cellStyle name="RIGs linked cells 3 3 3 3" xfId="2321"/>
    <cellStyle name="RIGs linked cells 3 3 4" xfId="2322"/>
    <cellStyle name="RIGs linked cells 3 3 4 2" xfId="2323"/>
    <cellStyle name="RIGs linked cells 3 3 5" xfId="2324"/>
    <cellStyle name="RIGs linked cells 3 3 5 2" xfId="2325"/>
    <cellStyle name="RIGs linked cells 3 3 6" xfId="2326"/>
    <cellStyle name="RIGs linked cells 3 4" xfId="2327"/>
    <cellStyle name="RIGs linked cells 3 4 2" xfId="2328"/>
    <cellStyle name="RIGs linked cells 3 4 2 2" xfId="2329"/>
    <cellStyle name="RIGs linked cells 3 4 3" xfId="2330"/>
    <cellStyle name="RIGs linked cells 3 5" xfId="2331"/>
    <cellStyle name="RIGs linked cells 3 5 2" xfId="2332"/>
    <cellStyle name="RIGs linked cells 3 6" xfId="2333"/>
    <cellStyle name="RIGs linked cells 3 6 2" xfId="2334"/>
    <cellStyle name="RIGs linked cells 3 7" xfId="2335"/>
    <cellStyle name="RIGs linked cells 3_1.3s Accounting C Costs Scots" xfId="2336"/>
    <cellStyle name="RIGs linked cells 4" xfId="2337"/>
    <cellStyle name="RIGs linked cells 4 2" xfId="2338"/>
    <cellStyle name="RIGs linked cells 4 2 2" xfId="2339"/>
    <cellStyle name="RIGs linked cells 4 2 2 2" xfId="2340"/>
    <cellStyle name="RIGs linked cells 4 2 2 2 2" xfId="2341"/>
    <cellStyle name="RIGs linked cells 4 2 2 2 2 2" xfId="2342"/>
    <cellStyle name="RIGs linked cells 4 2 2 2 3" xfId="2343"/>
    <cellStyle name="RIGs linked cells 4 2 2 2_Elec_DDT_template_NGv3 11Mar11 415 Proposals NG" xfId="2344"/>
    <cellStyle name="RIGs linked cells 4 2 2 3" xfId="2345"/>
    <cellStyle name="RIGs linked cells 4 2 2 3 2" xfId="2346"/>
    <cellStyle name="RIGs linked cells 4 2 2 4" xfId="2347"/>
    <cellStyle name="RIGs linked cells 4 2 2 4 2" xfId="2348"/>
    <cellStyle name="RIGs linked cells 4 2 2 5" xfId="2349"/>
    <cellStyle name="RIGs linked cells 4 2 2_Elec_DDT_template_NGv3 11Mar11 415 Proposals NG" xfId="2350"/>
    <cellStyle name="RIGs linked cells 4 2 3" xfId="2351"/>
    <cellStyle name="RIGs linked cells 4 2 3 2" xfId="2352"/>
    <cellStyle name="RIGs linked cells 4 2 3 2 2" xfId="2353"/>
    <cellStyle name="RIGs linked cells 4 2 3 3" xfId="2354"/>
    <cellStyle name="RIGs linked cells 4 2 4" xfId="2355"/>
    <cellStyle name="RIGs linked cells 4 2 4 2" xfId="2356"/>
    <cellStyle name="RIGs linked cells 4 2 5" xfId="2357"/>
    <cellStyle name="RIGs linked cells 4 2 5 2" xfId="2358"/>
    <cellStyle name="RIGs linked cells 4 2 6" xfId="2359"/>
    <cellStyle name="RIGs linked cells 4 3" xfId="2360"/>
    <cellStyle name="RIGs linked cells 4 3 2" xfId="2361"/>
    <cellStyle name="RIGs linked cells 4 3 2 2" xfId="2362"/>
    <cellStyle name="RIGs linked cells 4 3 3" xfId="2363"/>
    <cellStyle name="RIGs linked cells 4 4" xfId="2364"/>
    <cellStyle name="RIGs linked cells 4 4 2" xfId="2365"/>
    <cellStyle name="RIGs linked cells 4 5" xfId="2366"/>
    <cellStyle name="RIGs linked cells 4 5 2" xfId="2367"/>
    <cellStyle name="RIGs linked cells 4 6" xfId="2368"/>
    <cellStyle name="RIGs linked cells 4_1.3s Accounting C Costs Scots" xfId="2369"/>
    <cellStyle name="RIGs linked cells 5" xfId="2370"/>
    <cellStyle name="RIGs linked cells 5 2" xfId="2371"/>
    <cellStyle name="RIGs linked cells 5 2 2" xfId="2372"/>
    <cellStyle name="RIGs linked cells 5 2 2 2" xfId="2373"/>
    <cellStyle name="RIGs linked cells 5 2 3" xfId="2374"/>
    <cellStyle name="RIGs linked cells 5 3" xfId="2375"/>
    <cellStyle name="RIGs linked cells 5 3 2" xfId="2376"/>
    <cellStyle name="RIGs linked cells 5 4" xfId="2377"/>
    <cellStyle name="RIGs linked cells 5 4 2" xfId="2378"/>
    <cellStyle name="RIGs linked cells 5 5" xfId="2379"/>
    <cellStyle name="RIGs linked cells 6" xfId="2380"/>
    <cellStyle name="RIGs linked cells 6 2" xfId="2381"/>
    <cellStyle name="RIGs linked cells 6 2 2" xfId="2382"/>
    <cellStyle name="RIGs linked cells 6 3" xfId="2383"/>
    <cellStyle name="RIGs linked cells 7" xfId="2384"/>
    <cellStyle name="RIGs linked cells 7 2" xfId="2385"/>
    <cellStyle name="RIGs linked cells 8" xfId="2386"/>
    <cellStyle name="RIGs linked cells 8 2" xfId="2387"/>
    <cellStyle name="RIGs linked cells 9" xfId="2388"/>
    <cellStyle name="RIGs linked cells 9 2" xfId="2389"/>
    <cellStyle name="RIGs linked cells_1.3s Accounting C Costs Scots" xfId="2390"/>
    <cellStyle name="RIGs_1.3s Accounting C Costs Scots" xfId="2391"/>
    <cellStyle name="SAPBEXaggData" xfId="2392"/>
    <cellStyle name="SAPBEXaggData 2" xfId="2393"/>
    <cellStyle name="SAPBEXaggData 3" xfId="2394"/>
    <cellStyle name="SAPBEXaggData 4" xfId="2395"/>
    <cellStyle name="SAPBEXaggData 5" xfId="2396"/>
    <cellStyle name="SAPBEXaggData 6" xfId="2397"/>
    <cellStyle name="SAPBEXaggData 7" xfId="2398"/>
    <cellStyle name="SAPBEXaggDataEmph" xfId="2399"/>
    <cellStyle name="SAPBEXaggDataEmph 2" xfId="2400"/>
    <cellStyle name="SAPBEXaggDataEmph 3" xfId="2401"/>
    <cellStyle name="SAPBEXaggDataEmph 4" xfId="2402"/>
    <cellStyle name="SAPBEXaggDataEmph 5" xfId="2403"/>
    <cellStyle name="SAPBEXaggDataEmph 6" xfId="2404"/>
    <cellStyle name="SAPBEXaggDataEmph 7" xfId="2405"/>
    <cellStyle name="SAPBEXaggItem" xfId="2406"/>
    <cellStyle name="SAPBEXaggItem 2" xfId="2407"/>
    <cellStyle name="SAPBEXaggItem 3" xfId="2408"/>
    <cellStyle name="SAPBEXaggItem 4" xfId="2409"/>
    <cellStyle name="SAPBEXaggItem 5" xfId="2410"/>
    <cellStyle name="SAPBEXaggItem 6" xfId="2411"/>
    <cellStyle name="SAPBEXaggItem 7" xfId="2412"/>
    <cellStyle name="SAPBEXaggItemX" xfId="2413"/>
    <cellStyle name="SAPBEXaggItemX 2" xfId="2414"/>
    <cellStyle name="SAPBEXaggItemX 3" xfId="2415"/>
    <cellStyle name="SAPBEXaggItemX 4" xfId="2416"/>
    <cellStyle name="SAPBEXaggItemX 5" xfId="2417"/>
    <cellStyle name="SAPBEXaggItemX 6" xfId="2418"/>
    <cellStyle name="SAPBEXaggItemX 7" xfId="2419"/>
    <cellStyle name="SAPBEXchaText" xfId="2420"/>
    <cellStyle name="SAPBEXexcBad7" xfId="2421"/>
    <cellStyle name="SAPBEXexcBad7 2" xfId="2422"/>
    <cellStyle name="SAPBEXexcBad7 3" xfId="2423"/>
    <cellStyle name="SAPBEXexcBad7 4" xfId="2424"/>
    <cellStyle name="SAPBEXexcBad7 5" xfId="2425"/>
    <cellStyle name="SAPBEXexcBad7 6" xfId="2426"/>
    <cellStyle name="SAPBEXexcBad7 7" xfId="2427"/>
    <cellStyle name="SAPBEXexcBad8" xfId="2428"/>
    <cellStyle name="SAPBEXexcBad8 2" xfId="2429"/>
    <cellStyle name="SAPBEXexcBad8 3" xfId="2430"/>
    <cellStyle name="SAPBEXexcBad8 4" xfId="2431"/>
    <cellStyle name="SAPBEXexcBad8 5" xfId="2432"/>
    <cellStyle name="SAPBEXexcBad8 6" xfId="2433"/>
    <cellStyle name="SAPBEXexcBad8 7" xfId="2434"/>
    <cellStyle name="SAPBEXexcBad9" xfId="2435"/>
    <cellStyle name="SAPBEXexcBad9 2" xfId="2436"/>
    <cellStyle name="SAPBEXexcBad9 3" xfId="2437"/>
    <cellStyle name="SAPBEXexcBad9 4" xfId="2438"/>
    <cellStyle name="SAPBEXexcBad9 5" xfId="2439"/>
    <cellStyle name="SAPBEXexcBad9 6" xfId="2440"/>
    <cellStyle name="SAPBEXexcBad9 7" xfId="2441"/>
    <cellStyle name="SAPBEXexcCritical4" xfId="2442"/>
    <cellStyle name="SAPBEXexcCritical4 2" xfId="2443"/>
    <cellStyle name="SAPBEXexcCritical4 3" xfId="2444"/>
    <cellStyle name="SAPBEXexcCritical4 4" xfId="2445"/>
    <cellStyle name="SAPBEXexcCritical4 5" xfId="2446"/>
    <cellStyle name="SAPBEXexcCritical4 6" xfId="2447"/>
    <cellStyle name="SAPBEXexcCritical4 7" xfId="2448"/>
    <cellStyle name="SAPBEXexcCritical5" xfId="2449"/>
    <cellStyle name="SAPBEXexcCritical5 2" xfId="2450"/>
    <cellStyle name="SAPBEXexcCritical5 3" xfId="2451"/>
    <cellStyle name="SAPBEXexcCritical5 4" xfId="2452"/>
    <cellStyle name="SAPBEXexcCritical5 5" xfId="2453"/>
    <cellStyle name="SAPBEXexcCritical5 6" xfId="2454"/>
    <cellStyle name="SAPBEXexcCritical5 7" xfId="2455"/>
    <cellStyle name="SAPBEXexcCritical6" xfId="2456"/>
    <cellStyle name="SAPBEXexcCritical6 2" xfId="2457"/>
    <cellStyle name="SAPBEXexcCritical6 3" xfId="2458"/>
    <cellStyle name="SAPBEXexcCritical6 4" xfId="2459"/>
    <cellStyle name="SAPBEXexcCritical6 5" xfId="2460"/>
    <cellStyle name="SAPBEXexcCritical6 6" xfId="2461"/>
    <cellStyle name="SAPBEXexcCritical6 7" xfId="2462"/>
    <cellStyle name="SAPBEXexcGood1" xfId="2463"/>
    <cellStyle name="SAPBEXexcGood1 2" xfId="2464"/>
    <cellStyle name="SAPBEXexcGood1 3" xfId="2465"/>
    <cellStyle name="SAPBEXexcGood1 4" xfId="2466"/>
    <cellStyle name="SAPBEXexcGood1 5" xfId="2467"/>
    <cellStyle name="SAPBEXexcGood1 6" xfId="2468"/>
    <cellStyle name="SAPBEXexcGood1 7" xfId="2469"/>
    <cellStyle name="SAPBEXexcGood2" xfId="2470"/>
    <cellStyle name="SAPBEXexcGood2 2" xfId="2471"/>
    <cellStyle name="SAPBEXexcGood2 3" xfId="2472"/>
    <cellStyle name="SAPBEXexcGood2 4" xfId="2473"/>
    <cellStyle name="SAPBEXexcGood2 5" xfId="2474"/>
    <cellStyle name="SAPBEXexcGood2 6" xfId="2475"/>
    <cellStyle name="SAPBEXexcGood2 7" xfId="2476"/>
    <cellStyle name="SAPBEXexcGood3" xfId="2477"/>
    <cellStyle name="SAPBEXexcGood3 2" xfId="2478"/>
    <cellStyle name="SAPBEXexcGood3 3" xfId="2479"/>
    <cellStyle name="SAPBEXexcGood3 4" xfId="2480"/>
    <cellStyle name="SAPBEXexcGood3 5" xfId="2481"/>
    <cellStyle name="SAPBEXexcGood3 6" xfId="2482"/>
    <cellStyle name="SAPBEXexcGood3 7" xfId="2483"/>
    <cellStyle name="SAPBEXfilterDrill" xfId="2484"/>
    <cellStyle name="SAPBEXfilterItem" xfId="2485"/>
    <cellStyle name="SAPBEXfilterText" xfId="2486"/>
    <cellStyle name="SAPBEXformats" xfId="2487"/>
    <cellStyle name="SAPBEXformats 2" xfId="2488"/>
    <cellStyle name="SAPBEXformats 3" xfId="2489"/>
    <cellStyle name="SAPBEXformats 4" xfId="2490"/>
    <cellStyle name="SAPBEXformats 5" xfId="2491"/>
    <cellStyle name="SAPBEXformats 6" xfId="2492"/>
    <cellStyle name="SAPBEXformats 7" xfId="2493"/>
    <cellStyle name="SAPBEXheaderItem" xfId="2494"/>
    <cellStyle name="SAPBEXheaderItem 2" xfId="2495"/>
    <cellStyle name="SAPBEXheaderItem_1.3 Acc Costs NG (2011)" xfId="2496"/>
    <cellStyle name="SAPBEXheaderText" xfId="2497"/>
    <cellStyle name="SAPBEXheaderText 2" xfId="2498"/>
    <cellStyle name="SAPBEXheaderText_1.3 Acc Costs NG (2011)" xfId="2499"/>
    <cellStyle name="SAPBEXHLevel0" xfId="2500"/>
    <cellStyle name="SAPBEXHLevel0 2" xfId="2501"/>
    <cellStyle name="SAPBEXHLevel0 2 2" xfId="2502"/>
    <cellStyle name="SAPBEXHLevel0 2 3" xfId="2503"/>
    <cellStyle name="SAPBEXHLevel0 2 4" xfId="2504"/>
    <cellStyle name="SAPBEXHLevel0 2 5" xfId="2505"/>
    <cellStyle name="SAPBEXHLevel0 2 6" xfId="2506"/>
    <cellStyle name="SAPBEXHLevel0 2 7" xfId="2507"/>
    <cellStyle name="SAPBEXHLevel0 3" xfId="2508"/>
    <cellStyle name="SAPBEXHLevel0 4" xfId="2509"/>
    <cellStyle name="SAPBEXHLevel0 5" xfId="2510"/>
    <cellStyle name="SAPBEXHLevel0 6" xfId="2511"/>
    <cellStyle name="SAPBEXHLevel0 7" xfId="2512"/>
    <cellStyle name="SAPBEXHLevel0 8" xfId="2513"/>
    <cellStyle name="SAPBEXHLevel0_1.3 Acc Costs NG (2011)" xfId="2514"/>
    <cellStyle name="SAPBEXHLevel0X" xfId="2515"/>
    <cellStyle name="SAPBEXHLevel0X 2" xfId="2516"/>
    <cellStyle name="SAPBEXHLevel0X 2 2" xfId="2517"/>
    <cellStyle name="SAPBEXHLevel0X 2 3" xfId="2518"/>
    <cellStyle name="SAPBEXHLevel0X 2 4" xfId="2519"/>
    <cellStyle name="SAPBEXHLevel0X 2 5" xfId="2520"/>
    <cellStyle name="SAPBEXHLevel0X 2 6" xfId="2521"/>
    <cellStyle name="SAPBEXHLevel0X 2 7" xfId="2522"/>
    <cellStyle name="SAPBEXHLevel0X 3" xfId="2523"/>
    <cellStyle name="SAPBEXHLevel0X 4" xfId="2524"/>
    <cellStyle name="SAPBEXHLevel0X 5" xfId="2525"/>
    <cellStyle name="SAPBEXHLevel0X 6" xfId="2526"/>
    <cellStyle name="SAPBEXHLevel0X 7" xfId="2527"/>
    <cellStyle name="SAPBEXHLevel0X 8" xfId="2528"/>
    <cellStyle name="SAPBEXHLevel0X_1.3 Acc Costs NG (2011)" xfId="2529"/>
    <cellStyle name="SAPBEXHLevel1" xfId="2530"/>
    <cellStyle name="SAPBEXHLevel1 2" xfId="2531"/>
    <cellStyle name="SAPBEXHLevel1 2 2" xfId="2532"/>
    <cellStyle name="SAPBEXHLevel1 2 3" xfId="2533"/>
    <cellStyle name="SAPBEXHLevel1 2 4" xfId="2534"/>
    <cellStyle name="SAPBEXHLevel1 2 5" xfId="2535"/>
    <cellStyle name="SAPBEXHLevel1 2 6" xfId="2536"/>
    <cellStyle name="SAPBEXHLevel1 2 7" xfId="2537"/>
    <cellStyle name="SAPBEXHLevel1 3" xfId="2538"/>
    <cellStyle name="SAPBEXHLevel1 4" xfId="2539"/>
    <cellStyle name="SAPBEXHLevel1 5" xfId="2540"/>
    <cellStyle name="SAPBEXHLevel1 6" xfId="2541"/>
    <cellStyle name="SAPBEXHLevel1 7" xfId="2542"/>
    <cellStyle name="SAPBEXHLevel1 8" xfId="2543"/>
    <cellStyle name="SAPBEXHLevel1_1.3 Acc Costs NG (2011)" xfId="2544"/>
    <cellStyle name="SAPBEXHLevel1X" xfId="2545"/>
    <cellStyle name="SAPBEXHLevel1X 2" xfId="2546"/>
    <cellStyle name="SAPBEXHLevel1X 2 2" xfId="2547"/>
    <cellStyle name="SAPBEXHLevel1X 2 3" xfId="2548"/>
    <cellStyle name="SAPBEXHLevel1X 2 4" xfId="2549"/>
    <cellStyle name="SAPBEXHLevel1X 2 5" xfId="2550"/>
    <cellStyle name="SAPBEXHLevel1X 2 6" xfId="2551"/>
    <cellStyle name="SAPBEXHLevel1X 2 7" xfId="2552"/>
    <cellStyle name="SAPBEXHLevel1X 3" xfId="2553"/>
    <cellStyle name="SAPBEXHLevel1X 4" xfId="2554"/>
    <cellStyle name="SAPBEXHLevel1X 5" xfId="2555"/>
    <cellStyle name="SAPBEXHLevel1X 6" xfId="2556"/>
    <cellStyle name="SAPBEXHLevel1X 7" xfId="2557"/>
    <cellStyle name="SAPBEXHLevel1X 8" xfId="2558"/>
    <cellStyle name="SAPBEXHLevel1X_1.3 Acc Costs NG (2011)" xfId="2559"/>
    <cellStyle name="SAPBEXHLevel2" xfId="2560"/>
    <cellStyle name="SAPBEXHLevel2 2" xfId="2561"/>
    <cellStyle name="SAPBEXHLevel2 2 2" xfId="2562"/>
    <cellStyle name="SAPBEXHLevel2 2 3" xfId="2563"/>
    <cellStyle name="SAPBEXHLevel2 2 4" xfId="2564"/>
    <cellStyle name="SAPBEXHLevel2 2 5" xfId="2565"/>
    <cellStyle name="SAPBEXHLevel2 2 6" xfId="2566"/>
    <cellStyle name="SAPBEXHLevel2 2 7" xfId="2567"/>
    <cellStyle name="SAPBEXHLevel2 3" xfId="2568"/>
    <cellStyle name="SAPBEXHLevel2 4" xfId="2569"/>
    <cellStyle name="SAPBEXHLevel2 5" xfId="2570"/>
    <cellStyle name="SAPBEXHLevel2 6" xfId="2571"/>
    <cellStyle name="SAPBEXHLevel2 7" xfId="2572"/>
    <cellStyle name="SAPBEXHLevel2 8" xfId="2573"/>
    <cellStyle name="SAPBEXHLevel2_1.3 Acc Costs NG (2011)" xfId="2574"/>
    <cellStyle name="SAPBEXHLevel2X" xfId="2575"/>
    <cellStyle name="SAPBEXHLevel2X 2" xfId="2576"/>
    <cellStyle name="SAPBEXHLevel2X 2 2" xfId="2577"/>
    <cellStyle name="SAPBEXHLevel2X 2 3" xfId="2578"/>
    <cellStyle name="SAPBEXHLevel2X 2 4" xfId="2579"/>
    <cellStyle name="SAPBEXHLevel2X 2 5" xfId="2580"/>
    <cellStyle name="SAPBEXHLevel2X 2 6" xfId="2581"/>
    <cellStyle name="SAPBEXHLevel2X 2 7" xfId="2582"/>
    <cellStyle name="SAPBEXHLevel2X 3" xfId="2583"/>
    <cellStyle name="SAPBEXHLevel2X 4" xfId="2584"/>
    <cellStyle name="SAPBEXHLevel2X 5" xfId="2585"/>
    <cellStyle name="SAPBEXHLevel2X 6" xfId="2586"/>
    <cellStyle name="SAPBEXHLevel2X 7" xfId="2587"/>
    <cellStyle name="SAPBEXHLevel2X 8" xfId="2588"/>
    <cellStyle name="SAPBEXHLevel2X_1.3 Acc Costs NG (2011)" xfId="2589"/>
    <cellStyle name="SAPBEXHLevel3" xfId="2590"/>
    <cellStyle name="SAPBEXHLevel3 2" xfId="2591"/>
    <cellStyle name="SAPBEXHLevel3 2 2" xfId="2592"/>
    <cellStyle name="SAPBEXHLevel3 2 3" xfId="2593"/>
    <cellStyle name="SAPBEXHLevel3 2 4" xfId="2594"/>
    <cellStyle name="SAPBEXHLevel3 2 5" xfId="2595"/>
    <cellStyle name="SAPBEXHLevel3 2 6" xfId="2596"/>
    <cellStyle name="SAPBEXHLevel3 2 7" xfId="2597"/>
    <cellStyle name="SAPBEXHLevel3 3" xfId="2598"/>
    <cellStyle name="SAPBEXHLevel3 4" xfId="2599"/>
    <cellStyle name="SAPBEXHLevel3 5" xfId="2600"/>
    <cellStyle name="SAPBEXHLevel3 6" xfId="2601"/>
    <cellStyle name="SAPBEXHLevel3 7" xfId="2602"/>
    <cellStyle name="SAPBEXHLevel3 8" xfId="2603"/>
    <cellStyle name="SAPBEXHLevel3_1.3 Acc Costs NG (2011)" xfId="2604"/>
    <cellStyle name="SAPBEXHLevel3X" xfId="2605"/>
    <cellStyle name="SAPBEXHLevel3X 2" xfId="2606"/>
    <cellStyle name="SAPBEXHLevel3X 2 2" xfId="2607"/>
    <cellStyle name="SAPBEXHLevel3X 2 3" xfId="2608"/>
    <cellStyle name="SAPBEXHLevel3X 2 4" xfId="2609"/>
    <cellStyle name="SAPBEXHLevel3X 2 5" xfId="2610"/>
    <cellStyle name="SAPBEXHLevel3X 2 6" xfId="2611"/>
    <cellStyle name="SAPBEXHLevel3X 2 7" xfId="2612"/>
    <cellStyle name="SAPBEXHLevel3X 3" xfId="2613"/>
    <cellStyle name="SAPBEXHLevel3X 4" xfId="2614"/>
    <cellStyle name="SAPBEXHLevel3X 5" xfId="2615"/>
    <cellStyle name="SAPBEXHLevel3X 6" xfId="2616"/>
    <cellStyle name="SAPBEXHLevel3X 7" xfId="2617"/>
    <cellStyle name="SAPBEXHLevel3X 8" xfId="2618"/>
    <cellStyle name="SAPBEXHLevel3X_1.3 Acc Costs NG (2011)" xfId="2619"/>
    <cellStyle name="SAPBEXinputData" xfId="2620"/>
    <cellStyle name="SAPBEXinputData 2" xfId="2621"/>
    <cellStyle name="SAPBEXinputData 2 2" xfId="2622"/>
    <cellStyle name="SAPBEXinputData 2 2 2" xfId="2623"/>
    <cellStyle name="SAPBEXinputData 2 3" xfId="2624"/>
    <cellStyle name="SAPBEXinputData 2 3 2" xfId="2625"/>
    <cellStyle name="SAPBEXinputData 2 4" xfId="2626"/>
    <cellStyle name="SAPBEXinputData 2 4 2" xfId="2627"/>
    <cellStyle name="SAPBEXinputData 2 5" xfId="2628"/>
    <cellStyle name="SAPBEXinputData 3" xfId="2629"/>
    <cellStyle name="SAPBEXinputData 3 2" xfId="2630"/>
    <cellStyle name="SAPBEXinputData 4" xfId="2631"/>
    <cellStyle name="SAPBEXinputData 4 2" xfId="2632"/>
    <cellStyle name="SAPBEXinputData 5" xfId="2633"/>
    <cellStyle name="SAPBEXinputData 5 2" xfId="2634"/>
    <cellStyle name="SAPBEXinputData 6" xfId="2635"/>
    <cellStyle name="SAPBEXinputData_1.3 Acc Costs NG (2011)" xfId="2636"/>
    <cellStyle name="SAPBEXItemHeader" xfId="2637"/>
    <cellStyle name="SAPBEXItemHeader 2" xfId="2638"/>
    <cellStyle name="SAPBEXItemHeader 3" xfId="2639"/>
    <cellStyle name="SAPBEXItemHeader 4" xfId="2640"/>
    <cellStyle name="SAPBEXItemHeader 5" xfId="2641"/>
    <cellStyle name="SAPBEXItemHeader 6" xfId="2642"/>
    <cellStyle name="SAPBEXresData" xfId="2643"/>
    <cellStyle name="SAPBEXresData 2" xfId="2644"/>
    <cellStyle name="SAPBEXresData 3" xfId="2645"/>
    <cellStyle name="SAPBEXresData 4" xfId="2646"/>
    <cellStyle name="SAPBEXresData 5" xfId="2647"/>
    <cellStyle name="SAPBEXresData 6" xfId="2648"/>
    <cellStyle name="SAPBEXresData 7" xfId="2649"/>
    <cellStyle name="SAPBEXresDataEmph" xfId="2650"/>
    <cellStyle name="SAPBEXresDataEmph 2" xfId="2651"/>
    <cellStyle name="SAPBEXresDataEmph 3" xfId="2652"/>
    <cellStyle name="SAPBEXresDataEmph 4" xfId="2653"/>
    <cellStyle name="SAPBEXresDataEmph 5" xfId="2654"/>
    <cellStyle name="SAPBEXresDataEmph 6" xfId="2655"/>
    <cellStyle name="SAPBEXresDataEmph 7" xfId="2656"/>
    <cellStyle name="SAPBEXresItem" xfId="2657"/>
    <cellStyle name="SAPBEXresItem 2" xfId="2658"/>
    <cellStyle name="SAPBEXresItem 3" xfId="2659"/>
    <cellStyle name="SAPBEXresItem 4" xfId="2660"/>
    <cellStyle name="SAPBEXresItem 5" xfId="2661"/>
    <cellStyle name="SAPBEXresItem 6" xfId="2662"/>
    <cellStyle name="SAPBEXresItem 7" xfId="2663"/>
    <cellStyle name="SAPBEXresItemX" xfId="2664"/>
    <cellStyle name="SAPBEXresItemX 2" xfId="2665"/>
    <cellStyle name="SAPBEXresItemX 3" xfId="2666"/>
    <cellStyle name="SAPBEXresItemX 4" xfId="2667"/>
    <cellStyle name="SAPBEXresItemX 5" xfId="2668"/>
    <cellStyle name="SAPBEXresItemX 6" xfId="2669"/>
    <cellStyle name="SAPBEXresItemX 7" xfId="2670"/>
    <cellStyle name="SAPBEXstdData" xfId="2671"/>
    <cellStyle name="SAPBEXstdData 2" xfId="2672"/>
    <cellStyle name="SAPBEXstdData 3" xfId="2673"/>
    <cellStyle name="SAPBEXstdData 4" xfId="2674"/>
    <cellStyle name="SAPBEXstdData 5" xfId="2675"/>
    <cellStyle name="SAPBEXstdData 6" xfId="2676"/>
    <cellStyle name="SAPBEXstdData 7" xfId="2677"/>
    <cellStyle name="SAPBEXstdDataEmph" xfId="2678"/>
    <cellStyle name="SAPBEXstdDataEmph 2" xfId="2679"/>
    <cellStyle name="SAPBEXstdDataEmph 3" xfId="2680"/>
    <cellStyle name="SAPBEXstdDataEmph 4" xfId="2681"/>
    <cellStyle name="SAPBEXstdDataEmph 5" xfId="2682"/>
    <cellStyle name="SAPBEXstdDataEmph 6" xfId="2683"/>
    <cellStyle name="SAPBEXstdDataEmph 7" xfId="2684"/>
    <cellStyle name="SAPBEXstdItem" xfId="2685"/>
    <cellStyle name="SAPBEXstdItem 2" xfId="2686"/>
    <cellStyle name="SAPBEXstdItem 3" xfId="2687"/>
    <cellStyle name="SAPBEXstdItem 4" xfId="2688"/>
    <cellStyle name="SAPBEXstdItem 5" xfId="2689"/>
    <cellStyle name="SAPBEXstdItem 6" xfId="2690"/>
    <cellStyle name="SAPBEXstdItem 7" xfId="2691"/>
    <cellStyle name="SAPBEXstdItemX" xfId="2692"/>
    <cellStyle name="SAPBEXstdItemX 2" xfId="2693"/>
    <cellStyle name="SAPBEXstdItemX 3" xfId="2694"/>
    <cellStyle name="SAPBEXstdItemX 4" xfId="2695"/>
    <cellStyle name="SAPBEXstdItemX 5" xfId="2696"/>
    <cellStyle name="SAPBEXstdItemX 6" xfId="2697"/>
    <cellStyle name="SAPBEXstdItemX 7" xfId="2698"/>
    <cellStyle name="SAPBEXtitle" xfId="2699"/>
    <cellStyle name="SAPBEXunassignedItem" xfId="2700"/>
    <cellStyle name="SAPBEXunassignedItem 2" xfId="2701"/>
    <cellStyle name="SAPBEXunassignedItem 2 2" xfId="2702"/>
    <cellStyle name="SAPBEXunassignedItem 3" xfId="2703"/>
    <cellStyle name="SAPBEXunassignedItem 3 2" xfId="2704"/>
    <cellStyle name="SAPBEXunassignedItem 4" xfId="2705"/>
    <cellStyle name="SAPBEXunassignedItem 4 2" xfId="2706"/>
    <cellStyle name="SAPBEXunassignedItem 5" xfId="2707"/>
    <cellStyle name="SAPBEXundefined" xfId="2708"/>
    <cellStyle name="SAPBEXundefined 2" xfId="2709"/>
    <cellStyle name="SAPBEXundefined 3" xfId="2710"/>
    <cellStyle name="SAPBEXundefined 4" xfId="2711"/>
    <cellStyle name="SAPBEXundefined 5" xfId="2712"/>
    <cellStyle name="SAPBEXundefined 6" xfId="2713"/>
    <cellStyle name="SAPBEXundefined 7" xfId="2714"/>
    <cellStyle name="Sheet Title" xfId="2715"/>
    <cellStyle name="Standard_Anpassen der Amortisation" xfId="2716"/>
    <cellStyle name="Style 1" xfId="2717"/>
    <cellStyle name="Style 1 2" xfId="2718"/>
    <cellStyle name="swpBody01" xfId="2719"/>
    <cellStyle name="Title 2" xfId="2720"/>
    <cellStyle name="Total 1" xfId="2721"/>
    <cellStyle name="Total 1 2" xfId="2722"/>
    <cellStyle name="Total 1 2 2" xfId="2723"/>
    <cellStyle name="Total 1 2 2 2" xfId="2724"/>
    <cellStyle name="Total 1 2 3" xfId="2725"/>
    <cellStyle name="Total 1 3" xfId="2726"/>
    <cellStyle name="Total 1 3 2" xfId="2727"/>
    <cellStyle name="Total 1 3 2 2" xfId="2728"/>
    <cellStyle name="Total 1 3 3" xfId="2729"/>
    <cellStyle name="Total 1 4" xfId="2730"/>
    <cellStyle name="Total 1 4 2" xfId="2731"/>
    <cellStyle name="Total 1 4 2 2" xfId="2732"/>
    <cellStyle name="Total 1 4 3" xfId="2733"/>
    <cellStyle name="Total 1 5" xfId="2734"/>
    <cellStyle name="Total 1 5 2" xfId="2735"/>
    <cellStyle name="Total 1 6" xfId="2736"/>
    <cellStyle name="Total 2" xfId="2737"/>
    <cellStyle name="Total 2 2" xfId="2738"/>
    <cellStyle name="Total 2 3" xfId="2739"/>
    <cellStyle name="Total 2 4" xfId="2740"/>
    <cellStyle name="Total 2 5" xfId="2741"/>
    <cellStyle name="Total 2 6" xfId="2742"/>
    <cellStyle name="Währung [0]_Compiling Utility Macros" xfId="2743"/>
    <cellStyle name="Währung_Compiling Utility Macros" xfId="2744"/>
    <cellStyle name="Warning Text 2" xfId="2745"/>
  </cellStyles>
  <dxfs count="26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2:BD312"/>
  <sheetViews>
    <sheetView zoomScale="70" zoomScaleNormal="70" workbookViewId="0">
      <selection activeCell="AO3" sqref="AO3"/>
    </sheetView>
  </sheetViews>
  <sheetFormatPr defaultRowHeight="12"/>
  <cols>
    <col min="1" max="1" width="4.5" style="1" customWidth="1"/>
    <col min="2" max="2" width="9" style="1"/>
    <col min="3" max="12" width="6.375" style="1" customWidth="1"/>
    <col min="13" max="13" width="10" style="1" customWidth="1"/>
    <col min="14" max="22" width="6.375" style="1" customWidth="1"/>
    <col min="23" max="23" width="3.375" style="1" customWidth="1"/>
    <col min="24" max="24" width="9" style="1"/>
    <col min="25" max="44" width="5.625" style="1" customWidth="1"/>
    <col min="45" max="45" width="9" style="1"/>
    <col min="46" max="46" width="0" style="1" hidden="1" customWidth="1"/>
    <col min="47" max="56" width="7" style="1" customWidth="1"/>
    <col min="57" max="16384" width="9" style="1"/>
  </cols>
  <sheetData>
    <row r="2" spans="2:56" ht="23.25">
      <c r="B2" s="177" t="s">
        <v>0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X2" s="177" t="s">
        <v>1</v>
      </c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</row>
    <row r="3" spans="2:56">
      <c r="M3" s="2"/>
      <c r="AU3" s="2"/>
      <c r="AZ3" s="2"/>
    </row>
    <row r="4" spans="2:56" ht="12.75" thickBot="1"/>
    <row r="5" spans="2:56" ht="13.5" thickBot="1">
      <c r="B5" s="3" t="s">
        <v>2</v>
      </c>
      <c r="C5" s="4"/>
      <c r="D5" s="4"/>
      <c r="E5" s="4"/>
      <c r="F5" s="5"/>
      <c r="L5"/>
      <c r="X5" s="3" t="s">
        <v>2</v>
      </c>
      <c r="Y5" s="4"/>
      <c r="Z5" s="4"/>
      <c r="AA5" s="4"/>
      <c r="AB5" s="5"/>
      <c r="AH5"/>
    </row>
    <row r="6" spans="2:56" ht="12.75" thickBot="1"/>
    <row r="7" spans="2:56" ht="12.75" customHeight="1">
      <c r="B7" s="165"/>
      <c r="C7" s="168" t="s">
        <v>3</v>
      </c>
      <c r="D7" s="169"/>
      <c r="E7" s="169"/>
      <c r="F7" s="169"/>
      <c r="G7" s="169"/>
      <c r="H7" s="169"/>
      <c r="I7" s="169"/>
      <c r="J7" s="169"/>
      <c r="K7" s="169"/>
      <c r="L7" s="169"/>
      <c r="M7" s="169" t="s">
        <v>4</v>
      </c>
      <c r="N7" s="169"/>
      <c r="O7" s="169"/>
      <c r="P7" s="169"/>
      <c r="Q7" s="169"/>
      <c r="R7" s="169"/>
      <c r="S7" s="169"/>
      <c r="T7" s="169"/>
      <c r="U7" s="169"/>
      <c r="V7" s="169"/>
      <c r="X7" s="165"/>
      <c r="Y7" s="168" t="s">
        <v>3</v>
      </c>
      <c r="Z7" s="169"/>
      <c r="AA7" s="169"/>
      <c r="AB7" s="169"/>
      <c r="AC7" s="169"/>
      <c r="AD7" s="169"/>
      <c r="AE7" s="169"/>
      <c r="AF7" s="169"/>
      <c r="AG7" s="169"/>
      <c r="AH7" s="169"/>
      <c r="AI7" s="169" t="s">
        <v>4</v>
      </c>
      <c r="AJ7" s="169"/>
      <c r="AK7" s="169"/>
      <c r="AL7" s="169"/>
      <c r="AM7" s="169"/>
      <c r="AN7" s="169"/>
      <c r="AO7" s="169"/>
      <c r="AP7" s="169"/>
      <c r="AQ7" s="169"/>
      <c r="AR7" s="169"/>
      <c r="AU7" s="170" t="s">
        <v>5</v>
      </c>
      <c r="AV7" s="169"/>
      <c r="AW7" s="169"/>
      <c r="AX7" s="169"/>
      <c r="AY7" s="169"/>
      <c r="AZ7" s="169"/>
      <c r="BA7" s="169"/>
      <c r="BB7" s="169"/>
      <c r="BC7" s="169"/>
      <c r="BD7" s="171"/>
    </row>
    <row r="8" spans="2:56" ht="16.5" customHeight="1">
      <c r="B8" s="166"/>
      <c r="C8" s="172" t="s">
        <v>6</v>
      </c>
      <c r="D8" s="173"/>
      <c r="E8" s="173"/>
      <c r="F8" s="173"/>
      <c r="G8" s="174"/>
      <c r="H8" s="172" t="s">
        <v>7</v>
      </c>
      <c r="I8" s="173"/>
      <c r="J8" s="173"/>
      <c r="K8" s="173"/>
      <c r="L8" s="175"/>
      <c r="M8" s="176" t="s">
        <v>6</v>
      </c>
      <c r="N8" s="173"/>
      <c r="O8" s="173"/>
      <c r="P8" s="173"/>
      <c r="Q8" s="174"/>
      <c r="R8" s="172" t="s">
        <v>7</v>
      </c>
      <c r="S8" s="173"/>
      <c r="T8" s="173"/>
      <c r="U8" s="173"/>
      <c r="V8" s="175"/>
      <c r="X8" s="166"/>
      <c r="Y8" s="172" t="s">
        <v>6</v>
      </c>
      <c r="Z8" s="173"/>
      <c r="AA8" s="173"/>
      <c r="AB8" s="173"/>
      <c r="AC8" s="174"/>
      <c r="AD8" s="172" t="s">
        <v>7</v>
      </c>
      <c r="AE8" s="173"/>
      <c r="AF8" s="173"/>
      <c r="AG8" s="173"/>
      <c r="AH8" s="175"/>
      <c r="AI8" s="176" t="s">
        <v>6</v>
      </c>
      <c r="AJ8" s="173"/>
      <c r="AK8" s="173"/>
      <c r="AL8" s="173"/>
      <c r="AM8" s="174"/>
      <c r="AN8" s="172" t="s">
        <v>7</v>
      </c>
      <c r="AO8" s="173"/>
      <c r="AP8" s="173"/>
      <c r="AQ8" s="173"/>
      <c r="AR8" s="175"/>
      <c r="AU8" s="176" t="s">
        <v>3</v>
      </c>
      <c r="AV8" s="173"/>
      <c r="AW8" s="173"/>
      <c r="AX8" s="173"/>
      <c r="AY8" s="174"/>
      <c r="AZ8" s="173" t="s">
        <v>8</v>
      </c>
      <c r="BA8" s="173"/>
      <c r="BB8" s="173"/>
      <c r="BC8" s="173"/>
      <c r="BD8" s="175"/>
    </row>
    <row r="9" spans="2:56">
      <c r="B9" s="167"/>
      <c r="C9" s="6" t="s">
        <v>9</v>
      </c>
      <c r="D9" s="7" t="s">
        <v>10</v>
      </c>
      <c r="E9" s="7" t="s">
        <v>11</v>
      </c>
      <c r="F9" s="7" t="s">
        <v>12</v>
      </c>
      <c r="G9" s="7" t="s">
        <v>13</v>
      </c>
      <c r="H9" s="7" t="s">
        <v>9</v>
      </c>
      <c r="I9" s="7" t="s">
        <v>10</v>
      </c>
      <c r="J9" s="7" t="s">
        <v>11</v>
      </c>
      <c r="K9" s="7" t="s">
        <v>12</v>
      </c>
      <c r="L9" s="8" t="s">
        <v>13</v>
      </c>
      <c r="M9" s="6" t="s">
        <v>9</v>
      </c>
      <c r="N9" s="7" t="s">
        <v>10</v>
      </c>
      <c r="O9" s="7" t="s">
        <v>11</v>
      </c>
      <c r="P9" s="7" t="s">
        <v>12</v>
      </c>
      <c r="Q9" s="7" t="s">
        <v>13</v>
      </c>
      <c r="R9" s="7" t="s">
        <v>9</v>
      </c>
      <c r="S9" s="7" t="s">
        <v>10</v>
      </c>
      <c r="T9" s="7" t="s">
        <v>11</v>
      </c>
      <c r="U9" s="7" t="s">
        <v>12</v>
      </c>
      <c r="V9" s="8" t="s">
        <v>13</v>
      </c>
      <c r="X9" s="167"/>
      <c r="Y9" s="6" t="s">
        <v>9</v>
      </c>
      <c r="Z9" s="7" t="s">
        <v>10</v>
      </c>
      <c r="AA9" s="7" t="s">
        <v>11</v>
      </c>
      <c r="AB9" s="7" t="s">
        <v>12</v>
      </c>
      <c r="AC9" s="7" t="s">
        <v>13</v>
      </c>
      <c r="AD9" s="7" t="s">
        <v>9</v>
      </c>
      <c r="AE9" s="7" t="s">
        <v>10</v>
      </c>
      <c r="AF9" s="7" t="s">
        <v>11</v>
      </c>
      <c r="AG9" s="7" t="s">
        <v>12</v>
      </c>
      <c r="AH9" s="8" t="s">
        <v>13</v>
      </c>
      <c r="AI9" s="6" t="s">
        <v>9</v>
      </c>
      <c r="AJ9" s="7" t="s">
        <v>10</v>
      </c>
      <c r="AK9" s="7" t="s">
        <v>11</v>
      </c>
      <c r="AL9" s="7" t="s">
        <v>12</v>
      </c>
      <c r="AM9" s="7" t="s">
        <v>13</v>
      </c>
      <c r="AN9" s="7" t="s">
        <v>9</v>
      </c>
      <c r="AO9" s="7" t="s">
        <v>10</v>
      </c>
      <c r="AP9" s="7" t="s">
        <v>11</v>
      </c>
      <c r="AQ9" s="7" t="s">
        <v>12</v>
      </c>
      <c r="AR9" s="8" t="s">
        <v>13</v>
      </c>
      <c r="AU9" s="9" t="s">
        <v>9</v>
      </c>
      <c r="AV9" s="7" t="s">
        <v>10</v>
      </c>
      <c r="AW9" s="7" t="s">
        <v>11</v>
      </c>
      <c r="AX9" s="7" t="s">
        <v>12</v>
      </c>
      <c r="AY9" s="7" t="s">
        <v>13</v>
      </c>
      <c r="AZ9" s="6" t="s">
        <v>9</v>
      </c>
      <c r="BA9" s="7" t="s">
        <v>10</v>
      </c>
      <c r="BB9" s="7" t="s">
        <v>11</v>
      </c>
      <c r="BC9" s="7" t="s">
        <v>12</v>
      </c>
      <c r="BD9" s="8" t="s">
        <v>13</v>
      </c>
    </row>
    <row r="10" spans="2:56">
      <c r="B10" s="10" t="s">
        <v>14</v>
      </c>
      <c r="C10" s="11">
        <v>-24</v>
      </c>
      <c r="D10" s="12">
        <v>-87</v>
      </c>
      <c r="E10" s="12">
        <v>-560</v>
      </c>
      <c r="F10" s="12">
        <v>-1110</v>
      </c>
      <c r="G10" s="13">
        <v>-1549</v>
      </c>
      <c r="H10" s="14">
        <v>3925</v>
      </c>
      <c r="I10" s="12">
        <v>0</v>
      </c>
      <c r="J10" s="12">
        <v>0</v>
      </c>
      <c r="K10" s="12">
        <v>0</v>
      </c>
      <c r="L10" s="15">
        <v>0</v>
      </c>
      <c r="M10" s="11">
        <v>0</v>
      </c>
      <c r="N10" s="12">
        <v>0</v>
      </c>
      <c r="O10" s="12">
        <v>-798</v>
      </c>
      <c r="P10" s="12">
        <v>-1659</v>
      </c>
      <c r="Q10" s="13">
        <v>-1395</v>
      </c>
      <c r="R10" s="14">
        <v>3424</v>
      </c>
      <c r="S10" s="12">
        <v>0</v>
      </c>
      <c r="T10" s="12">
        <v>0</v>
      </c>
      <c r="U10" s="12">
        <v>0</v>
      </c>
      <c r="V10" s="15">
        <v>0</v>
      </c>
      <c r="X10" s="10" t="s">
        <v>14</v>
      </c>
      <c r="Y10" s="11">
        <v>0</v>
      </c>
      <c r="Z10" s="12">
        <v>0</v>
      </c>
      <c r="AA10" s="12">
        <v>0</v>
      </c>
      <c r="AB10" s="12">
        <v>0</v>
      </c>
      <c r="AC10" s="13">
        <v>0</v>
      </c>
      <c r="AD10" s="14">
        <v>0</v>
      </c>
      <c r="AE10" s="12">
        <v>0</v>
      </c>
      <c r="AF10" s="12">
        <v>0</v>
      </c>
      <c r="AG10" s="12">
        <v>0</v>
      </c>
      <c r="AH10" s="15">
        <v>0</v>
      </c>
      <c r="AI10" s="11">
        <v>0</v>
      </c>
      <c r="AJ10" s="12">
        <v>0</v>
      </c>
      <c r="AK10" s="12">
        <v>0</v>
      </c>
      <c r="AL10" s="12">
        <v>0</v>
      </c>
      <c r="AM10" s="13">
        <v>0</v>
      </c>
      <c r="AN10" s="14">
        <v>0</v>
      </c>
      <c r="AO10" s="12">
        <v>0</v>
      </c>
      <c r="AP10" s="12">
        <v>0</v>
      </c>
      <c r="AQ10" s="12">
        <v>0</v>
      </c>
      <c r="AR10" s="15">
        <v>0</v>
      </c>
      <c r="AU10" s="16">
        <v>0.12877237594139321</v>
      </c>
      <c r="AV10" s="12">
        <v>0.55384709817417055</v>
      </c>
      <c r="AW10" s="12">
        <v>1.5985429770930122</v>
      </c>
      <c r="AX10" s="12">
        <v>3.578170187106211</v>
      </c>
      <c r="AY10" s="15">
        <v>6.8080389026220614</v>
      </c>
      <c r="AZ10" s="16">
        <v>24.114158802494838</v>
      </c>
      <c r="BA10" s="12">
        <v>35.903413745575158</v>
      </c>
      <c r="BB10" s="12">
        <v>63.480492286645529</v>
      </c>
      <c r="BC10" s="12">
        <v>102.80743461533379</v>
      </c>
      <c r="BD10" s="15">
        <v>241.14570021087718</v>
      </c>
    </row>
    <row r="11" spans="2:56">
      <c r="B11" s="17" t="s">
        <v>15</v>
      </c>
      <c r="C11" s="18">
        <v>0</v>
      </c>
      <c r="D11" s="19">
        <v>-55</v>
      </c>
      <c r="E11" s="19">
        <v>-434</v>
      </c>
      <c r="F11" s="19">
        <v>-1242</v>
      </c>
      <c r="G11" s="20">
        <v>-1737</v>
      </c>
      <c r="H11" s="21">
        <v>2684</v>
      </c>
      <c r="I11" s="19">
        <v>0</v>
      </c>
      <c r="J11" s="19">
        <v>0</v>
      </c>
      <c r="K11" s="19">
        <v>0</v>
      </c>
      <c r="L11" s="22">
        <v>0</v>
      </c>
      <c r="M11" s="18">
        <v>0</v>
      </c>
      <c r="N11" s="19">
        <v>0</v>
      </c>
      <c r="O11" s="19">
        <v>-514</v>
      </c>
      <c r="P11" s="19">
        <v>-871</v>
      </c>
      <c r="Q11" s="20">
        <v>-1082</v>
      </c>
      <c r="R11" s="21">
        <v>2300</v>
      </c>
      <c r="S11" s="19">
        <v>0</v>
      </c>
      <c r="T11" s="19">
        <v>0</v>
      </c>
      <c r="U11" s="19">
        <v>0</v>
      </c>
      <c r="V11" s="22">
        <v>0</v>
      </c>
      <c r="X11" s="17" t="s">
        <v>15</v>
      </c>
      <c r="Y11" s="18">
        <v>0</v>
      </c>
      <c r="Z11" s="19">
        <v>0</v>
      </c>
      <c r="AA11" s="19">
        <v>0</v>
      </c>
      <c r="AB11" s="19">
        <v>0</v>
      </c>
      <c r="AC11" s="20">
        <v>0</v>
      </c>
      <c r="AD11" s="21">
        <v>0</v>
      </c>
      <c r="AE11" s="19">
        <v>0</v>
      </c>
      <c r="AF11" s="19">
        <v>0</v>
      </c>
      <c r="AG11" s="19">
        <v>0</v>
      </c>
      <c r="AH11" s="22">
        <v>0</v>
      </c>
      <c r="AI11" s="18">
        <v>0</v>
      </c>
      <c r="AJ11" s="19">
        <v>0</v>
      </c>
      <c r="AK11" s="19">
        <v>0</v>
      </c>
      <c r="AL11" s="19">
        <v>0</v>
      </c>
      <c r="AM11" s="20">
        <v>0</v>
      </c>
      <c r="AN11" s="21">
        <v>0</v>
      </c>
      <c r="AO11" s="19">
        <v>0</v>
      </c>
      <c r="AP11" s="19">
        <v>0</v>
      </c>
      <c r="AQ11" s="19">
        <v>0</v>
      </c>
      <c r="AR11" s="22">
        <v>0</v>
      </c>
      <c r="AU11" s="23">
        <v>0.18396053705913318</v>
      </c>
      <c r="AV11" s="19">
        <v>0.79121014024881509</v>
      </c>
      <c r="AW11" s="19">
        <v>2.2836328244185888</v>
      </c>
      <c r="AX11" s="19">
        <v>5.1116716958660167</v>
      </c>
      <c r="AY11" s="22">
        <v>9.7257698608886596</v>
      </c>
      <c r="AZ11" s="23">
        <v>34.448798289278344</v>
      </c>
      <c r="BA11" s="19">
        <v>51.290591065107371</v>
      </c>
      <c r="BB11" s="19">
        <v>90.686417552350761</v>
      </c>
      <c r="BC11" s="19">
        <v>146.86776373619114</v>
      </c>
      <c r="BD11" s="22">
        <v>344.49385744411029</v>
      </c>
    </row>
    <row r="12" spans="2:56">
      <c r="B12" s="17" t="s">
        <v>16</v>
      </c>
      <c r="C12" s="18">
        <v>-8</v>
      </c>
      <c r="D12" s="19">
        <v>-29</v>
      </c>
      <c r="E12" s="19">
        <v>-126</v>
      </c>
      <c r="F12" s="19">
        <v>0</v>
      </c>
      <c r="G12" s="20">
        <v>0</v>
      </c>
      <c r="H12" s="21">
        <v>309</v>
      </c>
      <c r="I12" s="19">
        <v>0</v>
      </c>
      <c r="J12" s="19">
        <v>0</v>
      </c>
      <c r="K12" s="19">
        <v>0</v>
      </c>
      <c r="L12" s="22">
        <v>0</v>
      </c>
      <c r="M12" s="18">
        <v>-5</v>
      </c>
      <c r="N12" s="19">
        <v>-263</v>
      </c>
      <c r="O12" s="19">
        <v>-127</v>
      </c>
      <c r="P12" s="19">
        <v>-477</v>
      </c>
      <c r="Q12" s="20">
        <v>-475</v>
      </c>
      <c r="R12" s="21">
        <v>1199</v>
      </c>
      <c r="S12" s="19">
        <v>0</v>
      </c>
      <c r="T12" s="19">
        <v>0</v>
      </c>
      <c r="U12" s="19">
        <v>0</v>
      </c>
      <c r="V12" s="22">
        <v>0</v>
      </c>
      <c r="X12" s="17" t="s">
        <v>16</v>
      </c>
      <c r="Y12" s="18">
        <v>0</v>
      </c>
      <c r="Z12" s="19">
        <v>0</v>
      </c>
      <c r="AA12" s="19">
        <v>0</v>
      </c>
      <c r="AB12" s="19">
        <v>0</v>
      </c>
      <c r="AC12" s="20">
        <v>0</v>
      </c>
      <c r="AD12" s="21">
        <v>0</v>
      </c>
      <c r="AE12" s="19">
        <v>0</v>
      </c>
      <c r="AF12" s="19">
        <v>0</v>
      </c>
      <c r="AG12" s="19">
        <v>0</v>
      </c>
      <c r="AH12" s="22">
        <v>0</v>
      </c>
      <c r="AI12" s="18">
        <v>0</v>
      </c>
      <c r="AJ12" s="19">
        <v>0</v>
      </c>
      <c r="AK12" s="19">
        <v>0</v>
      </c>
      <c r="AL12" s="19">
        <v>0</v>
      </c>
      <c r="AM12" s="20">
        <v>0</v>
      </c>
      <c r="AN12" s="21">
        <v>0</v>
      </c>
      <c r="AO12" s="19">
        <v>0</v>
      </c>
      <c r="AP12" s="19">
        <v>0</v>
      </c>
      <c r="AQ12" s="19">
        <v>0</v>
      </c>
      <c r="AR12" s="22">
        <v>0</v>
      </c>
      <c r="AU12" s="23">
        <v>0.27594080558869971</v>
      </c>
      <c r="AV12" s="19">
        <v>1.1868152103732226</v>
      </c>
      <c r="AW12" s="19">
        <v>3.425449236627883</v>
      </c>
      <c r="AX12" s="19">
        <v>7.6675075437990241</v>
      </c>
      <c r="AY12" s="22">
        <v>14.588654791332988</v>
      </c>
      <c r="AZ12" s="23">
        <v>51.673197433917508</v>
      </c>
      <c r="BA12" s="19">
        <v>76.935886597661053</v>
      </c>
      <c r="BB12" s="19">
        <v>136.02962632852615</v>
      </c>
      <c r="BC12" s="19">
        <v>220.3016456042867</v>
      </c>
      <c r="BD12" s="22">
        <v>516.74078616616544</v>
      </c>
    </row>
    <row r="13" spans="2:56" ht="12.75" thickBot="1">
      <c r="B13" s="24" t="s">
        <v>17</v>
      </c>
      <c r="C13" s="25">
        <v>-8</v>
      </c>
      <c r="D13" s="26">
        <v>-45</v>
      </c>
      <c r="E13" s="26">
        <v>-192</v>
      </c>
      <c r="F13" s="26">
        <v>-421</v>
      </c>
      <c r="G13" s="27">
        <v>-583</v>
      </c>
      <c r="H13" s="28">
        <v>492</v>
      </c>
      <c r="I13" s="26">
        <v>0</v>
      </c>
      <c r="J13" s="26">
        <v>0</v>
      </c>
      <c r="K13" s="26">
        <v>0</v>
      </c>
      <c r="L13" s="29">
        <v>0</v>
      </c>
      <c r="M13" s="25">
        <v>-6</v>
      </c>
      <c r="N13" s="26">
        <v>-51</v>
      </c>
      <c r="O13" s="26">
        <v>-137</v>
      </c>
      <c r="P13" s="26">
        <v>-193</v>
      </c>
      <c r="Q13" s="27">
        <v>-157</v>
      </c>
      <c r="R13" s="28">
        <v>487</v>
      </c>
      <c r="S13" s="26">
        <v>0</v>
      </c>
      <c r="T13" s="26">
        <v>0</v>
      </c>
      <c r="U13" s="26">
        <v>0</v>
      </c>
      <c r="V13" s="29">
        <v>0</v>
      </c>
      <c r="X13" s="24" t="s">
        <v>17</v>
      </c>
      <c r="Y13" s="25">
        <v>0</v>
      </c>
      <c r="Z13" s="26">
        <v>0</v>
      </c>
      <c r="AA13" s="26">
        <v>0</v>
      </c>
      <c r="AB13" s="26">
        <v>0</v>
      </c>
      <c r="AC13" s="27">
        <v>0</v>
      </c>
      <c r="AD13" s="28">
        <v>0</v>
      </c>
      <c r="AE13" s="26">
        <v>0</v>
      </c>
      <c r="AF13" s="26">
        <v>0</v>
      </c>
      <c r="AG13" s="26">
        <v>0</v>
      </c>
      <c r="AH13" s="29">
        <v>0</v>
      </c>
      <c r="AI13" s="25">
        <v>0</v>
      </c>
      <c r="AJ13" s="26">
        <v>0</v>
      </c>
      <c r="AK13" s="26">
        <v>0</v>
      </c>
      <c r="AL13" s="26">
        <v>0</v>
      </c>
      <c r="AM13" s="27">
        <v>0</v>
      </c>
      <c r="AN13" s="28">
        <v>0</v>
      </c>
      <c r="AO13" s="26">
        <v>0</v>
      </c>
      <c r="AP13" s="26">
        <v>0</v>
      </c>
      <c r="AQ13" s="26">
        <v>0</v>
      </c>
      <c r="AR13" s="29">
        <v>0</v>
      </c>
      <c r="AU13" s="30">
        <v>0.45990134264783294</v>
      </c>
      <c r="AV13" s="26">
        <v>1.978025350622038</v>
      </c>
      <c r="AW13" s="26">
        <v>5.7090820610464723</v>
      </c>
      <c r="AX13" s="26">
        <v>12.779179239665041</v>
      </c>
      <c r="AY13" s="29">
        <v>24.314424652221653</v>
      </c>
      <c r="AZ13" s="30">
        <v>86.121995723195852</v>
      </c>
      <c r="BA13" s="26">
        <v>128.22647766276842</v>
      </c>
      <c r="BB13" s="26">
        <v>226.71604388087692</v>
      </c>
      <c r="BC13" s="26">
        <v>367.16940934047784</v>
      </c>
      <c r="BD13" s="29">
        <v>861.23464361027573</v>
      </c>
    </row>
    <row r="14" spans="2:56" s="33" customFormat="1" ht="12.75" thickBot="1">
      <c r="B14" s="31"/>
      <c r="C14" s="32"/>
      <c r="D14" s="31"/>
      <c r="E14" s="31"/>
      <c r="F14" s="31"/>
      <c r="G14" s="32"/>
      <c r="H14" s="31"/>
      <c r="I14" s="31"/>
      <c r="J14" s="31"/>
      <c r="K14" s="31"/>
      <c r="L14" s="32"/>
      <c r="X14" s="31"/>
      <c r="Y14" s="32"/>
      <c r="Z14" s="31"/>
      <c r="AA14" s="31"/>
      <c r="AB14" s="31"/>
      <c r="AC14" s="32"/>
      <c r="AD14" s="31"/>
      <c r="AE14" s="31"/>
      <c r="AF14" s="31"/>
      <c r="AG14" s="31"/>
      <c r="AH14" s="32"/>
    </row>
    <row r="15" spans="2:56" s="33" customFormat="1" ht="13.5" thickBot="1">
      <c r="B15" s="34" t="s">
        <v>18</v>
      </c>
      <c r="C15" s="35">
        <f>SUM(C10:G13)</f>
        <v>-8210</v>
      </c>
      <c r="D15" s="35"/>
      <c r="E15" s="36"/>
      <c r="F15" s="36"/>
      <c r="G15" s="36"/>
      <c r="H15" s="35">
        <f>SUM(H10:L13)</f>
        <v>7410</v>
      </c>
      <c r="I15" s="35"/>
      <c r="J15" s="38"/>
      <c r="K15" s="38"/>
      <c r="L15" s="34"/>
      <c r="M15" s="35">
        <f>SUM(M10:Q13)</f>
        <v>-8210</v>
      </c>
      <c r="N15" s="39" t="str">
        <f>IF(M15=C15,"Pass","Fail")</f>
        <v>Pass</v>
      </c>
      <c r="O15" s="36"/>
      <c r="P15" s="36"/>
      <c r="Q15" s="36"/>
      <c r="R15" s="35">
        <f>SUM(R10:V13)</f>
        <v>7410</v>
      </c>
      <c r="S15" s="39" t="str">
        <f>IF(R15=H15,"Pass","Fail")</f>
        <v>Pass</v>
      </c>
      <c r="T15" s="36"/>
      <c r="U15" s="36"/>
      <c r="V15" s="36"/>
      <c r="W15" s="36"/>
      <c r="X15" s="34" t="s">
        <v>18</v>
      </c>
      <c r="Y15" s="35">
        <f>SUM(Y10:AC13)</f>
        <v>0</v>
      </c>
      <c r="Z15" s="35"/>
      <c r="AA15" s="36"/>
      <c r="AB15" s="36"/>
      <c r="AC15" s="36"/>
      <c r="AD15" s="35">
        <f>SUM(AD10:AH13)</f>
        <v>0</v>
      </c>
      <c r="AE15" s="35"/>
      <c r="AF15" s="38"/>
      <c r="AG15" s="38"/>
      <c r="AH15" s="34"/>
      <c r="AI15" s="35">
        <f>SUM(AI10:AM13)</f>
        <v>0</v>
      </c>
      <c r="AJ15" s="39" t="str">
        <f>IF(AI15=Y15,"Pass","Fail")</f>
        <v>Pass</v>
      </c>
      <c r="AK15" s="36"/>
      <c r="AL15" s="36"/>
      <c r="AM15" s="36"/>
      <c r="AN15" s="35">
        <f>SUM(AN10:AR13)</f>
        <v>0</v>
      </c>
      <c r="AO15" s="39" t="str">
        <f>IF(AN15=AD15,"Pass","Fail")</f>
        <v>Pass</v>
      </c>
      <c r="AP15" s="36"/>
      <c r="AQ15" s="36"/>
      <c r="AR15" s="36"/>
      <c r="AU15"/>
      <c r="AV15"/>
      <c r="AW15"/>
      <c r="AX15"/>
      <c r="AY15"/>
      <c r="AZ15"/>
      <c r="BA15"/>
      <c r="BB15"/>
      <c r="BC15"/>
      <c r="BD15"/>
    </row>
    <row r="16" spans="2:56" ht="13.5" thickBot="1">
      <c r="B16" s="40" t="s">
        <v>20</v>
      </c>
      <c r="C16" s="41">
        <f>SUM(C10:E13)</f>
        <v>-1568</v>
      </c>
      <c r="D16" s="42">
        <f>IFERROR(SUM(C10:E13)/SUM(C10:G13),0)</f>
        <v>0.19098660170523751</v>
      </c>
      <c r="E16" s="43"/>
      <c r="F16" s="43"/>
      <c r="G16" s="43"/>
      <c r="H16" s="42"/>
      <c r="I16" s="42"/>
      <c r="J16" s="43"/>
      <c r="K16" s="43"/>
      <c r="L16" s="43"/>
      <c r="M16" s="41">
        <f>SUM(M10:N13)</f>
        <v>-325</v>
      </c>
      <c r="N16" s="42">
        <f>IFERROR(SUM(M10:N13)/SUM(M10:Q13),0)</f>
        <v>3.9585870889159561E-2</v>
      </c>
      <c r="O16" s="39" t="str">
        <f>IF(N16&lt;=D16,"Pass","Fail")</f>
        <v>Pass</v>
      </c>
      <c r="P16" s="43"/>
      <c r="Q16" s="43"/>
      <c r="R16" s="42"/>
      <c r="S16" s="43"/>
      <c r="T16" s="43"/>
      <c r="U16" s="43"/>
      <c r="V16" s="43"/>
      <c r="W16" s="43"/>
      <c r="X16" s="40" t="s">
        <v>20</v>
      </c>
      <c r="Y16" s="41">
        <f>SUM(Y10:AA13)</f>
        <v>0</v>
      </c>
      <c r="Z16" s="42">
        <f>IFERROR(SUM(Y10:AA13)/SUM(Y10:AC13),0)</f>
        <v>0</v>
      </c>
      <c r="AA16" s="43"/>
      <c r="AB16" s="43"/>
      <c r="AC16" s="43"/>
      <c r="AD16" s="42"/>
      <c r="AE16" s="43"/>
      <c r="AF16" s="43"/>
      <c r="AG16" s="43"/>
      <c r="AH16" s="43"/>
      <c r="AI16" s="41">
        <f>SUM(AI10:AJ13)</f>
        <v>0</v>
      </c>
      <c r="AJ16" s="42">
        <f>IFERROR(SUM(AI10:AJ13)/SUM(AI10:AM13),0)</f>
        <v>0</v>
      </c>
      <c r="AK16" s="39" t="str">
        <f>IF(AJ16&lt;=Z16,"Pass","Fail")</f>
        <v>Pass</v>
      </c>
      <c r="AL16" s="43"/>
      <c r="AM16" s="43"/>
      <c r="AN16" s="42"/>
      <c r="AO16" s="43"/>
      <c r="AP16" s="43"/>
      <c r="AQ16" s="43"/>
      <c r="AR16" s="43"/>
      <c r="AU16"/>
      <c r="AV16"/>
      <c r="AW16"/>
      <c r="AX16"/>
      <c r="AY16"/>
      <c r="AZ16"/>
      <c r="BA16"/>
      <c r="BB16"/>
      <c r="BC16"/>
      <c r="BD16"/>
    </row>
    <row r="17" spans="2:56">
      <c r="B17" s="44" t="s">
        <v>21</v>
      </c>
      <c r="C17" s="45">
        <f>SUMPRODUCT(C10:G13,AU10:AY13)</f>
        <v>-60953.262078470798</v>
      </c>
      <c r="D17" s="48"/>
      <c r="E17" s="48"/>
      <c r="F17" s="48"/>
      <c r="G17" s="48"/>
      <c r="H17" s="48"/>
      <c r="I17" s="48"/>
      <c r="J17" s="48"/>
      <c r="K17" s="48"/>
      <c r="L17" s="48"/>
      <c r="M17" s="45">
        <f>SUMPRODUCT(M10:Q13,AZ10:BD13)</f>
        <v>-1737388.1537410105</v>
      </c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4" t="s">
        <v>21</v>
      </c>
      <c r="Y17" s="45">
        <f>SUMPRODUCT(Y10:AC13,AU10:AY13)</f>
        <v>0</v>
      </c>
      <c r="Z17" s="48"/>
      <c r="AA17" s="48"/>
      <c r="AB17" s="48"/>
      <c r="AC17" s="48"/>
      <c r="AD17" s="48"/>
      <c r="AE17" s="48"/>
      <c r="AF17" s="48"/>
      <c r="AG17" s="48"/>
      <c r="AH17" s="48"/>
      <c r="AI17" s="45">
        <f>SUMPRODUCT(AI10:AM13,AZ10:BD13)</f>
        <v>0</v>
      </c>
      <c r="AJ17" s="48"/>
      <c r="AK17" s="48"/>
      <c r="AL17" s="48"/>
      <c r="AM17" s="48"/>
      <c r="AN17" s="48"/>
      <c r="AO17" s="48"/>
      <c r="AP17" s="48"/>
      <c r="AQ17" s="48"/>
      <c r="AR17" s="48"/>
      <c r="AU17" s="49"/>
      <c r="AZ17" s="49"/>
    </row>
    <row r="18" spans="2:56" s="33" customFormat="1" ht="12.75" thickBot="1">
      <c r="B18" s="31"/>
      <c r="C18" s="32"/>
      <c r="D18" s="31"/>
      <c r="E18" s="31"/>
      <c r="F18" s="31"/>
      <c r="G18" s="32"/>
      <c r="H18" s="31"/>
      <c r="I18" s="31"/>
      <c r="J18" s="31"/>
      <c r="K18" s="31"/>
      <c r="L18" s="32" t="s">
        <v>23</v>
      </c>
      <c r="M18" s="50">
        <f>SUMPRODUCT(R10:V13,AZ10:BD13)+SUMPRODUCT(M10:Q13,AZ10:BD13)</f>
        <v>-1471691.4622954645</v>
      </c>
      <c r="X18" s="31"/>
      <c r="Y18" s="32"/>
      <c r="Z18" s="31"/>
      <c r="AA18" s="31"/>
      <c r="AB18" s="31"/>
      <c r="AC18" s="32"/>
      <c r="AD18" s="31"/>
      <c r="AE18" s="31"/>
      <c r="AF18" s="31"/>
      <c r="AG18" s="31"/>
      <c r="AH18" s="32" t="s">
        <v>23</v>
      </c>
      <c r="AI18" s="50">
        <f>SUMPRODUCT(AN10:AR13,AZ10:BD13)+SUMPRODUCT(AI10:AM13,AZ10:BD13)</f>
        <v>0</v>
      </c>
    </row>
    <row r="19" spans="2:56" ht="13.5" thickBot="1">
      <c r="B19" s="3" t="s">
        <v>24</v>
      </c>
      <c r="C19" s="4"/>
      <c r="D19" s="4"/>
      <c r="E19" s="4"/>
      <c r="F19" s="5"/>
      <c r="L19"/>
      <c r="X19" s="3" t="s">
        <v>24</v>
      </c>
      <c r="Y19" s="4"/>
      <c r="Z19" s="4"/>
      <c r="AA19" s="4"/>
      <c r="AB19" s="5"/>
      <c r="AH19"/>
    </row>
    <row r="20" spans="2:56" ht="12.75" thickBot="1"/>
    <row r="21" spans="2:56">
      <c r="B21" s="165"/>
      <c r="C21" s="168" t="s">
        <v>3</v>
      </c>
      <c r="D21" s="169"/>
      <c r="E21" s="169"/>
      <c r="F21" s="169"/>
      <c r="G21" s="169"/>
      <c r="H21" s="169"/>
      <c r="I21" s="169"/>
      <c r="J21" s="169"/>
      <c r="K21" s="169"/>
      <c r="L21" s="169"/>
      <c r="M21" s="169" t="s">
        <v>4</v>
      </c>
      <c r="N21" s="169"/>
      <c r="O21" s="169"/>
      <c r="P21" s="169"/>
      <c r="Q21" s="169"/>
      <c r="R21" s="169"/>
      <c r="S21" s="169"/>
      <c r="T21" s="169"/>
      <c r="U21" s="169"/>
      <c r="V21" s="169"/>
      <c r="X21" s="165"/>
      <c r="Y21" s="168" t="s">
        <v>3</v>
      </c>
      <c r="Z21" s="169"/>
      <c r="AA21" s="169"/>
      <c r="AB21" s="169"/>
      <c r="AC21" s="169"/>
      <c r="AD21" s="169"/>
      <c r="AE21" s="169"/>
      <c r="AF21" s="169"/>
      <c r="AG21" s="169"/>
      <c r="AH21" s="169"/>
      <c r="AI21" s="169" t="s">
        <v>4</v>
      </c>
      <c r="AJ21" s="169"/>
      <c r="AK21" s="169"/>
      <c r="AL21" s="169"/>
      <c r="AM21" s="169"/>
      <c r="AN21" s="169"/>
      <c r="AO21" s="169"/>
      <c r="AP21" s="169"/>
      <c r="AQ21" s="169"/>
      <c r="AR21" s="169"/>
      <c r="AU21" s="170" t="s">
        <v>5</v>
      </c>
      <c r="AV21" s="169"/>
      <c r="AW21" s="169"/>
      <c r="AX21" s="169"/>
      <c r="AY21" s="169"/>
      <c r="AZ21" s="169"/>
      <c r="BA21" s="169"/>
      <c r="BB21" s="169"/>
      <c r="BC21" s="169"/>
      <c r="BD21" s="171"/>
    </row>
    <row r="22" spans="2:56">
      <c r="B22" s="166"/>
      <c r="C22" s="172" t="s">
        <v>6</v>
      </c>
      <c r="D22" s="173"/>
      <c r="E22" s="173"/>
      <c r="F22" s="173"/>
      <c r="G22" s="174"/>
      <c r="H22" s="172" t="s">
        <v>7</v>
      </c>
      <c r="I22" s="173"/>
      <c r="J22" s="173"/>
      <c r="K22" s="173"/>
      <c r="L22" s="175"/>
      <c r="M22" s="176" t="s">
        <v>6</v>
      </c>
      <c r="N22" s="173"/>
      <c r="O22" s="173"/>
      <c r="P22" s="173"/>
      <c r="Q22" s="174"/>
      <c r="R22" s="172" t="s">
        <v>7</v>
      </c>
      <c r="S22" s="173"/>
      <c r="T22" s="173"/>
      <c r="U22" s="173"/>
      <c r="V22" s="175"/>
      <c r="X22" s="166"/>
      <c r="Y22" s="172" t="s">
        <v>6</v>
      </c>
      <c r="Z22" s="173"/>
      <c r="AA22" s="173"/>
      <c r="AB22" s="173"/>
      <c r="AC22" s="174"/>
      <c r="AD22" s="172" t="s">
        <v>7</v>
      </c>
      <c r="AE22" s="173"/>
      <c r="AF22" s="173"/>
      <c r="AG22" s="173"/>
      <c r="AH22" s="175"/>
      <c r="AI22" s="176" t="s">
        <v>6</v>
      </c>
      <c r="AJ22" s="173"/>
      <c r="AK22" s="173"/>
      <c r="AL22" s="173"/>
      <c r="AM22" s="174"/>
      <c r="AN22" s="172" t="s">
        <v>7</v>
      </c>
      <c r="AO22" s="173"/>
      <c r="AP22" s="173"/>
      <c r="AQ22" s="173"/>
      <c r="AR22" s="175"/>
      <c r="AU22" s="176" t="s">
        <v>3</v>
      </c>
      <c r="AV22" s="173"/>
      <c r="AW22" s="173"/>
      <c r="AX22" s="173"/>
      <c r="AY22" s="174"/>
      <c r="AZ22" s="173" t="s">
        <v>8</v>
      </c>
      <c r="BA22" s="173"/>
      <c r="BB22" s="173"/>
      <c r="BC22" s="173"/>
      <c r="BD22" s="175"/>
    </row>
    <row r="23" spans="2:56">
      <c r="B23" s="167"/>
      <c r="C23" s="6" t="s">
        <v>9</v>
      </c>
      <c r="D23" s="7" t="s">
        <v>10</v>
      </c>
      <c r="E23" s="7" t="s">
        <v>11</v>
      </c>
      <c r="F23" s="7" t="s">
        <v>12</v>
      </c>
      <c r="G23" s="7" t="s">
        <v>13</v>
      </c>
      <c r="H23" s="7" t="s">
        <v>9</v>
      </c>
      <c r="I23" s="7" t="s">
        <v>10</v>
      </c>
      <c r="J23" s="7" t="s">
        <v>11</v>
      </c>
      <c r="K23" s="7" t="s">
        <v>12</v>
      </c>
      <c r="L23" s="8" t="s">
        <v>13</v>
      </c>
      <c r="M23" s="6" t="s">
        <v>9</v>
      </c>
      <c r="N23" s="7" t="s">
        <v>10</v>
      </c>
      <c r="O23" s="7" t="s">
        <v>11</v>
      </c>
      <c r="P23" s="7" t="s">
        <v>12</v>
      </c>
      <c r="Q23" s="7" t="s">
        <v>13</v>
      </c>
      <c r="R23" s="7" t="s">
        <v>9</v>
      </c>
      <c r="S23" s="7" t="s">
        <v>10</v>
      </c>
      <c r="T23" s="7" t="s">
        <v>11</v>
      </c>
      <c r="U23" s="7" t="s">
        <v>12</v>
      </c>
      <c r="V23" s="8" t="s">
        <v>13</v>
      </c>
      <c r="X23" s="167"/>
      <c r="Y23" s="6" t="s">
        <v>9</v>
      </c>
      <c r="Z23" s="7" t="s">
        <v>10</v>
      </c>
      <c r="AA23" s="7" t="s">
        <v>11</v>
      </c>
      <c r="AB23" s="7" t="s">
        <v>12</v>
      </c>
      <c r="AC23" s="7" t="s">
        <v>13</v>
      </c>
      <c r="AD23" s="7" t="s">
        <v>9</v>
      </c>
      <c r="AE23" s="7" t="s">
        <v>10</v>
      </c>
      <c r="AF23" s="7" t="s">
        <v>11</v>
      </c>
      <c r="AG23" s="7" t="s">
        <v>12</v>
      </c>
      <c r="AH23" s="8" t="s">
        <v>13</v>
      </c>
      <c r="AI23" s="6" t="s">
        <v>9</v>
      </c>
      <c r="AJ23" s="7" t="s">
        <v>10</v>
      </c>
      <c r="AK23" s="7" t="s">
        <v>11</v>
      </c>
      <c r="AL23" s="7" t="s">
        <v>12</v>
      </c>
      <c r="AM23" s="7" t="s">
        <v>13</v>
      </c>
      <c r="AN23" s="7" t="s">
        <v>9</v>
      </c>
      <c r="AO23" s="7" t="s">
        <v>10</v>
      </c>
      <c r="AP23" s="7" t="s">
        <v>11</v>
      </c>
      <c r="AQ23" s="7" t="s">
        <v>12</v>
      </c>
      <c r="AR23" s="8" t="s">
        <v>13</v>
      </c>
      <c r="AU23" s="9" t="s">
        <v>9</v>
      </c>
      <c r="AV23" s="7" t="s">
        <v>10</v>
      </c>
      <c r="AW23" s="7" t="s">
        <v>11</v>
      </c>
      <c r="AX23" s="7" t="s">
        <v>12</v>
      </c>
      <c r="AY23" s="7" t="s">
        <v>13</v>
      </c>
      <c r="AZ23" s="6" t="s">
        <v>9</v>
      </c>
      <c r="BA23" s="7" t="s">
        <v>10</v>
      </c>
      <c r="BB23" s="7" t="s">
        <v>11</v>
      </c>
      <c r="BC23" s="7" t="s">
        <v>12</v>
      </c>
      <c r="BD23" s="8" t="s">
        <v>13</v>
      </c>
    </row>
    <row r="24" spans="2:56">
      <c r="B24" s="10" t="s">
        <v>14</v>
      </c>
      <c r="C24" s="11">
        <v>0</v>
      </c>
      <c r="D24" s="12">
        <v>-1</v>
      </c>
      <c r="E24" s="12">
        <v>-6</v>
      </c>
      <c r="F24" s="12">
        <v>-34</v>
      </c>
      <c r="G24" s="13">
        <v>-149</v>
      </c>
      <c r="H24" s="14">
        <v>181</v>
      </c>
      <c r="I24" s="12">
        <v>0</v>
      </c>
      <c r="J24" s="12">
        <v>0</v>
      </c>
      <c r="K24" s="12">
        <v>0</v>
      </c>
      <c r="L24" s="15">
        <v>0</v>
      </c>
      <c r="M24" s="11">
        <v>0</v>
      </c>
      <c r="N24" s="12">
        <v>0</v>
      </c>
      <c r="O24" s="12">
        <v>0</v>
      </c>
      <c r="P24" s="12">
        <v>-7</v>
      </c>
      <c r="Q24" s="13">
        <v>-94</v>
      </c>
      <c r="R24" s="14">
        <v>94</v>
      </c>
      <c r="S24" s="12">
        <v>0</v>
      </c>
      <c r="T24" s="12">
        <v>0</v>
      </c>
      <c r="U24" s="12">
        <v>0</v>
      </c>
      <c r="V24" s="15">
        <v>0</v>
      </c>
      <c r="X24" s="10" t="s">
        <v>14</v>
      </c>
      <c r="Y24" s="11">
        <v>-1</v>
      </c>
      <c r="Z24" s="12">
        <v>-65</v>
      </c>
      <c r="AA24" s="12">
        <v>0</v>
      </c>
      <c r="AB24" s="12">
        <v>0</v>
      </c>
      <c r="AC24" s="13">
        <v>0</v>
      </c>
      <c r="AD24" s="14">
        <v>1</v>
      </c>
      <c r="AE24" s="12">
        <v>65</v>
      </c>
      <c r="AF24" s="12">
        <v>0</v>
      </c>
      <c r="AG24" s="12">
        <v>0</v>
      </c>
      <c r="AH24" s="15">
        <v>0</v>
      </c>
      <c r="AI24" s="11">
        <v>0</v>
      </c>
      <c r="AJ24" s="12">
        <v>0</v>
      </c>
      <c r="AK24" s="12">
        <v>0</v>
      </c>
      <c r="AL24" s="12">
        <v>0</v>
      </c>
      <c r="AM24" s="13">
        <v>-75</v>
      </c>
      <c r="AN24" s="14">
        <v>75</v>
      </c>
      <c r="AO24" s="12">
        <v>0</v>
      </c>
      <c r="AP24" s="12">
        <v>0</v>
      </c>
      <c r="AQ24" s="12">
        <v>0</v>
      </c>
      <c r="AR24" s="15">
        <v>0</v>
      </c>
      <c r="AU24" s="16">
        <v>7.6091037646252015</v>
      </c>
      <c r="AV24" s="12">
        <v>32.726584478505124</v>
      </c>
      <c r="AW24" s="12">
        <v>94.457210220687784</v>
      </c>
      <c r="AX24" s="12">
        <v>211.43252224817937</v>
      </c>
      <c r="AY24" s="15">
        <v>402.28406181798596</v>
      </c>
      <c r="AZ24" s="16">
        <v>120.52313729734337</v>
      </c>
      <c r="BA24" s="12">
        <v>179.44611295557991</v>
      </c>
      <c r="BB24" s="12">
        <v>317.27700519143849</v>
      </c>
      <c r="BC24" s="12">
        <v>513.83399515680367</v>
      </c>
      <c r="BD24" s="15">
        <v>1205.2519257761812</v>
      </c>
    </row>
    <row r="25" spans="2:56">
      <c r="B25" s="17" t="s">
        <v>15</v>
      </c>
      <c r="C25" s="18">
        <v>0</v>
      </c>
      <c r="D25" s="19">
        <v>-3</v>
      </c>
      <c r="E25" s="19">
        <v>-8</v>
      </c>
      <c r="F25" s="19">
        <v>-42</v>
      </c>
      <c r="G25" s="20">
        <v>-43</v>
      </c>
      <c r="H25" s="21">
        <v>93</v>
      </c>
      <c r="I25" s="19">
        <v>0</v>
      </c>
      <c r="J25" s="19">
        <v>0</v>
      </c>
      <c r="K25" s="19">
        <v>0</v>
      </c>
      <c r="L25" s="22">
        <v>0</v>
      </c>
      <c r="M25" s="18">
        <v>0</v>
      </c>
      <c r="N25" s="19">
        <v>-10</v>
      </c>
      <c r="O25" s="19">
        <v>-10</v>
      </c>
      <c r="P25" s="19">
        <v>-17</v>
      </c>
      <c r="Q25" s="20">
        <v>-77</v>
      </c>
      <c r="R25" s="21">
        <v>111</v>
      </c>
      <c r="S25" s="19">
        <v>0</v>
      </c>
      <c r="T25" s="19">
        <v>0</v>
      </c>
      <c r="U25" s="19">
        <v>0</v>
      </c>
      <c r="V25" s="22">
        <v>0</v>
      </c>
      <c r="X25" s="17" t="s">
        <v>15</v>
      </c>
      <c r="Y25" s="18">
        <v>-1</v>
      </c>
      <c r="Z25" s="19">
        <v>-21</v>
      </c>
      <c r="AA25" s="19">
        <v>0</v>
      </c>
      <c r="AB25" s="19">
        <v>0</v>
      </c>
      <c r="AC25" s="20">
        <v>0</v>
      </c>
      <c r="AD25" s="21">
        <v>1</v>
      </c>
      <c r="AE25" s="19">
        <v>21</v>
      </c>
      <c r="AF25" s="19">
        <v>0</v>
      </c>
      <c r="AG25" s="19">
        <v>0</v>
      </c>
      <c r="AH25" s="22">
        <v>0</v>
      </c>
      <c r="AI25" s="18">
        <v>0</v>
      </c>
      <c r="AJ25" s="19">
        <v>0</v>
      </c>
      <c r="AK25" s="19">
        <v>0</v>
      </c>
      <c r="AL25" s="19">
        <v>0</v>
      </c>
      <c r="AM25" s="20">
        <v>-25</v>
      </c>
      <c r="AN25" s="21">
        <v>25</v>
      </c>
      <c r="AO25" s="19">
        <v>0</v>
      </c>
      <c r="AP25" s="19">
        <v>0</v>
      </c>
      <c r="AQ25" s="19">
        <v>0</v>
      </c>
      <c r="AR25" s="22">
        <v>0</v>
      </c>
      <c r="AU25" s="23">
        <v>10.87014823517886</v>
      </c>
      <c r="AV25" s="19">
        <v>46.752263540721607</v>
      </c>
      <c r="AW25" s="19">
        <v>134.93887174383971</v>
      </c>
      <c r="AX25" s="19">
        <v>302.04646035454198</v>
      </c>
      <c r="AY25" s="22">
        <v>574.69151688283716</v>
      </c>
      <c r="AZ25" s="23">
        <v>172.17591042477625</v>
      </c>
      <c r="BA25" s="19">
        <v>256.35158993654272</v>
      </c>
      <c r="BB25" s="19">
        <v>453.2528645591978</v>
      </c>
      <c r="BC25" s="19">
        <v>734.04856450971954</v>
      </c>
      <c r="BD25" s="22">
        <v>1721.7884653945446</v>
      </c>
    </row>
    <row r="26" spans="2:56">
      <c r="B26" s="17" t="s">
        <v>16</v>
      </c>
      <c r="C26" s="18">
        <v>0</v>
      </c>
      <c r="D26" s="19">
        <v>0</v>
      </c>
      <c r="E26" s="19">
        <v>0</v>
      </c>
      <c r="F26" s="19">
        <v>0</v>
      </c>
      <c r="G26" s="20">
        <v>0</v>
      </c>
      <c r="H26" s="21">
        <v>0</v>
      </c>
      <c r="I26" s="19">
        <v>0</v>
      </c>
      <c r="J26" s="19">
        <v>0</v>
      </c>
      <c r="K26" s="19">
        <v>0</v>
      </c>
      <c r="L26" s="22">
        <v>0</v>
      </c>
      <c r="M26" s="18">
        <v>0</v>
      </c>
      <c r="N26" s="19">
        <v>-6</v>
      </c>
      <c r="O26" s="19">
        <v>-35</v>
      </c>
      <c r="P26" s="19">
        <v>-14</v>
      </c>
      <c r="Q26" s="20">
        <v>-70</v>
      </c>
      <c r="R26" s="21">
        <v>111</v>
      </c>
      <c r="S26" s="19">
        <v>0</v>
      </c>
      <c r="T26" s="19">
        <v>0</v>
      </c>
      <c r="U26" s="19">
        <v>0</v>
      </c>
      <c r="V26" s="22">
        <v>0</v>
      </c>
      <c r="X26" s="17" t="s">
        <v>16</v>
      </c>
      <c r="Y26" s="18">
        <v>0</v>
      </c>
      <c r="Z26" s="19">
        <v>0</v>
      </c>
      <c r="AA26" s="19">
        <v>0</v>
      </c>
      <c r="AB26" s="19">
        <v>0</v>
      </c>
      <c r="AC26" s="20">
        <v>0</v>
      </c>
      <c r="AD26" s="21">
        <v>0</v>
      </c>
      <c r="AE26" s="19">
        <v>0</v>
      </c>
      <c r="AF26" s="19">
        <v>0</v>
      </c>
      <c r="AG26" s="19">
        <v>0</v>
      </c>
      <c r="AH26" s="22">
        <v>0</v>
      </c>
      <c r="AI26" s="18">
        <v>0</v>
      </c>
      <c r="AJ26" s="19">
        <v>0</v>
      </c>
      <c r="AK26" s="19">
        <v>0</v>
      </c>
      <c r="AL26" s="19">
        <v>0</v>
      </c>
      <c r="AM26" s="20">
        <v>0</v>
      </c>
      <c r="AN26" s="21">
        <v>0</v>
      </c>
      <c r="AO26" s="19">
        <v>0</v>
      </c>
      <c r="AP26" s="19">
        <v>0</v>
      </c>
      <c r="AQ26" s="19">
        <v>0</v>
      </c>
      <c r="AR26" s="22">
        <v>0</v>
      </c>
      <c r="AU26" s="23">
        <v>16.30522235276829</v>
      </c>
      <c r="AV26" s="19">
        <v>70.128395311082414</v>
      </c>
      <c r="AW26" s="19">
        <v>202.40830761575955</v>
      </c>
      <c r="AX26" s="19">
        <v>453.06969053181297</v>
      </c>
      <c r="AY26" s="22">
        <v>862.03727532425569</v>
      </c>
      <c r="AZ26" s="23">
        <v>258.26386563716437</v>
      </c>
      <c r="BA26" s="19">
        <v>384.52738490481408</v>
      </c>
      <c r="BB26" s="19">
        <v>679.87929683879679</v>
      </c>
      <c r="BC26" s="19">
        <v>1101.0728467645793</v>
      </c>
      <c r="BD26" s="22">
        <v>2582.6826980918167</v>
      </c>
    </row>
    <row r="27" spans="2:56" ht="12.75" thickBot="1">
      <c r="B27" s="24" t="s">
        <v>17</v>
      </c>
      <c r="C27" s="25">
        <v>0</v>
      </c>
      <c r="D27" s="26">
        <v>0</v>
      </c>
      <c r="E27" s="26">
        <v>-2</v>
      </c>
      <c r="F27" s="26">
        <v>-24</v>
      </c>
      <c r="G27" s="27">
        <v>-28</v>
      </c>
      <c r="H27" s="28">
        <v>42</v>
      </c>
      <c r="I27" s="26">
        <v>0</v>
      </c>
      <c r="J27" s="26">
        <v>0</v>
      </c>
      <c r="K27" s="26">
        <v>0</v>
      </c>
      <c r="L27" s="29">
        <v>0</v>
      </c>
      <c r="M27" s="25">
        <v>0</v>
      </c>
      <c r="N27" s="26">
        <v>0</v>
      </c>
      <c r="O27" s="26">
        <v>0</v>
      </c>
      <c r="P27" s="26">
        <v>0</v>
      </c>
      <c r="Q27" s="27">
        <v>0</v>
      </c>
      <c r="R27" s="28">
        <v>0</v>
      </c>
      <c r="S27" s="26">
        <v>0</v>
      </c>
      <c r="T27" s="26">
        <v>0</v>
      </c>
      <c r="U27" s="26">
        <v>0</v>
      </c>
      <c r="V27" s="29">
        <v>0</v>
      </c>
      <c r="X27" s="24" t="s">
        <v>17</v>
      </c>
      <c r="Y27" s="25">
        <v>0</v>
      </c>
      <c r="Z27" s="26">
        <v>-12</v>
      </c>
      <c r="AA27" s="26">
        <v>0</v>
      </c>
      <c r="AB27" s="26">
        <v>0</v>
      </c>
      <c r="AC27" s="27">
        <v>0</v>
      </c>
      <c r="AD27" s="28">
        <v>0</v>
      </c>
      <c r="AE27" s="26">
        <v>12</v>
      </c>
      <c r="AF27" s="26">
        <v>0</v>
      </c>
      <c r="AG27" s="26">
        <v>0</v>
      </c>
      <c r="AH27" s="29">
        <v>0</v>
      </c>
      <c r="AI27" s="25">
        <v>0</v>
      </c>
      <c r="AJ27" s="26">
        <v>0</v>
      </c>
      <c r="AK27" s="26">
        <v>0</v>
      </c>
      <c r="AL27" s="26">
        <v>0</v>
      </c>
      <c r="AM27" s="27">
        <v>0</v>
      </c>
      <c r="AN27" s="28">
        <v>0</v>
      </c>
      <c r="AO27" s="26">
        <v>0</v>
      </c>
      <c r="AP27" s="26">
        <v>0</v>
      </c>
      <c r="AQ27" s="26">
        <v>0</v>
      </c>
      <c r="AR27" s="29">
        <v>0</v>
      </c>
      <c r="AU27" s="30">
        <v>27.17537058794715</v>
      </c>
      <c r="AV27" s="26">
        <v>116.88065885180401</v>
      </c>
      <c r="AW27" s="26">
        <v>337.34717935959924</v>
      </c>
      <c r="AX27" s="26">
        <v>755.11615088635494</v>
      </c>
      <c r="AY27" s="29">
        <v>1436.7287922070927</v>
      </c>
      <c r="AZ27" s="30">
        <v>430.43977606194062</v>
      </c>
      <c r="BA27" s="26">
        <v>640.87897484135681</v>
      </c>
      <c r="BB27" s="26">
        <v>1133.1321613979947</v>
      </c>
      <c r="BC27" s="26">
        <v>1835.1214112742989</v>
      </c>
      <c r="BD27" s="29">
        <v>4304.4711634863615</v>
      </c>
    </row>
    <row r="28" spans="2:56" ht="12.75" thickBot="1">
      <c r="B28" s="31"/>
      <c r="C28" s="32"/>
      <c r="D28" s="31"/>
      <c r="E28" s="31"/>
      <c r="F28" s="31"/>
      <c r="G28" s="32"/>
      <c r="H28" s="31"/>
      <c r="I28" s="31"/>
      <c r="J28" s="31"/>
      <c r="K28" s="31"/>
      <c r="L28" s="32"/>
      <c r="M28" s="33"/>
      <c r="N28" s="33"/>
      <c r="O28" s="33"/>
      <c r="P28" s="33"/>
      <c r="Q28" s="33"/>
      <c r="R28" s="33"/>
      <c r="S28" s="33"/>
      <c r="T28" s="33"/>
      <c r="U28" s="33"/>
      <c r="V28" s="33"/>
      <c r="X28" s="31"/>
      <c r="Y28" s="32"/>
      <c r="Z28" s="31"/>
      <c r="AA28" s="31"/>
      <c r="AB28" s="31"/>
      <c r="AC28" s="32"/>
      <c r="AD28" s="31"/>
      <c r="AE28" s="31"/>
      <c r="AF28" s="31"/>
      <c r="AG28" s="31"/>
      <c r="AH28" s="32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2:56" ht="13.5" thickBot="1">
      <c r="B29" s="34" t="s">
        <v>18</v>
      </c>
      <c r="C29" s="35">
        <f>SUM(C24:G27)</f>
        <v>-340</v>
      </c>
      <c r="D29" s="35"/>
      <c r="E29" s="36"/>
      <c r="F29" s="36"/>
      <c r="G29" s="36"/>
      <c r="H29" s="35">
        <f>SUM(H24:L27)</f>
        <v>316</v>
      </c>
      <c r="I29" s="35"/>
      <c r="J29" s="38"/>
      <c r="K29" s="38"/>
      <c r="L29" s="34"/>
      <c r="M29" s="35">
        <f>SUM(M24:Q27)</f>
        <v>-340</v>
      </c>
      <c r="N29" s="39" t="str">
        <f>IF(M29=C29,"Pass","Fail")</f>
        <v>Pass</v>
      </c>
      <c r="O29" s="36"/>
      <c r="P29" s="36"/>
      <c r="Q29" s="36"/>
      <c r="R29" s="35">
        <f>SUM(R24:V27)</f>
        <v>316</v>
      </c>
      <c r="S29" s="39" t="str">
        <f>IF(R29=H29,"Pass","Fail")</f>
        <v>Pass</v>
      </c>
      <c r="T29" s="36"/>
      <c r="U29" s="36"/>
      <c r="V29" s="36"/>
      <c r="W29" s="36"/>
      <c r="X29" s="34" t="s">
        <v>18</v>
      </c>
      <c r="Y29" s="35">
        <f>SUM(Y24:AC27)</f>
        <v>-100</v>
      </c>
      <c r="Z29" s="35"/>
      <c r="AA29" s="36"/>
      <c r="AB29" s="36"/>
      <c r="AC29" s="36"/>
      <c r="AD29" s="35">
        <f>SUM(AD24:AH27)</f>
        <v>100</v>
      </c>
      <c r="AE29" s="35"/>
      <c r="AF29" s="38"/>
      <c r="AG29" s="38"/>
      <c r="AH29" s="34"/>
      <c r="AI29" s="35">
        <f>SUM(AI24:AM27)</f>
        <v>-100</v>
      </c>
      <c r="AJ29" s="39" t="str">
        <f>IF(AI29=Y29,"Pass","Fail")</f>
        <v>Pass</v>
      </c>
      <c r="AK29" s="36"/>
      <c r="AL29" s="36"/>
      <c r="AM29" s="36"/>
      <c r="AN29" s="35">
        <f>SUM(AN24:AR27)</f>
        <v>100</v>
      </c>
      <c r="AO29" s="39" t="str">
        <f>IF(AN29=AD29,"Pass","Fail")</f>
        <v>Pass</v>
      </c>
      <c r="AP29" s="36"/>
      <c r="AQ29" s="36"/>
      <c r="AR29" s="36"/>
      <c r="AU29"/>
      <c r="AV29"/>
      <c r="AW29"/>
      <c r="AX29"/>
      <c r="AY29"/>
      <c r="AZ29"/>
      <c r="BA29"/>
      <c r="BB29"/>
      <c r="BC29"/>
      <c r="BD29"/>
    </row>
    <row r="30" spans="2:56" ht="13.5" thickBot="1">
      <c r="B30" s="40" t="s">
        <v>20</v>
      </c>
      <c r="C30" s="41">
        <f>SUM(C24:E27)</f>
        <v>-20</v>
      </c>
      <c r="D30" s="42">
        <f>IFERROR(SUM(C24:E27)/SUM(C24:G27),0)</f>
        <v>5.8823529411764705E-2</v>
      </c>
      <c r="E30" s="43"/>
      <c r="F30" s="43"/>
      <c r="G30" s="43"/>
      <c r="H30" s="42"/>
      <c r="I30" s="42"/>
      <c r="J30" s="43"/>
      <c r="K30" s="43"/>
      <c r="L30" s="43"/>
      <c r="M30" s="41">
        <f>SUM(M24:N27)</f>
        <v>-16</v>
      </c>
      <c r="N30" s="42">
        <f>IFERROR(SUM(M24:N27)/SUM(M24:Q27),0)</f>
        <v>4.7058823529411764E-2</v>
      </c>
      <c r="O30" s="39" t="str">
        <f>IF(N30&lt;=D30,"Pass","Fail")</f>
        <v>Pass</v>
      </c>
      <c r="P30" s="43"/>
      <c r="Q30" s="43"/>
      <c r="R30" s="42"/>
      <c r="S30" s="43"/>
      <c r="T30" s="43"/>
      <c r="U30" s="43"/>
      <c r="V30" s="43"/>
      <c r="W30" s="43"/>
      <c r="X30" s="40" t="s">
        <v>20</v>
      </c>
      <c r="Y30" s="41">
        <f>SUM(Y24:AA27)</f>
        <v>-100</v>
      </c>
      <c r="Z30" s="42">
        <f>IFERROR(SUM(Y24:AA27)/SUM(Y24:AC27),0)</f>
        <v>1</v>
      </c>
      <c r="AA30" s="43"/>
      <c r="AB30" s="43"/>
      <c r="AC30" s="43"/>
      <c r="AD30" s="42"/>
      <c r="AE30" s="43"/>
      <c r="AF30" s="43"/>
      <c r="AG30" s="43"/>
      <c r="AH30" s="43"/>
      <c r="AI30" s="41">
        <f>SUM(AI24:AJ27)</f>
        <v>0</v>
      </c>
      <c r="AJ30" s="42">
        <f>IFERROR(SUM(AI24:AJ27)/SUM(AI24:AM27),0)</f>
        <v>0</v>
      </c>
      <c r="AK30" s="39" t="str">
        <f>IF(AJ30&lt;=Z30,"Pass","Fail")</f>
        <v>Pass</v>
      </c>
      <c r="AL30" s="43"/>
      <c r="AM30" s="43"/>
      <c r="AN30" s="42"/>
      <c r="AO30" s="43"/>
      <c r="AP30" s="43"/>
      <c r="AQ30" s="43"/>
      <c r="AR30" s="43"/>
      <c r="AU30"/>
      <c r="AV30"/>
      <c r="AW30"/>
      <c r="AX30"/>
      <c r="AY30"/>
      <c r="AZ30"/>
      <c r="BA30"/>
      <c r="BB30"/>
      <c r="BC30"/>
      <c r="BD30"/>
    </row>
    <row r="31" spans="2:56">
      <c r="B31" s="44" t="s">
        <v>21</v>
      </c>
      <c r="C31" s="45">
        <f>SUMPRODUCT(C24:G27,AU24:AY27)</f>
        <v>-165371.84330033656</v>
      </c>
      <c r="D31" s="48"/>
      <c r="E31" s="48"/>
      <c r="F31" s="48"/>
      <c r="G31" s="48"/>
      <c r="H31" s="48"/>
      <c r="I31" s="48"/>
      <c r="J31" s="48"/>
      <c r="K31" s="48"/>
      <c r="L31" s="48"/>
      <c r="M31" s="45">
        <f>SUMPRODUCT(M24:Q27,AZ24:BD27)</f>
        <v>-491348.84938597924</v>
      </c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4" t="s">
        <v>21</v>
      </c>
      <c r="Y31" s="45">
        <f>SUMPRODUCT(Y24:AC27,AU24:AY27)</f>
        <v>-4530.0726836794393</v>
      </c>
      <c r="Z31" s="48"/>
      <c r="AA31" s="48"/>
      <c r="AB31" s="48"/>
      <c r="AC31" s="48"/>
      <c r="AD31" s="48"/>
      <c r="AE31" s="48"/>
      <c r="AF31" s="48"/>
      <c r="AG31" s="48"/>
      <c r="AH31" s="48"/>
      <c r="AI31" s="45">
        <f>SUMPRODUCT(AI24:AM27,AZ24:BD27)</f>
        <v>-133438.60606807721</v>
      </c>
      <c r="AJ31" s="48"/>
      <c r="AK31" s="48"/>
      <c r="AL31" s="48"/>
      <c r="AM31" s="48"/>
      <c r="AN31" s="48"/>
      <c r="AO31" s="48"/>
      <c r="AP31" s="48"/>
      <c r="AQ31" s="48"/>
      <c r="AR31" s="48"/>
      <c r="AU31" s="49"/>
      <c r="AZ31" s="49"/>
    </row>
    <row r="32" spans="2:56" s="33" customFormat="1" ht="12.75" thickBot="1">
      <c r="B32" s="31"/>
      <c r="C32" s="32"/>
      <c r="D32" s="31"/>
      <c r="E32" s="31"/>
      <c r="F32" s="31"/>
      <c r="G32" s="32"/>
      <c r="H32" s="31"/>
      <c r="I32" s="31"/>
      <c r="J32" s="31"/>
      <c r="K32" s="31"/>
      <c r="L32" s="32" t="s">
        <v>23</v>
      </c>
      <c r="M32" s="50">
        <f>SUMPRODUCT(R24:V27,AZ24:BD27)+SUMPRODUCT(M24:Q27,AZ24:BD27)</f>
        <v>-432240.85933715355</v>
      </c>
      <c r="X32" s="31"/>
      <c r="Y32" s="32"/>
      <c r="Z32" s="31"/>
      <c r="AA32" s="31"/>
      <c r="AB32" s="31"/>
      <c r="AC32" s="32"/>
      <c r="AD32" s="31"/>
      <c r="AE32" s="31"/>
      <c r="AF32" s="31"/>
      <c r="AG32" s="31"/>
      <c r="AH32" s="32" t="s">
        <v>23</v>
      </c>
      <c r="AI32" s="50">
        <f>SUMPRODUCT(AN24:AR27,AZ24:BD27)+SUMPRODUCT(AI24:AM27,AZ24:BD27)</f>
        <v>-120094.97301015705</v>
      </c>
    </row>
    <row r="33" spans="2:56" ht="13.5" thickBot="1">
      <c r="B33" s="3" t="s">
        <v>25</v>
      </c>
      <c r="C33" s="4"/>
      <c r="D33" s="4"/>
      <c r="E33" s="4"/>
      <c r="F33" s="5"/>
      <c r="L33"/>
      <c r="X33" s="3" t="s">
        <v>25</v>
      </c>
      <c r="Y33" s="4"/>
      <c r="Z33" s="4"/>
      <c r="AA33" s="4"/>
      <c r="AB33" s="5"/>
      <c r="AH33"/>
    </row>
    <row r="34" spans="2:56" ht="12.75" thickBot="1"/>
    <row r="35" spans="2:56">
      <c r="B35" s="165"/>
      <c r="C35" s="168" t="s">
        <v>3</v>
      </c>
      <c r="D35" s="169"/>
      <c r="E35" s="169"/>
      <c r="F35" s="169"/>
      <c r="G35" s="169"/>
      <c r="H35" s="169"/>
      <c r="I35" s="169"/>
      <c r="J35" s="169"/>
      <c r="K35" s="169"/>
      <c r="L35" s="169"/>
      <c r="M35" s="169" t="s">
        <v>4</v>
      </c>
      <c r="N35" s="169"/>
      <c r="O35" s="169"/>
      <c r="P35" s="169"/>
      <c r="Q35" s="169"/>
      <c r="R35" s="169"/>
      <c r="S35" s="169"/>
      <c r="T35" s="169"/>
      <c r="U35" s="169"/>
      <c r="V35" s="169"/>
      <c r="X35" s="165"/>
      <c r="Y35" s="168" t="s">
        <v>3</v>
      </c>
      <c r="Z35" s="169"/>
      <c r="AA35" s="169"/>
      <c r="AB35" s="169"/>
      <c r="AC35" s="169"/>
      <c r="AD35" s="169"/>
      <c r="AE35" s="169"/>
      <c r="AF35" s="169"/>
      <c r="AG35" s="169"/>
      <c r="AH35" s="169"/>
      <c r="AI35" s="169" t="s">
        <v>4</v>
      </c>
      <c r="AJ35" s="169"/>
      <c r="AK35" s="169"/>
      <c r="AL35" s="169"/>
      <c r="AM35" s="169"/>
      <c r="AN35" s="169"/>
      <c r="AO35" s="169"/>
      <c r="AP35" s="169"/>
      <c r="AQ35" s="169"/>
      <c r="AR35" s="169"/>
      <c r="AU35" s="170" t="s">
        <v>5</v>
      </c>
      <c r="AV35" s="169"/>
      <c r="AW35" s="169"/>
      <c r="AX35" s="169"/>
      <c r="AY35" s="169"/>
      <c r="AZ35" s="169"/>
      <c r="BA35" s="169"/>
      <c r="BB35" s="169"/>
      <c r="BC35" s="169"/>
      <c r="BD35" s="171"/>
    </row>
    <row r="36" spans="2:56">
      <c r="B36" s="166"/>
      <c r="C36" s="172" t="s">
        <v>6</v>
      </c>
      <c r="D36" s="173"/>
      <c r="E36" s="173"/>
      <c r="F36" s="173"/>
      <c r="G36" s="174"/>
      <c r="H36" s="172" t="s">
        <v>7</v>
      </c>
      <c r="I36" s="173"/>
      <c r="J36" s="173"/>
      <c r="K36" s="173"/>
      <c r="L36" s="175"/>
      <c r="M36" s="176" t="s">
        <v>6</v>
      </c>
      <c r="N36" s="173"/>
      <c r="O36" s="173"/>
      <c r="P36" s="173"/>
      <c r="Q36" s="174"/>
      <c r="R36" s="172" t="s">
        <v>7</v>
      </c>
      <c r="S36" s="173"/>
      <c r="T36" s="173"/>
      <c r="U36" s="173"/>
      <c r="V36" s="175"/>
      <c r="X36" s="166"/>
      <c r="Y36" s="172" t="s">
        <v>6</v>
      </c>
      <c r="Z36" s="173"/>
      <c r="AA36" s="173"/>
      <c r="AB36" s="173"/>
      <c r="AC36" s="174"/>
      <c r="AD36" s="172" t="s">
        <v>7</v>
      </c>
      <c r="AE36" s="173"/>
      <c r="AF36" s="173"/>
      <c r="AG36" s="173"/>
      <c r="AH36" s="175"/>
      <c r="AI36" s="176" t="s">
        <v>6</v>
      </c>
      <c r="AJ36" s="173"/>
      <c r="AK36" s="173"/>
      <c r="AL36" s="173"/>
      <c r="AM36" s="174"/>
      <c r="AN36" s="172" t="s">
        <v>7</v>
      </c>
      <c r="AO36" s="173"/>
      <c r="AP36" s="173"/>
      <c r="AQ36" s="173"/>
      <c r="AR36" s="175"/>
      <c r="AU36" s="176" t="s">
        <v>3</v>
      </c>
      <c r="AV36" s="173"/>
      <c r="AW36" s="173"/>
      <c r="AX36" s="173"/>
      <c r="AY36" s="174"/>
      <c r="AZ36" s="173" t="s">
        <v>8</v>
      </c>
      <c r="BA36" s="173"/>
      <c r="BB36" s="173"/>
      <c r="BC36" s="173"/>
      <c r="BD36" s="175"/>
    </row>
    <row r="37" spans="2:56">
      <c r="B37" s="167"/>
      <c r="C37" s="6" t="s">
        <v>9</v>
      </c>
      <c r="D37" s="7" t="s">
        <v>10</v>
      </c>
      <c r="E37" s="7" t="s">
        <v>11</v>
      </c>
      <c r="F37" s="7" t="s">
        <v>12</v>
      </c>
      <c r="G37" s="7" t="s">
        <v>13</v>
      </c>
      <c r="H37" s="7" t="s">
        <v>9</v>
      </c>
      <c r="I37" s="7" t="s">
        <v>10</v>
      </c>
      <c r="J37" s="7" t="s">
        <v>11</v>
      </c>
      <c r="K37" s="7" t="s">
        <v>12</v>
      </c>
      <c r="L37" s="8" t="s">
        <v>13</v>
      </c>
      <c r="M37" s="6" t="s">
        <v>9</v>
      </c>
      <c r="N37" s="7" t="s">
        <v>10</v>
      </c>
      <c r="O37" s="7" t="s">
        <v>11</v>
      </c>
      <c r="P37" s="7" t="s">
        <v>12</v>
      </c>
      <c r="Q37" s="7" t="s">
        <v>13</v>
      </c>
      <c r="R37" s="7" t="s">
        <v>9</v>
      </c>
      <c r="S37" s="7" t="s">
        <v>10</v>
      </c>
      <c r="T37" s="7" t="s">
        <v>11</v>
      </c>
      <c r="U37" s="7" t="s">
        <v>12</v>
      </c>
      <c r="V37" s="8" t="s">
        <v>13</v>
      </c>
      <c r="X37" s="167"/>
      <c r="Y37" s="6" t="s">
        <v>9</v>
      </c>
      <c r="Z37" s="7" t="s">
        <v>10</v>
      </c>
      <c r="AA37" s="7" t="s">
        <v>11</v>
      </c>
      <c r="AB37" s="7" t="s">
        <v>12</v>
      </c>
      <c r="AC37" s="7" t="s">
        <v>13</v>
      </c>
      <c r="AD37" s="7" t="s">
        <v>9</v>
      </c>
      <c r="AE37" s="7" t="s">
        <v>10</v>
      </c>
      <c r="AF37" s="7" t="s">
        <v>11</v>
      </c>
      <c r="AG37" s="7" t="s">
        <v>12</v>
      </c>
      <c r="AH37" s="8" t="s">
        <v>13</v>
      </c>
      <c r="AI37" s="6" t="s">
        <v>9</v>
      </c>
      <c r="AJ37" s="7" t="s">
        <v>10</v>
      </c>
      <c r="AK37" s="7" t="s">
        <v>11</v>
      </c>
      <c r="AL37" s="7" t="s">
        <v>12</v>
      </c>
      <c r="AM37" s="7" t="s">
        <v>13</v>
      </c>
      <c r="AN37" s="7" t="s">
        <v>9</v>
      </c>
      <c r="AO37" s="7" t="s">
        <v>10</v>
      </c>
      <c r="AP37" s="7" t="s">
        <v>11</v>
      </c>
      <c r="AQ37" s="7" t="s">
        <v>12</v>
      </c>
      <c r="AR37" s="8" t="s">
        <v>13</v>
      </c>
      <c r="AU37" s="9" t="s">
        <v>9</v>
      </c>
      <c r="AV37" s="7" t="s">
        <v>10</v>
      </c>
      <c r="AW37" s="7" t="s">
        <v>11</v>
      </c>
      <c r="AX37" s="7" t="s">
        <v>12</v>
      </c>
      <c r="AY37" s="7" t="s">
        <v>13</v>
      </c>
      <c r="AZ37" s="6" t="s">
        <v>9</v>
      </c>
      <c r="BA37" s="7" t="s">
        <v>10</v>
      </c>
      <c r="BB37" s="7" t="s">
        <v>11</v>
      </c>
      <c r="BC37" s="7" t="s">
        <v>12</v>
      </c>
      <c r="BD37" s="8" t="s">
        <v>13</v>
      </c>
    </row>
    <row r="38" spans="2:56">
      <c r="B38" s="10" t="s">
        <v>14</v>
      </c>
      <c r="C38" s="133">
        <v>0</v>
      </c>
      <c r="D38" s="134">
        <v>-41</v>
      </c>
      <c r="E38" s="134">
        <v>-147</v>
      </c>
      <c r="F38" s="12">
        <v>-83</v>
      </c>
      <c r="G38" s="13">
        <v>-62</v>
      </c>
      <c r="H38" s="14">
        <v>291</v>
      </c>
      <c r="I38" s="12">
        <v>0</v>
      </c>
      <c r="J38" s="12">
        <v>0</v>
      </c>
      <c r="K38" s="12">
        <v>0</v>
      </c>
      <c r="L38" s="15">
        <v>0</v>
      </c>
      <c r="M38" s="133">
        <v>0</v>
      </c>
      <c r="N38" s="134">
        <v>0</v>
      </c>
      <c r="O38" s="12">
        <v>0</v>
      </c>
      <c r="P38" s="12">
        <v>-61</v>
      </c>
      <c r="Q38" s="13">
        <v>-56</v>
      </c>
      <c r="R38" s="14">
        <v>46</v>
      </c>
      <c r="S38" s="12">
        <v>0</v>
      </c>
      <c r="T38" s="12">
        <v>0</v>
      </c>
      <c r="U38" s="12">
        <v>0</v>
      </c>
      <c r="V38" s="15">
        <v>0</v>
      </c>
      <c r="X38" s="10" t="s">
        <v>14</v>
      </c>
      <c r="Y38" s="133">
        <v>0</v>
      </c>
      <c r="Z38" s="134">
        <v>0</v>
      </c>
      <c r="AA38" s="134">
        <v>0</v>
      </c>
      <c r="AB38" s="12">
        <v>0</v>
      </c>
      <c r="AC38" s="13">
        <v>0</v>
      </c>
      <c r="AD38" s="14">
        <v>0</v>
      </c>
      <c r="AE38" s="12">
        <v>0</v>
      </c>
      <c r="AF38" s="12">
        <v>0</v>
      </c>
      <c r="AG38" s="12">
        <v>0</v>
      </c>
      <c r="AH38" s="15">
        <v>0</v>
      </c>
      <c r="AI38" s="133">
        <v>0</v>
      </c>
      <c r="AJ38" s="134">
        <v>0</v>
      </c>
      <c r="AK38" s="12">
        <v>0</v>
      </c>
      <c r="AL38" s="12">
        <v>0</v>
      </c>
      <c r="AM38" s="13">
        <v>0</v>
      </c>
      <c r="AN38" s="14">
        <v>0</v>
      </c>
      <c r="AO38" s="12">
        <v>0</v>
      </c>
      <c r="AP38" s="12">
        <v>0</v>
      </c>
      <c r="AQ38" s="12">
        <v>0</v>
      </c>
      <c r="AR38" s="15">
        <v>0</v>
      </c>
      <c r="AU38" s="16">
        <v>10.584071134073648</v>
      </c>
      <c r="AV38" s="12">
        <v>45.521852350876735</v>
      </c>
      <c r="AW38" s="12">
        <v>131.38759347056319</v>
      </c>
      <c r="AX38" s="12">
        <v>294.09729775732228</v>
      </c>
      <c r="AY38" s="15">
        <v>559.56696847534317</v>
      </c>
      <c r="AZ38" s="16">
        <v>15.432189086598465</v>
      </c>
      <c r="BA38" s="12">
        <v>22.976885667634015</v>
      </c>
      <c r="BB38" s="12">
        <v>40.625218084593349</v>
      </c>
      <c r="BC38" s="12">
        <v>65.793038168422314</v>
      </c>
      <c r="BD38" s="15">
        <v>154.32452251618372</v>
      </c>
    </row>
    <row r="39" spans="2:56">
      <c r="B39" s="17" t="s">
        <v>15</v>
      </c>
      <c r="C39" s="135">
        <v>0</v>
      </c>
      <c r="D39" s="136">
        <v>-70</v>
      </c>
      <c r="E39" s="136">
        <v>-507</v>
      </c>
      <c r="F39" s="19">
        <v>-132</v>
      </c>
      <c r="G39" s="20">
        <v>-63</v>
      </c>
      <c r="H39" s="21">
        <v>273</v>
      </c>
      <c r="I39" s="19">
        <v>0</v>
      </c>
      <c r="J39" s="19">
        <v>0</v>
      </c>
      <c r="K39" s="19">
        <v>0</v>
      </c>
      <c r="L39" s="22">
        <v>0</v>
      </c>
      <c r="M39" s="135">
        <v>0</v>
      </c>
      <c r="N39" s="136">
        <v>-100</v>
      </c>
      <c r="O39" s="19">
        <v>-367</v>
      </c>
      <c r="P39" s="19">
        <v>-465</v>
      </c>
      <c r="Q39" s="20">
        <v>-511</v>
      </c>
      <c r="R39" s="21">
        <v>530</v>
      </c>
      <c r="S39" s="19">
        <v>0</v>
      </c>
      <c r="T39" s="19">
        <v>0</v>
      </c>
      <c r="U39" s="19">
        <v>0</v>
      </c>
      <c r="V39" s="22">
        <v>0</v>
      </c>
      <c r="X39" s="17" t="s">
        <v>15</v>
      </c>
      <c r="Y39" s="135">
        <v>0</v>
      </c>
      <c r="Z39" s="136">
        <v>0</v>
      </c>
      <c r="AA39" s="136">
        <v>0</v>
      </c>
      <c r="AB39" s="19">
        <v>0</v>
      </c>
      <c r="AC39" s="20">
        <v>0</v>
      </c>
      <c r="AD39" s="21">
        <v>0</v>
      </c>
      <c r="AE39" s="19">
        <v>0</v>
      </c>
      <c r="AF39" s="19">
        <v>0</v>
      </c>
      <c r="AG39" s="19">
        <v>0</v>
      </c>
      <c r="AH39" s="22">
        <v>0</v>
      </c>
      <c r="AI39" s="135">
        <v>0</v>
      </c>
      <c r="AJ39" s="136">
        <v>0</v>
      </c>
      <c r="AK39" s="19">
        <v>0</v>
      </c>
      <c r="AL39" s="19">
        <v>0</v>
      </c>
      <c r="AM39" s="20">
        <v>0</v>
      </c>
      <c r="AN39" s="21">
        <v>0</v>
      </c>
      <c r="AO39" s="19">
        <v>0</v>
      </c>
      <c r="AP39" s="19">
        <v>0</v>
      </c>
      <c r="AQ39" s="19">
        <v>0</v>
      </c>
      <c r="AR39" s="22">
        <v>0</v>
      </c>
      <c r="AU39" s="23">
        <v>15.120101620105213</v>
      </c>
      <c r="AV39" s="19">
        <v>65.031217644109617</v>
      </c>
      <c r="AW39" s="19">
        <v>187.69656210080458</v>
      </c>
      <c r="AX39" s="19">
        <v>420.13899679617464</v>
      </c>
      <c r="AY39" s="22">
        <v>799.38138353620445</v>
      </c>
      <c r="AZ39" s="23">
        <v>22.045984409426378</v>
      </c>
      <c r="BA39" s="19">
        <v>32.824122382334309</v>
      </c>
      <c r="BB39" s="19">
        <v>58.036025835133366</v>
      </c>
      <c r="BC39" s="19">
        <v>93.990054526317593</v>
      </c>
      <c r="BD39" s="22">
        <v>220.46360359454818</v>
      </c>
    </row>
    <row r="40" spans="2:56">
      <c r="B40" s="17" t="s">
        <v>16</v>
      </c>
      <c r="C40" s="135">
        <v>0</v>
      </c>
      <c r="D40" s="136">
        <v>-36</v>
      </c>
      <c r="E40" s="136">
        <v>-255</v>
      </c>
      <c r="F40" s="19">
        <v>-83</v>
      </c>
      <c r="G40" s="20">
        <v>-23</v>
      </c>
      <c r="H40" s="21">
        <v>65</v>
      </c>
      <c r="I40" s="19">
        <v>0</v>
      </c>
      <c r="J40" s="19">
        <v>0</v>
      </c>
      <c r="K40" s="19">
        <v>0</v>
      </c>
      <c r="L40" s="22">
        <v>0</v>
      </c>
      <c r="M40" s="135">
        <v>0</v>
      </c>
      <c r="N40" s="136">
        <v>0</v>
      </c>
      <c r="O40" s="19">
        <v>-55</v>
      </c>
      <c r="P40" s="19">
        <v>-71</v>
      </c>
      <c r="Q40" s="20">
        <v>-58</v>
      </c>
      <c r="R40" s="21">
        <v>70</v>
      </c>
      <c r="S40" s="19">
        <v>0</v>
      </c>
      <c r="T40" s="19">
        <v>0</v>
      </c>
      <c r="U40" s="19">
        <v>0</v>
      </c>
      <c r="V40" s="22">
        <v>0</v>
      </c>
      <c r="X40" s="17" t="s">
        <v>16</v>
      </c>
      <c r="Y40" s="135">
        <v>0</v>
      </c>
      <c r="Z40" s="136">
        <v>0</v>
      </c>
      <c r="AA40" s="136">
        <v>0</v>
      </c>
      <c r="AB40" s="19">
        <v>0</v>
      </c>
      <c r="AC40" s="20">
        <v>0</v>
      </c>
      <c r="AD40" s="21">
        <v>0</v>
      </c>
      <c r="AE40" s="19">
        <v>0</v>
      </c>
      <c r="AF40" s="19">
        <v>0</v>
      </c>
      <c r="AG40" s="19">
        <v>0</v>
      </c>
      <c r="AH40" s="22">
        <v>0</v>
      </c>
      <c r="AI40" s="135">
        <v>0</v>
      </c>
      <c r="AJ40" s="136">
        <v>0</v>
      </c>
      <c r="AK40" s="19">
        <v>0</v>
      </c>
      <c r="AL40" s="19">
        <v>0</v>
      </c>
      <c r="AM40" s="20">
        <v>0</v>
      </c>
      <c r="AN40" s="21">
        <v>0</v>
      </c>
      <c r="AO40" s="19">
        <v>0</v>
      </c>
      <c r="AP40" s="19">
        <v>0</v>
      </c>
      <c r="AQ40" s="19">
        <v>0</v>
      </c>
      <c r="AR40" s="22">
        <v>0</v>
      </c>
      <c r="AU40" s="23">
        <v>22.680152430157822</v>
      </c>
      <c r="AV40" s="19">
        <v>97.546826466164433</v>
      </c>
      <c r="AW40" s="19">
        <v>281.54484315120686</v>
      </c>
      <c r="AX40" s="19">
        <v>630.20849519426201</v>
      </c>
      <c r="AY40" s="22">
        <v>1199.0720753043067</v>
      </c>
      <c r="AZ40" s="23">
        <v>33.068976614139572</v>
      </c>
      <c r="BA40" s="19">
        <v>49.236183573501464</v>
      </c>
      <c r="BB40" s="19">
        <v>87.054038752700052</v>
      </c>
      <c r="BC40" s="19">
        <v>140.9850817894764</v>
      </c>
      <c r="BD40" s="22">
        <v>330.69540539182225</v>
      </c>
    </row>
    <row r="41" spans="2:56" ht="12.75" thickBot="1">
      <c r="B41" s="24" t="s">
        <v>17</v>
      </c>
      <c r="C41" s="137">
        <v>0</v>
      </c>
      <c r="D41" s="138">
        <v>-16</v>
      </c>
      <c r="E41" s="138">
        <v>-140</v>
      </c>
      <c r="F41" s="26">
        <v>-69</v>
      </c>
      <c r="G41" s="27">
        <v>-17</v>
      </c>
      <c r="H41" s="28">
        <v>17</v>
      </c>
      <c r="I41" s="26">
        <v>0</v>
      </c>
      <c r="J41" s="26">
        <v>0</v>
      </c>
      <c r="K41" s="26">
        <v>0</v>
      </c>
      <c r="L41" s="29">
        <v>0</v>
      </c>
      <c r="M41" s="137">
        <v>0</v>
      </c>
      <c r="N41" s="138">
        <v>0</v>
      </c>
      <c r="O41" s="26">
        <v>0</v>
      </c>
      <c r="P41" s="26">
        <v>0</v>
      </c>
      <c r="Q41" s="27">
        <v>0</v>
      </c>
      <c r="R41" s="28">
        <v>0</v>
      </c>
      <c r="S41" s="26">
        <v>0</v>
      </c>
      <c r="T41" s="26">
        <v>0</v>
      </c>
      <c r="U41" s="26">
        <v>0</v>
      </c>
      <c r="V41" s="29">
        <v>0</v>
      </c>
      <c r="X41" s="24" t="s">
        <v>17</v>
      </c>
      <c r="Y41" s="137">
        <v>0</v>
      </c>
      <c r="Z41" s="138">
        <v>0</v>
      </c>
      <c r="AA41" s="138">
        <v>0</v>
      </c>
      <c r="AB41" s="26">
        <v>0</v>
      </c>
      <c r="AC41" s="27">
        <v>0</v>
      </c>
      <c r="AD41" s="28">
        <v>0</v>
      </c>
      <c r="AE41" s="26">
        <v>0</v>
      </c>
      <c r="AF41" s="26">
        <v>0</v>
      </c>
      <c r="AG41" s="26">
        <v>0</v>
      </c>
      <c r="AH41" s="29">
        <v>0</v>
      </c>
      <c r="AI41" s="137">
        <v>0</v>
      </c>
      <c r="AJ41" s="138">
        <v>0</v>
      </c>
      <c r="AK41" s="26">
        <v>0</v>
      </c>
      <c r="AL41" s="26">
        <v>0</v>
      </c>
      <c r="AM41" s="27">
        <v>0</v>
      </c>
      <c r="AN41" s="28">
        <v>0</v>
      </c>
      <c r="AO41" s="26">
        <v>0</v>
      </c>
      <c r="AP41" s="26">
        <v>0</v>
      </c>
      <c r="AQ41" s="26">
        <v>0</v>
      </c>
      <c r="AR41" s="29">
        <v>0</v>
      </c>
      <c r="AU41" s="30">
        <v>37.800254050263028</v>
      </c>
      <c r="AV41" s="26">
        <v>162.57804411027405</v>
      </c>
      <c r="AW41" s="26">
        <v>469.24140525201142</v>
      </c>
      <c r="AX41" s="26">
        <v>1050.3474919904365</v>
      </c>
      <c r="AY41" s="29">
        <v>1998.4534588405111</v>
      </c>
      <c r="AZ41" s="30">
        <v>55.114961023565947</v>
      </c>
      <c r="BA41" s="26">
        <v>82.060305955835773</v>
      </c>
      <c r="BB41" s="26">
        <v>145.09006458783341</v>
      </c>
      <c r="BC41" s="26">
        <v>234.97513631579397</v>
      </c>
      <c r="BD41" s="29">
        <v>551.1590089863704</v>
      </c>
    </row>
    <row r="42" spans="2:56" ht="12.75" thickBot="1">
      <c r="B42" s="31"/>
      <c r="C42" s="32"/>
      <c r="D42" s="31"/>
      <c r="E42" s="31"/>
      <c r="F42" s="31"/>
      <c r="G42" s="32"/>
      <c r="H42" s="31"/>
      <c r="I42" s="31"/>
      <c r="J42" s="31"/>
      <c r="K42" s="31"/>
      <c r="L42" s="32"/>
      <c r="M42" s="33"/>
      <c r="N42" s="33"/>
      <c r="O42" s="33"/>
      <c r="P42" s="33"/>
      <c r="Q42" s="33"/>
      <c r="R42" s="33"/>
      <c r="S42" s="33"/>
      <c r="T42" s="33"/>
      <c r="U42" s="33"/>
      <c r="V42" s="33"/>
      <c r="X42" s="31"/>
      <c r="Y42" s="32"/>
      <c r="Z42" s="31"/>
      <c r="AA42" s="31"/>
      <c r="AB42" s="31"/>
      <c r="AC42" s="32"/>
      <c r="AD42" s="31"/>
      <c r="AE42" s="31"/>
      <c r="AF42" s="31"/>
      <c r="AG42" s="31"/>
      <c r="AH42" s="32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2:56" ht="13.5" thickBot="1">
      <c r="B43" s="34" t="s">
        <v>18</v>
      </c>
      <c r="C43" s="35">
        <f>SUM(C38:G41)</f>
        <v>-1744</v>
      </c>
      <c r="D43" s="35"/>
      <c r="E43" s="36"/>
      <c r="F43" s="36"/>
      <c r="G43" s="36"/>
      <c r="H43" s="35">
        <f>SUM(H38:L41)</f>
        <v>646</v>
      </c>
      <c r="I43" s="35"/>
      <c r="J43" s="38"/>
      <c r="K43" s="38"/>
      <c r="L43" s="34"/>
      <c r="M43" s="35">
        <f>SUM(M38:Q41)</f>
        <v>-1744</v>
      </c>
      <c r="N43" s="39" t="str">
        <f>IF(M43=C43,"Pass","Fail")</f>
        <v>Pass</v>
      </c>
      <c r="O43" s="36"/>
      <c r="P43" s="36"/>
      <c r="Q43" s="36"/>
      <c r="R43" s="35">
        <f>SUM(R38:V41)</f>
        <v>646</v>
      </c>
      <c r="S43" s="39" t="str">
        <f>IF(R43=H43,"Pass","Fail")</f>
        <v>Pass</v>
      </c>
      <c r="T43" s="36"/>
      <c r="U43" s="36"/>
      <c r="V43" s="36"/>
      <c r="W43" s="36"/>
      <c r="X43" s="34" t="s">
        <v>18</v>
      </c>
      <c r="Y43" s="35">
        <f>SUM(Y38:AC41)</f>
        <v>0</v>
      </c>
      <c r="Z43" s="35"/>
      <c r="AA43" s="36"/>
      <c r="AB43" s="36"/>
      <c r="AC43" s="36"/>
      <c r="AD43" s="35">
        <f>SUM(AD38:AH41)</f>
        <v>0</v>
      </c>
      <c r="AE43" s="35"/>
      <c r="AF43" s="38"/>
      <c r="AG43" s="38"/>
      <c r="AH43" s="34"/>
      <c r="AI43" s="35">
        <f>SUM(AI38:AM41)</f>
        <v>0</v>
      </c>
      <c r="AJ43" s="39" t="str">
        <f>IF(AI43=Y43,"Pass","Fail")</f>
        <v>Pass</v>
      </c>
      <c r="AK43" s="36"/>
      <c r="AL43" s="36"/>
      <c r="AM43" s="36"/>
      <c r="AN43" s="35">
        <f>SUM(AN38:AR41)</f>
        <v>0</v>
      </c>
      <c r="AO43" s="39" t="str">
        <f>IF(AN43=AD43,"Pass","Fail")</f>
        <v>Pass</v>
      </c>
      <c r="AP43" s="36"/>
      <c r="AQ43" s="36"/>
      <c r="AR43" s="36"/>
      <c r="AU43"/>
      <c r="AV43"/>
      <c r="AW43"/>
      <c r="AX43"/>
      <c r="AY43"/>
      <c r="AZ43"/>
      <c r="BA43"/>
      <c r="BB43"/>
      <c r="BC43"/>
      <c r="BD43"/>
    </row>
    <row r="44" spans="2:56" ht="13.5" thickBot="1">
      <c r="B44" s="40" t="s">
        <v>20</v>
      </c>
      <c r="C44" s="41">
        <f>SUM(C38:E41)</f>
        <v>-1212</v>
      </c>
      <c r="D44" s="42">
        <f>IFERROR(SUM(C38:E41)/SUM(C38:G41),0)</f>
        <v>0.69495412844036697</v>
      </c>
      <c r="E44" s="43"/>
      <c r="F44" s="43"/>
      <c r="G44" s="43"/>
      <c r="H44" s="42"/>
      <c r="I44" s="42"/>
      <c r="J44" s="43"/>
      <c r="K44" s="43"/>
      <c r="L44" s="43"/>
      <c r="M44" s="41">
        <f>SUM(M38:N41)</f>
        <v>-100</v>
      </c>
      <c r="N44" s="42">
        <f>IFERROR(SUM(M38:N41)/SUM(M38:Q41),0)</f>
        <v>5.7339449541284407E-2</v>
      </c>
      <c r="O44" s="39" t="str">
        <f>IF(N44&lt;=D44,"Pass","Fail")</f>
        <v>Pass</v>
      </c>
      <c r="P44" s="43"/>
      <c r="Q44" s="43"/>
      <c r="R44" s="42"/>
      <c r="S44" s="43"/>
      <c r="T44" s="43"/>
      <c r="U44" s="43"/>
      <c r="V44" s="43"/>
      <c r="W44" s="43"/>
      <c r="X44" s="40" t="s">
        <v>20</v>
      </c>
      <c r="Y44" s="41">
        <f>SUM(Y38:AA41)</f>
        <v>0</v>
      </c>
      <c r="Z44" s="42">
        <f>IFERROR(SUM(Y38:AA41)/SUM(Y38:AC41),0)</f>
        <v>0</v>
      </c>
      <c r="AA44" s="43"/>
      <c r="AB44" s="43"/>
      <c r="AC44" s="43"/>
      <c r="AD44" s="42"/>
      <c r="AE44" s="43"/>
      <c r="AF44" s="43"/>
      <c r="AG44" s="43"/>
      <c r="AH44" s="43"/>
      <c r="AI44" s="41">
        <f>SUM(AI38:AJ41)</f>
        <v>0</v>
      </c>
      <c r="AJ44" s="42">
        <f>IFERROR(SUM(AI38:AJ41)/SUM(AI38:AM41),0)</f>
        <v>0</v>
      </c>
      <c r="AK44" s="39" t="str">
        <f>IF(AJ44&lt;=Z44,"Pass","Fail")</f>
        <v>Pass</v>
      </c>
      <c r="AL44" s="43"/>
      <c r="AM44" s="43"/>
      <c r="AN44" s="42"/>
      <c r="AO44" s="43"/>
      <c r="AP44" s="43"/>
      <c r="AQ44" s="43"/>
      <c r="AR44" s="43"/>
      <c r="AU44"/>
      <c r="AV44"/>
      <c r="AW44"/>
      <c r="AX44"/>
      <c r="AY44"/>
      <c r="AZ44"/>
      <c r="BA44"/>
      <c r="BB44"/>
      <c r="BC44"/>
      <c r="BD44"/>
    </row>
    <row r="45" spans="2:56">
      <c r="B45" s="44" t="s">
        <v>21</v>
      </c>
      <c r="C45" s="45">
        <f>SUMPRODUCT(C38:G41,AU38:AY41)</f>
        <v>-615751.63168409665</v>
      </c>
      <c r="D45" s="48"/>
      <c r="E45" s="48"/>
      <c r="F45" s="48"/>
      <c r="G45" s="48"/>
      <c r="H45" s="48"/>
      <c r="I45" s="48"/>
      <c r="J45" s="48"/>
      <c r="K45" s="48"/>
      <c r="L45" s="48"/>
      <c r="M45" s="45">
        <f>SUMPRODUCT(M38:Q41,AZ38:BD41)</f>
        <v>-227577.70555163626</v>
      </c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4" t="s">
        <v>21</v>
      </c>
      <c r="Y45" s="45">
        <f>SUMPRODUCT(Y38:AC41,AU38:AY41)</f>
        <v>0</v>
      </c>
      <c r="Z45" s="48"/>
      <c r="AA45" s="48"/>
      <c r="AB45" s="48"/>
      <c r="AC45" s="48"/>
      <c r="AD45" s="48"/>
      <c r="AE45" s="48"/>
      <c r="AF45" s="48"/>
      <c r="AG45" s="48"/>
      <c r="AH45" s="48"/>
      <c r="AI45" s="45">
        <f>SUMPRODUCT(AI38:AM41,AZ38:BD41)</f>
        <v>0</v>
      </c>
      <c r="AJ45" s="48"/>
      <c r="AK45" s="48"/>
      <c r="AL45" s="48"/>
      <c r="AM45" s="48"/>
      <c r="AN45" s="48"/>
      <c r="AO45" s="48"/>
      <c r="AP45" s="48"/>
      <c r="AQ45" s="48"/>
      <c r="AR45" s="48"/>
      <c r="AU45" s="49"/>
      <c r="AZ45" s="49"/>
    </row>
    <row r="46" spans="2:56" s="33" customFormat="1" ht="12.75" thickBot="1">
      <c r="B46" s="31"/>
      <c r="C46" s="32"/>
      <c r="D46" s="31"/>
      <c r="E46" s="31"/>
      <c r="F46" s="31"/>
      <c r="G46" s="32"/>
      <c r="H46" s="31"/>
      <c r="I46" s="31"/>
      <c r="J46" s="31"/>
      <c r="K46" s="31"/>
      <c r="L46" s="32" t="s">
        <v>23</v>
      </c>
      <c r="M46" s="50">
        <f>SUMPRODUCT(R38:V41,AZ38:BD41)+SUMPRODUCT(M38:Q41,AZ38:BD41)</f>
        <v>-212868.62475366698</v>
      </c>
      <c r="X46" s="31"/>
      <c r="Y46" s="32"/>
      <c r="Z46" s="31"/>
      <c r="AA46" s="31"/>
      <c r="AB46" s="31"/>
      <c r="AC46" s="32"/>
      <c r="AD46" s="31"/>
      <c r="AE46" s="31"/>
      <c r="AF46" s="31"/>
      <c r="AG46" s="31"/>
      <c r="AH46" s="32" t="s">
        <v>23</v>
      </c>
      <c r="AI46" s="50">
        <f>SUMPRODUCT(AN38:AR41,AZ38:BD41)+SUMPRODUCT(AI38:AM41,AZ38:BD41)</f>
        <v>0</v>
      </c>
    </row>
    <row r="47" spans="2:56" ht="13.5" thickBot="1">
      <c r="B47" s="3" t="s">
        <v>26</v>
      </c>
      <c r="C47" s="4"/>
      <c r="D47" s="4"/>
      <c r="E47" s="4"/>
      <c r="F47" s="5"/>
      <c r="L47"/>
      <c r="X47" s="3" t="s">
        <v>26</v>
      </c>
      <c r="Y47" s="4"/>
      <c r="Z47" s="4"/>
      <c r="AA47" s="4"/>
      <c r="AB47" s="5"/>
      <c r="AH47"/>
    </row>
    <row r="48" spans="2:56" ht="12.75" thickBot="1"/>
    <row r="49" spans="2:56">
      <c r="B49" s="165"/>
      <c r="C49" s="168" t="s">
        <v>3</v>
      </c>
      <c r="D49" s="169"/>
      <c r="E49" s="169"/>
      <c r="F49" s="169"/>
      <c r="G49" s="169"/>
      <c r="H49" s="169"/>
      <c r="I49" s="169"/>
      <c r="J49" s="169"/>
      <c r="K49" s="169"/>
      <c r="L49" s="169"/>
      <c r="M49" s="169" t="s">
        <v>4</v>
      </c>
      <c r="N49" s="169"/>
      <c r="O49" s="169"/>
      <c r="P49" s="169"/>
      <c r="Q49" s="169"/>
      <c r="R49" s="169"/>
      <c r="S49" s="169"/>
      <c r="T49" s="169"/>
      <c r="U49" s="169"/>
      <c r="V49" s="169"/>
      <c r="X49" s="165"/>
      <c r="Y49" s="168" t="s">
        <v>3</v>
      </c>
      <c r="Z49" s="169"/>
      <c r="AA49" s="169"/>
      <c r="AB49" s="169"/>
      <c r="AC49" s="169"/>
      <c r="AD49" s="169"/>
      <c r="AE49" s="169"/>
      <c r="AF49" s="169"/>
      <c r="AG49" s="169"/>
      <c r="AH49" s="169"/>
      <c r="AI49" s="169" t="s">
        <v>4</v>
      </c>
      <c r="AJ49" s="169"/>
      <c r="AK49" s="169"/>
      <c r="AL49" s="169"/>
      <c r="AM49" s="169"/>
      <c r="AN49" s="169"/>
      <c r="AO49" s="169"/>
      <c r="AP49" s="169"/>
      <c r="AQ49" s="169"/>
      <c r="AR49" s="169"/>
      <c r="AU49" s="170" t="s">
        <v>5</v>
      </c>
      <c r="AV49" s="169"/>
      <c r="AW49" s="169"/>
      <c r="AX49" s="169"/>
      <c r="AY49" s="169"/>
      <c r="AZ49" s="169"/>
      <c r="BA49" s="169"/>
      <c r="BB49" s="169"/>
      <c r="BC49" s="169"/>
      <c r="BD49" s="171"/>
    </row>
    <row r="50" spans="2:56">
      <c r="B50" s="166"/>
      <c r="C50" s="172" t="s">
        <v>6</v>
      </c>
      <c r="D50" s="173"/>
      <c r="E50" s="173"/>
      <c r="F50" s="173"/>
      <c r="G50" s="174"/>
      <c r="H50" s="172" t="s">
        <v>7</v>
      </c>
      <c r="I50" s="173"/>
      <c r="J50" s="173"/>
      <c r="K50" s="173"/>
      <c r="L50" s="175"/>
      <c r="M50" s="176" t="s">
        <v>6</v>
      </c>
      <c r="N50" s="173"/>
      <c r="O50" s="173"/>
      <c r="P50" s="173"/>
      <c r="Q50" s="174"/>
      <c r="R50" s="172" t="s">
        <v>7</v>
      </c>
      <c r="S50" s="173"/>
      <c r="T50" s="173"/>
      <c r="U50" s="173"/>
      <c r="V50" s="175"/>
      <c r="X50" s="166"/>
      <c r="Y50" s="172" t="s">
        <v>6</v>
      </c>
      <c r="Z50" s="173"/>
      <c r="AA50" s="173"/>
      <c r="AB50" s="173"/>
      <c r="AC50" s="174"/>
      <c r="AD50" s="172" t="s">
        <v>7</v>
      </c>
      <c r="AE50" s="173"/>
      <c r="AF50" s="173"/>
      <c r="AG50" s="173"/>
      <c r="AH50" s="175"/>
      <c r="AI50" s="176" t="s">
        <v>6</v>
      </c>
      <c r="AJ50" s="173"/>
      <c r="AK50" s="173"/>
      <c r="AL50" s="173"/>
      <c r="AM50" s="174"/>
      <c r="AN50" s="172" t="s">
        <v>7</v>
      </c>
      <c r="AO50" s="173"/>
      <c r="AP50" s="173"/>
      <c r="AQ50" s="173"/>
      <c r="AR50" s="175"/>
      <c r="AU50" s="176" t="s">
        <v>3</v>
      </c>
      <c r="AV50" s="173"/>
      <c r="AW50" s="173"/>
      <c r="AX50" s="173"/>
      <c r="AY50" s="174"/>
      <c r="AZ50" s="173" t="s">
        <v>8</v>
      </c>
      <c r="BA50" s="173"/>
      <c r="BB50" s="173"/>
      <c r="BC50" s="173"/>
      <c r="BD50" s="175"/>
    </row>
    <row r="51" spans="2:56">
      <c r="B51" s="167"/>
      <c r="C51" s="6" t="s">
        <v>9</v>
      </c>
      <c r="D51" s="7" t="s">
        <v>10</v>
      </c>
      <c r="E51" s="7" t="s">
        <v>11</v>
      </c>
      <c r="F51" s="7" t="s">
        <v>12</v>
      </c>
      <c r="G51" s="7" t="s">
        <v>13</v>
      </c>
      <c r="H51" s="7" t="s">
        <v>9</v>
      </c>
      <c r="I51" s="7" t="s">
        <v>10</v>
      </c>
      <c r="J51" s="7" t="s">
        <v>11</v>
      </c>
      <c r="K51" s="7" t="s">
        <v>12</v>
      </c>
      <c r="L51" s="8" t="s">
        <v>13</v>
      </c>
      <c r="M51" s="6" t="s">
        <v>9</v>
      </c>
      <c r="N51" s="7" t="s">
        <v>10</v>
      </c>
      <c r="O51" s="7" t="s">
        <v>11</v>
      </c>
      <c r="P51" s="7" t="s">
        <v>12</v>
      </c>
      <c r="Q51" s="7" t="s">
        <v>13</v>
      </c>
      <c r="R51" s="7" t="s">
        <v>9</v>
      </c>
      <c r="S51" s="7" t="s">
        <v>10</v>
      </c>
      <c r="T51" s="7" t="s">
        <v>11</v>
      </c>
      <c r="U51" s="7" t="s">
        <v>12</v>
      </c>
      <c r="V51" s="8" t="s">
        <v>13</v>
      </c>
      <c r="X51" s="167"/>
      <c r="Y51" s="6" t="s">
        <v>9</v>
      </c>
      <c r="Z51" s="7" t="s">
        <v>10</v>
      </c>
      <c r="AA51" s="7" t="s">
        <v>11</v>
      </c>
      <c r="AB51" s="7" t="s">
        <v>12</v>
      </c>
      <c r="AC51" s="7" t="s">
        <v>13</v>
      </c>
      <c r="AD51" s="7" t="s">
        <v>9</v>
      </c>
      <c r="AE51" s="7" t="s">
        <v>10</v>
      </c>
      <c r="AF51" s="7" t="s">
        <v>11</v>
      </c>
      <c r="AG51" s="7" t="s">
        <v>12</v>
      </c>
      <c r="AH51" s="8" t="s">
        <v>13</v>
      </c>
      <c r="AI51" s="6" t="s">
        <v>9</v>
      </c>
      <c r="AJ51" s="7" t="s">
        <v>10</v>
      </c>
      <c r="AK51" s="7" t="s">
        <v>11</v>
      </c>
      <c r="AL51" s="7" t="s">
        <v>12</v>
      </c>
      <c r="AM51" s="7" t="s">
        <v>13</v>
      </c>
      <c r="AN51" s="7" t="s">
        <v>9</v>
      </c>
      <c r="AO51" s="7" t="s">
        <v>10</v>
      </c>
      <c r="AP51" s="7" t="s">
        <v>11</v>
      </c>
      <c r="AQ51" s="7" t="s">
        <v>12</v>
      </c>
      <c r="AR51" s="8" t="s">
        <v>13</v>
      </c>
      <c r="AU51" s="9" t="s">
        <v>9</v>
      </c>
      <c r="AV51" s="7" t="s">
        <v>10</v>
      </c>
      <c r="AW51" s="7" t="s">
        <v>11</v>
      </c>
      <c r="AX51" s="7" t="s">
        <v>12</v>
      </c>
      <c r="AY51" s="7" t="s">
        <v>13</v>
      </c>
      <c r="AZ51" s="6" t="s">
        <v>9</v>
      </c>
      <c r="BA51" s="7" t="s">
        <v>10</v>
      </c>
      <c r="BB51" s="7" t="s">
        <v>11</v>
      </c>
      <c r="BC51" s="7" t="s">
        <v>12</v>
      </c>
      <c r="BD51" s="8" t="s">
        <v>13</v>
      </c>
    </row>
    <row r="52" spans="2:56">
      <c r="B52" s="10" t="s">
        <v>14</v>
      </c>
      <c r="C52" s="11">
        <v>0</v>
      </c>
      <c r="D52" s="142"/>
      <c r="E52" s="12">
        <v>0</v>
      </c>
      <c r="F52" s="12">
        <v>-24</v>
      </c>
      <c r="G52" s="13">
        <v>-78</v>
      </c>
      <c r="H52" s="14">
        <v>296</v>
      </c>
      <c r="I52" s="12">
        <v>0</v>
      </c>
      <c r="J52" s="12">
        <v>0</v>
      </c>
      <c r="K52" s="12">
        <v>0</v>
      </c>
      <c r="L52" s="15">
        <v>0</v>
      </c>
      <c r="M52" s="11">
        <v>0</v>
      </c>
      <c r="N52" s="12">
        <v>0</v>
      </c>
      <c r="O52" s="12">
        <v>-15</v>
      </c>
      <c r="P52" s="12">
        <v>-11</v>
      </c>
      <c r="Q52" s="13">
        <v>0</v>
      </c>
      <c r="R52" s="14">
        <v>26</v>
      </c>
      <c r="S52" s="12">
        <v>0</v>
      </c>
      <c r="T52" s="12">
        <v>0</v>
      </c>
      <c r="U52" s="12">
        <v>0</v>
      </c>
      <c r="V52" s="15">
        <v>0</v>
      </c>
      <c r="X52" s="10" t="s">
        <v>14</v>
      </c>
      <c r="Y52" s="11">
        <v>0</v>
      </c>
      <c r="Z52" s="12">
        <v>0</v>
      </c>
      <c r="AA52" s="12">
        <v>0</v>
      </c>
      <c r="AB52" s="12">
        <v>0</v>
      </c>
      <c r="AC52" s="13">
        <v>0</v>
      </c>
      <c r="AD52" s="14">
        <v>0</v>
      </c>
      <c r="AE52" s="12">
        <v>0</v>
      </c>
      <c r="AF52" s="12">
        <v>0</v>
      </c>
      <c r="AG52" s="12">
        <v>0</v>
      </c>
      <c r="AH52" s="15">
        <v>0</v>
      </c>
      <c r="AI52" s="11">
        <v>0</v>
      </c>
      <c r="AJ52" s="12">
        <v>0</v>
      </c>
      <c r="AK52" s="12">
        <v>0</v>
      </c>
      <c r="AL52" s="12">
        <v>0</v>
      </c>
      <c r="AM52" s="13">
        <v>0</v>
      </c>
      <c r="AN52" s="14">
        <v>0</v>
      </c>
      <c r="AO52" s="12">
        <v>0</v>
      </c>
      <c r="AP52" s="12">
        <v>0</v>
      </c>
      <c r="AQ52" s="12">
        <v>0</v>
      </c>
      <c r="AR52" s="15">
        <v>0</v>
      </c>
      <c r="AU52" s="16">
        <v>7.0106654330382643</v>
      </c>
      <c r="AV52" s="12">
        <v>30.152714648406899</v>
      </c>
      <c r="AW52" s="12">
        <v>87.028370105033332</v>
      </c>
      <c r="AX52" s="12">
        <v>194.80384562982982</v>
      </c>
      <c r="AY52" s="15">
        <v>370.6453550497086</v>
      </c>
      <c r="AZ52" s="16">
        <v>27.592890326744513</v>
      </c>
      <c r="BA52" s="12">
        <v>41.082874420437662</v>
      </c>
      <c r="BB52" s="12">
        <v>72.638248586632869</v>
      </c>
      <c r="BC52" s="12">
        <v>117.63853308544083</v>
      </c>
      <c r="BD52" s="15">
        <v>275.93360868123403</v>
      </c>
    </row>
    <row r="53" spans="2:56">
      <c r="B53" s="17" t="s">
        <v>15</v>
      </c>
      <c r="C53" s="18">
        <v>0</v>
      </c>
      <c r="D53" s="141"/>
      <c r="E53" s="19">
        <v>0</v>
      </c>
      <c r="F53" s="141">
        <v>-147</v>
      </c>
      <c r="G53" s="20">
        <v>-303</v>
      </c>
      <c r="H53" s="21">
        <v>335</v>
      </c>
      <c r="I53" s="19">
        <v>0</v>
      </c>
      <c r="J53" s="19">
        <v>0</v>
      </c>
      <c r="K53" s="19">
        <v>0</v>
      </c>
      <c r="L53" s="22">
        <v>0</v>
      </c>
      <c r="M53" s="18">
        <v>0</v>
      </c>
      <c r="N53" s="19">
        <v>-150</v>
      </c>
      <c r="O53" s="19">
        <v>-147</v>
      </c>
      <c r="P53" s="19">
        <v>-111</v>
      </c>
      <c r="Q53" s="20">
        <v>-23</v>
      </c>
      <c r="R53" s="21">
        <v>431</v>
      </c>
      <c r="S53" s="19">
        <v>0</v>
      </c>
      <c r="T53" s="19">
        <v>0</v>
      </c>
      <c r="U53" s="19">
        <v>0</v>
      </c>
      <c r="V53" s="22">
        <v>0</v>
      </c>
      <c r="X53" s="17" t="s">
        <v>15</v>
      </c>
      <c r="Y53" s="18">
        <v>0</v>
      </c>
      <c r="Z53" s="19">
        <v>0</v>
      </c>
      <c r="AA53" s="19">
        <v>0</v>
      </c>
      <c r="AB53" s="19">
        <v>0</v>
      </c>
      <c r="AC53" s="20">
        <v>0</v>
      </c>
      <c r="AD53" s="21">
        <v>0</v>
      </c>
      <c r="AE53" s="19">
        <v>0</v>
      </c>
      <c r="AF53" s="19">
        <v>0</v>
      </c>
      <c r="AG53" s="19">
        <v>0</v>
      </c>
      <c r="AH53" s="22">
        <v>0</v>
      </c>
      <c r="AI53" s="18">
        <v>0</v>
      </c>
      <c r="AJ53" s="19">
        <v>0</v>
      </c>
      <c r="AK53" s="19">
        <v>0</v>
      </c>
      <c r="AL53" s="19">
        <v>0</v>
      </c>
      <c r="AM53" s="20">
        <v>0</v>
      </c>
      <c r="AN53" s="21">
        <v>0</v>
      </c>
      <c r="AO53" s="19">
        <v>0</v>
      </c>
      <c r="AP53" s="19">
        <v>0</v>
      </c>
      <c r="AQ53" s="19">
        <v>0</v>
      </c>
      <c r="AR53" s="22">
        <v>0</v>
      </c>
      <c r="AU53" s="23">
        <v>10.015236332911806</v>
      </c>
      <c r="AV53" s="19">
        <v>43.075306640581289</v>
      </c>
      <c r="AW53" s="19">
        <v>124.32624300719047</v>
      </c>
      <c r="AX53" s="19">
        <v>278.29120804261402</v>
      </c>
      <c r="AY53" s="22">
        <v>529.4933643567266</v>
      </c>
      <c r="AZ53" s="23">
        <v>39.418414752492168</v>
      </c>
      <c r="BA53" s="19">
        <v>58.689820600625239</v>
      </c>
      <c r="BB53" s="19">
        <v>103.76892655233269</v>
      </c>
      <c r="BC53" s="19">
        <v>168.05504726491549</v>
      </c>
      <c r="BD53" s="22">
        <v>394.19086954462011</v>
      </c>
    </row>
    <row r="54" spans="2:56">
      <c r="B54" s="17" t="s">
        <v>16</v>
      </c>
      <c r="C54" s="18">
        <v>0</v>
      </c>
      <c r="D54" s="141"/>
      <c r="E54" s="19">
        <v>0</v>
      </c>
      <c r="F54" s="19">
        <v>-24</v>
      </c>
      <c r="G54" s="20">
        <v>-55</v>
      </c>
      <c r="H54" s="21">
        <v>55</v>
      </c>
      <c r="I54" s="19">
        <v>0</v>
      </c>
      <c r="J54" s="19">
        <v>0</v>
      </c>
      <c r="K54" s="19">
        <v>0</v>
      </c>
      <c r="L54" s="22">
        <v>0</v>
      </c>
      <c r="M54" s="18">
        <v>0</v>
      </c>
      <c r="N54" s="19">
        <v>-137</v>
      </c>
      <c r="O54" s="19">
        <v>-61</v>
      </c>
      <c r="P54" s="19">
        <v>-38</v>
      </c>
      <c r="Q54" s="20">
        <v>-3</v>
      </c>
      <c r="R54" s="21">
        <v>239</v>
      </c>
      <c r="S54" s="19">
        <v>0</v>
      </c>
      <c r="T54" s="19">
        <v>0</v>
      </c>
      <c r="U54" s="19">
        <v>0</v>
      </c>
      <c r="V54" s="22">
        <v>0</v>
      </c>
      <c r="X54" s="17" t="s">
        <v>16</v>
      </c>
      <c r="Y54" s="18">
        <v>0</v>
      </c>
      <c r="Z54" s="19">
        <v>0</v>
      </c>
      <c r="AA54" s="19">
        <v>0</v>
      </c>
      <c r="AB54" s="19">
        <v>0</v>
      </c>
      <c r="AC54" s="20">
        <v>0</v>
      </c>
      <c r="AD54" s="21">
        <v>0</v>
      </c>
      <c r="AE54" s="19">
        <v>0</v>
      </c>
      <c r="AF54" s="19">
        <v>0</v>
      </c>
      <c r="AG54" s="19">
        <v>0</v>
      </c>
      <c r="AH54" s="22">
        <v>0</v>
      </c>
      <c r="AI54" s="18">
        <v>0</v>
      </c>
      <c r="AJ54" s="19">
        <v>0</v>
      </c>
      <c r="AK54" s="19">
        <v>0</v>
      </c>
      <c r="AL54" s="19">
        <v>0</v>
      </c>
      <c r="AM54" s="20">
        <v>0</v>
      </c>
      <c r="AN54" s="21">
        <v>0</v>
      </c>
      <c r="AO54" s="19">
        <v>0</v>
      </c>
      <c r="AP54" s="19">
        <v>0</v>
      </c>
      <c r="AQ54" s="19">
        <v>0</v>
      </c>
      <c r="AR54" s="22">
        <v>0</v>
      </c>
      <c r="AU54" s="23">
        <v>15.022854499367709</v>
      </c>
      <c r="AV54" s="19">
        <v>64.612959960871933</v>
      </c>
      <c r="AW54" s="19">
        <v>186.48936451078572</v>
      </c>
      <c r="AX54" s="19">
        <v>417.43681206392102</v>
      </c>
      <c r="AY54" s="22">
        <v>794.24004653508996</v>
      </c>
      <c r="AZ54" s="23">
        <v>59.127622128738246</v>
      </c>
      <c r="BA54" s="19">
        <v>88.034730900937859</v>
      </c>
      <c r="BB54" s="19">
        <v>155.65338982849903</v>
      </c>
      <c r="BC54" s="19">
        <v>252.08257089737322</v>
      </c>
      <c r="BD54" s="22">
        <v>591.28630431693011</v>
      </c>
    </row>
    <row r="55" spans="2:56" ht="12.75" thickBot="1">
      <c r="B55" s="24" t="s">
        <v>17</v>
      </c>
      <c r="C55" s="25">
        <v>0</v>
      </c>
      <c r="D55" s="143"/>
      <c r="E55" s="26">
        <v>0</v>
      </c>
      <c r="F55" s="26">
        <v>-16</v>
      </c>
      <c r="G55" s="27">
        <v>-55</v>
      </c>
      <c r="H55" s="28">
        <v>16</v>
      </c>
      <c r="I55" s="26">
        <v>0</v>
      </c>
      <c r="J55" s="26">
        <v>0</v>
      </c>
      <c r="K55" s="26">
        <v>0</v>
      </c>
      <c r="L55" s="29">
        <v>0</v>
      </c>
      <c r="M55" s="25">
        <v>-6</v>
      </c>
      <c r="N55" s="26">
        <v>0</v>
      </c>
      <c r="O55" s="26">
        <v>0</v>
      </c>
      <c r="P55" s="26">
        <v>0</v>
      </c>
      <c r="Q55" s="27">
        <v>0</v>
      </c>
      <c r="R55" s="28">
        <v>6</v>
      </c>
      <c r="S55" s="26">
        <v>0</v>
      </c>
      <c r="T55" s="26">
        <v>0</v>
      </c>
      <c r="U55" s="26">
        <v>0</v>
      </c>
      <c r="V55" s="29">
        <v>0</v>
      </c>
      <c r="X55" s="24" t="s">
        <v>17</v>
      </c>
      <c r="Y55" s="25">
        <v>0</v>
      </c>
      <c r="Z55" s="26">
        <v>0</v>
      </c>
      <c r="AA55" s="26">
        <v>0</v>
      </c>
      <c r="AB55" s="26">
        <v>0</v>
      </c>
      <c r="AC55" s="27">
        <v>0</v>
      </c>
      <c r="AD55" s="28">
        <v>0</v>
      </c>
      <c r="AE55" s="26">
        <v>0</v>
      </c>
      <c r="AF55" s="26">
        <v>0</v>
      </c>
      <c r="AG55" s="26">
        <v>0</v>
      </c>
      <c r="AH55" s="29">
        <v>0</v>
      </c>
      <c r="AI55" s="25">
        <v>0</v>
      </c>
      <c r="AJ55" s="26">
        <v>0</v>
      </c>
      <c r="AK55" s="26">
        <v>0</v>
      </c>
      <c r="AL55" s="26">
        <v>0</v>
      </c>
      <c r="AM55" s="27">
        <v>0</v>
      </c>
      <c r="AN55" s="28">
        <v>0</v>
      </c>
      <c r="AO55" s="26">
        <v>0</v>
      </c>
      <c r="AP55" s="26">
        <v>0</v>
      </c>
      <c r="AQ55" s="26">
        <v>0</v>
      </c>
      <c r="AR55" s="29">
        <v>0</v>
      </c>
      <c r="AU55" s="30">
        <v>25.038090832279515</v>
      </c>
      <c r="AV55" s="26">
        <v>107.68826660145322</v>
      </c>
      <c r="AW55" s="26">
        <v>310.81560751797622</v>
      </c>
      <c r="AX55" s="26">
        <v>695.72802010653504</v>
      </c>
      <c r="AY55" s="29">
        <v>1323.7334108918164</v>
      </c>
      <c r="AZ55" s="30">
        <v>98.546036881230421</v>
      </c>
      <c r="BA55" s="26">
        <v>146.7245515015631</v>
      </c>
      <c r="BB55" s="26">
        <v>259.42231638083172</v>
      </c>
      <c r="BC55" s="26">
        <v>420.13761816228873</v>
      </c>
      <c r="BD55" s="29">
        <v>985.47717386155034</v>
      </c>
    </row>
    <row r="56" spans="2:56" ht="12.75" thickBot="1">
      <c r="B56" s="31"/>
      <c r="C56" s="144" t="s">
        <v>43</v>
      </c>
      <c r="D56" s="31"/>
      <c r="E56" s="31"/>
      <c r="F56" s="31"/>
      <c r="G56" s="32"/>
      <c r="H56" s="31"/>
      <c r="I56" s="31"/>
      <c r="J56" s="31"/>
      <c r="K56" s="31"/>
      <c r="L56" s="32"/>
      <c r="M56" s="33"/>
      <c r="N56" s="33"/>
      <c r="O56" s="33"/>
      <c r="P56" s="33"/>
      <c r="Q56" s="33"/>
      <c r="R56" s="33"/>
      <c r="S56" s="33"/>
      <c r="T56" s="33"/>
      <c r="U56" s="33"/>
      <c r="V56" s="33"/>
      <c r="X56" s="31"/>
      <c r="Y56" s="32"/>
      <c r="Z56" s="31"/>
      <c r="AA56" s="31"/>
      <c r="AB56" s="31"/>
      <c r="AC56" s="32"/>
      <c r="AD56" s="31"/>
      <c r="AE56" s="31"/>
      <c r="AF56" s="31"/>
      <c r="AG56" s="31"/>
      <c r="AH56" s="32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2:56" ht="13.5" thickBot="1">
      <c r="B57" s="34" t="s">
        <v>18</v>
      </c>
      <c r="C57" s="35">
        <f>SUM(C52:G55)</f>
        <v>-702</v>
      </c>
      <c r="D57" s="35"/>
      <c r="E57" s="36"/>
      <c r="F57" s="36"/>
      <c r="G57" s="36"/>
      <c r="H57" s="35">
        <f>SUM(H52:L55)</f>
        <v>702</v>
      </c>
      <c r="I57" s="35"/>
      <c r="J57" s="38"/>
      <c r="K57" s="38"/>
      <c r="L57" s="34"/>
      <c r="M57" s="35">
        <f>SUM(M52:Q55)</f>
        <v>-702</v>
      </c>
      <c r="N57" s="39" t="str">
        <f>IF(M57=C57,"Pass","Fail")</f>
        <v>Pass</v>
      </c>
      <c r="O57" s="36"/>
      <c r="P57" s="36"/>
      <c r="Q57" s="36"/>
      <c r="R57" s="35">
        <f>SUM(R52:V55)</f>
        <v>702</v>
      </c>
      <c r="S57" s="39" t="str">
        <f>IF(R57=H57,"Pass","Fail")</f>
        <v>Pass</v>
      </c>
      <c r="T57" s="36"/>
      <c r="U57" s="36"/>
      <c r="V57" s="36"/>
      <c r="W57" s="36"/>
      <c r="X57" s="34" t="s">
        <v>18</v>
      </c>
      <c r="Y57" s="35">
        <f>SUM(Y52:AC55)</f>
        <v>0</v>
      </c>
      <c r="Z57" s="35"/>
      <c r="AA57" s="36"/>
      <c r="AB57" s="36"/>
      <c r="AC57" s="36"/>
      <c r="AD57" s="35">
        <f>SUM(AD52:AH55)</f>
        <v>0</v>
      </c>
      <c r="AE57" s="35"/>
      <c r="AF57" s="38"/>
      <c r="AG57" s="38"/>
      <c r="AH57" s="34"/>
      <c r="AI57" s="35">
        <f>SUM(AI52:AM55)</f>
        <v>0</v>
      </c>
      <c r="AJ57" s="39" t="str">
        <f>IF(AI57=Y57,"Pass","Fail")</f>
        <v>Pass</v>
      </c>
      <c r="AK57" s="36"/>
      <c r="AL57" s="36"/>
      <c r="AM57" s="36"/>
      <c r="AN57" s="35">
        <f>SUM(AN52:AR55)</f>
        <v>0</v>
      </c>
      <c r="AO57" s="39" t="str">
        <f>IF(AN57=AD57,"Pass","Fail")</f>
        <v>Pass</v>
      </c>
      <c r="AP57" s="36"/>
      <c r="AQ57" s="36"/>
      <c r="AR57" s="36"/>
      <c r="AU57"/>
      <c r="AV57"/>
      <c r="AW57"/>
      <c r="AX57"/>
      <c r="AY57"/>
      <c r="AZ57"/>
      <c r="BA57"/>
      <c r="BB57"/>
      <c r="BC57"/>
      <c r="BD57"/>
    </row>
    <row r="58" spans="2:56" ht="13.5" thickBot="1">
      <c r="B58" s="40" t="s">
        <v>20</v>
      </c>
      <c r="C58" s="41">
        <f>SUM(C52:E55)</f>
        <v>0</v>
      </c>
      <c r="D58" s="42">
        <f>IFERROR(SUM(C52:E55)/SUM(C52:G55),0)</f>
        <v>0</v>
      </c>
      <c r="E58" s="43"/>
      <c r="F58" s="43"/>
      <c r="G58" s="43"/>
      <c r="H58" s="42"/>
      <c r="I58" s="42"/>
      <c r="J58" s="43"/>
      <c r="K58" s="43"/>
      <c r="L58" s="43"/>
      <c r="M58" s="41">
        <f>SUM(M52:N55)</f>
        <v>-293</v>
      </c>
      <c r="N58" s="42">
        <f>IFERROR(SUM(M52:N55)/SUM(M52:Q55),0)</f>
        <v>0.41737891737891736</v>
      </c>
      <c r="O58" s="39" t="str">
        <f>IF(N58&lt;=D58,"Pass","Fail")</f>
        <v>Fail</v>
      </c>
      <c r="P58" s="43"/>
      <c r="Q58" s="43"/>
      <c r="R58" s="42"/>
      <c r="S58" s="43"/>
      <c r="T58" s="43"/>
      <c r="U58" s="43"/>
      <c r="V58" s="43"/>
      <c r="W58" s="43"/>
      <c r="X58" s="40" t="s">
        <v>20</v>
      </c>
      <c r="Y58" s="41">
        <f>SUM(Y52:AA55)</f>
        <v>0</v>
      </c>
      <c r="Z58" s="42">
        <f>IFERROR(SUM(Y52:AA55)/SUM(Y52:AC55),0)</f>
        <v>0</v>
      </c>
      <c r="AA58" s="43"/>
      <c r="AB58" s="43"/>
      <c r="AC58" s="43"/>
      <c r="AD58" s="42"/>
      <c r="AE58" s="43"/>
      <c r="AF58" s="43"/>
      <c r="AG58" s="43"/>
      <c r="AH58" s="43"/>
      <c r="AI58" s="41">
        <f>SUM(AI52:AJ55)</f>
        <v>0</v>
      </c>
      <c r="AJ58" s="42">
        <f>IFERROR(SUM(AI52:AJ55)/SUM(AI52:AM55),0)</f>
        <v>0</v>
      </c>
      <c r="AK58" s="39" t="str">
        <f>IF(AJ58&lt;=Z58,"Pass","Fail")</f>
        <v>Pass</v>
      </c>
      <c r="AL58" s="43"/>
      <c r="AM58" s="43"/>
      <c r="AN58" s="42"/>
      <c r="AO58" s="43"/>
      <c r="AP58" s="43"/>
      <c r="AQ58" s="43"/>
      <c r="AR58" s="43"/>
      <c r="AU58"/>
      <c r="AV58"/>
      <c r="AW58"/>
      <c r="AX58"/>
      <c r="AY58"/>
      <c r="AZ58"/>
      <c r="BA58"/>
      <c r="BB58"/>
      <c r="BC58"/>
      <c r="BD58"/>
    </row>
    <row r="59" spans="2:56">
      <c r="B59" s="44" t="s">
        <v>21</v>
      </c>
      <c r="C59" s="45">
        <f>SUMPRODUCT(C52:G55,AU52:AY55)</f>
        <v>-372569.59894106409</v>
      </c>
      <c r="D59" s="48"/>
      <c r="E59" s="48"/>
      <c r="F59" s="48"/>
      <c r="G59" s="48"/>
      <c r="H59" s="48"/>
      <c r="I59" s="48"/>
      <c r="J59" s="48"/>
      <c r="K59" s="48"/>
      <c r="L59" s="48"/>
      <c r="M59" s="45">
        <f>SUMPRODUCT(M52:Q55,AZ52:BD55)</f>
        <v>-87661.490873263203</v>
      </c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4" t="s">
        <v>21</v>
      </c>
      <c r="Y59" s="45">
        <f>SUMPRODUCT(Y52:AC55,AU52:AY55)</f>
        <v>0</v>
      </c>
      <c r="Z59" s="48"/>
      <c r="AA59" s="48"/>
      <c r="AB59" s="48"/>
      <c r="AC59" s="48"/>
      <c r="AD59" s="48"/>
      <c r="AE59" s="48"/>
      <c r="AF59" s="48"/>
      <c r="AG59" s="48"/>
      <c r="AH59" s="48"/>
      <c r="AI59" s="45">
        <f>SUMPRODUCT(AI52:AM55,AZ52:BD55)</f>
        <v>0</v>
      </c>
      <c r="AJ59" s="48"/>
      <c r="AK59" s="48"/>
      <c r="AL59" s="48"/>
      <c r="AM59" s="48"/>
      <c r="AN59" s="48"/>
      <c r="AO59" s="48"/>
      <c r="AP59" s="48"/>
      <c r="AQ59" s="48"/>
      <c r="AR59" s="48"/>
      <c r="AU59" s="49"/>
      <c r="AZ59" s="49"/>
    </row>
    <row r="60" spans="2:56" s="33" customFormat="1" ht="12.75" thickBot="1">
      <c r="B60" s="31"/>
      <c r="C60" s="32"/>
      <c r="D60" s="31"/>
      <c r="E60" s="31"/>
      <c r="F60" s="31"/>
      <c r="G60" s="32"/>
      <c r="H60" s="31"/>
      <c r="I60" s="31"/>
      <c r="J60" s="31"/>
      <c r="K60" s="31"/>
      <c r="L60" s="32" t="s">
        <v>23</v>
      </c>
      <c r="M60" s="50">
        <f>SUMPRODUCT(R52:V55,AZ52:BD55)+SUMPRODUCT(M52:Q55,AZ52:BD55)</f>
        <v>-55231.961056387896</v>
      </c>
      <c r="X60" s="31"/>
      <c r="Y60" s="32"/>
      <c r="Z60" s="31"/>
      <c r="AA60" s="31"/>
      <c r="AB60" s="31"/>
      <c r="AC60" s="32"/>
      <c r="AD60" s="31"/>
      <c r="AE60" s="31"/>
      <c r="AF60" s="31"/>
      <c r="AG60" s="31"/>
      <c r="AH60" s="32" t="s">
        <v>23</v>
      </c>
      <c r="AI60" s="50">
        <f>SUMPRODUCT(AN52:AR55,AZ52:BD55)+SUMPRODUCT(AI52:AM55,AZ52:BD55)</f>
        <v>0</v>
      </c>
    </row>
    <row r="61" spans="2:56" ht="13.5" thickBot="1">
      <c r="B61" s="3" t="s">
        <v>27</v>
      </c>
      <c r="C61" s="4"/>
      <c r="D61" s="4"/>
      <c r="E61" s="4"/>
      <c r="F61" s="5"/>
      <c r="L61"/>
      <c r="X61" s="3" t="s">
        <v>27</v>
      </c>
      <c r="Y61" s="4"/>
      <c r="Z61" s="4"/>
      <c r="AA61" s="4"/>
      <c r="AB61" s="5"/>
      <c r="AH61"/>
    </row>
    <row r="62" spans="2:56" ht="12.75" thickBot="1"/>
    <row r="63" spans="2:56">
      <c r="B63" s="165"/>
      <c r="C63" s="168" t="s">
        <v>3</v>
      </c>
      <c r="D63" s="169"/>
      <c r="E63" s="169"/>
      <c r="F63" s="169"/>
      <c r="G63" s="169"/>
      <c r="H63" s="169"/>
      <c r="I63" s="169"/>
      <c r="J63" s="169"/>
      <c r="K63" s="169"/>
      <c r="L63" s="169"/>
      <c r="M63" s="169" t="s">
        <v>4</v>
      </c>
      <c r="N63" s="169"/>
      <c r="O63" s="169"/>
      <c r="P63" s="169"/>
      <c r="Q63" s="169"/>
      <c r="R63" s="169"/>
      <c r="S63" s="169"/>
      <c r="T63" s="169"/>
      <c r="U63" s="169"/>
      <c r="V63" s="169"/>
      <c r="X63" s="165"/>
      <c r="Y63" s="168" t="s">
        <v>3</v>
      </c>
      <c r="Z63" s="169"/>
      <c r="AA63" s="169"/>
      <c r="AB63" s="169"/>
      <c r="AC63" s="169"/>
      <c r="AD63" s="169"/>
      <c r="AE63" s="169"/>
      <c r="AF63" s="169"/>
      <c r="AG63" s="169"/>
      <c r="AH63" s="169"/>
      <c r="AI63" s="169" t="s">
        <v>4</v>
      </c>
      <c r="AJ63" s="169"/>
      <c r="AK63" s="169"/>
      <c r="AL63" s="169"/>
      <c r="AM63" s="169"/>
      <c r="AN63" s="169"/>
      <c r="AO63" s="169"/>
      <c r="AP63" s="169"/>
      <c r="AQ63" s="169"/>
      <c r="AR63" s="169"/>
      <c r="AU63" s="170" t="s">
        <v>5</v>
      </c>
      <c r="AV63" s="169"/>
      <c r="AW63" s="169"/>
      <c r="AX63" s="169"/>
      <c r="AY63" s="169"/>
      <c r="AZ63" s="169"/>
      <c r="BA63" s="169"/>
      <c r="BB63" s="169"/>
      <c r="BC63" s="169"/>
      <c r="BD63" s="171"/>
    </row>
    <row r="64" spans="2:56">
      <c r="B64" s="166"/>
      <c r="C64" s="172" t="s">
        <v>6</v>
      </c>
      <c r="D64" s="173"/>
      <c r="E64" s="173"/>
      <c r="F64" s="173"/>
      <c r="G64" s="174"/>
      <c r="H64" s="172" t="s">
        <v>7</v>
      </c>
      <c r="I64" s="173"/>
      <c r="J64" s="173"/>
      <c r="K64" s="173"/>
      <c r="L64" s="175"/>
      <c r="M64" s="176" t="s">
        <v>6</v>
      </c>
      <c r="N64" s="173"/>
      <c r="O64" s="173"/>
      <c r="P64" s="173"/>
      <c r="Q64" s="174"/>
      <c r="R64" s="172" t="s">
        <v>7</v>
      </c>
      <c r="S64" s="173"/>
      <c r="T64" s="173"/>
      <c r="U64" s="173"/>
      <c r="V64" s="175"/>
      <c r="X64" s="166"/>
      <c r="Y64" s="172" t="s">
        <v>6</v>
      </c>
      <c r="Z64" s="173"/>
      <c r="AA64" s="173"/>
      <c r="AB64" s="173"/>
      <c r="AC64" s="174"/>
      <c r="AD64" s="172" t="s">
        <v>7</v>
      </c>
      <c r="AE64" s="173"/>
      <c r="AF64" s="173"/>
      <c r="AG64" s="173"/>
      <c r="AH64" s="175"/>
      <c r="AI64" s="176" t="s">
        <v>6</v>
      </c>
      <c r="AJ64" s="173"/>
      <c r="AK64" s="173"/>
      <c r="AL64" s="173"/>
      <c r="AM64" s="174"/>
      <c r="AN64" s="172" t="s">
        <v>7</v>
      </c>
      <c r="AO64" s="173"/>
      <c r="AP64" s="173"/>
      <c r="AQ64" s="173"/>
      <c r="AR64" s="175"/>
      <c r="AU64" s="176" t="s">
        <v>3</v>
      </c>
      <c r="AV64" s="173"/>
      <c r="AW64" s="173"/>
      <c r="AX64" s="173"/>
      <c r="AY64" s="174"/>
      <c r="AZ64" s="173" t="s">
        <v>8</v>
      </c>
      <c r="BA64" s="173"/>
      <c r="BB64" s="173"/>
      <c r="BC64" s="173"/>
      <c r="BD64" s="175"/>
    </row>
    <row r="65" spans="2:56">
      <c r="B65" s="167"/>
      <c r="C65" s="6" t="s">
        <v>9</v>
      </c>
      <c r="D65" s="7" t="s">
        <v>10</v>
      </c>
      <c r="E65" s="7" t="s">
        <v>11</v>
      </c>
      <c r="F65" s="7" t="s">
        <v>12</v>
      </c>
      <c r="G65" s="7" t="s">
        <v>13</v>
      </c>
      <c r="H65" s="7" t="s">
        <v>9</v>
      </c>
      <c r="I65" s="7" t="s">
        <v>10</v>
      </c>
      <c r="J65" s="7" t="s">
        <v>11</v>
      </c>
      <c r="K65" s="7" t="s">
        <v>12</v>
      </c>
      <c r="L65" s="8" t="s">
        <v>13</v>
      </c>
      <c r="M65" s="6" t="s">
        <v>9</v>
      </c>
      <c r="N65" s="7" t="s">
        <v>10</v>
      </c>
      <c r="O65" s="7" t="s">
        <v>11</v>
      </c>
      <c r="P65" s="7" t="s">
        <v>12</v>
      </c>
      <c r="Q65" s="7" t="s">
        <v>13</v>
      </c>
      <c r="R65" s="7" t="s">
        <v>9</v>
      </c>
      <c r="S65" s="7" t="s">
        <v>10</v>
      </c>
      <c r="T65" s="7" t="s">
        <v>11</v>
      </c>
      <c r="U65" s="7" t="s">
        <v>12</v>
      </c>
      <c r="V65" s="8" t="s">
        <v>13</v>
      </c>
      <c r="X65" s="167"/>
      <c r="Y65" s="6" t="s">
        <v>9</v>
      </c>
      <c r="Z65" s="7" t="s">
        <v>10</v>
      </c>
      <c r="AA65" s="7" t="s">
        <v>11</v>
      </c>
      <c r="AB65" s="7" t="s">
        <v>12</v>
      </c>
      <c r="AC65" s="7" t="s">
        <v>13</v>
      </c>
      <c r="AD65" s="7" t="s">
        <v>9</v>
      </c>
      <c r="AE65" s="7" t="s">
        <v>10</v>
      </c>
      <c r="AF65" s="7" t="s">
        <v>11</v>
      </c>
      <c r="AG65" s="7" t="s">
        <v>12</v>
      </c>
      <c r="AH65" s="8" t="s">
        <v>13</v>
      </c>
      <c r="AI65" s="6" t="s">
        <v>9</v>
      </c>
      <c r="AJ65" s="7" t="s">
        <v>10</v>
      </c>
      <c r="AK65" s="7" t="s">
        <v>11</v>
      </c>
      <c r="AL65" s="7" t="s">
        <v>12</v>
      </c>
      <c r="AM65" s="7" t="s">
        <v>13</v>
      </c>
      <c r="AN65" s="7" t="s">
        <v>9</v>
      </c>
      <c r="AO65" s="7" t="s">
        <v>10</v>
      </c>
      <c r="AP65" s="7" t="s">
        <v>11</v>
      </c>
      <c r="AQ65" s="7" t="s">
        <v>12</v>
      </c>
      <c r="AR65" s="8" t="s">
        <v>13</v>
      </c>
      <c r="AU65" s="9" t="s">
        <v>9</v>
      </c>
      <c r="AV65" s="7" t="s">
        <v>10</v>
      </c>
      <c r="AW65" s="7" t="s">
        <v>11</v>
      </c>
      <c r="AX65" s="7" t="s">
        <v>12</v>
      </c>
      <c r="AY65" s="7" t="s">
        <v>13</v>
      </c>
      <c r="AZ65" s="6" t="s">
        <v>9</v>
      </c>
      <c r="BA65" s="7" t="s">
        <v>10</v>
      </c>
      <c r="BB65" s="7" t="s">
        <v>11</v>
      </c>
      <c r="BC65" s="7" t="s">
        <v>12</v>
      </c>
      <c r="BD65" s="8" t="s">
        <v>13</v>
      </c>
    </row>
    <row r="66" spans="2:56">
      <c r="B66" s="10" t="s">
        <v>14</v>
      </c>
      <c r="C66" s="11">
        <v>-24</v>
      </c>
      <c r="D66" s="12">
        <v>-80</v>
      </c>
      <c r="E66" s="12">
        <v>-558</v>
      </c>
      <c r="F66" s="12">
        <v>-1107</v>
      </c>
      <c r="G66" s="13">
        <v>-2370</v>
      </c>
      <c r="H66" s="14">
        <v>4220</v>
      </c>
      <c r="I66" s="12">
        <v>0</v>
      </c>
      <c r="J66" s="12">
        <v>0</v>
      </c>
      <c r="K66" s="12">
        <v>0</v>
      </c>
      <c r="L66" s="15">
        <v>0</v>
      </c>
      <c r="M66" s="11">
        <v>0</v>
      </c>
      <c r="N66" s="12">
        <v>0</v>
      </c>
      <c r="O66" s="12">
        <v>0</v>
      </c>
      <c r="P66" s="12">
        <v>-2072</v>
      </c>
      <c r="Q66" s="13">
        <v>-2156</v>
      </c>
      <c r="R66" s="14">
        <v>4228</v>
      </c>
      <c r="S66" s="12">
        <v>0</v>
      </c>
      <c r="T66" s="12">
        <v>0</v>
      </c>
      <c r="U66" s="12">
        <v>0</v>
      </c>
      <c r="V66" s="15">
        <v>0</v>
      </c>
      <c r="X66" s="10" t="s">
        <v>14</v>
      </c>
      <c r="Y66" s="11">
        <v>0</v>
      </c>
      <c r="Z66" s="12">
        <v>0</v>
      </c>
      <c r="AA66" s="12">
        <v>0</v>
      </c>
      <c r="AB66" s="12">
        <v>0</v>
      </c>
      <c r="AC66" s="13">
        <v>0</v>
      </c>
      <c r="AD66" s="14">
        <v>0</v>
      </c>
      <c r="AE66" s="12">
        <v>0</v>
      </c>
      <c r="AF66" s="12">
        <v>0</v>
      </c>
      <c r="AG66" s="12">
        <v>0</v>
      </c>
      <c r="AH66" s="15">
        <v>0</v>
      </c>
      <c r="AI66" s="11">
        <v>0</v>
      </c>
      <c r="AJ66" s="12">
        <v>0</v>
      </c>
      <c r="AK66" s="12">
        <v>0</v>
      </c>
      <c r="AL66" s="12">
        <v>0</v>
      </c>
      <c r="AM66" s="13">
        <v>0</v>
      </c>
      <c r="AN66" s="14">
        <v>0</v>
      </c>
      <c r="AO66" s="12">
        <v>0</v>
      </c>
      <c r="AP66" s="12">
        <v>0</v>
      </c>
      <c r="AQ66" s="12">
        <v>0</v>
      </c>
      <c r="AR66" s="15">
        <v>0</v>
      </c>
      <c r="AU66" s="16">
        <v>5.3584874516759078E-2</v>
      </c>
      <c r="AV66" s="12">
        <v>0.23046734239524344</v>
      </c>
      <c r="AW66" s="12">
        <v>0.66518711183957668</v>
      </c>
      <c r="AX66" s="12">
        <v>1.4889513303921436</v>
      </c>
      <c r="AY66" s="15">
        <v>2.8329671455953287</v>
      </c>
      <c r="AZ66" s="16">
        <v>21.309049680733487</v>
      </c>
      <c r="BA66" s="12">
        <v>31.726905071772073</v>
      </c>
      <c r="BB66" s="12">
        <v>56.096046101910808</v>
      </c>
      <c r="BC66" s="12">
        <v>90.848233592135756</v>
      </c>
      <c r="BD66" s="15">
        <v>213.09413063818801</v>
      </c>
    </row>
    <row r="67" spans="2:56">
      <c r="B67" s="17" t="s">
        <v>15</v>
      </c>
      <c r="C67" s="18">
        <v>-8</v>
      </c>
      <c r="D67" s="19">
        <v>-88</v>
      </c>
      <c r="E67" s="19">
        <v>-681</v>
      </c>
      <c r="F67" s="19">
        <v>-1583</v>
      </c>
      <c r="G67" s="20">
        <v>-2961</v>
      </c>
      <c r="H67" s="21">
        <v>5566</v>
      </c>
      <c r="I67" s="19">
        <v>0</v>
      </c>
      <c r="J67" s="19">
        <v>0</v>
      </c>
      <c r="K67" s="19">
        <v>0</v>
      </c>
      <c r="L67" s="22">
        <v>0</v>
      </c>
      <c r="M67" s="18">
        <v>0</v>
      </c>
      <c r="N67" s="19">
        <v>0</v>
      </c>
      <c r="O67" s="19">
        <v>0</v>
      </c>
      <c r="P67" s="19">
        <v>-2331</v>
      </c>
      <c r="Q67" s="20">
        <v>-2898</v>
      </c>
      <c r="R67" s="21">
        <v>5229</v>
      </c>
      <c r="S67" s="19">
        <v>0</v>
      </c>
      <c r="T67" s="19">
        <v>0</v>
      </c>
      <c r="U67" s="19">
        <v>0</v>
      </c>
      <c r="V67" s="22">
        <v>0</v>
      </c>
      <c r="X67" s="17" t="s">
        <v>15</v>
      </c>
      <c r="Y67" s="18">
        <v>0</v>
      </c>
      <c r="Z67" s="19">
        <v>0</v>
      </c>
      <c r="AA67" s="19">
        <v>0</v>
      </c>
      <c r="AB67" s="19">
        <v>0</v>
      </c>
      <c r="AC67" s="20">
        <v>0</v>
      </c>
      <c r="AD67" s="21">
        <v>0</v>
      </c>
      <c r="AE67" s="19">
        <v>0</v>
      </c>
      <c r="AF67" s="19">
        <v>0</v>
      </c>
      <c r="AG67" s="19">
        <v>0</v>
      </c>
      <c r="AH67" s="22">
        <v>0</v>
      </c>
      <c r="AI67" s="18">
        <v>0</v>
      </c>
      <c r="AJ67" s="19">
        <v>0</v>
      </c>
      <c r="AK67" s="19">
        <v>0</v>
      </c>
      <c r="AL67" s="19">
        <v>0</v>
      </c>
      <c r="AM67" s="20">
        <v>0</v>
      </c>
      <c r="AN67" s="21">
        <v>0</v>
      </c>
      <c r="AO67" s="19">
        <v>0</v>
      </c>
      <c r="AP67" s="19">
        <v>0</v>
      </c>
      <c r="AQ67" s="19">
        <v>0</v>
      </c>
      <c r="AR67" s="22">
        <v>0</v>
      </c>
      <c r="AU67" s="23">
        <v>7.6549820738227262E-2</v>
      </c>
      <c r="AV67" s="19">
        <v>0.32923906056463353</v>
      </c>
      <c r="AW67" s="19">
        <v>0.95026730262796666</v>
      </c>
      <c r="AX67" s="19">
        <v>2.1270733291316337</v>
      </c>
      <c r="AY67" s="22">
        <v>4.0470959222790412</v>
      </c>
      <c r="AZ67" s="23">
        <v>30.441499543904985</v>
      </c>
      <c r="BA67" s="19">
        <v>45.32415010253154</v>
      </c>
      <c r="BB67" s="19">
        <v>80.13720871701544</v>
      </c>
      <c r="BC67" s="19">
        <v>129.78319084590822</v>
      </c>
      <c r="BD67" s="22">
        <v>304.42018662598286</v>
      </c>
    </row>
    <row r="68" spans="2:56">
      <c r="B68" s="17" t="s">
        <v>16</v>
      </c>
      <c r="C68" s="18">
        <v>-16</v>
      </c>
      <c r="D68" s="19">
        <v>-48</v>
      </c>
      <c r="E68" s="19">
        <v>-300</v>
      </c>
      <c r="F68" s="19">
        <v>-669</v>
      </c>
      <c r="G68" s="20">
        <v>-1465</v>
      </c>
      <c r="H68" s="21">
        <v>2268</v>
      </c>
      <c r="I68" s="19">
        <v>0</v>
      </c>
      <c r="J68" s="19">
        <v>0</v>
      </c>
      <c r="K68" s="19">
        <v>0</v>
      </c>
      <c r="L68" s="22">
        <v>0</v>
      </c>
      <c r="M68" s="18">
        <v>0</v>
      </c>
      <c r="N68" s="19">
        <v>0</v>
      </c>
      <c r="O68" s="19">
        <v>-119</v>
      </c>
      <c r="P68" s="19">
        <v>-728</v>
      </c>
      <c r="Q68" s="20">
        <v>-768</v>
      </c>
      <c r="R68" s="21">
        <v>1615</v>
      </c>
      <c r="S68" s="19">
        <v>0</v>
      </c>
      <c r="T68" s="19">
        <v>0</v>
      </c>
      <c r="U68" s="19">
        <v>0</v>
      </c>
      <c r="V68" s="22">
        <v>0</v>
      </c>
      <c r="X68" s="17" t="s">
        <v>16</v>
      </c>
      <c r="Y68" s="18">
        <v>0</v>
      </c>
      <c r="Z68" s="19">
        <v>0</v>
      </c>
      <c r="AA68" s="19">
        <v>0</v>
      </c>
      <c r="AB68" s="19">
        <v>0</v>
      </c>
      <c r="AC68" s="20">
        <v>0</v>
      </c>
      <c r="AD68" s="21">
        <v>0</v>
      </c>
      <c r="AE68" s="19">
        <v>0</v>
      </c>
      <c r="AF68" s="19">
        <v>0</v>
      </c>
      <c r="AG68" s="19">
        <v>0</v>
      </c>
      <c r="AH68" s="22">
        <v>0</v>
      </c>
      <c r="AI68" s="18">
        <v>0</v>
      </c>
      <c r="AJ68" s="19">
        <v>0</v>
      </c>
      <c r="AK68" s="19">
        <v>0</v>
      </c>
      <c r="AL68" s="19">
        <v>0</v>
      </c>
      <c r="AM68" s="20">
        <v>0</v>
      </c>
      <c r="AN68" s="21">
        <v>0</v>
      </c>
      <c r="AO68" s="19">
        <v>0</v>
      </c>
      <c r="AP68" s="19">
        <v>0</v>
      </c>
      <c r="AQ68" s="19">
        <v>0</v>
      </c>
      <c r="AR68" s="22">
        <v>0</v>
      </c>
      <c r="AU68" s="23">
        <v>0.11482473110734089</v>
      </c>
      <c r="AV68" s="19">
        <v>0.49385859084695027</v>
      </c>
      <c r="AW68" s="19">
        <v>1.4254009539419501</v>
      </c>
      <c r="AX68" s="19">
        <v>3.1906099936974508</v>
      </c>
      <c r="AY68" s="22">
        <v>6.0706438834185619</v>
      </c>
      <c r="AZ68" s="23">
        <v>45.66224931585748</v>
      </c>
      <c r="BA68" s="19">
        <v>67.986225153797307</v>
      </c>
      <c r="BB68" s="19">
        <v>120.20581307552317</v>
      </c>
      <c r="BC68" s="19">
        <v>194.67478626886233</v>
      </c>
      <c r="BD68" s="22">
        <v>456.6302799389743</v>
      </c>
    </row>
    <row r="69" spans="2:56" ht="12.75" thickBot="1">
      <c r="B69" s="24" t="s">
        <v>17</v>
      </c>
      <c r="C69" s="25">
        <v>-8</v>
      </c>
      <c r="D69" s="26">
        <v>-16</v>
      </c>
      <c r="E69" s="26">
        <v>-45</v>
      </c>
      <c r="F69" s="26">
        <v>-79</v>
      </c>
      <c r="G69" s="27">
        <v>-150</v>
      </c>
      <c r="H69" s="28">
        <v>202</v>
      </c>
      <c r="I69" s="26">
        <v>0</v>
      </c>
      <c r="J69" s="26">
        <v>0</v>
      </c>
      <c r="K69" s="26">
        <v>0</v>
      </c>
      <c r="L69" s="29">
        <v>0</v>
      </c>
      <c r="M69" s="25">
        <v>0</v>
      </c>
      <c r="N69" s="26">
        <v>-52</v>
      </c>
      <c r="O69" s="26">
        <v>-235</v>
      </c>
      <c r="P69" s="26">
        <v>-563</v>
      </c>
      <c r="Q69" s="27">
        <v>-334</v>
      </c>
      <c r="R69" s="28">
        <v>1184</v>
      </c>
      <c r="S69" s="26">
        <v>0</v>
      </c>
      <c r="T69" s="26">
        <v>0</v>
      </c>
      <c r="U69" s="26">
        <v>0</v>
      </c>
      <c r="V69" s="29">
        <v>0</v>
      </c>
      <c r="X69" s="24" t="s">
        <v>17</v>
      </c>
      <c r="Y69" s="25">
        <v>0</v>
      </c>
      <c r="Z69" s="26">
        <v>0</v>
      </c>
      <c r="AA69" s="26">
        <v>0</v>
      </c>
      <c r="AB69" s="26">
        <v>0</v>
      </c>
      <c r="AC69" s="27">
        <v>0</v>
      </c>
      <c r="AD69" s="28">
        <v>0</v>
      </c>
      <c r="AE69" s="26">
        <v>0</v>
      </c>
      <c r="AF69" s="26">
        <v>0</v>
      </c>
      <c r="AG69" s="26">
        <v>0</v>
      </c>
      <c r="AH69" s="29">
        <v>0</v>
      </c>
      <c r="AI69" s="25">
        <v>0</v>
      </c>
      <c r="AJ69" s="26">
        <v>0</v>
      </c>
      <c r="AK69" s="26">
        <v>0</v>
      </c>
      <c r="AL69" s="26">
        <v>0</v>
      </c>
      <c r="AM69" s="27">
        <v>0</v>
      </c>
      <c r="AN69" s="28">
        <v>0</v>
      </c>
      <c r="AO69" s="26">
        <v>0</v>
      </c>
      <c r="AP69" s="26">
        <v>0</v>
      </c>
      <c r="AQ69" s="26">
        <v>0</v>
      </c>
      <c r="AR69" s="29">
        <v>0</v>
      </c>
      <c r="AU69" s="30">
        <v>0.19137455184556815</v>
      </c>
      <c r="AV69" s="26">
        <v>0.82309765141158375</v>
      </c>
      <c r="AW69" s="26">
        <v>2.3756682565699165</v>
      </c>
      <c r="AX69" s="26">
        <v>5.3176833228290841</v>
      </c>
      <c r="AY69" s="29">
        <v>10.117739805697603</v>
      </c>
      <c r="AZ69" s="30">
        <v>76.103748859762462</v>
      </c>
      <c r="BA69" s="26">
        <v>113.31037525632884</v>
      </c>
      <c r="BB69" s="26">
        <v>200.34302179253859</v>
      </c>
      <c r="BC69" s="26">
        <v>324.45797711477053</v>
      </c>
      <c r="BD69" s="29">
        <v>761.05046656495711</v>
      </c>
    </row>
    <row r="70" spans="2:56" ht="12.75" thickBot="1">
      <c r="B70" s="31"/>
      <c r="C70" s="32"/>
      <c r="D70" s="31"/>
      <c r="E70" s="31"/>
      <c r="F70" s="31"/>
      <c r="G70" s="32"/>
      <c r="H70" s="31"/>
      <c r="I70" s="31"/>
      <c r="J70" s="31"/>
      <c r="K70" s="31"/>
      <c r="L70" s="32"/>
      <c r="M70" s="33"/>
      <c r="N70" s="33"/>
      <c r="O70" s="33"/>
      <c r="P70" s="33"/>
      <c r="Q70" s="33"/>
      <c r="R70" s="33"/>
      <c r="S70" s="33"/>
      <c r="T70" s="33"/>
      <c r="U70" s="33"/>
      <c r="V70" s="33"/>
      <c r="X70" s="31"/>
      <c r="Y70" s="32"/>
      <c r="Z70" s="31"/>
      <c r="AA70" s="31"/>
      <c r="AB70" s="31"/>
      <c r="AC70" s="32"/>
      <c r="AD70" s="31"/>
      <c r="AE70" s="31"/>
      <c r="AF70" s="31"/>
      <c r="AG70" s="31"/>
      <c r="AH70" s="32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</row>
    <row r="71" spans="2:56" ht="13.5" thickBot="1">
      <c r="B71" s="34" t="s">
        <v>18</v>
      </c>
      <c r="C71" s="35">
        <f>SUM(C66:G69)</f>
        <v>-12256</v>
      </c>
      <c r="D71" s="35"/>
      <c r="E71" s="36"/>
      <c r="F71" s="36"/>
      <c r="G71" s="36"/>
      <c r="H71" s="35">
        <f>SUM(H66:L69)</f>
        <v>12256</v>
      </c>
      <c r="I71" s="35"/>
      <c r="J71" s="38"/>
      <c r="K71" s="38"/>
      <c r="L71" s="34"/>
      <c r="M71" s="35">
        <f>SUM(M66:Q69)</f>
        <v>-12256</v>
      </c>
      <c r="N71" s="39" t="str">
        <f>IF(M71=C71,"Pass","Fail")</f>
        <v>Pass</v>
      </c>
      <c r="O71" s="36"/>
      <c r="P71" s="36"/>
      <c r="Q71" s="36"/>
      <c r="R71" s="35">
        <f>SUM(R66:V69)</f>
        <v>12256</v>
      </c>
      <c r="S71" s="39" t="str">
        <f>IF(R71=H71,"Pass","Fail")</f>
        <v>Pass</v>
      </c>
      <c r="T71" s="36"/>
      <c r="U71" s="36"/>
      <c r="V71" s="36"/>
      <c r="W71" s="36"/>
      <c r="X71" s="34" t="s">
        <v>18</v>
      </c>
      <c r="Y71" s="35">
        <f>SUM(Y66:AC69)</f>
        <v>0</v>
      </c>
      <c r="Z71" s="35"/>
      <c r="AA71" s="36"/>
      <c r="AB71" s="36"/>
      <c r="AC71" s="36"/>
      <c r="AD71" s="35">
        <f>SUM(AD66:AH69)</f>
        <v>0</v>
      </c>
      <c r="AE71" s="35"/>
      <c r="AF71" s="38"/>
      <c r="AG71" s="38"/>
      <c r="AH71" s="34"/>
      <c r="AI71" s="35">
        <f>SUM(AI66:AM69)</f>
        <v>0</v>
      </c>
      <c r="AJ71" s="39" t="str">
        <f>IF(AI71=Y71,"Pass","Fail")</f>
        <v>Pass</v>
      </c>
      <c r="AK71" s="36"/>
      <c r="AL71" s="36"/>
      <c r="AM71" s="36"/>
      <c r="AN71" s="35">
        <f>SUM(AN66:AR69)</f>
        <v>0</v>
      </c>
      <c r="AO71" s="39" t="str">
        <f>IF(AN71=AD71,"Pass","Fail")</f>
        <v>Pass</v>
      </c>
      <c r="AP71" s="36"/>
      <c r="AQ71" s="36"/>
      <c r="AR71" s="36"/>
      <c r="AU71"/>
      <c r="AV71"/>
      <c r="AW71"/>
      <c r="AX71"/>
      <c r="AY71"/>
      <c r="AZ71"/>
      <c r="BA71"/>
      <c r="BB71"/>
      <c r="BC71"/>
      <c r="BD71"/>
    </row>
    <row r="72" spans="2:56" ht="13.5" thickBot="1">
      <c r="B72" s="40" t="s">
        <v>20</v>
      </c>
      <c r="C72" s="41">
        <f>SUM(C66:E69)</f>
        <v>-1872</v>
      </c>
      <c r="D72" s="42">
        <f>IFERROR(SUM(C66:E69)/SUM(C66:G69),0)</f>
        <v>0.15274151436031333</v>
      </c>
      <c r="E72" s="43"/>
      <c r="F72" s="43"/>
      <c r="G72" s="43"/>
      <c r="H72" s="42"/>
      <c r="I72" s="42"/>
      <c r="J72" s="43"/>
      <c r="K72" s="43"/>
      <c r="L72" s="43"/>
      <c r="M72" s="41">
        <f>SUM(M66:N69)</f>
        <v>-52</v>
      </c>
      <c r="N72" s="42">
        <f>IFERROR(SUM(M66:N69)/SUM(M66:Q69),0)</f>
        <v>4.2428198433420369E-3</v>
      </c>
      <c r="O72" s="39" t="str">
        <f>IF(N72&lt;=D72,"Pass","Fail")</f>
        <v>Pass</v>
      </c>
      <c r="P72" s="43"/>
      <c r="Q72" s="43"/>
      <c r="R72" s="42"/>
      <c r="S72" s="43"/>
      <c r="T72" s="43"/>
      <c r="U72" s="43"/>
      <c r="V72" s="43"/>
      <c r="W72" s="43"/>
      <c r="X72" s="40" t="s">
        <v>20</v>
      </c>
      <c r="Y72" s="41">
        <f>SUM(Y66:AA69)</f>
        <v>0</v>
      </c>
      <c r="Z72" s="42">
        <f>IFERROR(SUM(Y66:AA69)/SUM(Y66:AC69),0)</f>
        <v>0</v>
      </c>
      <c r="AA72" s="43"/>
      <c r="AB72" s="43"/>
      <c r="AC72" s="43"/>
      <c r="AD72" s="42"/>
      <c r="AE72" s="43"/>
      <c r="AF72" s="43"/>
      <c r="AG72" s="43"/>
      <c r="AH72" s="43"/>
      <c r="AI72" s="41">
        <f>SUM(AI66:AJ69)</f>
        <v>0</v>
      </c>
      <c r="AJ72" s="42">
        <f>IFERROR(SUM(AI66:AJ69)/SUM(AI66:AM69),0)</f>
        <v>0</v>
      </c>
      <c r="AK72" s="39" t="str">
        <f>IF(AJ72&lt;=Z72,"Pass","Fail")</f>
        <v>Pass</v>
      </c>
      <c r="AL72" s="43"/>
      <c r="AM72" s="43"/>
      <c r="AN72" s="42"/>
      <c r="AO72" s="43"/>
      <c r="AP72" s="43"/>
      <c r="AQ72" s="43"/>
      <c r="AR72" s="43"/>
      <c r="AU72"/>
      <c r="AV72"/>
      <c r="AW72"/>
      <c r="AX72"/>
      <c r="AY72"/>
      <c r="AZ72"/>
      <c r="BA72"/>
      <c r="BB72"/>
      <c r="BC72"/>
      <c r="BD72"/>
    </row>
    <row r="73" spans="2:56">
      <c r="B73" s="44" t="s">
        <v>21</v>
      </c>
      <c r="C73" s="45">
        <f>SUMPRODUCT(C66:G69,AU66:AY69)</f>
        <v>-38321.162318434268</v>
      </c>
      <c r="D73" s="48"/>
      <c r="E73" s="48"/>
      <c r="F73" s="48"/>
      <c r="G73" s="48"/>
      <c r="H73" s="48"/>
      <c r="I73" s="48"/>
      <c r="J73" s="48"/>
      <c r="K73" s="48"/>
      <c r="L73" s="48"/>
      <c r="M73" s="45">
        <f>SUMPRODUCT(M66:Q69,AZ66:BD69)</f>
        <v>-2828956.0420984873</v>
      </c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4" t="s">
        <v>21</v>
      </c>
      <c r="Y73" s="45">
        <f>SUMPRODUCT(Y66:AC69,AU66:AY69)</f>
        <v>0</v>
      </c>
      <c r="Z73" s="48"/>
      <c r="AA73" s="48"/>
      <c r="AB73" s="48"/>
      <c r="AC73" s="48"/>
      <c r="AD73" s="48"/>
      <c r="AE73" s="48"/>
      <c r="AF73" s="48"/>
      <c r="AG73" s="48"/>
      <c r="AH73" s="48"/>
      <c r="AI73" s="45">
        <f>SUMPRODUCT(AI66:AM69,AZ66:BD69)</f>
        <v>0</v>
      </c>
      <c r="AJ73" s="48"/>
      <c r="AK73" s="48"/>
      <c r="AL73" s="48"/>
      <c r="AM73" s="48"/>
      <c r="AN73" s="48"/>
      <c r="AO73" s="48"/>
      <c r="AP73" s="48"/>
      <c r="AQ73" s="48"/>
      <c r="AR73" s="48"/>
      <c r="AU73" s="49"/>
      <c r="AZ73" s="49"/>
    </row>
    <row r="74" spans="2:56" s="33" customFormat="1" ht="12.75" thickBot="1">
      <c r="B74" s="31"/>
      <c r="C74" s="32"/>
      <c r="D74" s="31"/>
      <c r="E74" s="31"/>
      <c r="F74" s="31"/>
      <c r="G74" s="32"/>
      <c r="H74" s="31"/>
      <c r="I74" s="31"/>
      <c r="J74" s="31"/>
      <c r="K74" s="31"/>
      <c r="L74" s="32" t="s">
        <v>23</v>
      </c>
      <c r="M74" s="50">
        <f>SUMPRODUCT(R66:V69,AZ66:BD69)+SUMPRODUCT(M66:Q69,AZ66:BD69)</f>
        <v>-2415831.4076381982</v>
      </c>
      <c r="X74" s="31"/>
      <c r="Y74" s="32"/>
      <c r="Z74" s="31"/>
      <c r="AA74" s="31"/>
      <c r="AB74" s="31"/>
      <c r="AC74" s="32"/>
      <c r="AD74" s="31"/>
      <c r="AE74" s="31"/>
      <c r="AF74" s="31"/>
      <c r="AG74" s="31"/>
      <c r="AH74" s="32" t="s">
        <v>23</v>
      </c>
      <c r="AI74" s="50">
        <f>SUMPRODUCT(AN66:AR69,AZ66:BD69)+SUMPRODUCT(AI66:AM69,AZ66:BD69)</f>
        <v>0</v>
      </c>
    </row>
    <row r="75" spans="2:56" ht="13.5" thickBot="1">
      <c r="B75" s="3" t="s">
        <v>28</v>
      </c>
      <c r="C75" s="4"/>
      <c r="D75" s="4"/>
      <c r="E75" s="4"/>
      <c r="F75" s="5"/>
      <c r="L75"/>
      <c r="X75" s="3" t="s">
        <v>28</v>
      </c>
      <c r="Y75" s="4"/>
      <c r="Z75" s="4"/>
      <c r="AA75" s="4"/>
      <c r="AB75" s="5"/>
      <c r="AH75"/>
    </row>
    <row r="76" spans="2:56" ht="12.75" thickBot="1"/>
    <row r="77" spans="2:56">
      <c r="B77" s="165"/>
      <c r="C77" s="168" t="s">
        <v>3</v>
      </c>
      <c r="D77" s="169"/>
      <c r="E77" s="169"/>
      <c r="F77" s="169"/>
      <c r="G77" s="169"/>
      <c r="H77" s="169"/>
      <c r="I77" s="169"/>
      <c r="J77" s="169"/>
      <c r="K77" s="169"/>
      <c r="L77" s="169"/>
      <c r="M77" s="169" t="s">
        <v>4</v>
      </c>
      <c r="N77" s="169"/>
      <c r="O77" s="169"/>
      <c r="P77" s="169"/>
      <c r="Q77" s="169"/>
      <c r="R77" s="169"/>
      <c r="S77" s="169"/>
      <c r="T77" s="169"/>
      <c r="U77" s="169"/>
      <c r="V77" s="169"/>
      <c r="X77" s="165"/>
      <c r="Y77" s="168" t="s">
        <v>3</v>
      </c>
      <c r="Z77" s="169"/>
      <c r="AA77" s="169"/>
      <c r="AB77" s="169"/>
      <c r="AC77" s="169"/>
      <c r="AD77" s="169"/>
      <c r="AE77" s="169"/>
      <c r="AF77" s="169"/>
      <c r="AG77" s="169"/>
      <c r="AH77" s="169"/>
      <c r="AI77" s="169" t="s">
        <v>4</v>
      </c>
      <c r="AJ77" s="169"/>
      <c r="AK77" s="169"/>
      <c r="AL77" s="169"/>
      <c r="AM77" s="169"/>
      <c r="AN77" s="169"/>
      <c r="AO77" s="169"/>
      <c r="AP77" s="169"/>
      <c r="AQ77" s="169"/>
      <c r="AR77" s="169"/>
      <c r="AU77" s="170" t="s">
        <v>5</v>
      </c>
      <c r="AV77" s="169"/>
      <c r="AW77" s="169"/>
      <c r="AX77" s="169"/>
      <c r="AY77" s="169"/>
      <c r="AZ77" s="169"/>
      <c r="BA77" s="169"/>
      <c r="BB77" s="169"/>
      <c r="BC77" s="169"/>
      <c r="BD77" s="171"/>
    </row>
    <row r="78" spans="2:56">
      <c r="B78" s="166"/>
      <c r="C78" s="172" t="s">
        <v>6</v>
      </c>
      <c r="D78" s="173"/>
      <c r="E78" s="173"/>
      <c r="F78" s="173"/>
      <c r="G78" s="174"/>
      <c r="H78" s="172" t="s">
        <v>7</v>
      </c>
      <c r="I78" s="173"/>
      <c r="J78" s="173"/>
      <c r="K78" s="173"/>
      <c r="L78" s="175"/>
      <c r="M78" s="176" t="s">
        <v>6</v>
      </c>
      <c r="N78" s="173"/>
      <c r="O78" s="173"/>
      <c r="P78" s="173"/>
      <c r="Q78" s="174"/>
      <c r="R78" s="172" t="s">
        <v>7</v>
      </c>
      <c r="S78" s="173"/>
      <c r="T78" s="173"/>
      <c r="U78" s="173"/>
      <c r="V78" s="175"/>
      <c r="X78" s="166"/>
      <c r="Y78" s="172" t="s">
        <v>6</v>
      </c>
      <c r="Z78" s="173"/>
      <c r="AA78" s="173"/>
      <c r="AB78" s="173"/>
      <c r="AC78" s="174"/>
      <c r="AD78" s="172" t="s">
        <v>7</v>
      </c>
      <c r="AE78" s="173"/>
      <c r="AF78" s="173"/>
      <c r="AG78" s="173"/>
      <c r="AH78" s="175"/>
      <c r="AI78" s="176" t="s">
        <v>6</v>
      </c>
      <c r="AJ78" s="173"/>
      <c r="AK78" s="173"/>
      <c r="AL78" s="173"/>
      <c r="AM78" s="174"/>
      <c r="AN78" s="172" t="s">
        <v>7</v>
      </c>
      <c r="AO78" s="173"/>
      <c r="AP78" s="173"/>
      <c r="AQ78" s="173"/>
      <c r="AR78" s="175"/>
      <c r="AU78" s="176" t="s">
        <v>3</v>
      </c>
      <c r="AV78" s="173"/>
      <c r="AW78" s="173"/>
      <c r="AX78" s="173"/>
      <c r="AY78" s="174"/>
      <c r="AZ78" s="173" t="s">
        <v>8</v>
      </c>
      <c r="BA78" s="173"/>
      <c r="BB78" s="173"/>
      <c r="BC78" s="173"/>
      <c r="BD78" s="175"/>
    </row>
    <row r="79" spans="2:56">
      <c r="B79" s="167"/>
      <c r="C79" s="6" t="s">
        <v>9</v>
      </c>
      <c r="D79" s="7" t="s">
        <v>10</v>
      </c>
      <c r="E79" s="7" t="s">
        <v>11</v>
      </c>
      <c r="F79" s="7" t="s">
        <v>12</v>
      </c>
      <c r="G79" s="7" t="s">
        <v>13</v>
      </c>
      <c r="H79" s="7" t="s">
        <v>9</v>
      </c>
      <c r="I79" s="7" t="s">
        <v>10</v>
      </c>
      <c r="J79" s="7" t="s">
        <v>11</v>
      </c>
      <c r="K79" s="7" t="s">
        <v>12</v>
      </c>
      <c r="L79" s="8" t="s">
        <v>13</v>
      </c>
      <c r="M79" s="6" t="s">
        <v>9</v>
      </c>
      <c r="N79" s="7" t="s">
        <v>10</v>
      </c>
      <c r="O79" s="7" t="s">
        <v>11</v>
      </c>
      <c r="P79" s="7" t="s">
        <v>12</v>
      </c>
      <c r="Q79" s="7" t="s">
        <v>13</v>
      </c>
      <c r="R79" s="7" t="s">
        <v>9</v>
      </c>
      <c r="S79" s="7" t="s">
        <v>10</v>
      </c>
      <c r="T79" s="7" t="s">
        <v>11</v>
      </c>
      <c r="U79" s="7" t="s">
        <v>12</v>
      </c>
      <c r="V79" s="8" t="s">
        <v>13</v>
      </c>
      <c r="X79" s="167"/>
      <c r="Y79" s="6" t="s">
        <v>9</v>
      </c>
      <c r="Z79" s="7" t="s">
        <v>10</v>
      </c>
      <c r="AA79" s="7" t="s">
        <v>11</v>
      </c>
      <c r="AB79" s="7" t="s">
        <v>12</v>
      </c>
      <c r="AC79" s="7" t="s">
        <v>13</v>
      </c>
      <c r="AD79" s="7" t="s">
        <v>9</v>
      </c>
      <c r="AE79" s="7" t="s">
        <v>10</v>
      </c>
      <c r="AF79" s="7" t="s">
        <v>11</v>
      </c>
      <c r="AG79" s="7" t="s">
        <v>12</v>
      </c>
      <c r="AH79" s="8" t="s">
        <v>13</v>
      </c>
      <c r="AI79" s="6" t="s">
        <v>9</v>
      </c>
      <c r="AJ79" s="7" t="s">
        <v>10</v>
      </c>
      <c r="AK79" s="7" t="s">
        <v>11</v>
      </c>
      <c r="AL79" s="7" t="s">
        <v>12</v>
      </c>
      <c r="AM79" s="7" t="s">
        <v>13</v>
      </c>
      <c r="AN79" s="7" t="s">
        <v>9</v>
      </c>
      <c r="AO79" s="7" t="s">
        <v>10</v>
      </c>
      <c r="AP79" s="7" t="s">
        <v>11</v>
      </c>
      <c r="AQ79" s="7" t="s">
        <v>12</v>
      </c>
      <c r="AR79" s="8" t="s">
        <v>13</v>
      </c>
      <c r="AU79" s="9" t="s">
        <v>9</v>
      </c>
      <c r="AV79" s="7" t="s">
        <v>10</v>
      </c>
      <c r="AW79" s="7" t="s">
        <v>11</v>
      </c>
      <c r="AX79" s="7" t="s">
        <v>12</v>
      </c>
      <c r="AY79" s="7" t="s">
        <v>13</v>
      </c>
      <c r="AZ79" s="6" t="s">
        <v>9</v>
      </c>
      <c r="BA79" s="7" t="s">
        <v>10</v>
      </c>
      <c r="BB79" s="7" t="s">
        <v>11</v>
      </c>
      <c r="BC79" s="7" t="s">
        <v>12</v>
      </c>
      <c r="BD79" s="8" t="s">
        <v>13</v>
      </c>
    </row>
    <row r="80" spans="2:56">
      <c r="B80" s="10" t="s">
        <v>14</v>
      </c>
      <c r="C80" s="11">
        <v>0</v>
      </c>
      <c r="D80" s="12">
        <v>0</v>
      </c>
      <c r="E80" s="12">
        <v>0</v>
      </c>
      <c r="F80" s="12">
        <v>-8</v>
      </c>
      <c r="G80" s="13">
        <v>-4</v>
      </c>
      <c r="H80" s="14">
        <v>12</v>
      </c>
      <c r="I80" s="12">
        <v>0</v>
      </c>
      <c r="J80" s="12">
        <v>0</v>
      </c>
      <c r="K80" s="12">
        <v>0</v>
      </c>
      <c r="L80" s="15">
        <v>0</v>
      </c>
      <c r="M80" s="11">
        <v>0</v>
      </c>
      <c r="N80" s="12">
        <v>0</v>
      </c>
      <c r="O80" s="12">
        <v>0</v>
      </c>
      <c r="P80" s="12">
        <v>-1</v>
      </c>
      <c r="Q80" s="13">
        <v>0</v>
      </c>
      <c r="R80" s="14">
        <v>2</v>
      </c>
      <c r="S80" s="12">
        <v>0</v>
      </c>
      <c r="T80" s="12">
        <v>0</v>
      </c>
      <c r="U80" s="12">
        <v>0</v>
      </c>
      <c r="V80" s="15">
        <v>0</v>
      </c>
      <c r="X80" s="10" t="s">
        <v>14</v>
      </c>
      <c r="Y80" s="11">
        <v>0</v>
      </c>
      <c r="Z80" s="12">
        <v>0</v>
      </c>
      <c r="AA80" s="12">
        <v>0</v>
      </c>
      <c r="AB80" s="12">
        <v>0</v>
      </c>
      <c r="AC80" s="13">
        <v>0</v>
      </c>
      <c r="AD80" s="14">
        <v>0</v>
      </c>
      <c r="AE80" s="12">
        <v>0</v>
      </c>
      <c r="AF80" s="12">
        <v>0</v>
      </c>
      <c r="AG80" s="12">
        <v>0</v>
      </c>
      <c r="AH80" s="15">
        <v>0</v>
      </c>
      <c r="AI80" s="11">
        <v>0</v>
      </c>
      <c r="AJ80" s="12">
        <v>0</v>
      </c>
      <c r="AK80" s="12">
        <v>0</v>
      </c>
      <c r="AL80" s="12">
        <v>0</v>
      </c>
      <c r="AM80" s="13">
        <v>0</v>
      </c>
      <c r="AN80" s="14">
        <v>0</v>
      </c>
      <c r="AO80" s="12">
        <v>0</v>
      </c>
      <c r="AP80" s="12">
        <v>0</v>
      </c>
      <c r="AQ80" s="12">
        <v>0</v>
      </c>
      <c r="AR80" s="15">
        <v>0</v>
      </c>
      <c r="AU80" s="16">
        <v>857.65897470624407</v>
      </c>
      <c r="AV80" s="12">
        <v>1276.9628529732602</v>
      </c>
      <c r="AW80" s="12">
        <v>2257.7861568523481</v>
      </c>
      <c r="AX80" s="12">
        <v>3656.5123289825897</v>
      </c>
      <c r="AY80" s="15">
        <v>8576.7360035914953</v>
      </c>
      <c r="AZ80" s="16">
        <v>857.65897470624407</v>
      </c>
      <c r="BA80" s="12">
        <v>1276.9628529732602</v>
      </c>
      <c r="BB80" s="12">
        <v>2257.7861568523481</v>
      </c>
      <c r="BC80" s="12">
        <v>3656.5123289825897</v>
      </c>
      <c r="BD80" s="15">
        <v>8576.7360035914953</v>
      </c>
    </row>
    <row r="81" spans="2:56">
      <c r="B81" s="17" t="s">
        <v>15</v>
      </c>
      <c r="C81" s="18">
        <v>0</v>
      </c>
      <c r="D81" s="19">
        <v>0</v>
      </c>
      <c r="E81" s="19">
        <v>-1</v>
      </c>
      <c r="F81" s="19">
        <v>-16</v>
      </c>
      <c r="G81" s="20">
        <v>-22</v>
      </c>
      <c r="H81" s="21">
        <v>38</v>
      </c>
      <c r="I81" s="19">
        <v>0</v>
      </c>
      <c r="J81" s="19">
        <v>0</v>
      </c>
      <c r="K81" s="19">
        <v>0</v>
      </c>
      <c r="L81" s="22">
        <v>0</v>
      </c>
      <c r="M81" s="18">
        <v>0</v>
      </c>
      <c r="N81" s="19">
        <v>0</v>
      </c>
      <c r="O81" s="19">
        <v>-7</v>
      </c>
      <c r="P81" s="19">
        <v>-12</v>
      </c>
      <c r="Q81" s="20">
        <v>-39</v>
      </c>
      <c r="R81" s="21">
        <v>59</v>
      </c>
      <c r="S81" s="19">
        <v>0</v>
      </c>
      <c r="T81" s="19">
        <v>0</v>
      </c>
      <c r="U81" s="19">
        <v>0</v>
      </c>
      <c r="V81" s="22">
        <v>0</v>
      </c>
      <c r="X81" s="17" t="s">
        <v>15</v>
      </c>
      <c r="Y81" s="18">
        <v>0</v>
      </c>
      <c r="Z81" s="19">
        <v>0</v>
      </c>
      <c r="AA81" s="19">
        <v>0</v>
      </c>
      <c r="AB81" s="19">
        <v>0</v>
      </c>
      <c r="AC81" s="20">
        <v>0</v>
      </c>
      <c r="AD81" s="21">
        <v>0</v>
      </c>
      <c r="AE81" s="19">
        <v>0</v>
      </c>
      <c r="AF81" s="19">
        <v>0</v>
      </c>
      <c r="AG81" s="19">
        <v>0</v>
      </c>
      <c r="AH81" s="22">
        <v>0</v>
      </c>
      <c r="AI81" s="18">
        <v>0</v>
      </c>
      <c r="AJ81" s="19">
        <v>0</v>
      </c>
      <c r="AK81" s="19">
        <v>0</v>
      </c>
      <c r="AL81" s="19">
        <v>0</v>
      </c>
      <c r="AM81" s="20">
        <v>0</v>
      </c>
      <c r="AN81" s="21">
        <v>0</v>
      </c>
      <c r="AO81" s="19">
        <v>0</v>
      </c>
      <c r="AP81" s="19">
        <v>0</v>
      </c>
      <c r="AQ81" s="19">
        <v>0</v>
      </c>
      <c r="AR81" s="22">
        <v>0</v>
      </c>
      <c r="AU81" s="23">
        <v>1225.2271067232059</v>
      </c>
      <c r="AV81" s="19">
        <v>1824.2326471046574</v>
      </c>
      <c r="AW81" s="19">
        <v>3225.4087955033547</v>
      </c>
      <c r="AX81" s="19">
        <v>5223.5890414036994</v>
      </c>
      <c r="AY81" s="22">
        <v>12252.480005130707</v>
      </c>
      <c r="AZ81" s="23">
        <v>1225.2271067232059</v>
      </c>
      <c r="BA81" s="19">
        <v>1824.2326471046574</v>
      </c>
      <c r="BB81" s="19">
        <v>3225.4087955033547</v>
      </c>
      <c r="BC81" s="19">
        <v>5223.5890414036994</v>
      </c>
      <c r="BD81" s="22">
        <v>12252.480005130707</v>
      </c>
    </row>
    <row r="82" spans="2:56">
      <c r="B82" s="17" t="s">
        <v>16</v>
      </c>
      <c r="C82" s="18">
        <v>0</v>
      </c>
      <c r="D82" s="19">
        <v>0</v>
      </c>
      <c r="E82" s="19">
        <v>0</v>
      </c>
      <c r="F82" s="19">
        <v>-2</v>
      </c>
      <c r="G82" s="20">
        <v>-6</v>
      </c>
      <c r="H82" s="21">
        <v>8</v>
      </c>
      <c r="I82" s="19">
        <v>0</v>
      </c>
      <c r="J82" s="19">
        <v>0</v>
      </c>
      <c r="K82" s="19">
        <v>0</v>
      </c>
      <c r="L82" s="22">
        <v>0</v>
      </c>
      <c r="M82" s="18">
        <v>0</v>
      </c>
      <c r="N82" s="19">
        <v>0</v>
      </c>
      <c r="O82" s="19">
        <v>0</v>
      </c>
      <c r="P82" s="19">
        <v>0</v>
      </c>
      <c r="Q82" s="20">
        <v>0</v>
      </c>
      <c r="R82" s="21">
        <v>0</v>
      </c>
      <c r="S82" s="19">
        <v>0</v>
      </c>
      <c r="T82" s="19">
        <v>0</v>
      </c>
      <c r="U82" s="19">
        <v>0</v>
      </c>
      <c r="V82" s="22">
        <v>0</v>
      </c>
      <c r="X82" s="17" t="s">
        <v>16</v>
      </c>
      <c r="Y82" s="18">
        <v>0</v>
      </c>
      <c r="Z82" s="19">
        <v>0</v>
      </c>
      <c r="AA82" s="19">
        <v>0</v>
      </c>
      <c r="AB82" s="19">
        <v>0</v>
      </c>
      <c r="AC82" s="20">
        <v>0</v>
      </c>
      <c r="AD82" s="21">
        <v>0</v>
      </c>
      <c r="AE82" s="19">
        <v>0</v>
      </c>
      <c r="AF82" s="19">
        <v>0</v>
      </c>
      <c r="AG82" s="19">
        <v>0</v>
      </c>
      <c r="AH82" s="22">
        <v>0</v>
      </c>
      <c r="AI82" s="18">
        <v>0</v>
      </c>
      <c r="AJ82" s="19">
        <v>0</v>
      </c>
      <c r="AK82" s="19">
        <v>0</v>
      </c>
      <c r="AL82" s="19">
        <v>0</v>
      </c>
      <c r="AM82" s="20">
        <v>0</v>
      </c>
      <c r="AN82" s="21">
        <v>0</v>
      </c>
      <c r="AO82" s="19">
        <v>0</v>
      </c>
      <c r="AP82" s="19">
        <v>0</v>
      </c>
      <c r="AQ82" s="19">
        <v>0</v>
      </c>
      <c r="AR82" s="22">
        <v>0</v>
      </c>
      <c r="AU82" s="23">
        <v>1837.8406600848086</v>
      </c>
      <c r="AV82" s="19">
        <v>2736.3489706569858</v>
      </c>
      <c r="AW82" s="19">
        <v>4838.1131932550315</v>
      </c>
      <c r="AX82" s="19">
        <v>7835.3835621055487</v>
      </c>
      <c r="AY82" s="22">
        <v>18378.720007696058</v>
      </c>
      <c r="AZ82" s="23">
        <v>1837.8406600848086</v>
      </c>
      <c r="BA82" s="19">
        <v>2736.3489706569858</v>
      </c>
      <c r="BB82" s="19">
        <v>4838.1131932550315</v>
      </c>
      <c r="BC82" s="19">
        <v>7835.3835621055487</v>
      </c>
      <c r="BD82" s="22">
        <v>18378.720007696058</v>
      </c>
    </row>
    <row r="83" spans="2:56" ht="12.75" thickBot="1">
      <c r="B83" s="24" t="s">
        <v>17</v>
      </c>
      <c r="C83" s="25">
        <v>0</v>
      </c>
      <c r="D83" s="26">
        <v>0</v>
      </c>
      <c r="E83" s="26">
        <v>0</v>
      </c>
      <c r="F83" s="26">
        <v>-15</v>
      </c>
      <c r="G83" s="27">
        <v>0</v>
      </c>
      <c r="H83" s="28">
        <v>18</v>
      </c>
      <c r="I83" s="26">
        <v>0</v>
      </c>
      <c r="J83" s="26">
        <v>0</v>
      </c>
      <c r="K83" s="26">
        <v>0</v>
      </c>
      <c r="L83" s="29">
        <v>0</v>
      </c>
      <c r="M83" s="25">
        <v>0</v>
      </c>
      <c r="N83" s="26">
        <v>0</v>
      </c>
      <c r="O83" s="26">
        <v>-5</v>
      </c>
      <c r="P83" s="26">
        <v>-10</v>
      </c>
      <c r="Q83" s="27">
        <v>0</v>
      </c>
      <c r="R83" s="28">
        <v>15</v>
      </c>
      <c r="S83" s="26">
        <v>0</v>
      </c>
      <c r="T83" s="26">
        <v>0</v>
      </c>
      <c r="U83" s="26">
        <v>0</v>
      </c>
      <c r="V83" s="29">
        <v>0</v>
      </c>
      <c r="X83" s="24" t="s">
        <v>17</v>
      </c>
      <c r="Y83" s="25">
        <v>0</v>
      </c>
      <c r="Z83" s="26">
        <v>0</v>
      </c>
      <c r="AA83" s="26">
        <v>0</v>
      </c>
      <c r="AB83" s="26">
        <v>0</v>
      </c>
      <c r="AC83" s="27">
        <v>0</v>
      </c>
      <c r="AD83" s="28">
        <v>0</v>
      </c>
      <c r="AE83" s="26">
        <v>0</v>
      </c>
      <c r="AF83" s="26">
        <v>0</v>
      </c>
      <c r="AG83" s="26">
        <v>0</v>
      </c>
      <c r="AH83" s="29">
        <v>0</v>
      </c>
      <c r="AI83" s="25">
        <v>0</v>
      </c>
      <c r="AJ83" s="26">
        <v>0</v>
      </c>
      <c r="AK83" s="26">
        <v>0</v>
      </c>
      <c r="AL83" s="26">
        <v>0</v>
      </c>
      <c r="AM83" s="27">
        <v>0</v>
      </c>
      <c r="AN83" s="28">
        <v>0</v>
      </c>
      <c r="AO83" s="26">
        <v>0</v>
      </c>
      <c r="AP83" s="26">
        <v>0</v>
      </c>
      <c r="AQ83" s="26">
        <v>0</v>
      </c>
      <c r="AR83" s="29">
        <v>0</v>
      </c>
      <c r="AU83" s="30">
        <v>3063.0677668080148</v>
      </c>
      <c r="AV83" s="26">
        <v>4560.5816177616434</v>
      </c>
      <c r="AW83" s="26">
        <v>8063.5219887583871</v>
      </c>
      <c r="AX83" s="26">
        <v>13058.97260350925</v>
      </c>
      <c r="AY83" s="29">
        <v>30631.200012826768</v>
      </c>
      <c r="AZ83" s="30">
        <v>3063.0677668080148</v>
      </c>
      <c r="BA83" s="26">
        <v>4560.5816177616434</v>
      </c>
      <c r="BB83" s="26">
        <v>8063.5219887583871</v>
      </c>
      <c r="BC83" s="26">
        <v>13058.97260350925</v>
      </c>
      <c r="BD83" s="29">
        <v>30631.200012826768</v>
      </c>
    </row>
    <row r="84" spans="2:56" ht="12.75" thickBot="1">
      <c r="B84" s="31"/>
      <c r="C84" s="32"/>
      <c r="D84" s="31"/>
      <c r="E84" s="31"/>
      <c r="F84" s="31"/>
      <c r="G84" s="32"/>
      <c r="H84" s="31"/>
      <c r="I84" s="31"/>
      <c r="J84" s="31"/>
      <c r="K84" s="31"/>
      <c r="L84" s="32"/>
      <c r="M84" s="33"/>
      <c r="N84" s="33"/>
      <c r="O84" s="33"/>
      <c r="P84" s="33"/>
      <c r="Q84" s="33"/>
      <c r="R84" s="33"/>
      <c r="S84" s="33"/>
      <c r="T84" s="33"/>
      <c r="U84" s="33"/>
      <c r="V84" s="33"/>
      <c r="X84" s="31"/>
      <c r="Y84" s="32"/>
      <c r="Z84" s="31"/>
      <c r="AA84" s="31"/>
      <c r="AB84" s="31"/>
      <c r="AC84" s="32"/>
      <c r="AD84" s="31"/>
      <c r="AE84" s="31"/>
      <c r="AF84" s="31"/>
      <c r="AG84" s="31"/>
      <c r="AH84" s="32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</row>
    <row r="85" spans="2:56" ht="13.5" thickBot="1">
      <c r="B85" s="34" t="s">
        <v>18</v>
      </c>
      <c r="C85" s="35">
        <f>SUM(C80:G83)</f>
        <v>-74</v>
      </c>
      <c r="D85" s="35"/>
      <c r="E85" s="36"/>
      <c r="F85" s="36"/>
      <c r="G85" s="36"/>
      <c r="H85" s="35">
        <f>SUM(H80:L83)</f>
        <v>76</v>
      </c>
      <c r="I85" s="35"/>
      <c r="J85" s="38"/>
      <c r="K85" s="38"/>
      <c r="L85" s="34"/>
      <c r="M85" s="35">
        <f>SUM(M80:Q83)</f>
        <v>-74</v>
      </c>
      <c r="N85" s="39" t="str">
        <f>IF(M85=C85,"Pass","Fail")</f>
        <v>Pass</v>
      </c>
      <c r="O85" s="36"/>
      <c r="P85" s="36"/>
      <c r="Q85" s="36"/>
      <c r="R85" s="35">
        <f>SUM(R80:V83)</f>
        <v>76</v>
      </c>
      <c r="S85" s="39" t="str">
        <f>IF(R85=H85,"Pass","Fail")</f>
        <v>Pass</v>
      </c>
      <c r="T85" s="36"/>
      <c r="U85" s="36"/>
      <c r="V85" s="36"/>
      <c r="W85" s="36"/>
      <c r="X85" s="34" t="s">
        <v>18</v>
      </c>
      <c r="Y85" s="35">
        <f>SUM(Y80:AC83)</f>
        <v>0</v>
      </c>
      <c r="Z85" s="35"/>
      <c r="AA85" s="36"/>
      <c r="AB85" s="36"/>
      <c r="AC85" s="36"/>
      <c r="AD85" s="35">
        <f>SUM(AD80:AH83)</f>
        <v>0</v>
      </c>
      <c r="AE85" s="35"/>
      <c r="AF85" s="38"/>
      <c r="AG85" s="38"/>
      <c r="AH85" s="34"/>
      <c r="AI85" s="35">
        <f>SUM(AI80:AM83)</f>
        <v>0</v>
      </c>
      <c r="AJ85" s="39" t="str">
        <f>IF(AI85=Y85,"Pass","Fail")</f>
        <v>Pass</v>
      </c>
      <c r="AK85" s="36"/>
      <c r="AL85" s="36"/>
      <c r="AM85" s="36"/>
      <c r="AN85" s="35">
        <f>SUM(AN80:AR83)</f>
        <v>0</v>
      </c>
      <c r="AO85" s="39" t="str">
        <f>IF(AN85=AD85,"Pass","Fail")</f>
        <v>Pass</v>
      </c>
      <c r="AP85" s="36"/>
      <c r="AQ85" s="36"/>
      <c r="AR85" s="36"/>
      <c r="AU85"/>
      <c r="AV85"/>
      <c r="AW85"/>
      <c r="AX85"/>
      <c r="AY85"/>
      <c r="AZ85"/>
      <c r="BA85"/>
      <c r="BB85"/>
      <c r="BC85"/>
      <c r="BD85"/>
    </row>
    <row r="86" spans="2:56" ht="13.5" thickBot="1">
      <c r="B86" s="40" t="s">
        <v>20</v>
      </c>
      <c r="C86" s="41">
        <f>SUM(C80:E83)</f>
        <v>-1</v>
      </c>
      <c r="D86" s="42">
        <f>IFERROR(SUM(C80:E83)/SUM(C80:G83),0)</f>
        <v>1.3513513513513514E-2</v>
      </c>
      <c r="E86" s="43"/>
      <c r="F86" s="43"/>
      <c r="G86" s="43"/>
      <c r="H86" s="42"/>
      <c r="I86" s="42"/>
      <c r="J86" s="43"/>
      <c r="K86" s="43"/>
      <c r="L86" s="43"/>
      <c r="M86" s="41">
        <f>SUM(M80:N83)</f>
        <v>0</v>
      </c>
      <c r="N86" s="42">
        <f>IFERROR(SUM(M80:N83)/SUM(M80:Q83),0)</f>
        <v>0</v>
      </c>
      <c r="O86" s="39" t="str">
        <f>IF(N86&lt;=D86,"Pass","Fail")</f>
        <v>Pass</v>
      </c>
      <c r="P86" s="43"/>
      <c r="Q86" s="43"/>
      <c r="R86" s="42"/>
      <c r="S86" s="43"/>
      <c r="T86" s="43"/>
      <c r="U86" s="43"/>
      <c r="V86" s="43"/>
      <c r="W86" s="43"/>
      <c r="X86" s="40" t="s">
        <v>20</v>
      </c>
      <c r="Y86" s="41">
        <f>SUM(Y80:AA83)</f>
        <v>0</v>
      </c>
      <c r="Z86" s="42">
        <f>IFERROR(SUM(Y80:AA83)/SUM(Y80:AC83),0)</f>
        <v>0</v>
      </c>
      <c r="AA86" s="43"/>
      <c r="AB86" s="43"/>
      <c r="AC86" s="43"/>
      <c r="AD86" s="42"/>
      <c r="AE86" s="43"/>
      <c r="AF86" s="43"/>
      <c r="AG86" s="43"/>
      <c r="AH86" s="43"/>
      <c r="AI86" s="41">
        <f>SUM(AI80:AJ83)</f>
        <v>0</v>
      </c>
      <c r="AJ86" s="42">
        <f>IFERROR(SUM(AI80:AJ83)/SUM(AI80:AM83),0)</f>
        <v>0</v>
      </c>
      <c r="AK86" s="39" t="str">
        <f>IF(AJ86&lt;=Z86,"Pass","Fail")</f>
        <v>Pass</v>
      </c>
      <c r="AL86" s="43"/>
      <c r="AM86" s="43"/>
      <c r="AN86" s="42"/>
      <c r="AO86" s="43"/>
      <c r="AP86" s="43"/>
      <c r="AQ86" s="43"/>
      <c r="AR86" s="43"/>
      <c r="AU86"/>
      <c r="AV86"/>
      <c r="AW86"/>
      <c r="AX86"/>
      <c r="AY86"/>
      <c r="AZ86"/>
      <c r="BA86"/>
      <c r="BB86"/>
      <c r="BC86"/>
      <c r="BD86"/>
    </row>
    <row r="87" spans="2:56">
      <c r="B87" s="44" t="s">
        <v>21</v>
      </c>
      <c r="C87" s="45">
        <f>SUMPRODUCT(C80:G83,AU80:AY83)</f>
        <v>-741744.11244009098</v>
      </c>
      <c r="D87" s="48"/>
      <c r="E87" s="48"/>
      <c r="F87" s="48"/>
      <c r="G87" s="48"/>
      <c r="H87" s="48"/>
      <c r="I87" s="48"/>
      <c r="J87" s="48"/>
      <c r="K87" s="48"/>
      <c r="L87" s="48"/>
      <c r="M87" s="45">
        <f>SUMPRODUCT(M80:Q83,AZ80:BD83)</f>
        <v>-737671.49857333233</v>
      </c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4" t="s">
        <v>21</v>
      </c>
      <c r="Y87" s="45">
        <f>SUMPRODUCT(Y80:AC83,AU80:AY83)</f>
        <v>0</v>
      </c>
      <c r="Z87" s="48"/>
      <c r="AA87" s="48"/>
      <c r="AB87" s="48"/>
      <c r="AC87" s="48"/>
      <c r="AD87" s="48"/>
      <c r="AE87" s="48"/>
      <c r="AF87" s="48"/>
      <c r="AG87" s="48"/>
      <c r="AH87" s="48"/>
      <c r="AI87" s="45">
        <f>SUMPRODUCT(AI80:AM83,AZ80:BD83)</f>
        <v>0</v>
      </c>
      <c r="AJ87" s="48"/>
      <c r="AK87" s="48"/>
      <c r="AL87" s="48"/>
      <c r="AM87" s="48"/>
      <c r="AN87" s="48"/>
      <c r="AO87" s="48"/>
      <c r="AP87" s="48"/>
      <c r="AQ87" s="48"/>
      <c r="AR87" s="48"/>
      <c r="AU87" s="49"/>
      <c r="AZ87" s="49"/>
    </row>
    <row r="88" spans="2:56" s="33" customFormat="1" ht="12.75" thickBot="1">
      <c r="B88" s="31"/>
      <c r="C88" s="32"/>
      <c r="D88" s="31"/>
      <c r="E88" s="31"/>
      <c r="F88" s="31"/>
      <c r="G88" s="32"/>
      <c r="H88" s="31"/>
      <c r="I88" s="31"/>
      <c r="J88" s="31"/>
      <c r="K88" s="31"/>
      <c r="L88" s="32" t="s">
        <v>23</v>
      </c>
      <c r="M88" s="50">
        <f>SUMPRODUCT(R80:V83,AZ80:BD83)+SUMPRODUCT(M80:Q83,AZ80:BD83)</f>
        <v>-617721.76482513046</v>
      </c>
      <c r="X88" s="31"/>
      <c r="Y88" s="32"/>
      <c r="Z88" s="31"/>
      <c r="AA88" s="31"/>
      <c r="AB88" s="31"/>
      <c r="AC88" s="32"/>
      <c r="AD88" s="31"/>
      <c r="AE88" s="31"/>
      <c r="AF88" s="31"/>
      <c r="AG88" s="31"/>
      <c r="AH88" s="32" t="s">
        <v>23</v>
      </c>
      <c r="AI88" s="50">
        <f>SUMPRODUCT(AN80:AR83,AZ80:BD83)+SUMPRODUCT(AI80:AM83,AZ80:BD83)</f>
        <v>0</v>
      </c>
    </row>
    <row r="89" spans="2:56" ht="13.5" thickBot="1">
      <c r="B89" s="3" t="s">
        <v>29</v>
      </c>
      <c r="C89" s="4"/>
      <c r="D89" s="4"/>
      <c r="E89" s="4"/>
      <c r="F89" s="5"/>
      <c r="L89"/>
      <c r="X89" s="3" t="s">
        <v>29</v>
      </c>
      <c r="Y89" s="4"/>
      <c r="Z89" s="4"/>
      <c r="AA89" s="4"/>
      <c r="AB89" s="5"/>
      <c r="AH89"/>
    </row>
    <row r="90" spans="2:56" ht="12.75" thickBot="1"/>
    <row r="91" spans="2:56">
      <c r="B91" s="165"/>
      <c r="C91" s="168" t="s">
        <v>3</v>
      </c>
      <c r="D91" s="169"/>
      <c r="E91" s="169"/>
      <c r="F91" s="169"/>
      <c r="G91" s="169"/>
      <c r="H91" s="169"/>
      <c r="I91" s="169"/>
      <c r="J91" s="169"/>
      <c r="K91" s="169"/>
      <c r="L91" s="169"/>
      <c r="M91" s="169" t="s">
        <v>4</v>
      </c>
      <c r="N91" s="169"/>
      <c r="O91" s="169"/>
      <c r="P91" s="169"/>
      <c r="Q91" s="169"/>
      <c r="R91" s="169"/>
      <c r="S91" s="169"/>
      <c r="T91" s="169"/>
      <c r="U91" s="169"/>
      <c r="V91" s="169"/>
      <c r="X91" s="165"/>
      <c r="Y91" s="168" t="s">
        <v>3</v>
      </c>
      <c r="Z91" s="169"/>
      <c r="AA91" s="169"/>
      <c r="AB91" s="169"/>
      <c r="AC91" s="169"/>
      <c r="AD91" s="169"/>
      <c r="AE91" s="169"/>
      <c r="AF91" s="169"/>
      <c r="AG91" s="169"/>
      <c r="AH91" s="169"/>
      <c r="AI91" s="169" t="s">
        <v>4</v>
      </c>
      <c r="AJ91" s="169"/>
      <c r="AK91" s="169"/>
      <c r="AL91" s="169"/>
      <c r="AM91" s="169"/>
      <c r="AN91" s="169"/>
      <c r="AO91" s="169"/>
      <c r="AP91" s="169"/>
      <c r="AQ91" s="169"/>
      <c r="AR91" s="169"/>
      <c r="AU91" s="170" t="s">
        <v>5</v>
      </c>
      <c r="AV91" s="169"/>
      <c r="AW91" s="169"/>
      <c r="AX91" s="169"/>
      <c r="AY91" s="169"/>
      <c r="AZ91" s="169"/>
      <c r="BA91" s="169"/>
      <c r="BB91" s="169"/>
      <c r="BC91" s="169"/>
      <c r="BD91" s="171"/>
    </row>
    <row r="92" spans="2:56">
      <c r="B92" s="166"/>
      <c r="C92" s="172" t="s">
        <v>6</v>
      </c>
      <c r="D92" s="173"/>
      <c r="E92" s="173"/>
      <c r="F92" s="173"/>
      <c r="G92" s="174"/>
      <c r="H92" s="172" t="s">
        <v>7</v>
      </c>
      <c r="I92" s="173"/>
      <c r="J92" s="173"/>
      <c r="K92" s="173"/>
      <c r="L92" s="175"/>
      <c r="M92" s="176" t="s">
        <v>6</v>
      </c>
      <c r="N92" s="173"/>
      <c r="O92" s="173"/>
      <c r="P92" s="173"/>
      <c r="Q92" s="174"/>
      <c r="R92" s="172" t="s">
        <v>7</v>
      </c>
      <c r="S92" s="173"/>
      <c r="T92" s="173"/>
      <c r="U92" s="173"/>
      <c r="V92" s="175"/>
      <c r="X92" s="166"/>
      <c r="Y92" s="172" t="s">
        <v>6</v>
      </c>
      <c r="Z92" s="173"/>
      <c r="AA92" s="173"/>
      <c r="AB92" s="173"/>
      <c r="AC92" s="174"/>
      <c r="AD92" s="172" t="s">
        <v>7</v>
      </c>
      <c r="AE92" s="173"/>
      <c r="AF92" s="173"/>
      <c r="AG92" s="173"/>
      <c r="AH92" s="175"/>
      <c r="AI92" s="176" t="s">
        <v>6</v>
      </c>
      <c r="AJ92" s="173"/>
      <c r="AK92" s="173"/>
      <c r="AL92" s="173"/>
      <c r="AM92" s="174"/>
      <c r="AN92" s="172" t="s">
        <v>7</v>
      </c>
      <c r="AO92" s="173"/>
      <c r="AP92" s="173"/>
      <c r="AQ92" s="173"/>
      <c r="AR92" s="175"/>
      <c r="AU92" s="176" t="s">
        <v>3</v>
      </c>
      <c r="AV92" s="173"/>
      <c r="AW92" s="173"/>
      <c r="AX92" s="173"/>
      <c r="AY92" s="174"/>
      <c r="AZ92" s="173" t="s">
        <v>8</v>
      </c>
      <c r="BA92" s="173"/>
      <c r="BB92" s="173"/>
      <c r="BC92" s="173"/>
      <c r="BD92" s="175"/>
    </row>
    <row r="93" spans="2:56">
      <c r="B93" s="167"/>
      <c r="C93" s="6" t="s">
        <v>9</v>
      </c>
      <c r="D93" s="7" t="s">
        <v>10</v>
      </c>
      <c r="E93" s="7" t="s">
        <v>11</v>
      </c>
      <c r="F93" s="7" t="s">
        <v>12</v>
      </c>
      <c r="G93" s="7" t="s">
        <v>13</v>
      </c>
      <c r="H93" s="7" t="s">
        <v>9</v>
      </c>
      <c r="I93" s="7" t="s">
        <v>10</v>
      </c>
      <c r="J93" s="7" t="s">
        <v>11</v>
      </c>
      <c r="K93" s="7" t="s">
        <v>12</v>
      </c>
      <c r="L93" s="8" t="s">
        <v>13</v>
      </c>
      <c r="M93" s="6" t="s">
        <v>9</v>
      </c>
      <c r="N93" s="7" t="s">
        <v>10</v>
      </c>
      <c r="O93" s="7" t="s">
        <v>11</v>
      </c>
      <c r="P93" s="7" t="s">
        <v>12</v>
      </c>
      <c r="Q93" s="7" t="s">
        <v>13</v>
      </c>
      <c r="R93" s="7" t="s">
        <v>9</v>
      </c>
      <c r="S93" s="7" t="s">
        <v>10</v>
      </c>
      <c r="T93" s="7" t="s">
        <v>11</v>
      </c>
      <c r="U93" s="7" t="s">
        <v>12</v>
      </c>
      <c r="V93" s="8" t="s">
        <v>13</v>
      </c>
      <c r="X93" s="167"/>
      <c r="Y93" s="6" t="s">
        <v>9</v>
      </c>
      <c r="Z93" s="7" t="s">
        <v>10</v>
      </c>
      <c r="AA93" s="7" t="s">
        <v>11</v>
      </c>
      <c r="AB93" s="7" t="s">
        <v>12</v>
      </c>
      <c r="AC93" s="7" t="s">
        <v>13</v>
      </c>
      <c r="AD93" s="7" t="s">
        <v>9</v>
      </c>
      <c r="AE93" s="7" t="s">
        <v>10</v>
      </c>
      <c r="AF93" s="7" t="s">
        <v>11</v>
      </c>
      <c r="AG93" s="7" t="s">
        <v>12</v>
      </c>
      <c r="AH93" s="8" t="s">
        <v>13</v>
      </c>
      <c r="AI93" s="6" t="s">
        <v>9</v>
      </c>
      <c r="AJ93" s="7" t="s">
        <v>10</v>
      </c>
      <c r="AK93" s="7" t="s">
        <v>11</v>
      </c>
      <c r="AL93" s="7" t="s">
        <v>12</v>
      </c>
      <c r="AM93" s="7" t="s">
        <v>13</v>
      </c>
      <c r="AN93" s="7" t="s">
        <v>9</v>
      </c>
      <c r="AO93" s="7" t="s">
        <v>10</v>
      </c>
      <c r="AP93" s="7" t="s">
        <v>11</v>
      </c>
      <c r="AQ93" s="7" t="s">
        <v>12</v>
      </c>
      <c r="AR93" s="8" t="s">
        <v>13</v>
      </c>
      <c r="AU93" s="9" t="s">
        <v>9</v>
      </c>
      <c r="AV93" s="7" t="s">
        <v>10</v>
      </c>
      <c r="AW93" s="7" t="s">
        <v>11</v>
      </c>
      <c r="AX93" s="7" t="s">
        <v>12</v>
      </c>
      <c r="AY93" s="7" t="s">
        <v>13</v>
      </c>
      <c r="AZ93" s="6" t="s">
        <v>9</v>
      </c>
      <c r="BA93" s="7" t="s">
        <v>10</v>
      </c>
      <c r="BB93" s="7" t="s">
        <v>11</v>
      </c>
      <c r="BC93" s="7" t="s">
        <v>12</v>
      </c>
      <c r="BD93" s="8" t="s">
        <v>13</v>
      </c>
    </row>
    <row r="94" spans="2:56">
      <c r="B94" s="10" t="s">
        <v>14</v>
      </c>
      <c r="C94" s="133">
        <v>0</v>
      </c>
      <c r="D94" s="134">
        <v>0</v>
      </c>
      <c r="E94" s="134">
        <v>0</v>
      </c>
      <c r="F94" s="12">
        <v>0</v>
      </c>
      <c r="G94" s="13">
        <v>-2</v>
      </c>
      <c r="H94" s="14">
        <v>2</v>
      </c>
      <c r="I94" s="12">
        <v>0</v>
      </c>
      <c r="J94" s="12">
        <v>0</v>
      </c>
      <c r="K94" s="12">
        <v>0</v>
      </c>
      <c r="L94" s="15">
        <v>0</v>
      </c>
      <c r="M94" s="133">
        <v>0</v>
      </c>
      <c r="N94" s="134">
        <v>0</v>
      </c>
      <c r="O94" s="12">
        <v>-5</v>
      </c>
      <c r="P94" s="12">
        <v>-1</v>
      </c>
      <c r="Q94" s="13">
        <v>0</v>
      </c>
      <c r="R94" s="14">
        <v>6</v>
      </c>
      <c r="S94" s="12">
        <v>0</v>
      </c>
      <c r="T94" s="12">
        <v>0</v>
      </c>
      <c r="U94" s="12">
        <v>0</v>
      </c>
      <c r="V94" s="15">
        <v>0</v>
      </c>
      <c r="X94" s="10" t="s">
        <v>14</v>
      </c>
      <c r="Y94" s="133">
        <v>0</v>
      </c>
      <c r="Z94" s="134">
        <v>0</v>
      </c>
      <c r="AA94" s="134">
        <v>0</v>
      </c>
      <c r="AB94" s="12">
        <v>0</v>
      </c>
      <c r="AC94" s="13">
        <v>-1</v>
      </c>
      <c r="AD94" s="14">
        <v>0</v>
      </c>
      <c r="AE94" s="12">
        <v>0</v>
      </c>
      <c r="AF94" s="12">
        <v>1</v>
      </c>
      <c r="AG94" s="12">
        <v>0</v>
      </c>
      <c r="AH94" s="15">
        <v>0</v>
      </c>
      <c r="AI94" s="133">
        <v>0</v>
      </c>
      <c r="AJ94" s="134">
        <v>0</v>
      </c>
      <c r="AK94" s="12">
        <v>0</v>
      </c>
      <c r="AL94" s="12">
        <v>0</v>
      </c>
      <c r="AM94" s="13">
        <v>0</v>
      </c>
      <c r="AN94" s="14">
        <v>0</v>
      </c>
      <c r="AO94" s="12">
        <v>0</v>
      </c>
      <c r="AP94" s="12">
        <v>0</v>
      </c>
      <c r="AQ94" s="12">
        <v>0</v>
      </c>
      <c r="AR94" s="15">
        <v>0</v>
      </c>
      <c r="AU94" s="16">
        <v>130.70460147062462</v>
      </c>
      <c r="AV94" s="12">
        <v>562.15755679978395</v>
      </c>
      <c r="AW94" s="12">
        <v>1622.5290651599003</v>
      </c>
      <c r="AX94" s="12">
        <v>3631.8605204010473</v>
      </c>
      <c r="AY94" s="15">
        <v>6910.1933163732983</v>
      </c>
      <c r="AZ94" s="16">
        <v>1528.0340583975994</v>
      </c>
      <c r="BA94" s="12">
        <v>2275.0799422579657</v>
      </c>
      <c r="BB94" s="12">
        <v>4022.5477095143324</v>
      </c>
      <c r="BC94" s="12">
        <v>6514.5652740937239</v>
      </c>
      <c r="BD94" s="15">
        <v>15280.601159524376</v>
      </c>
    </row>
    <row r="95" spans="2:56">
      <c r="B95" s="17" t="s">
        <v>15</v>
      </c>
      <c r="C95" s="135">
        <v>0</v>
      </c>
      <c r="D95" s="136">
        <v>0</v>
      </c>
      <c r="E95" s="136">
        <v>-1</v>
      </c>
      <c r="F95" s="19">
        <v>-10</v>
      </c>
      <c r="G95" s="20">
        <v>-9</v>
      </c>
      <c r="H95" s="21">
        <v>20</v>
      </c>
      <c r="I95" s="19">
        <v>0</v>
      </c>
      <c r="J95" s="19">
        <v>0</v>
      </c>
      <c r="K95" s="19">
        <v>0</v>
      </c>
      <c r="L95" s="22">
        <v>0</v>
      </c>
      <c r="M95" s="135">
        <v>0</v>
      </c>
      <c r="N95" s="136">
        <v>0</v>
      </c>
      <c r="O95" s="19">
        <v>-2</v>
      </c>
      <c r="P95" s="19">
        <v>-9</v>
      </c>
      <c r="Q95" s="20">
        <v>-8</v>
      </c>
      <c r="R95" s="21">
        <v>19</v>
      </c>
      <c r="S95" s="19">
        <v>0</v>
      </c>
      <c r="T95" s="19">
        <v>0</v>
      </c>
      <c r="U95" s="19">
        <v>0</v>
      </c>
      <c r="V95" s="22">
        <v>0</v>
      </c>
      <c r="X95" s="17" t="s">
        <v>15</v>
      </c>
      <c r="Y95" s="135">
        <v>0</v>
      </c>
      <c r="Z95" s="136">
        <v>0</v>
      </c>
      <c r="AA95" s="136">
        <v>-1</v>
      </c>
      <c r="AB95" s="19">
        <v>-6</v>
      </c>
      <c r="AC95" s="20">
        <v>-1</v>
      </c>
      <c r="AD95" s="21">
        <v>0</v>
      </c>
      <c r="AE95" s="19">
        <v>2</v>
      </c>
      <c r="AF95" s="19">
        <v>5</v>
      </c>
      <c r="AG95" s="19">
        <v>1</v>
      </c>
      <c r="AH95" s="22">
        <v>0</v>
      </c>
      <c r="AI95" s="135">
        <v>0</v>
      </c>
      <c r="AJ95" s="136">
        <v>0</v>
      </c>
      <c r="AK95" s="19">
        <v>0</v>
      </c>
      <c r="AL95" s="19">
        <v>-2</v>
      </c>
      <c r="AM95" s="20">
        <v>-6</v>
      </c>
      <c r="AN95" s="21">
        <v>0</v>
      </c>
      <c r="AO95" s="19">
        <v>0</v>
      </c>
      <c r="AP95" s="19">
        <v>2</v>
      </c>
      <c r="AQ95" s="19">
        <v>6</v>
      </c>
      <c r="AR95" s="22">
        <v>0</v>
      </c>
      <c r="AU95" s="23">
        <v>186.72085924374946</v>
      </c>
      <c r="AV95" s="19">
        <v>803.08222399969134</v>
      </c>
      <c r="AW95" s="19">
        <v>2317.8986645141435</v>
      </c>
      <c r="AX95" s="19">
        <v>5188.3721720014964</v>
      </c>
      <c r="AY95" s="22">
        <v>9871.7047376761402</v>
      </c>
      <c r="AZ95" s="23">
        <v>2182.9057977108564</v>
      </c>
      <c r="BA95" s="19">
        <v>3250.1142032256653</v>
      </c>
      <c r="BB95" s="19">
        <v>5746.4967278776176</v>
      </c>
      <c r="BC95" s="19">
        <v>9306.5218201338921</v>
      </c>
      <c r="BD95" s="22">
        <v>21829.430227891964</v>
      </c>
    </row>
    <row r="96" spans="2:56">
      <c r="B96" s="17" t="s">
        <v>16</v>
      </c>
      <c r="C96" s="135">
        <v>0</v>
      </c>
      <c r="D96" s="136">
        <v>0</v>
      </c>
      <c r="E96" s="136">
        <v>0</v>
      </c>
      <c r="F96" s="19">
        <v>-2</v>
      </c>
      <c r="G96" s="20">
        <v>-2</v>
      </c>
      <c r="H96" s="21">
        <v>4</v>
      </c>
      <c r="I96" s="19">
        <v>0</v>
      </c>
      <c r="J96" s="19">
        <v>0</v>
      </c>
      <c r="K96" s="19">
        <v>0</v>
      </c>
      <c r="L96" s="22">
        <v>0</v>
      </c>
      <c r="M96" s="135">
        <v>0</v>
      </c>
      <c r="N96" s="136">
        <v>0</v>
      </c>
      <c r="O96" s="19">
        <v>0</v>
      </c>
      <c r="P96" s="19">
        <v>0</v>
      </c>
      <c r="Q96" s="20">
        <v>-3</v>
      </c>
      <c r="R96" s="21">
        <v>3</v>
      </c>
      <c r="S96" s="19">
        <v>0</v>
      </c>
      <c r="T96" s="19">
        <v>0</v>
      </c>
      <c r="U96" s="19">
        <v>0</v>
      </c>
      <c r="V96" s="22">
        <v>0</v>
      </c>
      <c r="X96" s="17" t="s">
        <v>16</v>
      </c>
      <c r="Y96" s="135">
        <v>0</v>
      </c>
      <c r="Z96" s="136">
        <v>0</v>
      </c>
      <c r="AA96" s="136">
        <v>0</v>
      </c>
      <c r="AB96" s="19">
        <v>0</v>
      </c>
      <c r="AC96" s="20">
        <v>0</v>
      </c>
      <c r="AD96" s="21">
        <v>0</v>
      </c>
      <c r="AE96" s="19">
        <v>0</v>
      </c>
      <c r="AF96" s="19">
        <v>0</v>
      </c>
      <c r="AG96" s="19">
        <v>0</v>
      </c>
      <c r="AH96" s="22">
        <v>0</v>
      </c>
      <c r="AI96" s="135">
        <v>0</v>
      </c>
      <c r="AJ96" s="136">
        <v>0</v>
      </c>
      <c r="AK96" s="19">
        <v>0</v>
      </c>
      <c r="AL96" s="19">
        <v>-2</v>
      </c>
      <c r="AM96" s="20">
        <v>0</v>
      </c>
      <c r="AN96" s="21">
        <v>0</v>
      </c>
      <c r="AO96" s="19">
        <v>0</v>
      </c>
      <c r="AP96" s="19">
        <v>2</v>
      </c>
      <c r="AQ96" s="19">
        <v>0</v>
      </c>
      <c r="AR96" s="22">
        <v>0</v>
      </c>
      <c r="AU96" s="23">
        <v>280.08128886562417</v>
      </c>
      <c r="AV96" s="19">
        <v>1204.6233359995369</v>
      </c>
      <c r="AW96" s="19">
        <v>3476.8479967712151</v>
      </c>
      <c r="AX96" s="19">
        <v>7782.5582580022447</v>
      </c>
      <c r="AY96" s="22">
        <v>14807.55710651421</v>
      </c>
      <c r="AZ96" s="23">
        <v>3274.3586965662844</v>
      </c>
      <c r="BA96" s="19">
        <v>4875.1713048384972</v>
      </c>
      <c r="BB96" s="19">
        <v>8619.7450918164268</v>
      </c>
      <c r="BC96" s="19">
        <v>13959.782730200837</v>
      </c>
      <c r="BD96" s="22">
        <v>32744.145341837946</v>
      </c>
    </row>
    <row r="97" spans="2:56" ht="12.75" thickBot="1">
      <c r="B97" s="24" t="s">
        <v>17</v>
      </c>
      <c r="C97" s="137">
        <v>0</v>
      </c>
      <c r="D97" s="138">
        <v>0</v>
      </c>
      <c r="E97" s="138">
        <v>0</v>
      </c>
      <c r="F97" s="26">
        <v>-2</v>
      </c>
      <c r="G97" s="27">
        <v>0</v>
      </c>
      <c r="H97" s="28">
        <v>2</v>
      </c>
      <c r="I97" s="26">
        <v>0</v>
      </c>
      <c r="J97" s="26">
        <v>0</v>
      </c>
      <c r="K97" s="26">
        <v>0</v>
      </c>
      <c r="L97" s="29">
        <v>0</v>
      </c>
      <c r="M97" s="137">
        <v>0</v>
      </c>
      <c r="N97" s="138">
        <v>0</v>
      </c>
      <c r="O97" s="26">
        <v>0</v>
      </c>
      <c r="P97" s="26">
        <v>0</v>
      </c>
      <c r="Q97" s="27">
        <v>0</v>
      </c>
      <c r="R97" s="28">
        <v>0</v>
      </c>
      <c r="S97" s="26">
        <v>0</v>
      </c>
      <c r="T97" s="26">
        <v>0</v>
      </c>
      <c r="U97" s="26">
        <v>0</v>
      </c>
      <c r="V97" s="29">
        <v>0</v>
      </c>
      <c r="X97" s="24" t="s">
        <v>17</v>
      </c>
      <c r="Y97" s="137">
        <v>0</v>
      </c>
      <c r="Z97" s="138">
        <v>0</v>
      </c>
      <c r="AA97" s="138">
        <v>0</v>
      </c>
      <c r="AB97" s="26">
        <v>0</v>
      </c>
      <c r="AC97" s="27">
        <v>-1</v>
      </c>
      <c r="AD97" s="28">
        <v>0</v>
      </c>
      <c r="AE97" s="26">
        <v>0</v>
      </c>
      <c r="AF97" s="26">
        <v>0</v>
      </c>
      <c r="AG97" s="26">
        <v>1</v>
      </c>
      <c r="AH97" s="29">
        <v>0</v>
      </c>
      <c r="AI97" s="137">
        <v>0</v>
      </c>
      <c r="AJ97" s="138">
        <v>0</v>
      </c>
      <c r="AK97" s="26">
        <v>0</v>
      </c>
      <c r="AL97" s="26">
        <v>0</v>
      </c>
      <c r="AM97" s="27">
        <v>0</v>
      </c>
      <c r="AN97" s="28">
        <v>0</v>
      </c>
      <c r="AO97" s="26">
        <v>0</v>
      </c>
      <c r="AP97" s="26">
        <v>0</v>
      </c>
      <c r="AQ97" s="26">
        <v>0</v>
      </c>
      <c r="AR97" s="29">
        <v>0</v>
      </c>
      <c r="AU97" s="30">
        <v>466.8021481093736</v>
      </c>
      <c r="AV97" s="26">
        <v>2007.7055599992282</v>
      </c>
      <c r="AW97" s="26">
        <v>5794.7466612853577</v>
      </c>
      <c r="AX97" s="26">
        <v>12970.93043000374</v>
      </c>
      <c r="AY97" s="29">
        <v>24679.261844190351</v>
      </c>
      <c r="AZ97" s="30">
        <v>5457.2644942771412</v>
      </c>
      <c r="BA97" s="26">
        <v>8125.2855080641639</v>
      </c>
      <c r="BB97" s="26">
        <v>14366.241819694045</v>
      </c>
      <c r="BC97" s="26">
        <v>23266.304550334731</v>
      </c>
      <c r="BD97" s="29">
        <v>54573.575569729917</v>
      </c>
    </row>
    <row r="98" spans="2:56" ht="12.75" thickBot="1">
      <c r="B98" s="31"/>
      <c r="C98" s="32"/>
      <c r="D98" s="31"/>
      <c r="E98" s="31"/>
      <c r="F98" s="31"/>
      <c r="G98" s="32"/>
      <c r="H98" s="31"/>
      <c r="I98" s="31"/>
      <c r="J98" s="31"/>
      <c r="K98" s="31"/>
      <c r="L98" s="32"/>
      <c r="M98" s="33"/>
      <c r="N98" s="33"/>
      <c r="O98" s="33"/>
      <c r="P98" s="33"/>
      <c r="Q98" s="33"/>
      <c r="R98" s="33"/>
      <c r="S98" s="33"/>
      <c r="T98" s="33"/>
      <c r="U98" s="33"/>
      <c r="V98" s="33"/>
      <c r="X98" s="31"/>
      <c r="Y98" s="32"/>
      <c r="Z98" s="31"/>
      <c r="AA98" s="31"/>
      <c r="AB98" s="31"/>
      <c r="AC98" s="32"/>
      <c r="AD98" s="31"/>
      <c r="AE98" s="31"/>
      <c r="AF98" s="31"/>
      <c r="AG98" s="31"/>
      <c r="AH98" s="32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</row>
    <row r="99" spans="2:56" ht="13.5" thickBot="1">
      <c r="B99" s="34" t="s">
        <v>18</v>
      </c>
      <c r="C99" s="35">
        <f>SUM(C94:G97)</f>
        <v>-28</v>
      </c>
      <c r="D99" s="35"/>
      <c r="E99" s="36"/>
      <c r="F99" s="36"/>
      <c r="G99" s="36"/>
      <c r="H99" s="35">
        <f>SUM(H94:L97)</f>
        <v>28</v>
      </c>
      <c r="I99" s="35"/>
      <c r="J99" s="38"/>
      <c r="K99" s="38"/>
      <c r="L99" s="34"/>
      <c r="M99" s="35">
        <f>SUM(M94:Q97)</f>
        <v>-28</v>
      </c>
      <c r="N99" s="39" t="str">
        <f>IF(M99=C99,"Pass","Fail")</f>
        <v>Pass</v>
      </c>
      <c r="O99" s="36"/>
      <c r="P99" s="36"/>
      <c r="Q99" s="36"/>
      <c r="R99" s="35">
        <f>SUM(R94:V97)</f>
        <v>28</v>
      </c>
      <c r="S99" s="39" t="str">
        <f>IF(R99=H99,"Pass","Fail")</f>
        <v>Pass</v>
      </c>
      <c r="T99" s="36"/>
      <c r="U99" s="36"/>
      <c r="V99" s="36"/>
      <c r="W99" s="36"/>
      <c r="X99" s="34" t="s">
        <v>18</v>
      </c>
      <c r="Y99" s="35">
        <f>SUM(Y94:AC97)</f>
        <v>-10</v>
      </c>
      <c r="Z99" s="35"/>
      <c r="AA99" s="36"/>
      <c r="AB99" s="36"/>
      <c r="AC99" s="36"/>
      <c r="AD99" s="35">
        <f>SUM(AD94:AH97)</f>
        <v>10</v>
      </c>
      <c r="AE99" s="35"/>
      <c r="AF99" s="38"/>
      <c r="AG99" s="38"/>
      <c r="AH99" s="34"/>
      <c r="AI99" s="35">
        <f>SUM(AI94:AM97)</f>
        <v>-10</v>
      </c>
      <c r="AJ99" s="39" t="str">
        <f>IF(AI99=Y99,"Pass","Fail")</f>
        <v>Pass</v>
      </c>
      <c r="AK99" s="36"/>
      <c r="AL99" s="36"/>
      <c r="AM99" s="36"/>
      <c r="AN99" s="35">
        <f>SUM(AN94:AR97)</f>
        <v>10</v>
      </c>
      <c r="AO99" s="39" t="str">
        <f>IF(AN99=AD99,"Pass","Fail")</f>
        <v>Pass</v>
      </c>
      <c r="AP99" s="36"/>
      <c r="AQ99" s="36"/>
      <c r="AR99" s="36"/>
      <c r="AU99"/>
      <c r="AV99"/>
      <c r="AW99"/>
      <c r="AX99"/>
      <c r="AY99"/>
      <c r="AZ99"/>
      <c r="BA99"/>
      <c r="BB99"/>
      <c r="BC99"/>
      <c r="BD99"/>
    </row>
    <row r="100" spans="2:56" ht="13.5" thickBot="1">
      <c r="B100" s="40" t="s">
        <v>20</v>
      </c>
      <c r="C100" s="41">
        <f>SUM(C94:E97)</f>
        <v>-1</v>
      </c>
      <c r="D100" s="42">
        <f>IFERROR(SUM(C94:E97)/SUM(C94:G97),0)</f>
        <v>3.5714285714285712E-2</v>
      </c>
      <c r="E100" s="43"/>
      <c r="F100" s="43"/>
      <c r="G100" s="43"/>
      <c r="H100" s="42"/>
      <c r="I100" s="42"/>
      <c r="J100" s="43"/>
      <c r="K100" s="43"/>
      <c r="L100" s="43"/>
      <c r="M100" s="41">
        <f>SUM(M94:N97)</f>
        <v>0</v>
      </c>
      <c r="N100" s="42">
        <f>IFERROR(SUM(M94:N97)/SUM(M94:Q97),0)</f>
        <v>0</v>
      </c>
      <c r="O100" s="39" t="str">
        <f>IF(N100&lt;=D100,"Pass","Fail")</f>
        <v>Pass</v>
      </c>
      <c r="P100" s="43"/>
      <c r="Q100" s="43"/>
      <c r="R100" s="42"/>
      <c r="S100" s="43"/>
      <c r="T100" s="43"/>
      <c r="U100" s="43"/>
      <c r="V100" s="43"/>
      <c r="W100" s="43"/>
      <c r="X100" s="40" t="s">
        <v>20</v>
      </c>
      <c r="Y100" s="41">
        <f>SUM(Y94:AA97)</f>
        <v>-1</v>
      </c>
      <c r="Z100" s="42">
        <f>IFERROR(SUM(Y94:AA97)/SUM(Y94:AC97),0)</f>
        <v>0.1</v>
      </c>
      <c r="AA100" s="43"/>
      <c r="AB100" s="43"/>
      <c r="AC100" s="43"/>
      <c r="AD100" s="42"/>
      <c r="AE100" s="43"/>
      <c r="AF100" s="43"/>
      <c r="AG100" s="43"/>
      <c r="AH100" s="43"/>
      <c r="AI100" s="41">
        <f>SUM(AI94:AJ97)</f>
        <v>0</v>
      </c>
      <c r="AJ100" s="42">
        <f>IFERROR(SUM(AI94:AJ97)/SUM(AI94:AM97),0)</f>
        <v>0</v>
      </c>
      <c r="AK100" s="39" t="str">
        <f>IF(AJ100&lt;=Z100,"Pass","Fail")</f>
        <v>Pass</v>
      </c>
      <c r="AL100" s="43"/>
      <c r="AM100" s="43"/>
      <c r="AN100" s="42"/>
      <c r="AO100" s="43"/>
      <c r="AP100" s="43"/>
      <c r="AQ100" s="43"/>
      <c r="AR100" s="43"/>
      <c r="AU100"/>
      <c r="AV100"/>
      <c r="AW100"/>
      <c r="AX100"/>
      <c r="AY100"/>
      <c r="AZ100"/>
      <c r="BA100"/>
      <c r="BB100"/>
      <c r="BC100"/>
      <c r="BD100"/>
    </row>
    <row r="101" spans="2:56">
      <c r="B101" s="44" t="s">
        <v>21</v>
      </c>
      <c r="C101" s="45">
        <f>SUMPRODUCT(C94:G97,AU94:AY97)</f>
        <v>-227989.44124540134</v>
      </c>
      <c r="D101" s="48"/>
      <c r="E101" s="48"/>
      <c r="F101" s="48"/>
      <c r="G101" s="48"/>
      <c r="H101" s="48"/>
      <c r="I101" s="48"/>
      <c r="J101" s="48"/>
      <c r="K101" s="48"/>
      <c r="L101" s="48"/>
      <c r="M101" s="45">
        <f>SUMPRODUCT(M94:Q97,AZ94:BD97)</f>
        <v>-394746.87150727515</v>
      </c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4" t="s">
        <v>21</v>
      </c>
      <c r="Y101" s="45">
        <f>SUMPRODUCT(Y94:AC97,AU94:AY97)</f>
        <v>-74909.291594762908</v>
      </c>
      <c r="Z101" s="48"/>
      <c r="AA101" s="48"/>
      <c r="AB101" s="48"/>
      <c r="AC101" s="48"/>
      <c r="AD101" s="48"/>
      <c r="AE101" s="48"/>
      <c r="AF101" s="48"/>
      <c r="AG101" s="48"/>
      <c r="AH101" s="48"/>
      <c r="AI101" s="45">
        <f>SUMPRODUCT(AI94:AM97,AZ94:BD97)</f>
        <v>-177509.19046802123</v>
      </c>
      <c r="AJ101" s="48"/>
      <c r="AK101" s="48"/>
      <c r="AL101" s="48"/>
      <c r="AM101" s="48"/>
      <c r="AN101" s="48"/>
      <c r="AO101" s="48"/>
      <c r="AP101" s="48"/>
      <c r="AQ101" s="48"/>
      <c r="AR101" s="48"/>
      <c r="AU101" s="49"/>
      <c r="AZ101" s="49"/>
    </row>
    <row r="102" spans="2:56" s="33" customFormat="1" ht="12.75" thickBot="1">
      <c r="B102" s="31"/>
      <c r="C102" s="32"/>
      <c r="D102" s="31"/>
      <c r="E102" s="31"/>
      <c r="F102" s="31"/>
      <c r="G102" s="32"/>
      <c r="H102" s="31"/>
      <c r="I102" s="31"/>
      <c r="J102" s="31"/>
      <c r="K102" s="31"/>
      <c r="L102" s="32" t="s">
        <v>23</v>
      </c>
      <c r="M102" s="50">
        <f>SUMPRODUCT(R94:V97,AZ94:BD97)+SUMPRODUCT(M94:Q97,AZ94:BD97)</f>
        <v>-334280.38091068441</v>
      </c>
      <c r="X102" s="31"/>
      <c r="Y102" s="32"/>
      <c r="Z102" s="31"/>
      <c r="AA102" s="31"/>
      <c r="AB102" s="31"/>
      <c r="AC102" s="32"/>
      <c r="AD102" s="31"/>
      <c r="AE102" s="31"/>
      <c r="AF102" s="31"/>
      <c r="AG102" s="31"/>
      <c r="AH102" s="32" t="s">
        <v>23</v>
      </c>
      <c r="AI102" s="50">
        <f>SUMPRODUCT(AN94:AR97,AZ94:BD97)+SUMPRODUCT(AI94:AM97,AZ94:BD97)</f>
        <v>-92937.5759078298</v>
      </c>
    </row>
    <row r="103" spans="2:56" ht="13.5" thickBot="1">
      <c r="B103" s="3" t="s">
        <v>30</v>
      </c>
      <c r="C103" s="4"/>
      <c r="D103" s="4"/>
      <c r="E103" s="4"/>
      <c r="F103" s="5"/>
      <c r="L103"/>
      <c r="X103" s="3" t="s">
        <v>30</v>
      </c>
      <c r="Y103" s="4"/>
      <c r="Z103" s="4"/>
      <c r="AA103" s="4"/>
      <c r="AB103" s="5"/>
      <c r="AH103"/>
    </row>
    <row r="104" spans="2:56" ht="12.75" thickBot="1"/>
    <row r="105" spans="2:56">
      <c r="B105" s="165"/>
      <c r="C105" s="168" t="s">
        <v>3</v>
      </c>
      <c r="D105" s="169"/>
      <c r="E105" s="169"/>
      <c r="F105" s="169"/>
      <c r="G105" s="169"/>
      <c r="H105" s="169"/>
      <c r="I105" s="169"/>
      <c r="J105" s="169"/>
      <c r="K105" s="169"/>
      <c r="L105" s="169"/>
      <c r="M105" s="169" t="s">
        <v>4</v>
      </c>
      <c r="N105" s="169"/>
      <c r="O105" s="169"/>
      <c r="P105" s="169"/>
      <c r="Q105" s="169"/>
      <c r="R105" s="169"/>
      <c r="S105" s="169"/>
      <c r="T105" s="169"/>
      <c r="U105" s="169"/>
      <c r="V105" s="169"/>
      <c r="X105" s="165"/>
      <c r="Y105" s="168" t="s">
        <v>3</v>
      </c>
      <c r="Z105" s="169"/>
      <c r="AA105" s="169"/>
      <c r="AB105" s="169"/>
      <c r="AC105" s="169"/>
      <c r="AD105" s="169"/>
      <c r="AE105" s="169"/>
      <c r="AF105" s="169"/>
      <c r="AG105" s="169"/>
      <c r="AH105" s="169"/>
      <c r="AI105" s="169" t="s">
        <v>4</v>
      </c>
      <c r="AJ105" s="169"/>
      <c r="AK105" s="169"/>
      <c r="AL105" s="169"/>
      <c r="AM105" s="169"/>
      <c r="AN105" s="169"/>
      <c r="AO105" s="169"/>
      <c r="AP105" s="169"/>
      <c r="AQ105" s="169"/>
      <c r="AR105" s="169"/>
      <c r="AU105" s="170" t="s">
        <v>5</v>
      </c>
      <c r="AV105" s="169"/>
      <c r="AW105" s="169"/>
      <c r="AX105" s="169"/>
      <c r="AY105" s="169"/>
      <c r="AZ105" s="169"/>
      <c r="BA105" s="169"/>
      <c r="BB105" s="169"/>
      <c r="BC105" s="169"/>
      <c r="BD105" s="171"/>
    </row>
    <row r="106" spans="2:56">
      <c r="B106" s="166"/>
      <c r="C106" s="172" t="s">
        <v>6</v>
      </c>
      <c r="D106" s="173"/>
      <c r="E106" s="173"/>
      <c r="F106" s="173"/>
      <c r="G106" s="174"/>
      <c r="H106" s="172" t="s">
        <v>7</v>
      </c>
      <c r="I106" s="173"/>
      <c r="J106" s="173"/>
      <c r="K106" s="173"/>
      <c r="L106" s="175"/>
      <c r="M106" s="176" t="s">
        <v>6</v>
      </c>
      <c r="N106" s="173"/>
      <c r="O106" s="173"/>
      <c r="P106" s="173"/>
      <c r="Q106" s="174"/>
      <c r="R106" s="172" t="s">
        <v>7</v>
      </c>
      <c r="S106" s="173"/>
      <c r="T106" s="173"/>
      <c r="U106" s="173"/>
      <c r="V106" s="175"/>
      <c r="X106" s="166"/>
      <c r="Y106" s="172" t="s">
        <v>6</v>
      </c>
      <c r="Z106" s="173"/>
      <c r="AA106" s="173"/>
      <c r="AB106" s="173"/>
      <c r="AC106" s="174"/>
      <c r="AD106" s="172" t="s">
        <v>7</v>
      </c>
      <c r="AE106" s="173"/>
      <c r="AF106" s="173"/>
      <c r="AG106" s="173"/>
      <c r="AH106" s="175"/>
      <c r="AI106" s="176" t="s">
        <v>6</v>
      </c>
      <c r="AJ106" s="173"/>
      <c r="AK106" s="173"/>
      <c r="AL106" s="173"/>
      <c r="AM106" s="174"/>
      <c r="AN106" s="172" t="s">
        <v>7</v>
      </c>
      <c r="AO106" s="173"/>
      <c r="AP106" s="173"/>
      <c r="AQ106" s="173"/>
      <c r="AR106" s="175"/>
      <c r="AU106" s="176" t="s">
        <v>3</v>
      </c>
      <c r="AV106" s="173"/>
      <c r="AW106" s="173"/>
      <c r="AX106" s="173"/>
      <c r="AY106" s="174"/>
      <c r="AZ106" s="173" t="s">
        <v>8</v>
      </c>
      <c r="BA106" s="173"/>
      <c r="BB106" s="173"/>
      <c r="BC106" s="173"/>
      <c r="BD106" s="175"/>
    </row>
    <row r="107" spans="2:56">
      <c r="B107" s="167"/>
      <c r="C107" s="6" t="s">
        <v>9</v>
      </c>
      <c r="D107" s="7" t="s">
        <v>10</v>
      </c>
      <c r="E107" s="7" t="s">
        <v>11</v>
      </c>
      <c r="F107" s="7" t="s">
        <v>12</v>
      </c>
      <c r="G107" s="7" t="s">
        <v>13</v>
      </c>
      <c r="H107" s="7" t="s">
        <v>9</v>
      </c>
      <c r="I107" s="7" t="s">
        <v>10</v>
      </c>
      <c r="J107" s="7" t="s">
        <v>11</v>
      </c>
      <c r="K107" s="7" t="s">
        <v>12</v>
      </c>
      <c r="L107" s="8" t="s">
        <v>13</v>
      </c>
      <c r="M107" s="6" t="s">
        <v>9</v>
      </c>
      <c r="N107" s="7" t="s">
        <v>10</v>
      </c>
      <c r="O107" s="7" t="s">
        <v>11</v>
      </c>
      <c r="P107" s="7" t="s">
        <v>12</v>
      </c>
      <c r="Q107" s="7" t="s">
        <v>13</v>
      </c>
      <c r="R107" s="7" t="s">
        <v>9</v>
      </c>
      <c r="S107" s="7" t="s">
        <v>10</v>
      </c>
      <c r="T107" s="7" t="s">
        <v>11</v>
      </c>
      <c r="U107" s="7" t="s">
        <v>12</v>
      </c>
      <c r="V107" s="8" t="s">
        <v>13</v>
      </c>
      <c r="X107" s="167"/>
      <c r="Y107" s="6" t="s">
        <v>9</v>
      </c>
      <c r="Z107" s="7" t="s">
        <v>10</v>
      </c>
      <c r="AA107" s="7" t="s">
        <v>11</v>
      </c>
      <c r="AB107" s="7" t="s">
        <v>12</v>
      </c>
      <c r="AC107" s="7" t="s">
        <v>13</v>
      </c>
      <c r="AD107" s="7" t="s">
        <v>9</v>
      </c>
      <c r="AE107" s="7" t="s">
        <v>10</v>
      </c>
      <c r="AF107" s="7" t="s">
        <v>11</v>
      </c>
      <c r="AG107" s="7" t="s">
        <v>12</v>
      </c>
      <c r="AH107" s="8" t="s">
        <v>13</v>
      </c>
      <c r="AI107" s="6" t="s">
        <v>9</v>
      </c>
      <c r="AJ107" s="7" t="s">
        <v>10</v>
      </c>
      <c r="AK107" s="7" t="s">
        <v>11</v>
      </c>
      <c r="AL107" s="7" t="s">
        <v>12</v>
      </c>
      <c r="AM107" s="7" t="s">
        <v>13</v>
      </c>
      <c r="AN107" s="7" t="s">
        <v>9</v>
      </c>
      <c r="AO107" s="7" t="s">
        <v>10</v>
      </c>
      <c r="AP107" s="7" t="s">
        <v>11</v>
      </c>
      <c r="AQ107" s="7" t="s">
        <v>12</v>
      </c>
      <c r="AR107" s="8" t="s">
        <v>13</v>
      </c>
      <c r="AU107" s="9" t="s">
        <v>9</v>
      </c>
      <c r="AV107" s="7" t="s">
        <v>10</v>
      </c>
      <c r="AW107" s="7" t="s">
        <v>11</v>
      </c>
      <c r="AX107" s="7" t="s">
        <v>12</v>
      </c>
      <c r="AY107" s="7" t="s">
        <v>13</v>
      </c>
      <c r="AZ107" s="6" t="s">
        <v>9</v>
      </c>
      <c r="BA107" s="7" t="s">
        <v>10</v>
      </c>
      <c r="BB107" s="7" t="s">
        <v>11</v>
      </c>
      <c r="BC107" s="7" t="s">
        <v>12</v>
      </c>
      <c r="BD107" s="8" t="s">
        <v>13</v>
      </c>
    </row>
    <row r="108" spans="2:56">
      <c r="B108" s="10" t="s">
        <v>14</v>
      </c>
      <c r="C108" s="11">
        <v>0</v>
      </c>
      <c r="D108" s="12">
        <v>0</v>
      </c>
      <c r="E108" s="12">
        <v>-3.3290124911619139E-2</v>
      </c>
      <c r="F108" s="12">
        <v>0</v>
      </c>
      <c r="G108" s="13">
        <v>-0.32106363214119832</v>
      </c>
      <c r="H108" s="14">
        <v>0</v>
      </c>
      <c r="I108" s="12">
        <v>0</v>
      </c>
      <c r="J108" s="12">
        <v>0</v>
      </c>
      <c r="K108" s="12">
        <v>0</v>
      </c>
      <c r="L108" s="15">
        <v>0</v>
      </c>
      <c r="M108" s="11">
        <v>0</v>
      </c>
      <c r="N108" s="12">
        <v>0</v>
      </c>
      <c r="O108" s="12">
        <v>0</v>
      </c>
      <c r="P108" s="12">
        <v>0</v>
      </c>
      <c r="Q108" s="13">
        <v>0</v>
      </c>
      <c r="R108" s="14">
        <v>0</v>
      </c>
      <c r="S108" s="12">
        <v>0</v>
      </c>
      <c r="T108" s="12">
        <v>0</v>
      </c>
      <c r="U108" s="12">
        <v>0</v>
      </c>
      <c r="V108" s="15">
        <v>0</v>
      </c>
      <c r="X108" s="10" t="s">
        <v>14</v>
      </c>
      <c r="Y108" s="11">
        <v>0</v>
      </c>
      <c r="Z108" s="12">
        <v>0</v>
      </c>
      <c r="AA108" s="12">
        <v>0</v>
      </c>
      <c r="AB108" s="12">
        <v>0</v>
      </c>
      <c r="AC108" s="13">
        <v>0</v>
      </c>
      <c r="AD108" s="14">
        <v>0</v>
      </c>
      <c r="AE108" s="12">
        <v>0</v>
      </c>
      <c r="AF108" s="12">
        <v>0</v>
      </c>
      <c r="AG108" s="12">
        <v>0</v>
      </c>
      <c r="AH108" s="15">
        <v>0</v>
      </c>
      <c r="AI108" s="11">
        <v>0</v>
      </c>
      <c r="AJ108" s="12">
        <v>0</v>
      </c>
      <c r="AK108" s="12">
        <v>0</v>
      </c>
      <c r="AL108" s="12">
        <v>0</v>
      </c>
      <c r="AM108" s="13">
        <v>0</v>
      </c>
      <c r="AN108" s="14">
        <v>0</v>
      </c>
      <c r="AO108" s="12">
        <v>0</v>
      </c>
      <c r="AP108" s="12">
        <v>0</v>
      </c>
      <c r="AQ108" s="12">
        <v>0</v>
      </c>
      <c r="AR108" s="15">
        <v>0</v>
      </c>
      <c r="AU108" s="16">
        <v>308.20642054165387</v>
      </c>
      <c r="AV108" s="12">
        <v>458.88652912930502</v>
      </c>
      <c r="AW108" s="12">
        <v>811.35300891627594</v>
      </c>
      <c r="AX108" s="12">
        <v>1313.9961334493637</v>
      </c>
      <c r="AY108" s="15">
        <v>3082.1167638373445</v>
      </c>
      <c r="AZ108" s="16">
        <v>308.20642054165387</v>
      </c>
      <c r="BA108" s="12">
        <v>458.88652912930502</v>
      </c>
      <c r="BB108" s="12">
        <v>811.35300891627594</v>
      </c>
      <c r="BC108" s="12">
        <v>1313.9961334493637</v>
      </c>
      <c r="BD108" s="15">
        <v>3082.1167638373445</v>
      </c>
    </row>
    <row r="109" spans="2:56">
      <c r="B109" s="17" t="s">
        <v>15</v>
      </c>
      <c r="C109" s="18">
        <v>0</v>
      </c>
      <c r="D109" s="19">
        <v>0</v>
      </c>
      <c r="E109" s="19">
        <v>-0.12773980674051377</v>
      </c>
      <c r="F109" s="19">
        <v>-0.5</v>
      </c>
      <c r="G109" s="20">
        <v>-0.42551091500232247</v>
      </c>
      <c r="H109" s="21">
        <v>0</v>
      </c>
      <c r="I109" s="19">
        <v>0</v>
      </c>
      <c r="J109" s="19">
        <v>0</v>
      </c>
      <c r="K109" s="19">
        <v>0</v>
      </c>
      <c r="L109" s="22">
        <v>0</v>
      </c>
      <c r="M109" s="18">
        <v>0</v>
      </c>
      <c r="N109" s="19">
        <v>0</v>
      </c>
      <c r="O109" s="19">
        <v>-0.30000000000000004</v>
      </c>
      <c r="P109" s="19">
        <v>-0.8</v>
      </c>
      <c r="Q109" s="20">
        <v>-1.4</v>
      </c>
      <c r="R109" s="21">
        <v>0</v>
      </c>
      <c r="S109" s="19">
        <v>0</v>
      </c>
      <c r="T109" s="19">
        <v>0</v>
      </c>
      <c r="U109" s="19">
        <v>0</v>
      </c>
      <c r="V109" s="22">
        <v>0</v>
      </c>
      <c r="X109" s="17" t="s">
        <v>15</v>
      </c>
      <c r="Y109" s="18">
        <v>0</v>
      </c>
      <c r="Z109" s="19">
        <v>0</v>
      </c>
      <c r="AA109" s="19">
        <v>0</v>
      </c>
      <c r="AB109" s="19">
        <v>0</v>
      </c>
      <c r="AC109" s="20">
        <v>0</v>
      </c>
      <c r="AD109" s="21">
        <v>0</v>
      </c>
      <c r="AE109" s="19">
        <v>0</v>
      </c>
      <c r="AF109" s="19">
        <v>0</v>
      </c>
      <c r="AG109" s="19">
        <v>0</v>
      </c>
      <c r="AH109" s="22">
        <v>0</v>
      </c>
      <c r="AI109" s="18">
        <v>0</v>
      </c>
      <c r="AJ109" s="19">
        <v>0</v>
      </c>
      <c r="AK109" s="19">
        <v>0</v>
      </c>
      <c r="AL109" s="19">
        <v>0</v>
      </c>
      <c r="AM109" s="20">
        <v>0</v>
      </c>
      <c r="AN109" s="21">
        <v>0</v>
      </c>
      <c r="AO109" s="19">
        <v>0</v>
      </c>
      <c r="AP109" s="19">
        <v>0</v>
      </c>
      <c r="AQ109" s="19">
        <v>0</v>
      </c>
      <c r="AR109" s="22">
        <v>0</v>
      </c>
      <c r="AU109" s="23">
        <v>440.29488648807705</v>
      </c>
      <c r="AV109" s="19">
        <v>655.5521844704358</v>
      </c>
      <c r="AW109" s="19">
        <v>1159.0757270232516</v>
      </c>
      <c r="AX109" s="19">
        <v>1877.137333499091</v>
      </c>
      <c r="AY109" s="22">
        <v>4403.0239483390642</v>
      </c>
      <c r="AZ109" s="23">
        <v>440.29488648807705</v>
      </c>
      <c r="BA109" s="19">
        <v>655.5521844704358</v>
      </c>
      <c r="BB109" s="19">
        <v>1159.0757270232516</v>
      </c>
      <c r="BC109" s="19">
        <v>1877.137333499091</v>
      </c>
      <c r="BD109" s="22">
        <v>4403.0239483390642</v>
      </c>
    </row>
    <row r="110" spans="2:56">
      <c r="B110" s="17" t="s">
        <v>16</v>
      </c>
      <c r="C110" s="18">
        <v>0</v>
      </c>
      <c r="D110" s="19">
        <v>0</v>
      </c>
      <c r="E110" s="19">
        <v>-8.8970068347867068E-2</v>
      </c>
      <c r="F110" s="19">
        <v>0</v>
      </c>
      <c r="G110" s="20">
        <v>-1.0034254528564792</v>
      </c>
      <c r="H110" s="21">
        <v>0</v>
      </c>
      <c r="I110" s="19">
        <v>0</v>
      </c>
      <c r="J110" s="19">
        <v>0</v>
      </c>
      <c r="K110" s="19">
        <v>0</v>
      </c>
      <c r="L110" s="22">
        <v>0</v>
      </c>
      <c r="M110" s="18">
        <v>0</v>
      </c>
      <c r="N110" s="19">
        <v>0</v>
      </c>
      <c r="O110" s="19">
        <v>0</v>
      </c>
      <c r="P110" s="19">
        <v>0</v>
      </c>
      <c r="Q110" s="20">
        <v>0</v>
      </c>
      <c r="R110" s="21">
        <v>0</v>
      </c>
      <c r="S110" s="19">
        <v>0</v>
      </c>
      <c r="T110" s="19">
        <v>0</v>
      </c>
      <c r="U110" s="19">
        <v>0</v>
      </c>
      <c r="V110" s="22">
        <v>0</v>
      </c>
      <c r="X110" s="17" t="s">
        <v>16</v>
      </c>
      <c r="Y110" s="18">
        <v>0</v>
      </c>
      <c r="Z110" s="19">
        <v>0</v>
      </c>
      <c r="AA110" s="19">
        <v>0</v>
      </c>
      <c r="AB110" s="19">
        <v>0</v>
      </c>
      <c r="AC110" s="20">
        <v>0</v>
      </c>
      <c r="AD110" s="21">
        <v>0</v>
      </c>
      <c r="AE110" s="19">
        <v>0</v>
      </c>
      <c r="AF110" s="19">
        <v>0</v>
      </c>
      <c r="AG110" s="19">
        <v>0</v>
      </c>
      <c r="AH110" s="22">
        <v>0</v>
      </c>
      <c r="AI110" s="18">
        <v>0</v>
      </c>
      <c r="AJ110" s="19">
        <v>0</v>
      </c>
      <c r="AK110" s="19">
        <v>0</v>
      </c>
      <c r="AL110" s="19">
        <v>0</v>
      </c>
      <c r="AM110" s="20">
        <v>0</v>
      </c>
      <c r="AN110" s="21">
        <v>0</v>
      </c>
      <c r="AO110" s="19">
        <v>0</v>
      </c>
      <c r="AP110" s="19">
        <v>0</v>
      </c>
      <c r="AQ110" s="19">
        <v>0</v>
      </c>
      <c r="AR110" s="22">
        <v>0</v>
      </c>
      <c r="AU110" s="23">
        <v>660.44232973211558</v>
      </c>
      <c r="AV110" s="19">
        <v>983.32827670565371</v>
      </c>
      <c r="AW110" s="19">
        <v>1738.6135905348772</v>
      </c>
      <c r="AX110" s="19">
        <v>2815.7060002486369</v>
      </c>
      <c r="AY110" s="22">
        <v>6604.5359225085967</v>
      </c>
      <c r="AZ110" s="23">
        <v>660.44232973211558</v>
      </c>
      <c r="BA110" s="19">
        <v>983.32827670565371</v>
      </c>
      <c r="BB110" s="19">
        <v>1738.6135905348772</v>
      </c>
      <c r="BC110" s="19">
        <v>2815.7060002486369</v>
      </c>
      <c r="BD110" s="22">
        <v>6604.5359225085967</v>
      </c>
    </row>
    <row r="111" spans="2:56" ht="12.75" thickBot="1">
      <c r="B111" s="24" t="s">
        <v>17</v>
      </c>
      <c r="C111" s="25">
        <v>0</v>
      </c>
      <c r="D111" s="26">
        <v>0</v>
      </c>
      <c r="E111" s="26">
        <v>0</v>
      </c>
      <c r="F111" s="26">
        <v>0</v>
      </c>
      <c r="G111" s="27">
        <v>0</v>
      </c>
      <c r="H111" s="28">
        <v>0</v>
      </c>
      <c r="I111" s="26">
        <v>0</v>
      </c>
      <c r="J111" s="26">
        <v>0</v>
      </c>
      <c r="K111" s="26">
        <v>0</v>
      </c>
      <c r="L111" s="29">
        <v>0</v>
      </c>
      <c r="M111" s="25">
        <v>0</v>
      </c>
      <c r="N111" s="26">
        <v>0</v>
      </c>
      <c r="O111" s="26">
        <v>0</v>
      </c>
      <c r="P111" s="26">
        <v>0</v>
      </c>
      <c r="Q111" s="27">
        <v>0</v>
      </c>
      <c r="R111" s="28">
        <v>0</v>
      </c>
      <c r="S111" s="26">
        <v>0</v>
      </c>
      <c r="T111" s="26">
        <v>0</v>
      </c>
      <c r="U111" s="26">
        <v>0</v>
      </c>
      <c r="V111" s="29">
        <v>0</v>
      </c>
      <c r="X111" s="24" t="s">
        <v>17</v>
      </c>
      <c r="Y111" s="25">
        <v>0</v>
      </c>
      <c r="Z111" s="26">
        <v>0</v>
      </c>
      <c r="AA111" s="26">
        <v>0</v>
      </c>
      <c r="AB111" s="26">
        <v>0</v>
      </c>
      <c r="AC111" s="27">
        <v>0</v>
      </c>
      <c r="AD111" s="28">
        <v>0</v>
      </c>
      <c r="AE111" s="26">
        <v>0</v>
      </c>
      <c r="AF111" s="26">
        <v>0</v>
      </c>
      <c r="AG111" s="26">
        <v>0</v>
      </c>
      <c r="AH111" s="29">
        <v>0</v>
      </c>
      <c r="AI111" s="25">
        <v>0</v>
      </c>
      <c r="AJ111" s="26">
        <v>0</v>
      </c>
      <c r="AK111" s="26">
        <v>0</v>
      </c>
      <c r="AL111" s="26">
        <v>0</v>
      </c>
      <c r="AM111" s="27">
        <v>0</v>
      </c>
      <c r="AN111" s="28">
        <v>0</v>
      </c>
      <c r="AO111" s="26">
        <v>0</v>
      </c>
      <c r="AP111" s="26">
        <v>0</v>
      </c>
      <c r="AQ111" s="26">
        <v>0</v>
      </c>
      <c r="AR111" s="29">
        <v>0</v>
      </c>
      <c r="AU111" s="30">
        <v>1100.7372162201925</v>
      </c>
      <c r="AV111" s="26">
        <v>1638.8804611760895</v>
      </c>
      <c r="AW111" s="26">
        <v>2897.6893175581286</v>
      </c>
      <c r="AX111" s="26">
        <v>4692.8433337477281</v>
      </c>
      <c r="AY111" s="29">
        <v>11007.559870847661</v>
      </c>
      <c r="AZ111" s="30">
        <v>1100.7372162201925</v>
      </c>
      <c r="BA111" s="26">
        <v>1638.8804611760895</v>
      </c>
      <c r="BB111" s="26">
        <v>2897.6893175581286</v>
      </c>
      <c r="BC111" s="26">
        <v>4692.8433337477281</v>
      </c>
      <c r="BD111" s="29">
        <v>11007.559870847661</v>
      </c>
    </row>
    <row r="112" spans="2:56" ht="12.75" thickBot="1">
      <c r="B112" s="31"/>
      <c r="C112" s="32"/>
      <c r="D112" s="31"/>
      <c r="E112" s="31"/>
      <c r="F112" s="31"/>
      <c r="G112" s="32"/>
      <c r="H112" s="31"/>
      <c r="I112" s="31"/>
      <c r="J112" s="31"/>
      <c r="K112" s="31"/>
      <c r="L112" s="32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X112" s="31"/>
      <c r="Y112" s="32"/>
      <c r="Z112" s="31"/>
      <c r="AA112" s="31"/>
      <c r="AB112" s="31"/>
      <c r="AC112" s="32"/>
      <c r="AD112" s="31"/>
      <c r="AE112" s="31"/>
      <c r="AF112" s="31"/>
      <c r="AG112" s="31"/>
      <c r="AH112" s="32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</row>
    <row r="113" spans="2:56" ht="13.5" thickBot="1">
      <c r="B113" s="34" t="s">
        <v>18</v>
      </c>
      <c r="C113" s="35">
        <f>SUM(C108:G111)</f>
        <v>-2.5</v>
      </c>
      <c r="D113" s="35"/>
      <c r="E113" s="36"/>
      <c r="F113" s="36"/>
      <c r="G113" s="36"/>
      <c r="H113" s="35">
        <f>SUM(H108:L111)</f>
        <v>0</v>
      </c>
      <c r="I113" s="35"/>
      <c r="J113" s="38"/>
      <c r="K113" s="38"/>
      <c r="L113" s="34"/>
      <c r="M113" s="35">
        <f>SUM(M108:Q111)</f>
        <v>-2.5</v>
      </c>
      <c r="N113" s="39" t="str">
        <f>IF(M113=C113,"Pass","Fail")</f>
        <v>Pass</v>
      </c>
      <c r="O113" s="36"/>
      <c r="P113" s="36"/>
      <c r="Q113" s="36"/>
      <c r="R113" s="35">
        <f>SUM(R108:V111)</f>
        <v>0</v>
      </c>
      <c r="S113" s="39" t="str">
        <f>IF(R113=H113,"Pass","Fail")</f>
        <v>Pass</v>
      </c>
      <c r="T113" s="36"/>
      <c r="U113" s="36"/>
      <c r="V113" s="36"/>
      <c r="W113" s="36"/>
      <c r="X113" s="34" t="s">
        <v>18</v>
      </c>
      <c r="Y113" s="35">
        <f>SUM(Y108:AC111)</f>
        <v>0</v>
      </c>
      <c r="Z113" s="35"/>
      <c r="AA113" s="36"/>
      <c r="AB113" s="36"/>
      <c r="AC113" s="36"/>
      <c r="AD113" s="35">
        <f>SUM(AD108:AH111)</f>
        <v>0</v>
      </c>
      <c r="AE113" s="35"/>
      <c r="AF113" s="38"/>
      <c r="AG113" s="38"/>
      <c r="AH113" s="34"/>
      <c r="AI113" s="35">
        <f>SUM(AI108:AM111)</f>
        <v>0</v>
      </c>
      <c r="AJ113" s="39" t="str">
        <f>IF(AI113=Y113,"Pass","Fail")</f>
        <v>Pass</v>
      </c>
      <c r="AK113" s="36"/>
      <c r="AL113" s="36"/>
      <c r="AM113" s="36"/>
      <c r="AN113" s="35">
        <f>SUM(AN108:AR111)</f>
        <v>0</v>
      </c>
      <c r="AO113" s="39" t="str">
        <f>IF(AN113=AD113,"Pass","Fail")</f>
        <v>Pass</v>
      </c>
      <c r="AP113" s="36"/>
      <c r="AQ113" s="36"/>
      <c r="AR113" s="36"/>
      <c r="AU113"/>
      <c r="AV113"/>
      <c r="AW113"/>
      <c r="AX113"/>
      <c r="AY113"/>
      <c r="AZ113"/>
      <c r="BA113"/>
      <c r="BB113"/>
      <c r="BC113"/>
      <c r="BD113"/>
    </row>
    <row r="114" spans="2:56" ht="13.5" thickBot="1">
      <c r="B114" s="40" t="s">
        <v>20</v>
      </c>
      <c r="C114" s="41">
        <f>SUM(C108:E111)</f>
        <v>-0.25</v>
      </c>
      <c r="D114" s="42">
        <f>IFERROR(SUM(C108:E111)/SUM(C108:G111),0)</f>
        <v>0.1</v>
      </c>
      <c r="E114" s="43"/>
      <c r="F114" s="43"/>
      <c r="G114" s="43"/>
      <c r="H114" s="42"/>
      <c r="I114" s="42"/>
      <c r="J114" s="43"/>
      <c r="K114" s="43"/>
      <c r="L114" s="43"/>
      <c r="M114" s="41">
        <f>SUM(M108:N111)</f>
        <v>0</v>
      </c>
      <c r="N114" s="42">
        <f>IFERROR(SUM(M108:N111)/SUM(M108:Q111),0)</f>
        <v>0</v>
      </c>
      <c r="O114" s="39" t="str">
        <f>IF(N114&lt;=D114,"Pass","Fail")</f>
        <v>Pass</v>
      </c>
      <c r="P114" s="43"/>
      <c r="Q114" s="43"/>
      <c r="R114" s="42"/>
      <c r="S114" s="43"/>
      <c r="T114" s="43"/>
      <c r="U114" s="43"/>
      <c r="V114" s="43"/>
      <c r="W114" s="43"/>
      <c r="X114" s="40" t="s">
        <v>20</v>
      </c>
      <c r="Y114" s="41">
        <f>SUM(Y108:AA111)</f>
        <v>0</v>
      </c>
      <c r="Z114" s="42">
        <f>IFERROR(SUM(Y108:AA111)/SUM(Y108:AC111),0)</f>
        <v>0</v>
      </c>
      <c r="AA114" s="43"/>
      <c r="AB114" s="43"/>
      <c r="AC114" s="43"/>
      <c r="AD114" s="42"/>
      <c r="AE114" s="43"/>
      <c r="AF114" s="43"/>
      <c r="AG114" s="43"/>
      <c r="AH114" s="43"/>
      <c r="AI114" s="41">
        <f>SUM(AI108:AJ111)</f>
        <v>0</v>
      </c>
      <c r="AJ114" s="42">
        <f>IFERROR(SUM(AI108:AJ111)/SUM(AI108:AM111),0)</f>
        <v>0</v>
      </c>
      <c r="AK114" s="39" t="str">
        <f>IF(AJ114&lt;=Z114,"Pass","Fail")</f>
        <v>Pass</v>
      </c>
      <c r="AL114" s="43"/>
      <c r="AM114" s="43"/>
      <c r="AN114" s="42"/>
      <c r="AO114" s="43"/>
      <c r="AP114" s="43"/>
      <c r="AQ114" s="43"/>
      <c r="AR114" s="43"/>
      <c r="AU114"/>
      <c r="AV114"/>
      <c r="AW114"/>
      <c r="AX114"/>
      <c r="AY114"/>
      <c r="AZ114"/>
      <c r="BA114"/>
      <c r="BB114"/>
      <c r="BC114"/>
      <c r="BD114"/>
    </row>
    <row r="115" spans="2:56">
      <c r="B115" s="44" t="s">
        <v>21</v>
      </c>
      <c r="C115" s="45">
        <f>SUMPRODUCT(C108:G111,AU108:AY111)</f>
        <v>-10758.573189977637</v>
      </c>
      <c r="D115" s="48"/>
      <c r="E115" s="48"/>
      <c r="F115" s="48"/>
      <c r="G115" s="48"/>
      <c r="H115" s="48"/>
      <c r="I115" s="48"/>
      <c r="J115" s="48"/>
      <c r="K115" s="48"/>
      <c r="L115" s="48"/>
      <c r="M115" s="45">
        <f>SUMPRODUCT(M108:Q111,AZ108:BD111)</f>
        <v>-8013.6661125809387</v>
      </c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4" t="s">
        <v>21</v>
      </c>
      <c r="Y115" s="45">
        <f>SUMPRODUCT(Y108:AC111,AU108:AY111)</f>
        <v>0</v>
      </c>
      <c r="Z115" s="48"/>
      <c r="AA115" s="48"/>
      <c r="AB115" s="48"/>
      <c r="AC115" s="48"/>
      <c r="AD115" s="48"/>
      <c r="AE115" s="48"/>
      <c r="AF115" s="48"/>
      <c r="AG115" s="48"/>
      <c r="AH115" s="48"/>
      <c r="AI115" s="45">
        <f>SUMPRODUCT(AI108:AM111,AZ108:BD111)</f>
        <v>0</v>
      </c>
      <c r="AJ115" s="48"/>
      <c r="AK115" s="48"/>
      <c r="AL115" s="48"/>
      <c r="AM115" s="48"/>
      <c r="AN115" s="48"/>
      <c r="AO115" s="48"/>
      <c r="AP115" s="48"/>
      <c r="AQ115" s="48"/>
      <c r="AR115" s="48"/>
      <c r="AU115" s="49"/>
      <c r="AZ115" s="49"/>
    </row>
    <row r="116" spans="2:56" s="33" customFormat="1" ht="12.75" thickBot="1">
      <c r="B116" s="31"/>
      <c r="C116" s="32"/>
      <c r="D116" s="31"/>
      <c r="E116" s="31"/>
      <c r="F116" s="31"/>
      <c r="G116" s="32"/>
      <c r="H116" s="31"/>
      <c r="I116" s="31"/>
      <c r="J116" s="31"/>
      <c r="K116" s="31"/>
      <c r="L116" s="32" t="s">
        <v>23</v>
      </c>
      <c r="M116" s="50">
        <f>SUMPRODUCT(R108:V111,AZ108:BD111)+SUMPRODUCT(M108:Q111,AZ108:BD111)</f>
        <v>-8013.6661125809387</v>
      </c>
      <c r="X116" s="31"/>
      <c r="Y116" s="32"/>
      <c r="Z116" s="31"/>
      <c r="AA116" s="31"/>
      <c r="AB116" s="31"/>
      <c r="AC116" s="32"/>
      <c r="AD116" s="31"/>
      <c r="AE116" s="31"/>
      <c r="AF116" s="31"/>
      <c r="AG116" s="31"/>
      <c r="AH116" s="32" t="s">
        <v>23</v>
      </c>
      <c r="AI116" s="50">
        <f>SUMPRODUCT(AN108:AR111,AZ108:BD111)+SUMPRODUCT(AI108:AM111,AZ108:BD111)</f>
        <v>0</v>
      </c>
    </row>
    <row r="117" spans="2:56" ht="13.5" thickBot="1">
      <c r="B117" s="3" t="s">
        <v>31</v>
      </c>
      <c r="C117" s="4"/>
      <c r="D117" s="4"/>
      <c r="E117" s="4"/>
      <c r="F117" s="5"/>
      <c r="L117"/>
      <c r="X117" s="3" t="s">
        <v>31</v>
      </c>
      <c r="Y117" s="4"/>
      <c r="Z117" s="4"/>
      <c r="AA117" s="4"/>
      <c r="AB117" s="5"/>
      <c r="AH117"/>
    </row>
    <row r="118" spans="2:56" ht="12.75" thickBot="1"/>
    <row r="119" spans="2:56">
      <c r="B119" s="165"/>
      <c r="C119" s="168" t="s">
        <v>3</v>
      </c>
      <c r="D119" s="169"/>
      <c r="E119" s="169"/>
      <c r="F119" s="169"/>
      <c r="G119" s="169"/>
      <c r="H119" s="169"/>
      <c r="I119" s="169"/>
      <c r="J119" s="169"/>
      <c r="K119" s="169"/>
      <c r="L119" s="169"/>
      <c r="M119" s="169" t="s">
        <v>4</v>
      </c>
      <c r="N119" s="169"/>
      <c r="O119" s="169"/>
      <c r="P119" s="169"/>
      <c r="Q119" s="169"/>
      <c r="R119" s="169"/>
      <c r="S119" s="169"/>
      <c r="T119" s="169"/>
      <c r="U119" s="169"/>
      <c r="V119" s="169"/>
      <c r="X119" s="165"/>
      <c r="Y119" s="168" t="s">
        <v>3</v>
      </c>
      <c r="Z119" s="169"/>
      <c r="AA119" s="169"/>
      <c r="AB119" s="169"/>
      <c r="AC119" s="169"/>
      <c r="AD119" s="169"/>
      <c r="AE119" s="169"/>
      <c r="AF119" s="169"/>
      <c r="AG119" s="169"/>
      <c r="AH119" s="169"/>
      <c r="AI119" s="169" t="s">
        <v>4</v>
      </c>
      <c r="AJ119" s="169"/>
      <c r="AK119" s="169"/>
      <c r="AL119" s="169"/>
      <c r="AM119" s="169"/>
      <c r="AN119" s="169"/>
      <c r="AO119" s="169"/>
      <c r="AP119" s="169"/>
      <c r="AQ119" s="169"/>
      <c r="AR119" s="169"/>
      <c r="AU119" s="170" t="s">
        <v>5</v>
      </c>
      <c r="AV119" s="169"/>
      <c r="AW119" s="169"/>
      <c r="AX119" s="169"/>
      <c r="AY119" s="169"/>
      <c r="AZ119" s="169"/>
      <c r="BA119" s="169"/>
      <c r="BB119" s="169"/>
      <c r="BC119" s="169"/>
      <c r="BD119" s="171"/>
    </row>
    <row r="120" spans="2:56">
      <c r="B120" s="166"/>
      <c r="C120" s="172" t="s">
        <v>6</v>
      </c>
      <c r="D120" s="173"/>
      <c r="E120" s="173"/>
      <c r="F120" s="173"/>
      <c r="G120" s="174"/>
      <c r="H120" s="172" t="s">
        <v>7</v>
      </c>
      <c r="I120" s="173"/>
      <c r="J120" s="173"/>
      <c r="K120" s="173"/>
      <c r="L120" s="175"/>
      <c r="M120" s="176" t="s">
        <v>6</v>
      </c>
      <c r="N120" s="173"/>
      <c r="O120" s="173"/>
      <c r="P120" s="173"/>
      <c r="Q120" s="174"/>
      <c r="R120" s="172" t="s">
        <v>7</v>
      </c>
      <c r="S120" s="173"/>
      <c r="T120" s="173"/>
      <c r="U120" s="173"/>
      <c r="V120" s="175"/>
      <c r="X120" s="166"/>
      <c r="Y120" s="172" t="s">
        <v>6</v>
      </c>
      <c r="Z120" s="173"/>
      <c r="AA120" s="173"/>
      <c r="AB120" s="173"/>
      <c r="AC120" s="174"/>
      <c r="AD120" s="172" t="s">
        <v>7</v>
      </c>
      <c r="AE120" s="173"/>
      <c r="AF120" s="173"/>
      <c r="AG120" s="173"/>
      <c r="AH120" s="175"/>
      <c r="AI120" s="176" t="s">
        <v>6</v>
      </c>
      <c r="AJ120" s="173"/>
      <c r="AK120" s="173"/>
      <c r="AL120" s="173"/>
      <c r="AM120" s="174"/>
      <c r="AN120" s="172" t="s">
        <v>7</v>
      </c>
      <c r="AO120" s="173"/>
      <c r="AP120" s="173"/>
      <c r="AQ120" s="173"/>
      <c r="AR120" s="175"/>
      <c r="AU120" s="176" t="s">
        <v>3</v>
      </c>
      <c r="AV120" s="173"/>
      <c r="AW120" s="173"/>
      <c r="AX120" s="173"/>
      <c r="AY120" s="174"/>
      <c r="AZ120" s="173" t="s">
        <v>8</v>
      </c>
      <c r="BA120" s="173"/>
      <c r="BB120" s="173"/>
      <c r="BC120" s="173"/>
      <c r="BD120" s="175"/>
    </row>
    <row r="121" spans="2:56">
      <c r="B121" s="167"/>
      <c r="C121" s="6" t="s">
        <v>9</v>
      </c>
      <c r="D121" s="7" t="s">
        <v>10</v>
      </c>
      <c r="E121" s="7" t="s">
        <v>11</v>
      </c>
      <c r="F121" s="7" t="s">
        <v>12</v>
      </c>
      <c r="G121" s="7" t="s">
        <v>13</v>
      </c>
      <c r="H121" s="7" t="s">
        <v>9</v>
      </c>
      <c r="I121" s="7" t="s">
        <v>10</v>
      </c>
      <c r="J121" s="7" t="s">
        <v>11</v>
      </c>
      <c r="K121" s="7" t="s">
        <v>12</v>
      </c>
      <c r="L121" s="8" t="s">
        <v>13</v>
      </c>
      <c r="M121" s="6" t="s">
        <v>9</v>
      </c>
      <c r="N121" s="7" t="s">
        <v>10</v>
      </c>
      <c r="O121" s="7" t="s">
        <v>11</v>
      </c>
      <c r="P121" s="7" t="s">
        <v>12</v>
      </c>
      <c r="Q121" s="7" t="s">
        <v>13</v>
      </c>
      <c r="R121" s="7" t="s">
        <v>9</v>
      </c>
      <c r="S121" s="7" t="s">
        <v>10</v>
      </c>
      <c r="T121" s="7" t="s">
        <v>11</v>
      </c>
      <c r="U121" s="7" t="s">
        <v>12</v>
      </c>
      <c r="V121" s="8" t="s">
        <v>13</v>
      </c>
      <c r="X121" s="167"/>
      <c r="Y121" s="6" t="s">
        <v>9</v>
      </c>
      <c r="Z121" s="7" t="s">
        <v>10</v>
      </c>
      <c r="AA121" s="7" t="s">
        <v>11</v>
      </c>
      <c r="AB121" s="7" t="s">
        <v>12</v>
      </c>
      <c r="AC121" s="7" t="s">
        <v>13</v>
      </c>
      <c r="AD121" s="7" t="s">
        <v>9</v>
      </c>
      <c r="AE121" s="7" t="s">
        <v>10</v>
      </c>
      <c r="AF121" s="7" t="s">
        <v>11</v>
      </c>
      <c r="AG121" s="7" t="s">
        <v>12</v>
      </c>
      <c r="AH121" s="8" t="s">
        <v>13</v>
      </c>
      <c r="AI121" s="6" t="s">
        <v>9</v>
      </c>
      <c r="AJ121" s="7" t="s">
        <v>10</v>
      </c>
      <c r="AK121" s="7" t="s">
        <v>11</v>
      </c>
      <c r="AL121" s="7" t="s">
        <v>12</v>
      </c>
      <c r="AM121" s="7" t="s">
        <v>13</v>
      </c>
      <c r="AN121" s="7" t="s">
        <v>9</v>
      </c>
      <c r="AO121" s="7" t="s">
        <v>10</v>
      </c>
      <c r="AP121" s="7" t="s">
        <v>11</v>
      </c>
      <c r="AQ121" s="7" t="s">
        <v>12</v>
      </c>
      <c r="AR121" s="8" t="s">
        <v>13</v>
      </c>
      <c r="AU121" s="9" t="s">
        <v>9</v>
      </c>
      <c r="AV121" s="7" t="s">
        <v>10</v>
      </c>
      <c r="AW121" s="7" t="s">
        <v>11</v>
      </c>
      <c r="AX121" s="7" t="s">
        <v>12</v>
      </c>
      <c r="AY121" s="7" t="s">
        <v>13</v>
      </c>
      <c r="AZ121" s="6" t="s">
        <v>9</v>
      </c>
      <c r="BA121" s="7" t="s">
        <v>10</v>
      </c>
      <c r="BB121" s="7" t="s">
        <v>11</v>
      </c>
      <c r="BC121" s="7" t="s">
        <v>12</v>
      </c>
      <c r="BD121" s="8" t="s">
        <v>13</v>
      </c>
    </row>
    <row r="122" spans="2:56">
      <c r="B122" s="10" t="s">
        <v>14</v>
      </c>
      <c r="C122" s="11">
        <v>0</v>
      </c>
      <c r="D122" s="12">
        <v>0</v>
      </c>
      <c r="E122" s="12">
        <v>-0.54005973429509335</v>
      </c>
      <c r="F122" s="12">
        <v>-0.75823523493309208</v>
      </c>
      <c r="G122" s="13">
        <v>-4.2173668215719298</v>
      </c>
      <c r="H122" s="14">
        <v>0</v>
      </c>
      <c r="I122" s="12">
        <v>0</v>
      </c>
      <c r="J122" s="12">
        <v>0</v>
      </c>
      <c r="K122" s="12">
        <v>0</v>
      </c>
      <c r="L122" s="15">
        <v>0</v>
      </c>
      <c r="M122" s="11">
        <v>0</v>
      </c>
      <c r="N122" s="12">
        <v>0</v>
      </c>
      <c r="O122" s="12">
        <v>0</v>
      </c>
      <c r="P122" s="12">
        <v>0</v>
      </c>
      <c r="Q122" s="13">
        <v>-6</v>
      </c>
      <c r="R122" s="14">
        <v>0</v>
      </c>
      <c r="S122" s="12">
        <v>0</v>
      </c>
      <c r="T122" s="12">
        <v>0</v>
      </c>
      <c r="U122" s="12">
        <v>0</v>
      </c>
      <c r="V122" s="15">
        <v>0</v>
      </c>
      <c r="X122" s="10" t="s">
        <v>14</v>
      </c>
      <c r="Y122" s="11">
        <v>0</v>
      </c>
      <c r="Z122" s="12">
        <v>0</v>
      </c>
      <c r="AA122" s="12">
        <v>0</v>
      </c>
      <c r="AB122" s="12">
        <v>0</v>
      </c>
      <c r="AC122" s="13">
        <v>0</v>
      </c>
      <c r="AD122" s="14">
        <v>0</v>
      </c>
      <c r="AE122" s="12">
        <v>0</v>
      </c>
      <c r="AF122" s="12">
        <v>0</v>
      </c>
      <c r="AG122" s="12">
        <v>0</v>
      </c>
      <c r="AH122" s="15">
        <v>0</v>
      </c>
      <c r="AI122" s="11">
        <v>0</v>
      </c>
      <c r="AJ122" s="12">
        <v>0</v>
      </c>
      <c r="AK122" s="12">
        <v>0</v>
      </c>
      <c r="AL122" s="12">
        <v>0</v>
      </c>
      <c r="AM122" s="13">
        <v>0</v>
      </c>
      <c r="AN122" s="14">
        <v>0</v>
      </c>
      <c r="AO122" s="12">
        <v>0</v>
      </c>
      <c r="AP122" s="12">
        <v>0</v>
      </c>
      <c r="AQ122" s="12">
        <v>0</v>
      </c>
      <c r="AR122" s="15">
        <v>0</v>
      </c>
      <c r="AU122" s="16">
        <v>22.431502982759287</v>
      </c>
      <c r="AV122" s="12">
        <v>96.477390774716412</v>
      </c>
      <c r="AW122" s="12">
        <v>278.45818093043772</v>
      </c>
      <c r="AX122" s="12">
        <v>623.29932672379141</v>
      </c>
      <c r="AY122" s="15">
        <v>1185.9262814286456</v>
      </c>
      <c r="AZ122" s="16">
        <v>6248.36370502097</v>
      </c>
      <c r="BA122" s="12">
        <v>9303.1479626398159</v>
      </c>
      <c r="BB122" s="12">
        <v>16448.80948282146</v>
      </c>
      <c r="BC122" s="12">
        <v>26639.04838307311</v>
      </c>
      <c r="BD122" s="15">
        <v>62484.702583265047</v>
      </c>
    </row>
    <row r="123" spans="2:56">
      <c r="B123" s="17" t="s">
        <v>15</v>
      </c>
      <c r="C123" s="18">
        <v>0</v>
      </c>
      <c r="D123" s="19">
        <v>0</v>
      </c>
      <c r="E123" s="19">
        <v>-1.1111583381468284</v>
      </c>
      <c r="F123" s="19">
        <v>-3.5475802394607108</v>
      </c>
      <c r="G123" s="20">
        <v>-7.3946734960049616</v>
      </c>
      <c r="H123" s="21">
        <v>0</v>
      </c>
      <c r="I123" s="19">
        <v>0</v>
      </c>
      <c r="J123" s="19">
        <v>0</v>
      </c>
      <c r="K123" s="19">
        <v>0</v>
      </c>
      <c r="L123" s="22">
        <v>0</v>
      </c>
      <c r="M123" s="18">
        <v>0</v>
      </c>
      <c r="N123" s="19">
        <v>0</v>
      </c>
      <c r="O123" s="19">
        <v>0</v>
      </c>
      <c r="P123" s="19">
        <v>0</v>
      </c>
      <c r="Q123" s="20">
        <v>-4.8</v>
      </c>
      <c r="R123" s="21">
        <v>0</v>
      </c>
      <c r="S123" s="19">
        <v>0</v>
      </c>
      <c r="T123" s="19">
        <v>0</v>
      </c>
      <c r="U123" s="19">
        <v>0</v>
      </c>
      <c r="V123" s="22">
        <v>0</v>
      </c>
      <c r="X123" s="17" t="s">
        <v>15</v>
      </c>
      <c r="Y123" s="18">
        <v>0</v>
      </c>
      <c r="Z123" s="19">
        <v>0</v>
      </c>
      <c r="AA123" s="19">
        <v>0</v>
      </c>
      <c r="AB123" s="19">
        <v>0</v>
      </c>
      <c r="AC123" s="20">
        <v>0</v>
      </c>
      <c r="AD123" s="21">
        <v>0</v>
      </c>
      <c r="AE123" s="19">
        <v>0</v>
      </c>
      <c r="AF123" s="19">
        <v>0</v>
      </c>
      <c r="AG123" s="19">
        <v>0</v>
      </c>
      <c r="AH123" s="22">
        <v>0</v>
      </c>
      <c r="AI123" s="18">
        <v>0</v>
      </c>
      <c r="AJ123" s="19">
        <v>0</v>
      </c>
      <c r="AK123" s="19">
        <v>0</v>
      </c>
      <c r="AL123" s="19">
        <v>0</v>
      </c>
      <c r="AM123" s="20">
        <v>0</v>
      </c>
      <c r="AN123" s="21">
        <v>0</v>
      </c>
      <c r="AO123" s="19">
        <v>0</v>
      </c>
      <c r="AP123" s="19">
        <v>0</v>
      </c>
      <c r="AQ123" s="19">
        <v>0</v>
      </c>
      <c r="AR123" s="22">
        <v>0</v>
      </c>
      <c r="AU123" s="23">
        <v>32.045004261084699</v>
      </c>
      <c r="AV123" s="19">
        <v>137.8248439638806</v>
      </c>
      <c r="AW123" s="19">
        <v>397.79740132919676</v>
      </c>
      <c r="AX123" s="19">
        <v>890.42760960541625</v>
      </c>
      <c r="AY123" s="22">
        <v>1694.1804020409224</v>
      </c>
      <c r="AZ123" s="23">
        <v>8926.2338643156727</v>
      </c>
      <c r="BA123" s="19">
        <v>13290.211375199737</v>
      </c>
      <c r="BB123" s="19">
        <v>23498.299261173514</v>
      </c>
      <c r="BC123" s="19">
        <v>38055.78340439016</v>
      </c>
      <c r="BD123" s="22">
        <v>89263.860833235784</v>
      </c>
    </row>
    <row r="124" spans="2:56">
      <c r="B124" s="17" t="s">
        <v>16</v>
      </c>
      <c r="C124" s="18">
        <v>0</v>
      </c>
      <c r="D124" s="19">
        <v>0</v>
      </c>
      <c r="E124" s="19">
        <v>-1.6827897606401709</v>
      </c>
      <c r="F124" s="19">
        <v>-2.5141845256061979</v>
      </c>
      <c r="G124" s="20">
        <v>-7.8825997492813986</v>
      </c>
      <c r="H124" s="21">
        <v>0</v>
      </c>
      <c r="I124" s="19">
        <v>0</v>
      </c>
      <c r="J124" s="19">
        <v>0</v>
      </c>
      <c r="K124" s="19">
        <v>0</v>
      </c>
      <c r="L124" s="22">
        <v>0</v>
      </c>
      <c r="M124" s="18">
        <v>0</v>
      </c>
      <c r="N124" s="19">
        <v>0</v>
      </c>
      <c r="O124" s="19">
        <v>0</v>
      </c>
      <c r="P124" s="19">
        <v>-10.4</v>
      </c>
      <c r="Q124" s="20">
        <v>-12.9</v>
      </c>
      <c r="R124" s="21">
        <v>0</v>
      </c>
      <c r="S124" s="19">
        <v>0</v>
      </c>
      <c r="T124" s="19">
        <v>0</v>
      </c>
      <c r="U124" s="19">
        <v>0</v>
      </c>
      <c r="V124" s="22">
        <v>0</v>
      </c>
      <c r="X124" s="17" t="s">
        <v>16</v>
      </c>
      <c r="Y124" s="18">
        <v>0</v>
      </c>
      <c r="Z124" s="19">
        <v>0</v>
      </c>
      <c r="AA124" s="19">
        <v>0</v>
      </c>
      <c r="AB124" s="19">
        <v>0</v>
      </c>
      <c r="AC124" s="20">
        <v>0</v>
      </c>
      <c r="AD124" s="21">
        <v>0</v>
      </c>
      <c r="AE124" s="19">
        <v>0</v>
      </c>
      <c r="AF124" s="19">
        <v>0</v>
      </c>
      <c r="AG124" s="19">
        <v>0</v>
      </c>
      <c r="AH124" s="22">
        <v>0</v>
      </c>
      <c r="AI124" s="18">
        <v>0</v>
      </c>
      <c r="AJ124" s="19">
        <v>0</v>
      </c>
      <c r="AK124" s="19">
        <v>0</v>
      </c>
      <c r="AL124" s="19">
        <v>0</v>
      </c>
      <c r="AM124" s="20">
        <v>0</v>
      </c>
      <c r="AN124" s="21">
        <v>0</v>
      </c>
      <c r="AO124" s="19">
        <v>0</v>
      </c>
      <c r="AP124" s="19">
        <v>0</v>
      </c>
      <c r="AQ124" s="19">
        <v>0</v>
      </c>
      <c r="AR124" s="22">
        <v>0</v>
      </c>
      <c r="AU124" s="23">
        <v>48.067506391627049</v>
      </c>
      <c r="AV124" s="19">
        <v>206.73726594582089</v>
      </c>
      <c r="AW124" s="19">
        <v>596.69610199379508</v>
      </c>
      <c r="AX124" s="19">
        <v>1335.6414144081245</v>
      </c>
      <c r="AY124" s="22">
        <v>2541.2706030613836</v>
      </c>
      <c r="AZ124" s="23">
        <v>13389.350796473507</v>
      </c>
      <c r="BA124" s="19">
        <v>19935.317062799608</v>
      </c>
      <c r="BB124" s="19">
        <v>35247.448891760272</v>
      </c>
      <c r="BC124" s="19">
        <v>57083.675106585237</v>
      </c>
      <c r="BD124" s="22">
        <v>133895.79124985368</v>
      </c>
    </row>
    <row r="125" spans="2:56" ht="12.75" thickBot="1">
      <c r="B125" s="24" t="s">
        <v>17</v>
      </c>
      <c r="C125" s="25">
        <v>0</v>
      </c>
      <c r="D125" s="26">
        <v>0</v>
      </c>
      <c r="E125" s="26">
        <v>-7.5992166917907611E-2</v>
      </c>
      <c r="F125" s="26">
        <v>0</v>
      </c>
      <c r="G125" s="27">
        <v>-4.375359933141711</v>
      </c>
      <c r="H125" s="28">
        <v>0</v>
      </c>
      <c r="I125" s="26">
        <v>0</v>
      </c>
      <c r="J125" s="26">
        <v>0</v>
      </c>
      <c r="K125" s="26">
        <v>0</v>
      </c>
      <c r="L125" s="29">
        <v>0</v>
      </c>
      <c r="M125" s="25">
        <v>0</v>
      </c>
      <c r="N125" s="26">
        <v>0</v>
      </c>
      <c r="O125" s="26">
        <v>0</v>
      </c>
      <c r="P125" s="26">
        <v>0</v>
      </c>
      <c r="Q125" s="27">
        <v>0</v>
      </c>
      <c r="R125" s="28">
        <v>0</v>
      </c>
      <c r="S125" s="26">
        <v>0</v>
      </c>
      <c r="T125" s="26">
        <v>0</v>
      </c>
      <c r="U125" s="26">
        <v>0</v>
      </c>
      <c r="V125" s="29">
        <v>0</v>
      </c>
      <c r="X125" s="24" t="s">
        <v>17</v>
      </c>
      <c r="Y125" s="25">
        <v>0</v>
      </c>
      <c r="Z125" s="26">
        <v>0</v>
      </c>
      <c r="AA125" s="26">
        <v>0</v>
      </c>
      <c r="AB125" s="26">
        <v>0</v>
      </c>
      <c r="AC125" s="27">
        <v>0</v>
      </c>
      <c r="AD125" s="28">
        <v>0</v>
      </c>
      <c r="AE125" s="26">
        <v>0</v>
      </c>
      <c r="AF125" s="26">
        <v>0</v>
      </c>
      <c r="AG125" s="26">
        <v>0</v>
      </c>
      <c r="AH125" s="29">
        <v>0</v>
      </c>
      <c r="AI125" s="25">
        <v>0</v>
      </c>
      <c r="AJ125" s="26">
        <v>0</v>
      </c>
      <c r="AK125" s="26">
        <v>0</v>
      </c>
      <c r="AL125" s="26">
        <v>0</v>
      </c>
      <c r="AM125" s="27">
        <v>0</v>
      </c>
      <c r="AN125" s="28">
        <v>0</v>
      </c>
      <c r="AO125" s="26">
        <v>0</v>
      </c>
      <c r="AP125" s="26">
        <v>0</v>
      </c>
      <c r="AQ125" s="26">
        <v>0</v>
      </c>
      <c r="AR125" s="29">
        <v>0</v>
      </c>
      <c r="AU125" s="30">
        <v>80.112510652711748</v>
      </c>
      <c r="AV125" s="26">
        <v>344.56210990970152</v>
      </c>
      <c r="AW125" s="26">
        <v>994.49350332299184</v>
      </c>
      <c r="AX125" s="26">
        <v>2226.0690240135409</v>
      </c>
      <c r="AY125" s="29">
        <v>4235.4510051023062</v>
      </c>
      <c r="AZ125" s="30">
        <v>22315.58466078918</v>
      </c>
      <c r="BA125" s="26">
        <v>33225.528437999346</v>
      </c>
      <c r="BB125" s="26">
        <v>58745.748152933782</v>
      </c>
      <c r="BC125" s="26">
        <v>95139.458510975397</v>
      </c>
      <c r="BD125" s="29">
        <v>223159.65208308946</v>
      </c>
    </row>
    <row r="126" spans="2:56" ht="12.75" thickBot="1">
      <c r="B126" s="31"/>
      <c r="C126" s="32"/>
      <c r="D126" s="31"/>
      <c r="E126" s="31"/>
      <c r="F126" s="31"/>
      <c r="G126" s="32"/>
      <c r="H126" s="31"/>
      <c r="I126" s="31"/>
      <c r="J126" s="31"/>
      <c r="K126" s="31"/>
      <c r="L126" s="32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X126" s="31"/>
      <c r="Y126" s="32"/>
      <c r="Z126" s="31"/>
      <c r="AA126" s="31"/>
      <c r="AB126" s="31"/>
      <c r="AC126" s="32"/>
      <c r="AD126" s="31"/>
      <c r="AE126" s="31"/>
      <c r="AF126" s="31"/>
      <c r="AG126" s="31"/>
      <c r="AH126" s="32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</row>
    <row r="127" spans="2:56" ht="13.5" thickBot="1">
      <c r="B127" s="34" t="s">
        <v>18</v>
      </c>
      <c r="C127" s="35">
        <f>SUM(C122:G125)</f>
        <v>-34.099999999999994</v>
      </c>
      <c r="D127" s="35"/>
      <c r="E127" s="36"/>
      <c r="F127" s="36"/>
      <c r="G127" s="36"/>
      <c r="H127" s="35">
        <f>SUM(H122:L125)</f>
        <v>0</v>
      </c>
      <c r="I127" s="35"/>
      <c r="J127" s="38"/>
      <c r="K127" s="38"/>
      <c r="L127" s="34"/>
      <c r="M127" s="35">
        <f>SUM(M122:Q125)</f>
        <v>-34.1</v>
      </c>
      <c r="N127" s="39" t="str">
        <f>IF(M127=C127,"Pass","Fail")</f>
        <v>Pass</v>
      </c>
      <c r="O127" s="36"/>
      <c r="P127" s="36"/>
      <c r="Q127" s="36"/>
      <c r="R127" s="35">
        <f>SUM(R122:V125)</f>
        <v>0</v>
      </c>
      <c r="S127" s="39" t="str">
        <f>IF(R127=H127,"Pass","Fail")</f>
        <v>Pass</v>
      </c>
      <c r="T127" s="36"/>
      <c r="U127" s="36"/>
      <c r="V127" s="36"/>
      <c r="W127" s="36"/>
      <c r="X127" s="34" t="s">
        <v>18</v>
      </c>
      <c r="Y127" s="35">
        <f>SUM(Y122:AC125)</f>
        <v>0</v>
      </c>
      <c r="Z127" s="35"/>
      <c r="AA127" s="36"/>
      <c r="AB127" s="36"/>
      <c r="AC127" s="36"/>
      <c r="AD127" s="35">
        <f>SUM(AD122:AH125)</f>
        <v>0</v>
      </c>
      <c r="AE127" s="35"/>
      <c r="AF127" s="38"/>
      <c r="AG127" s="38"/>
      <c r="AH127" s="34"/>
      <c r="AI127" s="35">
        <f>SUM(AI122:AM125)</f>
        <v>0</v>
      </c>
      <c r="AJ127" s="39" t="str">
        <f>IF(AI127=Y127,"Pass","Fail")</f>
        <v>Pass</v>
      </c>
      <c r="AK127" s="36"/>
      <c r="AL127" s="36"/>
      <c r="AM127" s="36"/>
      <c r="AN127" s="35">
        <f>SUM(AN122:AR125)</f>
        <v>0</v>
      </c>
      <c r="AO127" s="39" t="str">
        <f>IF(AN127=AD127,"Pass","Fail")</f>
        <v>Pass</v>
      </c>
      <c r="AP127" s="36"/>
      <c r="AQ127" s="36"/>
      <c r="AR127" s="36"/>
      <c r="AU127"/>
      <c r="AV127"/>
      <c r="AW127"/>
      <c r="AX127"/>
      <c r="AY127"/>
      <c r="AZ127"/>
      <c r="BA127"/>
      <c r="BB127"/>
      <c r="BC127"/>
      <c r="BD127"/>
    </row>
    <row r="128" spans="2:56" ht="13.5" thickBot="1">
      <c r="B128" s="40" t="s">
        <v>20</v>
      </c>
      <c r="C128" s="41">
        <f>SUM(C122:E125)</f>
        <v>-3.4100000000000006</v>
      </c>
      <c r="D128" s="42">
        <f>IFERROR(SUM(C122:E125)/SUM(C122:G125),0)</f>
        <v>0.10000000000000003</v>
      </c>
      <c r="E128" s="43"/>
      <c r="F128" s="43"/>
      <c r="G128" s="43"/>
      <c r="H128" s="42"/>
      <c r="I128" s="42"/>
      <c r="J128" s="43"/>
      <c r="K128" s="43"/>
      <c r="L128" s="43"/>
      <c r="M128" s="41">
        <f>SUM(M122:N125)</f>
        <v>0</v>
      </c>
      <c r="N128" s="42">
        <f>IFERROR(SUM(M122:N125)/SUM(M122:Q125),0)</f>
        <v>0</v>
      </c>
      <c r="O128" s="39" t="str">
        <f>IF(N128&lt;=D128,"Pass","Fail")</f>
        <v>Pass</v>
      </c>
      <c r="P128" s="43"/>
      <c r="Q128" s="43"/>
      <c r="R128" s="42"/>
      <c r="S128" s="43"/>
      <c r="T128" s="43"/>
      <c r="U128" s="43"/>
      <c r="V128" s="43"/>
      <c r="W128" s="43"/>
      <c r="X128" s="40" t="s">
        <v>20</v>
      </c>
      <c r="Y128" s="41">
        <f>SUM(Y122:AA125)</f>
        <v>0</v>
      </c>
      <c r="Z128" s="42">
        <f>IFERROR(SUM(Y122:AA125)/SUM(Y122:AC125),0)</f>
        <v>0</v>
      </c>
      <c r="AA128" s="43"/>
      <c r="AB128" s="43"/>
      <c r="AC128" s="43"/>
      <c r="AD128" s="42"/>
      <c r="AE128" s="43"/>
      <c r="AF128" s="43"/>
      <c r="AG128" s="43"/>
      <c r="AH128" s="43"/>
      <c r="AI128" s="41">
        <f>SUM(AI122:AJ125)</f>
        <v>0</v>
      </c>
      <c r="AJ128" s="42">
        <f>IFERROR(SUM(AI122:AJ125)/SUM(AI122:AM125),0)</f>
        <v>0</v>
      </c>
      <c r="AK128" s="39" t="str">
        <f>IF(AJ128&lt;=Z128,"Pass","Fail")</f>
        <v>Pass</v>
      </c>
      <c r="AL128" s="43"/>
      <c r="AM128" s="43"/>
      <c r="AN128" s="42"/>
      <c r="AO128" s="43"/>
      <c r="AP128" s="43"/>
      <c r="AQ128" s="43"/>
      <c r="AR128" s="43"/>
      <c r="AU128"/>
      <c r="AV128"/>
      <c r="AW128"/>
      <c r="AX128"/>
      <c r="AY128"/>
      <c r="AZ128"/>
      <c r="BA128"/>
      <c r="BB128"/>
      <c r="BC128"/>
      <c r="BD128"/>
    </row>
    <row r="129" spans="2:56">
      <c r="B129" s="44" t="s">
        <v>21</v>
      </c>
      <c r="C129" s="45">
        <f>SUMPRODUCT(C122:G125,AU122:AY125)</f>
        <v>-64754.446350947823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5">
        <f>SUMPRODUCT(M122:Q125,AZ122:BD125)</f>
        <v>-3124300.6757307211</v>
      </c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4" t="s">
        <v>21</v>
      </c>
      <c r="Y129" s="45">
        <f>SUMPRODUCT(Y122:AC125,AU122:AY125)</f>
        <v>0</v>
      </c>
      <c r="Z129" s="48"/>
      <c r="AA129" s="48"/>
      <c r="AB129" s="48"/>
      <c r="AC129" s="48"/>
      <c r="AD129" s="48"/>
      <c r="AE129" s="48"/>
      <c r="AF129" s="48"/>
      <c r="AG129" s="48"/>
      <c r="AH129" s="48"/>
      <c r="AI129" s="45">
        <f>SUMPRODUCT(AI122:AM125,AZ122:BD125)</f>
        <v>0</v>
      </c>
      <c r="AJ129" s="48"/>
      <c r="AK129" s="48"/>
      <c r="AL129" s="48"/>
      <c r="AM129" s="48"/>
      <c r="AN129" s="48"/>
      <c r="AO129" s="48"/>
      <c r="AP129" s="48"/>
      <c r="AQ129" s="48"/>
      <c r="AR129" s="48"/>
      <c r="AU129" s="49"/>
      <c r="AZ129" s="49"/>
    </row>
    <row r="130" spans="2:56" s="33" customFormat="1" ht="12.75" thickBot="1">
      <c r="B130" s="31"/>
      <c r="C130" s="32"/>
      <c r="D130" s="31"/>
      <c r="E130" s="31"/>
      <c r="F130" s="31"/>
      <c r="G130" s="32"/>
      <c r="H130" s="31"/>
      <c r="I130" s="31"/>
      <c r="J130" s="31"/>
      <c r="K130" s="31"/>
      <c r="L130" s="32" t="s">
        <v>23</v>
      </c>
      <c r="M130" s="50">
        <f>SUMPRODUCT(R122:V125,AZ122:BD125)+SUMPRODUCT(M122:Q125,AZ122:BD125)</f>
        <v>-3124300.6757307211</v>
      </c>
      <c r="X130" s="31"/>
      <c r="Y130" s="32"/>
      <c r="Z130" s="31"/>
      <c r="AA130" s="31"/>
      <c r="AB130" s="31"/>
      <c r="AC130" s="32"/>
      <c r="AD130" s="31"/>
      <c r="AE130" s="31"/>
      <c r="AF130" s="31"/>
      <c r="AG130" s="31"/>
      <c r="AH130" s="32" t="s">
        <v>23</v>
      </c>
      <c r="AI130" s="50">
        <f>SUMPRODUCT(AN122:AR125,AZ122:BD125)+SUMPRODUCT(AI122:AM125,AZ122:BD125)</f>
        <v>0</v>
      </c>
    </row>
    <row r="131" spans="2:56" ht="13.5" thickBot="1">
      <c r="B131" s="3" t="s">
        <v>32</v>
      </c>
      <c r="C131" s="4"/>
      <c r="D131" s="4"/>
      <c r="E131" s="4"/>
      <c r="F131" s="5"/>
      <c r="L131"/>
      <c r="X131" s="3" t="s">
        <v>32</v>
      </c>
      <c r="Y131" s="4"/>
      <c r="Z131" s="4"/>
      <c r="AA131" s="4"/>
      <c r="AB131" s="5"/>
      <c r="AH131"/>
    </row>
    <row r="132" spans="2:56" ht="12.75" thickBot="1"/>
    <row r="133" spans="2:56">
      <c r="B133" s="165"/>
      <c r="C133" s="168" t="s">
        <v>3</v>
      </c>
      <c r="D133" s="169"/>
      <c r="E133" s="169"/>
      <c r="F133" s="169"/>
      <c r="G133" s="169"/>
      <c r="H133" s="169"/>
      <c r="I133" s="169"/>
      <c r="J133" s="169"/>
      <c r="K133" s="169"/>
      <c r="L133" s="169"/>
      <c r="M133" s="169" t="s">
        <v>4</v>
      </c>
      <c r="N133" s="169"/>
      <c r="O133" s="169"/>
      <c r="P133" s="169"/>
      <c r="Q133" s="169"/>
      <c r="R133" s="169"/>
      <c r="S133" s="169"/>
      <c r="T133" s="169"/>
      <c r="U133" s="169"/>
      <c r="V133" s="169"/>
      <c r="X133" s="165"/>
      <c r="Y133" s="168" t="s">
        <v>3</v>
      </c>
      <c r="Z133" s="169"/>
      <c r="AA133" s="169"/>
      <c r="AB133" s="169"/>
      <c r="AC133" s="169"/>
      <c r="AD133" s="169"/>
      <c r="AE133" s="169"/>
      <c r="AF133" s="169"/>
      <c r="AG133" s="169"/>
      <c r="AH133" s="169"/>
      <c r="AI133" s="169" t="s">
        <v>4</v>
      </c>
      <c r="AJ133" s="169"/>
      <c r="AK133" s="169"/>
      <c r="AL133" s="169"/>
      <c r="AM133" s="169"/>
      <c r="AN133" s="169"/>
      <c r="AO133" s="169"/>
      <c r="AP133" s="169"/>
      <c r="AQ133" s="169"/>
      <c r="AR133" s="169"/>
      <c r="AU133" s="170" t="s">
        <v>5</v>
      </c>
      <c r="AV133" s="169"/>
      <c r="AW133" s="169"/>
      <c r="AX133" s="169"/>
      <c r="AY133" s="169"/>
      <c r="AZ133" s="169"/>
      <c r="BA133" s="169"/>
      <c r="BB133" s="169"/>
      <c r="BC133" s="169"/>
      <c r="BD133" s="171"/>
    </row>
    <row r="134" spans="2:56">
      <c r="B134" s="166"/>
      <c r="C134" s="172" t="s">
        <v>6</v>
      </c>
      <c r="D134" s="173"/>
      <c r="E134" s="173"/>
      <c r="F134" s="173"/>
      <c r="G134" s="174"/>
      <c r="H134" s="172" t="s">
        <v>7</v>
      </c>
      <c r="I134" s="173"/>
      <c r="J134" s="173"/>
      <c r="K134" s="173"/>
      <c r="L134" s="175"/>
      <c r="M134" s="176" t="s">
        <v>6</v>
      </c>
      <c r="N134" s="173"/>
      <c r="O134" s="173"/>
      <c r="P134" s="173"/>
      <c r="Q134" s="174"/>
      <c r="R134" s="172" t="s">
        <v>7</v>
      </c>
      <c r="S134" s="173"/>
      <c r="T134" s="173"/>
      <c r="U134" s="173"/>
      <c r="V134" s="175"/>
      <c r="X134" s="166"/>
      <c r="Y134" s="172" t="s">
        <v>6</v>
      </c>
      <c r="Z134" s="173"/>
      <c r="AA134" s="173"/>
      <c r="AB134" s="173"/>
      <c r="AC134" s="174"/>
      <c r="AD134" s="172" t="s">
        <v>7</v>
      </c>
      <c r="AE134" s="173"/>
      <c r="AF134" s="173"/>
      <c r="AG134" s="173"/>
      <c r="AH134" s="175"/>
      <c r="AI134" s="176" t="s">
        <v>6</v>
      </c>
      <c r="AJ134" s="173"/>
      <c r="AK134" s="173"/>
      <c r="AL134" s="173"/>
      <c r="AM134" s="174"/>
      <c r="AN134" s="172" t="s">
        <v>7</v>
      </c>
      <c r="AO134" s="173"/>
      <c r="AP134" s="173"/>
      <c r="AQ134" s="173"/>
      <c r="AR134" s="175"/>
      <c r="AU134" s="176" t="s">
        <v>3</v>
      </c>
      <c r="AV134" s="173"/>
      <c r="AW134" s="173"/>
      <c r="AX134" s="173"/>
      <c r="AY134" s="174"/>
      <c r="AZ134" s="173" t="s">
        <v>8</v>
      </c>
      <c r="BA134" s="173"/>
      <c r="BB134" s="173"/>
      <c r="BC134" s="173"/>
      <c r="BD134" s="175"/>
    </row>
    <row r="135" spans="2:56">
      <c r="B135" s="167"/>
      <c r="C135" s="6" t="s">
        <v>9</v>
      </c>
      <c r="D135" s="7" t="s">
        <v>10</v>
      </c>
      <c r="E135" s="7" t="s">
        <v>11</v>
      </c>
      <c r="F135" s="7" t="s">
        <v>12</v>
      </c>
      <c r="G135" s="7" t="s">
        <v>13</v>
      </c>
      <c r="H135" s="7" t="s">
        <v>9</v>
      </c>
      <c r="I135" s="7" t="s">
        <v>10</v>
      </c>
      <c r="J135" s="7" t="s">
        <v>11</v>
      </c>
      <c r="K135" s="7" t="s">
        <v>12</v>
      </c>
      <c r="L135" s="8" t="s">
        <v>13</v>
      </c>
      <c r="M135" s="6" t="s">
        <v>9</v>
      </c>
      <c r="N135" s="7" t="s">
        <v>10</v>
      </c>
      <c r="O135" s="7" t="s">
        <v>11</v>
      </c>
      <c r="P135" s="7" t="s">
        <v>12</v>
      </c>
      <c r="Q135" s="7" t="s">
        <v>13</v>
      </c>
      <c r="R135" s="7" t="s">
        <v>9</v>
      </c>
      <c r="S135" s="7" t="s">
        <v>10</v>
      </c>
      <c r="T135" s="7" t="s">
        <v>11</v>
      </c>
      <c r="U135" s="7" t="s">
        <v>12</v>
      </c>
      <c r="V135" s="8" t="s">
        <v>13</v>
      </c>
      <c r="X135" s="167"/>
      <c r="Y135" s="6" t="s">
        <v>9</v>
      </c>
      <c r="Z135" s="7" t="s">
        <v>10</v>
      </c>
      <c r="AA135" s="7" t="s">
        <v>11</v>
      </c>
      <c r="AB135" s="7" t="s">
        <v>12</v>
      </c>
      <c r="AC135" s="7" t="s">
        <v>13</v>
      </c>
      <c r="AD135" s="7" t="s">
        <v>9</v>
      </c>
      <c r="AE135" s="7" t="s">
        <v>10</v>
      </c>
      <c r="AF135" s="7" t="s">
        <v>11</v>
      </c>
      <c r="AG135" s="7" t="s">
        <v>12</v>
      </c>
      <c r="AH135" s="8" t="s">
        <v>13</v>
      </c>
      <c r="AI135" s="6" t="s">
        <v>9</v>
      </c>
      <c r="AJ135" s="7" t="s">
        <v>10</v>
      </c>
      <c r="AK135" s="7" t="s">
        <v>11</v>
      </c>
      <c r="AL135" s="7" t="s">
        <v>12</v>
      </c>
      <c r="AM135" s="7" t="s">
        <v>13</v>
      </c>
      <c r="AN135" s="7" t="s">
        <v>9</v>
      </c>
      <c r="AO135" s="7" t="s">
        <v>10</v>
      </c>
      <c r="AP135" s="7" t="s">
        <v>11</v>
      </c>
      <c r="AQ135" s="7" t="s">
        <v>12</v>
      </c>
      <c r="AR135" s="8" t="s">
        <v>13</v>
      </c>
      <c r="AU135" s="9" t="s">
        <v>9</v>
      </c>
      <c r="AV135" s="7" t="s">
        <v>10</v>
      </c>
      <c r="AW135" s="7" t="s">
        <v>11</v>
      </c>
      <c r="AX135" s="7" t="s">
        <v>12</v>
      </c>
      <c r="AY135" s="7" t="s">
        <v>13</v>
      </c>
      <c r="AZ135" s="6" t="s">
        <v>9</v>
      </c>
      <c r="BA135" s="7" t="s">
        <v>10</v>
      </c>
      <c r="BB135" s="7" t="s">
        <v>11</v>
      </c>
      <c r="BC135" s="7" t="s">
        <v>12</v>
      </c>
      <c r="BD135" s="8" t="s">
        <v>13</v>
      </c>
    </row>
    <row r="136" spans="2:56">
      <c r="B136" s="10" t="s">
        <v>14</v>
      </c>
      <c r="C136" s="11">
        <v>0</v>
      </c>
      <c r="D136" s="12">
        <v>0</v>
      </c>
      <c r="E136" s="12">
        <v>-0.26597817791474082</v>
      </c>
      <c r="F136" s="12">
        <v>-1.1080699798715943</v>
      </c>
      <c r="G136" s="13">
        <v>-8.3128810070461547E-3</v>
      </c>
      <c r="H136" s="14">
        <v>6.3114976073785352</v>
      </c>
      <c r="I136" s="12">
        <v>0</v>
      </c>
      <c r="J136" s="12">
        <v>0</v>
      </c>
      <c r="K136" s="12">
        <v>0</v>
      </c>
      <c r="L136" s="15">
        <v>0</v>
      </c>
      <c r="M136" s="11">
        <v>0</v>
      </c>
      <c r="N136" s="12">
        <v>0</v>
      </c>
      <c r="O136" s="12">
        <v>0</v>
      </c>
      <c r="P136" s="12">
        <v>0</v>
      </c>
      <c r="Q136" s="13">
        <v>-7</v>
      </c>
      <c r="R136" s="14">
        <v>30</v>
      </c>
      <c r="S136" s="12">
        <v>0</v>
      </c>
      <c r="T136" s="12">
        <v>0</v>
      </c>
      <c r="U136" s="12">
        <v>0</v>
      </c>
      <c r="V136" s="15">
        <v>0</v>
      </c>
      <c r="X136" s="10" t="s">
        <v>14</v>
      </c>
      <c r="Y136" s="11">
        <v>0</v>
      </c>
      <c r="Z136" s="12">
        <v>0</v>
      </c>
      <c r="AA136" s="12">
        <v>0</v>
      </c>
      <c r="AB136" s="12">
        <v>0</v>
      </c>
      <c r="AC136" s="13">
        <v>0</v>
      </c>
      <c r="AD136" s="14">
        <v>0</v>
      </c>
      <c r="AE136" s="12">
        <v>0</v>
      </c>
      <c r="AF136" s="12">
        <v>0</v>
      </c>
      <c r="AG136" s="12">
        <v>0</v>
      </c>
      <c r="AH136" s="15">
        <v>0</v>
      </c>
      <c r="AI136" s="11">
        <v>0</v>
      </c>
      <c r="AJ136" s="12">
        <v>0</v>
      </c>
      <c r="AK136" s="12">
        <v>0</v>
      </c>
      <c r="AL136" s="12">
        <v>0</v>
      </c>
      <c r="AM136" s="13">
        <v>0</v>
      </c>
      <c r="AN136" s="14">
        <v>0</v>
      </c>
      <c r="AO136" s="12">
        <v>0</v>
      </c>
      <c r="AP136" s="12">
        <v>0</v>
      </c>
      <c r="AQ136" s="12">
        <v>0</v>
      </c>
      <c r="AR136" s="15">
        <v>0</v>
      </c>
      <c r="AU136" s="16">
        <v>38.073621865920622</v>
      </c>
      <c r="AV136" s="12">
        <v>163.7537929487134</v>
      </c>
      <c r="AW136" s="12">
        <v>472.63491413687956</v>
      </c>
      <c r="AX136" s="12">
        <v>1057.9435044189524</v>
      </c>
      <c r="AY136" s="15">
        <v>2012.9060827834651</v>
      </c>
      <c r="AZ136" s="16">
        <v>515.13038376004079</v>
      </c>
      <c r="BA136" s="12">
        <v>766.97426821043337</v>
      </c>
      <c r="BB136" s="12">
        <v>1356.0800781287394</v>
      </c>
      <c r="BC136" s="12">
        <v>2196.1882925521363</v>
      </c>
      <c r="BD136" s="15">
        <v>5151.3916827511739</v>
      </c>
    </row>
    <row r="137" spans="2:56">
      <c r="B137" s="17" t="s">
        <v>15</v>
      </c>
      <c r="C137" s="18">
        <v>0</v>
      </c>
      <c r="D137" s="19">
        <v>0</v>
      </c>
      <c r="E137" s="19">
        <v>-0.47068543933981055</v>
      </c>
      <c r="F137" s="19">
        <v>-1.240772022102606</v>
      </c>
      <c r="G137" s="20">
        <v>-0.31863272900007922</v>
      </c>
      <c r="H137" s="21">
        <v>9.9332916875699464</v>
      </c>
      <c r="I137" s="19">
        <v>0</v>
      </c>
      <c r="J137" s="19">
        <v>0</v>
      </c>
      <c r="K137" s="19">
        <v>0</v>
      </c>
      <c r="L137" s="22">
        <v>0</v>
      </c>
      <c r="M137" s="18">
        <v>0</v>
      </c>
      <c r="N137" s="19">
        <v>0</v>
      </c>
      <c r="O137" s="19">
        <v>0</v>
      </c>
      <c r="P137" s="19">
        <v>-0.2</v>
      </c>
      <c r="Q137" s="20">
        <v>-1.8</v>
      </c>
      <c r="R137" s="21">
        <v>13.899999999999999</v>
      </c>
      <c r="S137" s="19">
        <v>0</v>
      </c>
      <c r="T137" s="19">
        <v>0</v>
      </c>
      <c r="U137" s="19">
        <v>0</v>
      </c>
      <c r="V137" s="22">
        <v>0</v>
      </c>
      <c r="X137" s="17" t="s">
        <v>15</v>
      </c>
      <c r="Y137" s="18">
        <v>0</v>
      </c>
      <c r="Z137" s="19">
        <v>0</v>
      </c>
      <c r="AA137" s="19">
        <v>0</v>
      </c>
      <c r="AB137" s="19">
        <v>0</v>
      </c>
      <c r="AC137" s="20">
        <v>0</v>
      </c>
      <c r="AD137" s="21">
        <v>0</v>
      </c>
      <c r="AE137" s="19">
        <v>0</v>
      </c>
      <c r="AF137" s="19">
        <v>0</v>
      </c>
      <c r="AG137" s="19">
        <v>0</v>
      </c>
      <c r="AH137" s="22">
        <v>0</v>
      </c>
      <c r="AI137" s="18">
        <v>0</v>
      </c>
      <c r="AJ137" s="19">
        <v>0</v>
      </c>
      <c r="AK137" s="19">
        <v>0</v>
      </c>
      <c r="AL137" s="19">
        <v>0</v>
      </c>
      <c r="AM137" s="20">
        <v>0</v>
      </c>
      <c r="AN137" s="21">
        <v>0</v>
      </c>
      <c r="AO137" s="19">
        <v>0</v>
      </c>
      <c r="AP137" s="19">
        <v>0</v>
      </c>
      <c r="AQ137" s="19">
        <v>0</v>
      </c>
      <c r="AR137" s="22">
        <v>0</v>
      </c>
      <c r="AU137" s="23">
        <v>54.390888379886619</v>
      </c>
      <c r="AV137" s="19">
        <v>233.93398992673346</v>
      </c>
      <c r="AW137" s="19">
        <v>675.19273448125659</v>
      </c>
      <c r="AX137" s="19">
        <v>1511.3478634556466</v>
      </c>
      <c r="AY137" s="22">
        <v>2875.5801182620935</v>
      </c>
      <c r="AZ137" s="23">
        <v>735.90054822862976</v>
      </c>
      <c r="BA137" s="19">
        <v>1095.6775260149047</v>
      </c>
      <c r="BB137" s="19">
        <v>1937.2572544696277</v>
      </c>
      <c r="BC137" s="19">
        <v>3137.4118465030519</v>
      </c>
      <c r="BD137" s="22">
        <v>7359.1309753588203</v>
      </c>
    </row>
    <row r="138" spans="2:56">
      <c r="B138" s="17" t="s">
        <v>16</v>
      </c>
      <c r="C138" s="18">
        <v>0</v>
      </c>
      <c r="D138" s="19">
        <v>0</v>
      </c>
      <c r="E138" s="141">
        <v>0</v>
      </c>
      <c r="F138" s="19">
        <v>-2.116098157296634</v>
      </c>
      <c r="G138" s="20">
        <v>0</v>
      </c>
      <c r="H138" s="21">
        <v>15.956674738548212</v>
      </c>
      <c r="I138" s="19">
        <v>0</v>
      </c>
      <c r="J138" s="19">
        <v>0</v>
      </c>
      <c r="K138" s="19">
        <v>0</v>
      </c>
      <c r="L138" s="22">
        <v>0</v>
      </c>
      <c r="M138" s="18">
        <v>0</v>
      </c>
      <c r="N138" s="19">
        <v>0</v>
      </c>
      <c r="O138" s="19">
        <v>-1.9</v>
      </c>
      <c r="P138" s="19">
        <v>0</v>
      </c>
      <c r="Q138" s="20">
        <v>-5.5</v>
      </c>
      <c r="R138" s="21">
        <v>33</v>
      </c>
      <c r="S138" s="19">
        <v>0</v>
      </c>
      <c r="T138" s="19">
        <v>0</v>
      </c>
      <c r="U138" s="19">
        <v>0</v>
      </c>
      <c r="V138" s="22">
        <v>0</v>
      </c>
      <c r="X138" s="17" t="s">
        <v>16</v>
      </c>
      <c r="Y138" s="18">
        <v>0</v>
      </c>
      <c r="Z138" s="19">
        <v>0</v>
      </c>
      <c r="AA138" s="19">
        <v>0</v>
      </c>
      <c r="AB138" s="19">
        <v>0</v>
      </c>
      <c r="AC138" s="20">
        <v>0</v>
      </c>
      <c r="AD138" s="21">
        <v>0</v>
      </c>
      <c r="AE138" s="19">
        <v>0</v>
      </c>
      <c r="AF138" s="19">
        <v>0</v>
      </c>
      <c r="AG138" s="19">
        <v>0</v>
      </c>
      <c r="AH138" s="22">
        <v>0</v>
      </c>
      <c r="AI138" s="18">
        <v>0</v>
      </c>
      <c r="AJ138" s="19">
        <v>0</v>
      </c>
      <c r="AK138" s="19">
        <v>0</v>
      </c>
      <c r="AL138" s="19">
        <v>0</v>
      </c>
      <c r="AM138" s="20">
        <v>0</v>
      </c>
      <c r="AN138" s="21">
        <v>0</v>
      </c>
      <c r="AO138" s="19">
        <v>0</v>
      </c>
      <c r="AP138" s="19">
        <v>0</v>
      </c>
      <c r="AQ138" s="19">
        <v>0</v>
      </c>
      <c r="AR138" s="22">
        <v>0</v>
      </c>
      <c r="AU138" s="23">
        <v>81.586332569829921</v>
      </c>
      <c r="AV138" s="19">
        <v>350.90098489010018</v>
      </c>
      <c r="AW138" s="19">
        <v>1012.7891017218849</v>
      </c>
      <c r="AX138" s="19">
        <v>2267.0217951834697</v>
      </c>
      <c r="AY138" s="22">
        <v>4313.3701773931398</v>
      </c>
      <c r="AZ138" s="23">
        <v>1103.8508223429446</v>
      </c>
      <c r="BA138" s="19">
        <v>1643.5162890223571</v>
      </c>
      <c r="BB138" s="19">
        <v>2905.8858817044415</v>
      </c>
      <c r="BC138" s="19">
        <v>4706.1177697545781</v>
      </c>
      <c r="BD138" s="22">
        <v>11038.69646303823</v>
      </c>
    </row>
    <row r="139" spans="2:56" ht="12.75" thickBot="1">
      <c r="B139" s="24" t="s">
        <v>17</v>
      </c>
      <c r="C139" s="25">
        <v>0</v>
      </c>
      <c r="D139" s="26">
        <v>0</v>
      </c>
      <c r="E139" s="26">
        <v>-0.72008811038539322</v>
      </c>
      <c r="F139" s="26">
        <v>-9.0750598407291641</v>
      </c>
      <c r="G139" s="27">
        <v>-1.0730543899928746</v>
      </c>
      <c r="H139" s="28">
        <v>46.6985359665033</v>
      </c>
      <c r="I139" s="26">
        <v>0</v>
      </c>
      <c r="J139" s="26">
        <v>0</v>
      </c>
      <c r="K139" s="26">
        <v>0</v>
      </c>
      <c r="L139" s="29">
        <v>0</v>
      </c>
      <c r="M139" s="25">
        <v>0</v>
      </c>
      <c r="N139" s="26">
        <v>0</v>
      </c>
      <c r="O139" s="26">
        <v>0</v>
      </c>
      <c r="P139" s="26">
        <v>0</v>
      </c>
      <c r="Q139" s="27">
        <v>0</v>
      </c>
      <c r="R139" s="28">
        <v>2</v>
      </c>
      <c r="S139" s="26">
        <v>0</v>
      </c>
      <c r="T139" s="26">
        <v>0</v>
      </c>
      <c r="U139" s="26">
        <v>0</v>
      </c>
      <c r="V139" s="29">
        <v>0</v>
      </c>
      <c r="X139" s="24" t="s">
        <v>17</v>
      </c>
      <c r="Y139" s="25">
        <v>0</v>
      </c>
      <c r="Z139" s="26">
        <v>0</v>
      </c>
      <c r="AA139" s="26">
        <v>0</v>
      </c>
      <c r="AB139" s="26">
        <v>0</v>
      </c>
      <c r="AC139" s="27">
        <v>0</v>
      </c>
      <c r="AD139" s="28">
        <v>0</v>
      </c>
      <c r="AE139" s="26">
        <v>0</v>
      </c>
      <c r="AF139" s="26">
        <v>0</v>
      </c>
      <c r="AG139" s="26">
        <v>0</v>
      </c>
      <c r="AH139" s="29">
        <v>0</v>
      </c>
      <c r="AI139" s="25">
        <v>0</v>
      </c>
      <c r="AJ139" s="26">
        <v>0</v>
      </c>
      <c r="AK139" s="26">
        <v>0</v>
      </c>
      <c r="AL139" s="26">
        <v>0</v>
      </c>
      <c r="AM139" s="27">
        <v>0</v>
      </c>
      <c r="AN139" s="28">
        <v>0</v>
      </c>
      <c r="AO139" s="26">
        <v>0</v>
      </c>
      <c r="AP139" s="26">
        <v>0</v>
      </c>
      <c r="AQ139" s="26">
        <v>0</v>
      </c>
      <c r="AR139" s="29">
        <v>0</v>
      </c>
      <c r="AU139" s="30">
        <v>135.97722094971655</v>
      </c>
      <c r="AV139" s="26">
        <v>584.83497481683366</v>
      </c>
      <c r="AW139" s="26">
        <v>1687.9818362031417</v>
      </c>
      <c r="AX139" s="26">
        <v>3778.3696586391166</v>
      </c>
      <c r="AY139" s="29">
        <v>7188.9502956552342</v>
      </c>
      <c r="AZ139" s="30">
        <v>1839.7513705715744</v>
      </c>
      <c r="BA139" s="26">
        <v>2739.1938150372621</v>
      </c>
      <c r="BB139" s="26">
        <v>4843.1431361740697</v>
      </c>
      <c r="BC139" s="26">
        <v>7843.5296162576306</v>
      </c>
      <c r="BD139" s="29">
        <v>18397.827438397053</v>
      </c>
    </row>
    <row r="140" spans="2:56" ht="12.75" thickBot="1">
      <c r="B140" s="31"/>
      <c r="C140" s="144" t="s">
        <v>43</v>
      </c>
      <c r="D140" s="31"/>
      <c r="E140" s="31"/>
      <c r="F140" s="31"/>
      <c r="G140" s="32"/>
      <c r="H140" s="31"/>
      <c r="I140" s="31"/>
      <c r="J140" s="31"/>
      <c r="K140" s="31"/>
      <c r="L140" s="32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X140" s="31"/>
      <c r="Y140" s="32"/>
      <c r="Z140" s="31"/>
      <c r="AA140" s="31"/>
      <c r="AB140" s="31"/>
      <c r="AC140" s="32"/>
      <c r="AD140" s="31"/>
      <c r="AE140" s="31"/>
      <c r="AF140" s="31"/>
      <c r="AG140" s="31"/>
      <c r="AH140" s="32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</row>
    <row r="141" spans="2:56" ht="13.5" thickBot="1">
      <c r="B141" s="34" t="s">
        <v>18</v>
      </c>
      <c r="C141" s="105">
        <f>SUM(C136:G139)</f>
        <v>-16.396751727639945</v>
      </c>
      <c r="D141" s="105"/>
      <c r="E141" s="139"/>
      <c r="F141" s="139"/>
      <c r="G141" s="139"/>
      <c r="H141" s="105">
        <f>SUM(H136:L139)</f>
        <v>78.899999999999991</v>
      </c>
      <c r="I141" s="105"/>
      <c r="J141" s="106"/>
      <c r="K141" s="106"/>
      <c r="L141" s="106"/>
      <c r="M141" s="105">
        <f>SUM(M136:Q139)</f>
        <v>-16.399999999999999</v>
      </c>
      <c r="N141" s="39" t="str">
        <f>IF(M141=C141,"Pass","Fail")</f>
        <v>Fail</v>
      </c>
      <c r="O141" s="36"/>
      <c r="P141" s="36"/>
      <c r="Q141" s="36"/>
      <c r="R141" s="35">
        <f>SUM(R136:V139)</f>
        <v>78.900000000000006</v>
      </c>
      <c r="S141" s="39" t="str">
        <f>IF(R141=H141,"Pass","Fail")</f>
        <v>Pass</v>
      </c>
      <c r="T141" s="36"/>
      <c r="U141" s="36"/>
      <c r="V141" s="36"/>
      <c r="W141" s="36"/>
      <c r="X141" s="34" t="s">
        <v>18</v>
      </c>
      <c r="Y141" s="35">
        <f>SUM(Y136:AC139)</f>
        <v>0</v>
      </c>
      <c r="Z141" s="35"/>
      <c r="AA141" s="36"/>
      <c r="AB141" s="36"/>
      <c r="AC141" s="36"/>
      <c r="AD141" s="35">
        <f>SUM(AD136:AH139)</f>
        <v>0</v>
      </c>
      <c r="AE141" s="35"/>
      <c r="AF141" s="38"/>
      <c r="AG141" s="38"/>
      <c r="AH141" s="34"/>
      <c r="AI141" s="35">
        <f>SUM(AI136:AM139)</f>
        <v>0</v>
      </c>
      <c r="AJ141" s="39" t="str">
        <f>IF(AI141=Y141,"Pass","Fail")</f>
        <v>Pass</v>
      </c>
      <c r="AK141" s="36"/>
      <c r="AL141" s="36"/>
      <c r="AM141" s="36"/>
      <c r="AN141" s="35">
        <f>SUM(AN136:AR139)</f>
        <v>0</v>
      </c>
      <c r="AO141" s="39" t="str">
        <f>IF(AN141=AD141,"Pass","Fail")</f>
        <v>Pass</v>
      </c>
      <c r="AP141" s="36"/>
      <c r="AQ141" s="36"/>
      <c r="AR141" s="36"/>
      <c r="AU141"/>
      <c r="AV141"/>
      <c r="AW141"/>
      <c r="AX141"/>
      <c r="AY141"/>
      <c r="AZ141"/>
      <c r="BA141"/>
      <c r="BB141"/>
      <c r="BC141"/>
      <c r="BD141"/>
    </row>
    <row r="142" spans="2:56" ht="13.5" thickBot="1">
      <c r="B142" s="40" t="s">
        <v>20</v>
      </c>
      <c r="C142" s="41">
        <f>SUM(C136:E139)</f>
        <v>-1.4567517276399444</v>
      </c>
      <c r="D142" s="42">
        <f>IFERROR(SUM(C136:E139)/SUM(C136:G139),0)</f>
        <v>8.8843921761912345E-2</v>
      </c>
      <c r="E142" s="43"/>
      <c r="F142" s="43"/>
      <c r="G142" s="43"/>
      <c r="H142" s="42"/>
      <c r="I142" s="42"/>
      <c r="J142" s="43"/>
      <c r="K142" s="43"/>
      <c r="L142" s="43"/>
      <c r="M142" s="41">
        <f>SUM(M136:N139)</f>
        <v>0</v>
      </c>
      <c r="N142" s="42">
        <f>IFERROR(SUM(M136:N139)/SUM(M136:Q139),0)</f>
        <v>0</v>
      </c>
      <c r="O142" s="39" t="str">
        <f>IF(N142&lt;=D142,"Pass","Fail")</f>
        <v>Pass</v>
      </c>
      <c r="P142" s="43"/>
      <c r="Q142" s="43"/>
      <c r="R142" s="42"/>
      <c r="S142" s="43"/>
      <c r="T142" s="43"/>
      <c r="U142" s="43"/>
      <c r="V142" s="43"/>
      <c r="W142" s="43"/>
      <c r="X142" s="40" t="s">
        <v>20</v>
      </c>
      <c r="Y142" s="41">
        <f>SUM(Y136:AA139)</f>
        <v>0</v>
      </c>
      <c r="Z142" s="42">
        <f>IFERROR(SUM(Y136:AA139)/SUM(Y136:AC139),0)</f>
        <v>0</v>
      </c>
      <c r="AA142" s="43"/>
      <c r="AB142" s="43"/>
      <c r="AC142" s="43"/>
      <c r="AD142" s="42"/>
      <c r="AE142" s="43"/>
      <c r="AF142" s="43"/>
      <c r="AG142" s="43"/>
      <c r="AH142" s="43"/>
      <c r="AI142" s="41">
        <f>SUM(AI136:AJ139)</f>
        <v>0</v>
      </c>
      <c r="AJ142" s="42">
        <f>IFERROR(SUM(AI136:AJ139)/SUM(AI136:AM139),0)</f>
        <v>0</v>
      </c>
      <c r="AK142" s="39" t="str">
        <f>IF(AJ142&lt;=Z142,"Pass","Fail")</f>
        <v>Pass</v>
      </c>
      <c r="AL142" s="43"/>
      <c r="AM142" s="43"/>
      <c r="AN142" s="42"/>
      <c r="AO142" s="43"/>
      <c r="AP142" s="43"/>
      <c r="AQ142" s="43"/>
      <c r="AR142" s="43"/>
      <c r="AU142"/>
      <c r="AV142"/>
      <c r="AW142"/>
      <c r="AX142"/>
      <c r="AY142"/>
      <c r="AZ142"/>
      <c r="BA142"/>
      <c r="BB142"/>
      <c r="BC142"/>
      <c r="BD142"/>
    </row>
    <row r="143" spans="2:56">
      <c r="B143" s="44" t="s">
        <v>21</v>
      </c>
      <c r="C143" s="45">
        <f>SUMPRODUCT(C136:G139,AU136:AY139)</f>
        <v>-52439.816254595513</v>
      </c>
      <c r="D143" s="48"/>
      <c r="E143" s="48"/>
      <c r="F143" s="48"/>
      <c r="G143" s="48"/>
      <c r="H143" s="48"/>
      <c r="I143" s="48"/>
      <c r="J143" s="48"/>
      <c r="K143" s="48"/>
      <c r="L143" s="48"/>
      <c r="M143" s="45">
        <f>SUMPRODUCT(M136:Q139,AZ136:BD139)</f>
        <v>-116167.67362615341</v>
      </c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4" t="s">
        <v>21</v>
      </c>
      <c r="Y143" s="45">
        <f>SUMPRODUCT(Y136:AC139,AU136:AY139)</f>
        <v>0</v>
      </c>
      <c r="Z143" s="48"/>
      <c r="AA143" s="48"/>
      <c r="AB143" s="48"/>
      <c r="AC143" s="48"/>
      <c r="AD143" s="48"/>
      <c r="AE143" s="48"/>
      <c r="AF143" s="48"/>
      <c r="AG143" s="48"/>
      <c r="AH143" s="48"/>
      <c r="AI143" s="45">
        <f>SUMPRODUCT(AI136:AM139,AZ136:BD139)</f>
        <v>0</v>
      </c>
      <c r="AJ143" s="48"/>
      <c r="AK143" s="48"/>
      <c r="AL143" s="48"/>
      <c r="AM143" s="48"/>
      <c r="AN143" s="48"/>
      <c r="AO143" s="48"/>
      <c r="AP143" s="48"/>
      <c r="AQ143" s="48"/>
      <c r="AR143" s="48"/>
      <c r="AU143" s="49"/>
      <c r="AZ143" s="49"/>
    </row>
    <row r="144" spans="2:56" s="33" customFormat="1" ht="12.75" thickBot="1">
      <c r="B144" s="31"/>
      <c r="C144" s="32"/>
      <c r="D144" s="31"/>
      <c r="E144" s="31"/>
      <c r="F144" s="31"/>
      <c r="G144" s="32"/>
      <c r="H144" s="31"/>
      <c r="I144" s="31"/>
      <c r="J144" s="31"/>
      <c r="K144" s="31"/>
      <c r="L144" s="32" t="s">
        <v>23</v>
      </c>
      <c r="M144" s="50">
        <f>SUMPRODUCT(R136:V139,AZ136:BD139)+SUMPRODUCT(M136:Q139,AZ136:BD139)</f>
        <v>-50378.164614513909</v>
      </c>
      <c r="X144" s="31"/>
      <c r="Y144" s="32"/>
      <c r="Z144" s="31"/>
      <c r="AA144" s="31"/>
      <c r="AB144" s="31"/>
      <c r="AC144" s="32"/>
      <c r="AD144" s="31"/>
      <c r="AE144" s="31"/>
      <c r="AF144" s="31"/>
      <c r="AG144" s="31"/>
      <c r="AH144" s="32" t="s">
        <v>23</v>
      </c>
      <c r="AI144" s="50">
        <f>SUMPRODUCT(AN136:AR139,AZ136:BD139)+SUMPRODUCT(AI136:AM139,AZ136:BD139)</f>
        <v>0</v>
      </c>
    </row>
    <row r="145" spans="2:56" ht="13.5" thickBot="1">
      <c r="B145" s="3" t="s">
        <v>33</v>
      </c>
      <c r="C145" s="4"/>
      <c r="D145" s="4"/>
      <c r="E145" s="4"/>
      <c r="F145" s="5"/>
      <c r="L145"/>
      <c r="X145" s="3" t="s">
        <v>33</v>
      </c>
      <c r="Y145" s="4"/>
      <c r="Z145" s="4"/>
      <c r="AA145" s="4"/>
      <c r="AB145" s="5"/>
      <c r="AH145"/>
    </row>
    <row r="146" spans="2:56" ht="12.75" thickBot="1"/>
    <row r="147" spans="2:56">
      <c r="B147" s="165"/>
      <c r="C147" s="168" t="s">
        <v>3</v>
      </c>
      <c r="D147" s="169"/>
      <c r="E147" s="169"/>
      <c r="F147" s="169"/>
      <c r="G147" s="169"/>
      <c r="H147" s="169"/>
      <c r="I147" s="169"/>
      <c r="J147" s="169"/>
      <c r="K147" s="169"/>
      <c r="L147" s="169"/>
      <c r="M147" s="169" t="s">
        <v>4</v>
      </c>
      <c r="N147" s="169"/>
      <c r="O147" s="169"/>
      <c r="P147" s="169"/>
      <c r="Q147" s="169"/>
      <c r="R147" s="169"/>
      <c r="S147" s="169"/>
      <c r="T147" s="169"/>
      <c r="U147" s="169"/>
      <c r="V147" s="169"/>
      <c r="X147" s="165"/>
      <c r="Y147" s="168" t="s">
        <v>3</v>
      </c>
      <c r="Z147" s="169"/>
      <c r="AA147" s="169"/>
      <c r="AB147" s="169"/>
      <c r="AC147" s="169"/>
      <c r="AD147" s="169"/>
      <c r="AE147" s="169"/>
      <c r="AF147" s="169"/>
      <c r="AG147" s="169"/>
      <c r="AH147" s="169"/>
      <c r="AI147" s="169" t="s">
        <v>4</v>
      </c>
      <c r="AJ147" s="169"/>
      <c r="AK147" s="169"/>
      <c r="AL147" s="169"/>
      <c r="AM147" s="169"/>
      <c r="AN147" s="169"/>
      <c r="AO147" s="169"/>
      <c r="AP147" s="169"/>
      <c r="AQ147" s="169"/>
      <c r="AR147" s="169"/>
      <c r="AU147" s="170" t="s">
        <v>5</v>
      </c>
      <c r="AV147" s="169"/>
      <c r="AW147" s="169"/>
      <c r="AX147" s="169"/>
      <c r="AY147" s="169"/>
      <c r="AZ147" s="169"/>
      <c r="BA147" s="169"/>
      <c r="BB147" s="169"/>
      <c r="BC147" s="169"/>
      <c r="BD147" s="171"/>
    </row>
    <row r="148" spans="2:56">
      <c r="B148" s="166"/>
      <c r="C148" s="172" t="s">
        <v>6</v>
      </c>
      <c r="D148" s="173"/>
      <c r="E148" s="173"/>
      <c r="F148" s="173"/>
      <c r="G148" s="174"/>
      <c r="H148" s="172" t="s">
        <v>7</v>
      </c>
      <c r="I148" s="173"/>
      <c r="J148" s="173"/>
      <c r="K148" s="173"/>
      <c r="L148" s="175"/>
      <c r="M148" s="176" t="s">
        <v>6</v>
      </c>
      <c r="N148" s="173"/>
      <c r="O148" s="173"/>
      <c r="P148" s="173"/>
      <c r="Q148" s="174"/>
      <c r="R148" s="172" t="s">
        <v>7</v>
      </c>
      <c r="S148" s="173"/>
      <c r="T148" s="173"/>
      <c r="U148" s="173"/>
      <c r="V148" s="175"/>
      <c r="X148" s="166"/>
      <c r="Y148" s="172" t="s">
        <v>6</v>
      </c>
      <c r="Z148" s="173"/>
      <c r="AA148" s="173"/>
      <c r="AB148" s="173"/>
      <c r="AC148" s="174"/>
      <c r="AD148" s="172" t="s">
        <v>7</v>
      </c>
      <c r="AE148" s="173"/>
      <c r="AF148" s="173"/>
      <c r="AG148" s="173"/>
      <c r="AH148" s="175"/>
      <c r="AI148" s="176" t="s">
        <v>6</v>
      </c>
      <c r="AJ148" s="173"/>
      <c r="AK148" s="173"/>
      <c r="AL148" s="173"/>
      <c r="AM148" s="174"/>
      <c r="AN148" s="172" t="s">
        <v>7</v>
      </c>
      <c r="AO148" s="173"/>
      <c r="AP148" s="173"/>
      <c r="AQ148" s="173"/>
      <c r="AR148" s="175"/>
      <c r="AU148" s="176" t="s">
        <v>3</v>
      </c>
      <c r="AV148" s="173"/>
      <c r="AW148" s="173"/>
      <c r="AX148" s="173"/>
      <c r="AY148" s="174"/>
      <c r="AZ148" s="173" t="s">
        <v>8</v>
      </c>
      <c r="BA148" s="173"/>
      <c r="BB148" s="173"/>
      <c r="BC148" s="173"/>
      <c r="BD148" s="175"/>
    </row>
    <row r="149" spans="2:56">
      <c r="B149" s="167"/>
      <c r="C149" s="6" t="s">
        <v>9</v>
      </c>
      <c r="D149" s="7" t="s">
        <v>10</v>
      </c>
      <c r="E149" s="7" t="s">
        <v>11</v>
      </c>
      <c r="F149" s="7" t="s">
        <v>12</v>
      </c>
      <c r="G149" s="7" t="s">
        <v>13</v>
      </c>
      <c r="H149" s="7" t="s">
        <v>9</v>
      </c>
      <c r="I149" s="7" t="s">
        <v>10</v>
      </c>
      <c r="J149" s="7" t="s">
        <v>11</v>
      </c>
      <c r="K149" s="7" t="s">
        <v>12</v>
      </c>
      <c r="L149" s="8" t="s">
        <v>13</v>
      </c>
      <c r="M149" s="6" t="s">
        <v>9</v>
      </c>
      <c r="N149" s="7" t="s">
        <v>10</v>
      </c>
      <c r="O149" s="7" t="s">
        <v>11</v>
      </c>
      <c r="P149" s="7" t="s">
        <v>12</v>
      </c>
      <c r="Q149" s="7" t="s">
        <v>13</v>
      </c>
      <c r="R149" s="7" t="s">
        <v>9</v>
      </c>
      <c r="S149" s="7" t="s">
        <v>10</v>
      </c>
      <c r="T149" s="7" t="s">
        <v>11</v>
      </c>
      <c r="U149" s="7" t="s">
        <v>12</v>
      </c>
      <c r="V149" s="8" t="s">
        <v>13</v>
      </c>
      <c r="X149" s="167"/>
      <c r="Y149" s="6" t="s">
        <v>9</v>
      </c>
      <c r="Z149" s="7" t="s">
        <v>10</v>
      </c>
      <c r="AA149" s="7" t="s">
        <v>11</v>
      </c>
      <c r="AB149" s="7" t="s">
        <v>12</v>
      </c>
      <c r="AC149" s="7" t="s">
        <v>13</v>
      </c>
      <c r="AD149" s="7" t="s">
        <v>9</v>
      </c>
      <c r="AE149" s="7" t="s">
        <v>10</v>
      </c>
      <c r="AF149" s="7" t="s">
        <v>11</v>
      </c>
      <c r="AG149" s="7" t="s">
        <v>12</v>
      </c>
      <c r="AH149" s="8" t="s">
        <v>13</v>
      </c>
      <c r="AI149" s="6" t="s">
        <v>9</v>
      </c>
      <c r="AJ149" s="7" t="s">
        <v>10</v>
      </c>
      <c r="AK149" s="7" t="s">
        <v>11</v>
      </c>
      <c r="AL149" s="7" t="s">
        <v>12</v>
      </c>
      <c r="AM149" s="7" t="s">
        <v>13</v>
      </c>
      <c r="AN149" s="7" t="s">
        <v>9</v>
      </c>
      <c r="AO149" s="7" t="s">
        <v>10</v>
      </c>
      <c r="AP149" s="7" t="s">
        <v>11</v>
      </c>
      <c r="AQ149" s="7" t="s">
        <v>12</v>
      </c>
      <c r="AR149" s="8" t="s">
        <v>13</v>
      </c>
      <c r="AU149" s="9" t="s">
        <v>9</v>
      </c>
      <c r="AV149" s="7" t="s">
        <v>10</v>
      </c>
      <c r="AW149" s="7" t="s">
        <v>11</v>
      </c>
      <c r="AX149" s="7" t="s">
        <v>12</v>
      </c>
      <c r="AY149" s="7" t="s">
        <v>13</v>
      </c>
      <c r="AZ149" s="6" t="s">
        <v>9</v>
      </c>
      <c r="BA149" s="7" t="s">
        <v>10</v>
      </c>
      <c r="BB149" s="7" t="s">
        <v>11</v>
      </c>
      <c r="BC149" s="7" t="s">
        <v>12</v>
      </c>
      <c r="BD149" s="8" t="s">
        <v>13</v>
      </c>
    </row>
    <row r="150" spans="2:56">
      <c r="B150" s="10" t="s">
        <v>14</v>
      </c>
      <c r="C150" s="11">
        <v>0</v>
      </c>
      <c r="D150" s="12">
        <v>0</v>
      </c>
      <c r="E150" s="12">
        <v>0</v>
      </c>
      <c r="F150" s="12">
        <v>0</v>
      </c>
      <c r="G150" s="13">
        <v>0</v>
      </c>
      <c r="H150" s="14">
        <v>0</v>
      </c>
      <c r="I150" s="12">
        <v>0</v>
      </c>
      <c r="J150" s="12">
        <v>0</v>
      </c>
      <c r="K150" s="12">
        <v>0</v>
      </c>
      <c r="L150" s="15">
        <v>0</v>
      </c>
      <c r="M150" s="145">
        <v>0</v>
      </c>
      <c r="N150" s="146">
        <v>0</v>
      </c>
      <c r="O150" s="146">
        <v>0</v>
      </c>
      <c r="P150" s="146">
        <v>0</v>
      </c>
      <c r="Q150" s="147">
        <v>0</v>
      </c>
      <c r="R150" s="148">
        <v>0</v>
      </c>
      <c r="S150" s="146">
        <v>0</v>
      </c>
      <c r="T150" s="146">
        <v>0</v>
      </c>
      <c r="U150" s="146">
        <v>0</v>
      </c>
      <c r="V150" s="149">
        <v>0</v>
      </c>
      <c r="X150" s="10" t="s">
        <v>14</v>
      </c>
      <c r="Y150" s="11">
        <v>-12</v>
      </c>
      <c r="Z150" s="12">
        <v>-7</v>
      </c>
      <c r="AA150" s="12">
        <v>-96</v>
      </c>
      <c r="AB150" s="12">
        <v>-13</v>
      </c>
      <c r="AC150" s="13">
        <v>-164</v>
      </c>
      <c r="AD150" s="14">
        <v>107</v>
      </c>
      <c r="AE150" s="12">
        <v>185</v>
      </c>
      <c r="AF150" s="12">
        <v>0</v>
      </c>
      <c r="AG150" s="12">
        <v>0</v>
      </c>
      <c r="AH150" s="15">
        <v>0</v>
      </c>
      <c r="AI150" s="145"/>
      <c r="AJ150" s="146"/>
      <c r="AK150" s="146"/>
      <c r="AL150" s="146"/>
      <c r="AM150" s="147"/>
      <c r="AN150" s="148"/>
      <c r="AO150" s="146"/>
      <c r="AP150" s="146"/>
      <c r="AQ150" s="146"/>
      <c r="AR150" s="149"/>
      <c r="AU150" s="16">
        <v>636.49011878412171</v>
      </c>
      <c r="AV150" s="12">
        <v>947.66598606426726</v>
      </c>
      <c r="AW150" s="12">
        <v>1675.5594257686189</v>
      </c>
      <c r="AX150" s="12">
        <v>2713.5890082732089</v>
      </c>
      <c r="AY150" s="15">
        <v>6365.0097284596868</v>
      </c>
      <c r="AZ150" s="16">
        <v>636.49011878412171</v>
      </c>
      <c r="BA150" s="12">
        <v>947.66598606426726</v>
      </c>
      <c r="BB150" s="12">
        <v>1675.5594257686189</v>
      </c>
      <c r="BC150" s="12">
        <v>2713.5890082732089</v>
      </c>
      <c r="BD150" s="15">
        <v>6365.0097284596868</v>
      </c>
    </row>
    <row r="151" spans="2:56">
      <c r="B151" s="17" t="s">
        <v>15</v>
      </c>
      <c r="C151" s="18">
        <v>0</v>
      </c>
      <c r="D151" s="19">
        <v>0</v>
      </c>
      <c r="E151" s="19">
        <v>0</v>
      </c>
      <c r="F151" s="19">
        <v>0</v>
      </c>
      <c r="G151" s="20">
        <v>0</v>
      </c>
      <c r="H151" s="21">
        <v>0</v>
      </c>
      <c r="I151" s="19">
        <v>0</v>
      </c>
      <c r="J151" s="19">
        <v>0</v>
      </c>
      <c r="K151" s="19">
        <v>0</v>
      </c>
      <c r="L151" s="22">
        <v>0</v>
      </c>
      <c r="M151" s="150">
        <v>0</v>
      </c>
      <c r="N151" s="151">
        <v>0</v>
      </c>
      <c r="O151" s="151">
        <v>0</v>
      </c>
      <c r="P151" s="151">
        <v>0</v>
      </c>
      <c r="Q151" s="152">
        <v>-137</v>
      </c>
      <c r="R151" s="153">
        <v>2</v>
      </c>
      <c r="S151" s="151">
        <v>0</v>
      </c>
      <c r="T151" s="151">
        <v>0</v>
      </c>
      <c r="U151" s="151">
        <v>0</v>
      </c>
      <c r="V151" s="154">
        <v>0</v>
      </c>
      <c r="X151" s="17" t="s">
        <v>15</v>
      </c>
      <c r="Y151" s="18">
        <v>-6</v>
      </c>
      <c r="Z151" s="19">
        <v>-7</v>
      </c>
      <c r="AA151" s="19">
        <v>-106</v>
      </c>
      <c r="AB151" s="19">
        <v>-53</v>
      </c>
      <c r="AC151" s="20">
        <v>-221</v>
      </c>
      <c r="AD151" s="21">
        <v>165</v>
      </c>
      <c r="AE151" s="19">
        <v>228</v>
      </c>
      <c r="AF151" s="19">
        <v>0</v>
      </c>
      <c r="AG151" s="19">
        <v>0</v>
      </c>
      <c r="AH151" s="22">
        <v>0</v>
      </c>
      <c r="AI151" s="150"/>
      <c r="AJ151" s="151"/>
      <c r="AK151" s="151">
        <v>-625</v>
      </c>
      <c r="AL151" s="151">
        <v>-7</v>
      </c>
      <c r="AM151" s="152"/>
      <c r="AN151" s="153"/>
      <c r="AO151" s="151">
        <v>632</v>
      </c>
      <c r="AP151" s="151"/>
      <c r="AQ151" s="151"/>
      <c r="AR151" s="154"/>
      <c r="AU151" s="23">
        <v>909.27159826303102</v>
      </c>
      <c r="AV151" s="19">
        <v>1353.8085515203818</v>
      </c>
      <c r="AW151" s="19">
        <v>2393.6563225265982</v>
      </c>
      <c r="AX151" s="19">
        <v>3876.5557261045842</v>
      </c>
      <c r="AY151" s="22">
        <v>9092.8710406566952</v>
      </c>
      <c r="AZ151" s="23">
        <v>909.27159826303102</v>
      </c>
      <c r="BA151" s="19">
        <v>1353.8085515203818</v>
      </c>
      <c r="BB151" s="19">
        <v>2393.6563225265982</v>
      </c>
      <c r="BC151" s="19">
        <v>3876.5557261045842</v>
      </c>
      <c r="BD151" s="22">
        <v>9092.8710406566952</v>
      </c>
    </row>
    <row r="152" spans="2:56">
      <c r="B152" s="17" t="s">
        <v>16</v>
      </c>
      <c r="C152" s="18">
        <v>0</v>
      </c>
      <c r="D152" s="19">
        <v>0</v>
      </c>
      <c r="E152" s="19">
        <v>0</v>
      </c>
      <c r="F152" s="19">
        <v>0</v>
      </c>
      <c r="G152" s="20">
        <v>0</v>
      </c>
      <c r="H152" s="21">
        <v>0</v>
      </c>
      <c r="I152" s="19">
        <v>0</v>
      </c>
      <c r="J152" s="19">
        <v>0</v>
      </c>
      <c r="K152" s="19">
        <v>0</v>
      </c>
      <c r="L152" s="22">
        <v>0</v>
      </c>
      <c r="M152" s="150">
        <v>0</v>
      </c>
      <c r="N152" s="151">
        <v>0</v>
      </c>
      <c r="O152" s="151">
        <v>0</v>
      </c>
      <c r="P152" s="151">
        <v>0</v>
      </c>
      <c r="Q152" s="152">
        <v>-2</v>
      </c>
      <c r="R152" s="153">
        <v>0</v>
      </c>
      <c r="S152" s="151">
        <v>0</v>
      </c>
      <c r="T152" s="151">
        <v>0</v>
      </c>
      <c r="U152" s="151">
        <v>0</v>
      </c>
      <c r="V152" s="154">
        <v>0</v>
      </c>
      <c r="X152" s="17" t="s">
        <v>16</v>
      </c>
      <c r="Y152" s="18">
        <v>0</v>
      </c>
      <c r="Z152" s="19">
        <v>0</v>
      </c>
      <c r="AA152" s="19">
        <v>-3</v>
      </c>
      <c r="AB152" s="19">
        <v>0</v>
      </c>
      <c r="AC152" s="20">
        <v>-4</v>
      </c>
      <c r="AD152" s="21">
        <v>2</v>
      </c>
      <c r="AE152" s="19">
        <v>5</v>
      </c>
      <c r="AF152" s="19">
        <v>0</v>
      </c>
      <c r="AG152" s="19">
        <v>0</v>
      </c>
      <c r="AH152" s="22">
        <v>0</v>
      </c>
      <c r="AI152" s="150"/>
      <c r="AJ152" s="151"/>
      <c r="AK152" s="151">
        <v>-125</v>
      </c>
      <c r="AL152" s="151">
        <v>-2</v>
      </c>
      <c r="AM152" s="152"/>
      <c r="AN152" s="153"/>
      <c r="AO152" s="151">
        <v>127</v>
      </c>
      <c r="AP152" s="151"/>
      <c r="AQ152" s="151"/>
      <c r="AR152" s="154"/>
      <c r="AU152" s="23">
        <v>1363.9073973945467</v>
      </c>
      <c r="AV152" s="19">
        <v>2030.7128272805728</v>
      </c>
      <c r="AW152" s="19">
        <v>3590.4844837898977</v>
      </c>
      <c r="AX152" s="19">
        <v>5814.8335891568768</v>
      </c>
      <c r="AY152" s="22">
        <v>13639.306560985044</v>
      </c>
      <c r="AZ152" s="23">
        <v>1363.9073973945467</v>
      </c>
      <c r="BA152" s="19">
        <v>2030.7128272805728</v>
      </c>
      <c r="BB152" s="19">
        <v>3590.4844837898977</v>
      </c>
      <c r="BC152" s="19">
        <v>5814.8335891568768</v>
      </c>
      <c r="BD152" s="22">
        <v>13639.306560985044</v>
      </c>
    </row>
    <row r="153" spans="2:56" ht="12.75" thickBot="1">
      <c r="B153" s="24" t="s">
        <v>17</v>
      </c>
      <c r="C153" s="25">
        <v>0</v>
      </c>
      <c r="D153" s="26">
        <v>0</v>
      </c>
      <c r="E153" s="26">
        <v>0</v>
      </c>
      <c r="F153" s="26">
        <v>0</v>
      </c>
      <c r="G153" s="27">
        <v>-139</v>
      </c>
      <c r="H153" s="28">
        <v>0</v>
      </c>
      <c r="I153" s="26">
        <v>2</v>
      </c>
      <c r="J153" s="26">
        <v>0</v>
      </c>
      <c r="K153" s="26">
        <v>0</v>
      </c>
      <c r="L153" s="29">
        <v>0</v>
      </c>
      <c r="M153" s="155">
        <v>0</v>
      </c>
      <c r="N153" s="156">
        <v>0</v>
      </c>
      <c r="O153" s="156">
        <v>0</v>
      </c>
      <c r="P153" s="156">
        <v>0</v>
      </c>
      <c r="Q153" s="157">
        <v>0</v>
      </c>
      <c r="R153" s="158">
        <v>0</v>
      </c>
      <c r="S153" s="156">
        <v>0</v>
      </c>
      <c r="T153" s="156">
        <v>0</v>
      </c>
      <c r="U153" s="156">
        <v>0</v>
      </c>
      <c r="V153" s="159">
        <v>0</v>
      </c>
      <c r="X153" s="24" t="s">
        <v>17</v>
      </c>
      <c r="Y153" s="25">
        <v>-5</v>
      </c>
      <c r="Z153" s="26">
        <v>-6</v>
      </c>
      <c r="AA153" s="26">
        <v>-6</v>
      </c>
      <c r="AB153" s="26">
        <v>-17</v>
      </c>
      <c r="AC153" s="27">
        <v>-33</v>
      </c>
      <c r="AD153" s="28">
        <v>30</v>
      </c>
      <c r="AE153" s="26">
        <v>37</v>
      </c>
      <c r="AF153" s="26">
        <v>0</v>
      </c>
      <c r="AG153" s="26">
        <v>0</v>
      </c>
      <c r="AH153" s="29">
        <v>0</v>
      </c>
      <c r="AI153" s="155"/>
      <c r="AJ153" s="156"/>
      <c r="AK153" s="156"/>
      <c r="AL153" s="156"/>
      <c r="AM153" s="157"/>
      <c r="AN153" s="158"/>
      <c r="AO153" s="156"/>
      <c r="AP153" s="156"/>
      <c r="AQ153" s="156"/>
      <c r="AR153" s="159"/>
      <c r="AU153" s="30">
        <v>2273.1789956575776</v>
      </c>
      <c r="AV153" s="26">
        <v>3384.5213788009546</v>
      </c>
      <c r="AW153" s="26">
        <v>5984.1408063164954</v>
      </c>
      <c r="AX153" s="26">
        <v>9691.3893152614601</v>
      </c>
      <c r="AY153" s="29">
        <v>22732.177601641739</v>
      </c>
      <c r="AZ153" s="30">
        <v>2273.1789956575776</v>
      </c>
      <c r="BA153" s="26">
        <v>3384.5213788009546</v>
      </c>
      <c r="BB153" s="26">
        <v>5984.1408063164954</v>
      </c>
      <c r="BC153" s="26">
        <v>9691.3893152614601</v>
      </c>
      <c r="BD153" s="29">
        <v>22732.177601641739</v>
      </c>
    </row>
    <row r="154" spans="2:56" ht="12.75" thickBot="1">
      <c r="B154" s="31"/>
      <c r="C154" s="32"/>
      <c r="D154" s="31"/>
      <c r="E154" s="31"/>
      <c r="F154" s="31"/>
      <c r="G154" s="32"/>
      <c r="H154" s="31"/>
      <c r="I154" s="31"/>
      <c r="J154" s="31"/>
      <c r="K154" s="31"/>
      <c r="L154" s="32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X154" s="31"/>
      <c r="Y154" s="32"/>
      <c r="Z154" s="31"/>
      <c r="AA154" s="31"/>
      <c r="AB154" s="31"/>
      <c r="AC154" s="32"/>
      <c r="AD154" s="31"/>
      <c r="AE154" s="31"/>
      <c r="AF154" s="31"/>
      <c r="AG154" s="31"/>
      <c r="AH154" s="32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3"/>
    </row>
    <row r="155" spans="2:56" ht="13.5" thickBot="1">
      <c r="B155" s="34" t="s">
        <v>18</v>
      </c>
      <c r="C155" s="35">
        <f>SUM(C150:G153)</f>
        <v>-139</v>
      </c>
      <c r="D155" s="35"/>
      <c r="E155" s="36"/>
      <c r="F155" s="36"/>
      <c r="G155" s="36"/>
      <c r="H155" s="35">
        <f>SUM(H150:L153)</f>
        <v>2</v>
      </c>
      <c r="I155" s="35"/>
      <c r="J155" s="38"/>
      <c r="K155" s="38"/>
      <c r="L155" s="34"/>
      <c r="M155" s="35">
        <f>SUM(M150:Q153)</f>
        <v>-139</v>
      </c>
      <c r="N155" s="39" t="str">
        <f>IF(M155=C155,"Pass","Fail")</f>
        <v>Pass</v>
      </c>
      <c r="O155" s="36"/>
      <c r="P155" s="36"/>
      <c r="Q155" s="36"/>
      <c r="R155" s="35">
        <f>SUM(R150:V153)</f>
        <v>2</v>
      </c>
      <c r="S155" s="39" t="str">
        <f>IF(R155=H155,"Pass","Fail")</f>
        <v>Pass</v>
      </c>
      <c r="T155" s="36"/>
      <c r="U155" s="36"/>
      <c r="V155" s="36"/>
      <c r="W155" s="36"/>
      <c r="X155" s="34" t="s">
        <v>18</v>
      </c>
      <c r="Y155" s="35">
        <f>SUM(Y150:AC153)</f>
        <v>-759</v>
      </c>
      <c r="Z155" s="35">
        <f>AI155-Y155</f>
        <v>0</v>
      </c>
      <c r="AA155" s="36"/>
      <c r="AB155" s="36"/>
      <c r="AC155" s="36"/>
      <c r="AD155" s="35">
        <f>SUM(AD150:AH153)</f>
        <v>759</v>
      </c>
      <c r="AE155" s="35"/>
      <c r="AF155" s="38"/>
      <c r="AG155" s="38"/>
      <c r="AH155" s="34"/>
      <c r="AI155" s="35">
        <f>SUM(AI150:AM153)</f>
        <v>-759</v>
      </c>
      <c r="AJ155" s="39" t="str">
        <f>IF(AI155=Y155,"Pass","Fail")</f>
        <v>Pass</v>
      </c>
      <c r="AK155" s="36"/>
      <c r="AL155" s="36"/>
      <c r="AM155" s="36"/>
      <c r="AN155" s="35">
        <f>SUM(AN150:AR153)</f>
        <v>759</v>
      </c>
      <c r="AO155" s="39" t="str">
        <f>IF(AN155=AD155,"Pass","Fail")</f>
        <v>Pass</v>
      </c>
      <c r="AP155" s="36"/>
      <c r="AQ155" s="36"/>
      <c r="AR155" s="36"/>
      <c r="AU155"/>
      <c r="AV155"/>
      <c r="AW155"/>
      <c r="AX155"/>
      <c r="AY155"/>
      <c r="AZ155"/>
      <c r="BA155"/>
      <c r="BB155"/>
      <c r="BC155"/>
      <c r="BD155"/>
    </row>
    <row r="156" spans="2:56" ht="13.5" thickBot="1">
      <c r="B156" s="40" t="s">
        <v>20</v>
      </c>
      <c r="C156" s="41">
        <f>SUM(C150:E153)</f>
        <v>0</v>
      </c>
      <c r="D156" s="42">
        <f>IFERROR(SUM(C150:E153)/SUM(C150:G153),0)</f>
        <v>0</v>
      </c>
      <c r="E156" s="43"/>
      <c r="F156" s="43"/>
      <c r="G156" s="43"/>
      <c r="H156" s="42"/>
      <c r="I156" s="42"/>
      <c r="J156" s="43"/>
      <c r="K156" s="43"/>
      <c r="L156" s="43"/>
      <c r="M156" s="41">
        <f>SUM(M150:N153)</f>
        <v>0</v>
      </c>
      <c r="N156" s="42">
        <f>IFERROR(SUM(M150:N153)/SUM(M150:Q153),0)</f>
        <v>0</v>
      </c>
      <c r="O156" s="39" t="str">
        <f>IF(N156&lt;=D156,"Pass","Fail")</f>
        <v>Pass</v>
      </c>
      <c r="P156" s="43"/>
      <c r="Q156" s="43"/>
      <c r="R156" s="42"/>
      <c r="S156" s="43"/>
      <c r="T156" s="43"/>
      <c r="U156" s="43"/>
      <c r="V156" s="43"/>
      <c r="W156" s="43"/>
      <c r="X156" s="40" t="s">
        <v>20</v>
      </c>
      <c r="Y156" s="41">
        <f>SUM(Y150:AA153)</f>
        <v>-254</v>
      </c>
      <c r="Z156" s="42">
        <f>IFERROR(SUM(Y150:AA153)/SUM(Y150:AC153),0)</f>
        <v>0.33465085638998682</v>
      </c>
      <c r="AA156" s="43"/>
      <c r="AB156" s="43"/>
      <c r="AC156" s="43"/>
      <c r="AD156" s="42"/>
      <c r="AE156" s="43"/>
      <c r="AF156" s="43"/>
      <c r="AG156" s="43"/>
      <c r="AH156" s="43"/>
      <c r="AI156" s="41">
        <f>SUM(AI150:AJ153)</f>
        <v>0</v>
      </c>
      <c r="AJ156" s="42">
        <f>IFERROR(SUM(AI150:AJ153)/SUM(AI150:AM153),0)</f>
        <v>0</v>
      </c>
      <c r="AK156" s="39" t="str">
        <f>IF(AJ156&lt;=Z156,"Pass","Fail")</f>
        <v>Pass</v>
      </c>
      <c r="AL156" s="43"/>
      <c r="AM156" s="43"/>
      <c r="AN156" s="42"/>
      <c r="AO156" s="43"/>
      <c r="AP156" s="43"/>
      <c r="AQ156" s="43"/>
      <c r="AR156" s="43"/>
      <c r="AU156"/>
      <c r="AV156"/>
      <c r="AW156"/>
      <c r="AX156"/>
      <c r="AY156"/>
      <c r="AZ156"/>
      <c r="BA156"/>
      <c r="BB156"/>
      <c r="BC156"/>
      <c r="BD156"/>
    </row>
    <row r="157" spans="2:56">
      <c r="B157" s="44" t="s">
        <v>21</v>
      </c>
      <c r="C157" s="45">
        <f>SUMPRODUCT(C150:G153,AU150:AY153)</f>
        <v>-3159772.6866282015</v>
      </c>
      <c r="D157" s="48"/>
      <c r="E157" s="48"/>
      <c r="F157" s="48"/>
      <c r="G157" s="48"/>
      <c r="H157" s="48"/>
      <c r="I157" s="48"/>
      <c r="J157" s="48"/>
      <c r="K157" s="48"/>
      <c r="L157" s="48"/>
      <c r="M157" s="45">
        <f>SUMPRODUCT(M150:Q153,AZ150:BD153)</f>
        <v>-1273001.9456919373</v>
      </c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4" t="s">
        <v>21</v>
      </c>
      <c r="Y157" s="45">
        <f>SUMPRODUCT(Y150:AC153,AU150:AY153)</f>
        <v>-4785727.3408812247</v>
      </c>
      <c r="Z157" s="48"/>
      <c r="AA157" s="48"/>
      <c r="AB157" s="48"/>
      <c r="AC157" s="48"/>
      <c r="AD157" s="48"/>
      <c r="AE157" s="48"/>
      <c r="AF157" s="48"/>
      <c r="AG157" s="48"/>
      <c r="AH157" s="48"/>
      <c r="AI157" s="45">
        <f>SUMPRODUCT(AI150:AM153,AZ150:BD153)</f>
        <v>-1983611.3193139066</v>
      </c>
      <c r="AJ157" s="48"/>
      <c r="AK157" s="48"/>
      <c r="AL157" s="48"/>
      <c r="AM157" s="48"/>
      <c r="AN157" s="48"/>
      <c r="AO157" s="48"/>
      <c r="AP157" s="48"/>
      <c r="AQ157" s="48"/>
      <c r="AR157" s="48"/>
      <c r="AU157" s="49"/>
      <c r="AZ157" s="49"/>
    </row>
    <row r="158" spans="2:56" s="33" customFormat="1" ht="12.75" thickBot="1">
      <c r="B158" s="31"/>
      <c r="C158" s="32"/>
      <c r="D158" s="31"/>
      <c r="E158" s="31"/>
      <c r="F158" s="31"/>
      <c r="G158" s="32"/>
      <c r="H158" s="31"/>
      <c r="I158" s="31"/>
      <c r="J158" s="31"/>
      <c r="K158" s="31"/>
      <c r="L158" s="32" t="s">
        <v>23</v>
      </c>
      <c r="M158" s="50">
        <f>SUMPRODUCT(R150:V153,AZ150:BD153)+SUMPRODUCT(M150:Q153,AZ150:BD153)</f>
        <v>-1271183.4024954112</v>
      </c>
      <c r="X158" s="31"/>
      <c r="Y158" s="32"/>
      <c r="Z158" s="31"/>
      <c r="AA158" s="31"/>
      <c r="AB158" s="31"/>
      <c r="AC158" s="32"/>
      <c r="AD158" s="31"/>
      <c r="AE158" s="31"/>
      <c r="AF158" s="31"/>
      <c r="AG158" s="31"/>
      <c r="AH158" s="32" t="s">
        <v>23</v>
      </c>
      <c r="AI158" s="50">
        <f>SUMPRODUCT(AN150:AR153,AZ150:BD153)+SUMPRODUCT(AI150:AM153,AZ150:BD153)</f>
        <v>-870103.78568839259</v>
      </c>
    </row>
    <row r="159" spans="2:56" ht="13.5" thickBot="1">
      <c r="B159" s="3" t="s">
        <v>34</v>
      </c>
      <c r="C159" s="4"/>
      <c r="D159" s="4"/>
      <c r="E159" s="4"/>
      <c r="F159" s="5"/>
      <c r="L159"/>
      <c r="X159" s="3" t="s">
        <v>34</v>
      </c>
      <c r="Y159" s="4"/>
      <c r="Z159" s="4"/>
      <c r="AA159" s="4"/>
      <c r="AB159" s="5"/>
      <c r="AH159"/>
    </row>
    <row r="160" spans="2:56" ht="12.75" thickBot="1"/>
    <row r="161" spans="2:56">
      <c r="B161" s="165"/>
      <c r="C161" s="168" t="s">
        <v>3</v>
      </c>
      <c r="D161" s="169"/>
      <c r="E161" s="169"/>
      <c r="F161" s="169"/>
      <c r="G161" s="169"/>
      <c r="H161" s="169"/>
      <c r="I161" s="169"/>
      <c r="J161" s="169"/>
      <c r="K161" s="169"/>
      <c r="L161" s="169"/>
      <c r="M161" s="169" t="s">
        <v>4</v>
      </c>
      <c r="N161" s="169"/>
      <c r="O161" s="169"/>
      <c r="P161" s="169"/>
      <c r="Q161" s="169"/>
      <c r="R161" s="169"/>
      <c r="S161" s="169"/>
      <c r="T161" s="169"/>
      <c r="U161" s="169"/>
      <c r="V161" s="169"/>
      <c r="X161" s="165"/>
      <c r="Y161" s="168" t="s">
        <v>3</v>
      </c>
      <c r="Z161" s="169"/>
      <c r="AA161" s="169"/>
      <c r="AB161" s="169"/>
      <c r="AC161" s="169"/>
      <c r="AD161" s="169"/>
      <c r="AE161" s="169"/>
      <c r="AF161" s="169"/>
      <c r="AG161" s="169"/>
      <c r="AH161" s="169"/>
      <c r="AI161" s="169" t="s">
        <v>4</v>
      </c>
      <c r="AJ161" s="169"/>
      <c r="AK161" s="169"/>
      <c r="AL161" s="169"/>
      <c r="AM161" s="169"/>
      <c r="AN161" s="169"/>
      <c r="AO161" s="169"/>
      <c r="AP161" s="169"/>
      <c r="AQ161" s="169"/>
      <c r="AR161" s="169"/>
      <c r="AU161" s="170" t="s">
        <v>5</v>
      </c>
      <c r="AV161" s="169"/>
      <c r="AW161" s="169"/>
      <c r="AX161" s="169"/>
      <c r="AY161" s="169"/>
      <c r="AZ161" s="169"/>
      <c r="BA161" s="169"/>
      <c r="BB161" s="169"/>
      <c r="BC161" s="169"/>
      <c r="BD161" s="171"/>
    </row>
    <row r="162" spans="2:56">
      <c r="B162" s="166"/>
      <c r="C162" s="172" t="s">
        <v>6</v>
      </c>
      <c r="D162" s="173"/>
      <c r="E162" s="173"/>
      <c r="F162" s="173"/>
      <c r="G162" s="174"/>
      <c r="H162" s="172" t="s">
        <v>7</v>
      </c>
      <c r="I162" s="173"/>
      <c r="J162" s="173"/>
      <c r="K162" s="173"/>
      <c r="L162" s="175"/>
      <c r="M162" s="176" t="s">
        <v>6</v>
      </c>
      <c r="N162" s="173"/>
      <c r="O162" s="173"/>
      <c r="P162" s="173"/>
      <c r="Q162" s="174"/>
      <c r="R162" s="172" t="s">
        <v>7</v>
      </c>
      <c r="S162" s="173"/>
      <c r="T162" s="173"/>
      <c r="U162" s="173"/>
      <c r="V162" s="175"/>
      <c r="X162" s="166"/>
      <c r="Y162" s="172" t="s">
        <v>6</v>
      </c>
      <c r="Z162" s="173"/>
      <c r="AA162" s="173"/>
      <c r="AB162" s="173"/>
      <c r="AC162" s="174"/>
      <c r="AD162" s="172" t="s">
        <v>7</v>
      </c>
      <c r="AE162" s="173"/>
      <c r="AF162" s="173"/>
      <c r="AG162" s="173"/>
      <c r="AH162" s="175"/>
      <c r="AI162" s="176" t="s">
        <v>6</v>
      </c>
      <c r="AJ162" s="173"/>
      <c r="AK162" s="173"/>
      <c r="AL162" s="173"/>
      <c r="AM162" s="174"/>
      <c r="AN162" s="172" t="s">
        <v>7</v>
      </c>
      <c r="AO162" s="173"/>
      <c r="AP162" s="173"/>
      <c r="AQ162" s="173"/>
      <c r="AR162" s="175"/>
      <c r="AU162" s="176" t="s">
        <v>3</v>
      </c>
      <c r="AV162" s="173"/>
      <c r="AW162" s="173"/>
      <c r="AX162" s="173"/>
      <c r="AY162" s="174"/>
      <c r="AZ162" s="173" t="s">
        <v>8</v>
      </c>
      <c r="BA162" s="173"/>
      <c r="BB162" s="173"/>
      <c r="BC162" s="173"/>
      <c r="BD162" s="175"/>
    </row>
    <row r="163" spans="2:56">
      <c r="B163" s="167"/>
      <c r="C163" s="6" t="s">
        <v>9</v>
      </c>
      <c r="D163" s="7" t="s">
        <v>10</v>
      </c>
      <c r="E163" s="7" t="s">
        <v>11</v>
      </c>
      <c r="F163" s="7" t="s">
        <v>12</v>
      </c>
      <c r="G163" s="7" t="s">
        <v>13</v>
      </c>
      <c r="H163" s="7" t="s">
        <v>9</v>
      </c>
      <c r="I163" s="7" t="s">
        <v>10</v>
      </c>
      <c r="J163" s="7" t="s">
        <v>11</v>
      </c>
      <c r="K163" s="7" t="s">
        <v>12</v>
      </c>
      <c r="L163" s="8" t="s">
        <v>13</v>
      </c>
      <c r="M163" s="6" t="s">
        <v>9</v>
      </c>
      <c r="N163" s="7" t="s">
        <v>10</v>
      </c>
      <c r="O163" s="7" t="s">
        <v>11</v>
      </c>
      <c r="P163" s="7" t="s">
        <v>12</v>
      </c>
      <c r="Q163" s="7" t="s">
        <v>13</v>
      </c>
      <c r="R163" s="7" t="s">
        <v>9</v>
      </c>
      <c r="S163" s="7" t="s">
        <v>10</v>
      </c>
      <c r="T163" s="7" t="s">
        <v>11</v>
      </c>
      <c r="U163" s="7" t="s">
        <v>12</v>
      </c>
      <c r="V163" s="8" t="s">
        <v>13</v>
      </c>
      <c r="X163" s="167"/>
      <c r="Y163" s="6" t="s">
        <v>9</v>
      </c>
      <c r="Z163" s="7" t="s">
        <v>10</v>
      </c>
      <c r="AA163" s="7" t="s">
        <v>11</v>
      </c>
      <c r="AB163" s="7" t="s">
        <v>12</v>
      </c>
      <c r="AC163" s="7" t="s">
        <v>13</v>
      </c>
      <c r="AD163" s="7" t="s">
        <v>9</v>
      </c>
      <c r="AE163" s="7" t="s">
        <v>10</v>
      </c>
      <c r="AF163" s="7" t="s">
        <v>11</v>
      </c>
      <c r="AG163" s="7" t="s">
        <v>12</v>
      </c>
      <c r="AH163" s="8" t="s">
        <v>13</v>
      </c>
      <c r="AI163" s="6" t="s">
        <v>9</v>
      </c>
      <c r="AJ163" s="7" t="s">
        <v>10</v>
      </c>
      <c r="AK163" s="7" t="s">
        <v>11</v>
      </c>
      <c r="AL163" s="7" t="s">
        <v>12</v>
      </c>
      <c r="AM163" s="7" t="s">
        <v>13</v>
      </c>
      <c r="AN163" s="7" t="s">
        <v>9</v>
      </c>
      <c r="AO163" s="7" t="s">
        <v>10</v>
      </c>
      <c r="AP163" s="7" t="s">
        <v>11</v>
      </c>
      <c r="AQ163" s="7" t="s">
        <v>12</v>
      </c>
      <c r="AR163" s="8" t="s">
        <v>13</v>
      </c>
      <c r="AU163" s="9" t="s">
        <v>9</v>
      </c>
      <c r="AV163" s="7" t="s">
        <v>10</v>
      </c>
      <c r="AW163" s="7" t="s">
        <v>11</v>
      </c>
      <c r="AX163" s="7" t="s">
        <v>12</v>
      </c>
      <c r="AY163" s="7" t="s">
        <v>13</v>
      </c>
      <c r="AZ163" s="6" t="s">
        <v>9</v>
      </c>
      <c r="BA163" s="7" t="s">
        <v>10</v>
      </c>
      <c r="BB163" s="7" t="s">
        <v>11</v>
      </c>
      <c r="BC163" s="7" t="s">
        <v>12</v>
      </c>
      <c r="BD163" s="8" t="s">
        <v>13</v>
      </c>
    </row>
    <row r="164" spans="2:56">
      <c r="B164" s="10" t="s">
        <v>14</v>
      </c>
      <c r="C164" s="11">
        <v>-2</v>
      </c>
      <c r="D164" s="12">
        <v>-30</v>
      </c>
      <c r="E164" s="12">
        <v>-93</v>
      </c>
      <c r="F164" s="12">
        <v>-47</v>
      </c>
      <c r="G164" s="13">
        <v>-18</v>
      </c>
      <c r="H164" s="14">
        <v>123</v>
      </c>
      <c r="I164" s="12">
        <v>0</v>
      </c>
      <c r="J164" s="12">
        <v>0</v>
      </c>
      <c r="K164" s="12">
        <v>0</v>
      </c>
      <c r="L164" s="15">
        <v>0</v>
      </c>
      <c r="M164" s="11">
        <v>0</v>
      </c>
      <c r="N164" s="12">
        <v>0</v>
      </c>
      <c r="O164" s="12">
        <v>0</v>
      </c>
      <c r="P164" s="12">
        <v>-90</v>
      </c>
      <c r="Q164" s="13">
        <v>-50</v>
      </c>
      <c r="R164" s="14">
        <v>140</v>
      </c>
      <c r="S164" s="12">
        <v>0</v>
      </c>
      <c r="T164" s="12">
        <v>0</v>
      </c>
      <c r="U164" s="12">
        <v>0</v>
      </c>
      <c r="V164" s="15">
        <v>0</v>
      </c>
      <c r="X164" s="10" t="s">
        <v>14</v>
      </c>
      <c r="Y164" s="11">
        <v>0</v>
      </c>
      <c r="Z164" s="12">
        <v>0</v>
      </c>
      <c r="AA164" s="12">
        <v>-78</v>
      </c>
      <c r="AB164" s="12">
        <v>-58</v>
      </c>
      <c r="AC164" s="13">
        <v>-131</v>
      </c>
      <c r="AD164" s="14">
        <v>0</v>
      </c>
      <c r="AE164" s="12">
        <v>239</v>
      </c>
      <c r="AF164" s="12">
        <v>0</v>
      </c>
      <c r="AG164" s="12">
        <v>0</v>
      </c>
      <c r="AH164" s="15">
        <v>0</v>
      </c>
      <c r="AI164" s="145"/>
      <c r="AJ164" s="146"/>
      <c r="AK164" s="146"/>
      <c r="AL164" s="146">
        <v>-73</v>
      </c>
      <c r="AM164" s="147"/>
      <c r="AN164" s="148"/>
      <c r="AO164" s="146">
        <v>73</v>
      </c>
      <c r="AP164" s="146"/>
      <c r="AQ164" s="146"/>
      <c r="AR164" s="149"/>
      <c r="AU164" s="16">
        <v>0.58127187952541204</v>
      </c>
      <c r="AV164" s="12">
        <v>2.5000373051431057</v>
      </c>
      <c r="AW164" s="12">
        <v>7.2157407518821763</v>
      </c>
      <c r="AX164" s="12">
        <v>16.151676123981908</v>
      </c>
      <c r="AY164" s="15">
        <v>30.731137325681583</v>
      </c>
      <c r="AZ164" s="16">
        <v>19.360398625275803</v>
      </c>
      <c r="BA164" s="12">
        <v>28.825571226255118</v>
      </c>
      <c r="BB164" s="12">
        <v>50.966224684190557</v>
      </c>
      <c r="BC164" s="12">
        <v>82.540424988364748</v>
      </c>
      <c r="BD164" s="15">
        <v>193.60728778027368</v>
      </c>
    </row>
    <row r="165" spans="2:56">
      <c r="B165" s="17" t="s">
        <v>15</v>
      </c>
      <c r="C165" s="160"/>
      <c r="D165" s="141">
        <v>-23</v>
      </c>
      <c r="E165" s="19">
        <v>-56</v>
      </c>
      <c r="F165" s="19">
        <v>-49</v>
      </c>
      <c r="G165" s="20">
        <v>-2</v>
      </c>
      <c r="H165" s="21">
        <v>205</v>
      </c>
      <c r="I165" s="19">
        <v>0</v>
      </c>
      <c r="J165" s="19">
        <v>0</v>
      </c>
      <c r="K165" s="19">
        <v>0</v>
      </c>
      <c r="L165" s="22">
        <v>0</v>
      </c>
      <c r="M165" s="18">
        <v>0</v>
      </c>
      <c r="N165" s="19">
        <v>0</v>
      </c>
      <c r="O165" s="19">
        <v>0</v>
      </c>
      <c r="P165" s="19">
        <v>-186</v>
      </c>
      <c r="Q165" s="20">
        <v>-28</v>
      </c>
      <c r="R165" s="21">
        <v>194</v>
      </c>
      <c r="S165" s="19">
        <v>0</v>
      </c>
      <c r="T165" s="19">
        <v>0</v>
      </c>
      <c r="U165" s="19">
        <v>0</v>
      </c>
      <c r="V165" s="22">
        <v>0</v>
      </c>
      <c r="X165" s="17" t="s">
        <v>15</v>
      </c>
      <c r="Y165" s="18">
        <v>0</v>
      </c>
      <c r="Z165" s="19">
        <v>0</v>
      </c>
      <c r="AA165" s="19">
        <v>-48</v>
      </c>
      <c r="AB165" s="19">
        <v>-69</v>
      </c>
      <c r="AC165" s="20">
        <v>-113</v>
      </c>
      <c r="AD165" s="21">
        <v>0</v>
      </c>
      <c r="AE165" s="19">
        <v>258</v>
      </c>
      <c r="AF165" s="19">
        <v>0</v>
      </c>
      <c r="AG165" s="19">
        <v>0</v>
      </c>
      <c r="AH165" s="22">
        <v>0</v>
      </c>
      <c r="AI165" s="150"/>
      <c r="AJ165" s="151"/>
      <c r="AK165" s="151"/>
      <c r="AL165" s="151">
        <v>-468</v>
      </c>
      <c r="AM165" s="152"/>
      <c r="AN165" s="153"/>
      <c r="AO165" s="151">
        <v>468</v>
      </c>
      <c r="AP165" s="151"/>
      <c r="AQ165" s="151"/>
      <c r="AR165" s="154"/>
      <c r="AU165" s="23">
        <v>0.83038839932201713</v>
      </c>
      <c r="AV165" s="19">
        <v>3.5714818644901509</v>
      </c>
      <c r="AW165" s="19">
        <v>10.308201074117395</v>
      </c>
      <c r="AX165" s="19">
        <v>23.073823034259867</v>
      </c>
      <c r="AY165" s="22">
        <v>43.901624750973689</v>
      </c>
      <c r="AZ165" s="23">
        <v>27.657712321822583</v>
      </c>
      <c r="BA165" s="19">
        <v>41.179387466078744</v>
      </c>
      <c r="BB165" s="19">
        <v>72.808892405986526</v>
      </c>
      <c r="BC165" s="19">
        <v>117.91489284052108</v>
      </c>
      <c r="BD165" s="22">
        <v>276.5818396861053</v>
      </c>
    </row>
    <row r="166" spans="2:56">
      <c r="B166" s="17" t="s">
        <v>16</v>
      </c>
      <c r="C166" s="18">
        <v>-2</v>
      </c>
      <c r="D166" s="19">
        <v>-3</v>
      </c>
      <c r="E166" s="19">
        <v>-4</v>
      </c>
      <c r="F166" s="19">
        <v>0</v>
      </c>
      <c r="G166" s="20">
        <v>0</v>
      </c>
      <c r="H166" s="21">
        <v>5</v>
      </c>
      <c r="I166" s="19">
        <v>0</v>
      </c>
      <c r="J166" s="19">
        <v>0</v>
      </c>
      <c r="K166" s="19">
        <v>0</v>
      </c>
      <c r="L166" s="22">
        <v>0</v>
      </c>
      <c r="M166" s="18">
        <v>0</v>
      </c>
      <c r="N166" s="19">
        <v>0</v>
      </c>
      <c r="O166" s="19">
        <v>0</v>
      </c>
      <c r="P166" s="19">
        <v>-3</v>
      </c>
      <c r="Q166" s="20">
        <v>-2</v>
      </c>
      <c r="R166" s="21">
        <v>5</v>
      </c>
      <c r="S166" s="19">
        <v>0</v>
      </c>
      <c r="T166" s="19">
        <v>0</v>
      </c>
      <c r="U166" s="19">
        <v>0</v>
      </c>
      <c r="V166" s="22">
        <v>0</v>
      </c>
      <c r="X166" s="17" t="s">
        <v>16</v>
      </c>
      <c r="Y166" s="18">
        <v>0</v>
      </c>
      <c r="Z166" s="19">
        <v>0</v>
      </c>
      <c r="AA166" s="19">
        <v>-2</v>
      </c>
      <c r="AB166" s="19">
        <v>0</v>
      </c>
      <c r="AC166" s="20">
        <v>0</v>
      </c>
      <c r="AD166" s="21">
        <v>0</v>
      </c>
      <c r="AE166" s="19">
        <v>6</v>
      </c>
      <c r="AF166" s="19">
        <v>0</v>
      </c>
      <c r="AG166" s="19">
        <v>0</v>
      </c>
      <c r="AH166" s="22">
        <v>0</v>
      </c>
      <c r="AI166" s="150"/>
      <c r="AJ166" s="151"/>
      <c r="AK166" s="151"/>
      <c r="AL166" s="151">
        <v>-3</v>
      </c>
      <c r="AM166" s="152"/>
      <c r="AN166" s="153"/>
      <c r="AO166" s="151">
        <v>3</v>
      </c>
      <c r="AP166" s="151"/>
      <c r="AQ166" s="151"/>
      <c r="AR166" s="154"/>
      <c r="AU166" s="23">
        <v>1.2455825989830258</v>
      </c>
      <c r="AV166" s="19">
        <v>5.3572227967352264</v>
      </c>
      <c r="AW166" s="19">
        <v>15.462301611176095</v>
      </c>
      <c r="AX166" s="19">
        <v>34.610734551389804</v>
      </c>
      <c r="AY166" s="22">
        <v>65.852437126460543</v>
      </c>
      <c r="AZ166" s="23">
        <v>41.486568482733873</v>
      </c>
      <c r="BA166" s="19">
        <v>61.769081199118112</v>
      </c>
      <c r="BB166" s="19">
        <v>109.21333860897978</v>
      </c>
      <c r="BC166" s="19">
        <v>176.87233926078162</v>
      </c>
      <c r="BD166" s="22">
        <v>414.87275952915792</v>
      </c>
    </row>
    <row r="167" spans="2:56" ht="12.75" thickBot="1">
      <c r="B167" s="24" t="s">
        <v>17</v>
      </c>
      <c r="C167" s="25">
        <v>-2</v>
      </c>
      <c r="D167" s="26">
        <v>-9</v>
      </c>
      <c r="E167" s="26">
        <v>-32</v>
      </c>
      <c r="F167" s="26">
        <v>-25</v>
      </c>
      <c r="G167" s="27">
        <v>-8</v>
      </c>
      <c r="H167" s="28">
        <v>50</v>
      </c>
      <c r="I167" s="26">
        <v>0</v>
      </c>
      <c r="J167" s="26">
        <v>0</v>
      </c>
      <c r="K167" s="26">
        <v>0</v>
      </c>
      <c r="L167" s="29">
        <v>0</v>
      </c>
      <c r="M167" s="25">
        <v>0</v>
      </c>
      <c r="N167" s="26">
        <v>0</v>
      </c>
      <c r="O167" s="26">
        <v>0</v>
      </c>
      <c r="P167" s="26">
        <v>-42</v>
      </c>
      <c r="Q167" s="27">
        <v>-4</v>
      </c>
      <c r="R167" s="28">
        <v>44</v>
      </c>
      <c r="S167" s="26">
        <v>0</v>
      </c>
      <c r="T167" s="26">
        <v>0</v>
      </c>
      <c r="U167" s="26">
        <v>0</v>
      </c>
      <c r="V167" s="29">
        <v>0</v>
      </c>
      <c r="X167" s="24" t="s">
        <v>17</v>
      </c>
      <c r="Y167" s="25">
        <v>0</v>
      </c>
      <c r="Z167" s="26">
        <v>0</v>
      </c>
      <c r="AA167" s="26">
        <v>-27</v>
      </c>
      <c r="AB167" s="26">
        <v>-28</v>
      </c>
      <c r="AC167" s="27">
        <v>-16</v>
      </c>
      <c r="AD167" s="28">
        <v>0</v>
      </c>
      <c r="AE167" s="26">
        <v>67</v>
      </c>
      <c r="AF167" s="26">
        <v>0</v>
      </c>
      <c r="AG167" s="26">
        <v>0</v>
      </c>
      <c r="AH167" s="29">
        <v>0</v>
      </c>
      <c r="AI167" s="155"/>
      <c r="AJ167" s="156"/>
      <c r="AK167" s="156"/>
      <c r="AL167" s="156">
        <v>-26</v>
      </c>
      <c r="AM167" s="157"/>
      <c r="AN167" s="158"/>
      <c r="AO167" s="156">
        <v>26</v>
      </c>
      <c r="AP167" s="156"/>
      <c r="AQ167" s="156"/>
      <c r="AR167" s="159"/>
      <c r="AU167" s="30">
        <v>2.0759709983050429</v>
      </c>
      <c r="AV167" s="26">
        <v>8.9287046612253764</v>
      </c>
      <c r="AW167" s="26">
        <v>25.77050268529349</v>
      </c>
      <c r="AX167" s="26">
        <v>57.684557585649671</v>
      </c>
      <c r="AY167" s="29">
        <v>109.75406187743422</v>
      </c>
      <c r="AZ167" s="30">
        <v>69.144280804556445</v>
      </c>
      <c r="BA167" s="26">
        <v>102.94846866519684</v>
      </c>
      <c r="BB167" s="26">
        <v>182.02223101496631</v>
      </c>
      <c r="BC167" s="26">
        <v>294.78723210130266</v>
      </c>
      <c r="BD167" s="29">
        <v>691.45459921526322</v>
      </c>
    </row>
    <row r="168" spans="2:56" ht="12.75" thickBot="1">
      <c r="B168" s="31"/>
      <c r="C168" s="144" t="s">
        <v>43</v>
      </c>
      <c r="D168" s="31"/>
      <c r="E168" s="31"/>
      <c r="F168" s="31"/>
      <c r="G168" s="32"/>
      <c r="H168" s="31"/>
      <c r="I168" s="31"/>
      <c r="J168" s="31"/>
      <c r="K168" s="31"/>
      <c r="L168" s="32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X168" s="31"/>
      <c r="Y168" s="32"/>
      <c r="Z168" s="31"/>
      <c r="AA168" s="31"/>
      <c r="AB168" s="31"/>
      <c r="AC168" s="32"/>
      <c r="AD168" s="31"/>
      <c r="AE168" s="31"/>
      <c r="AF168" s="31"/>
      <c r="AG168" s="31"/>
      <c r="AH168" s="32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</row>
    <row r="169" spans="2:56" ht="13.5" thickBot="1">
      <c r="B169" s="34" t="s">
        <v>18</v>
      </c>
      <c r="C169" s="35">
        <f>SUM(C164:G167)</f>
        <v>-405</v>
      </c>
      <c r="D169" s="35"/>
      <c r="E169" s="36"/>
      <c r="F169" s="36"/>
      <c r="G169" s="36"/>
      <c r="H169" s="35">
        <f>SUM(H164:L167)</f>
        <v>383</v>
      </c>
      <c r="I169" s="35"/>
      <c r="J169" s="38"/>
      <c r="K169" s="38"/>
      <c r="L169" s="34"/>
      <c r="M169" s="35">
        <f>SUM(M164:Q167)</f>
        <v>-405</v>
      </c>
      <c r="N169" s="39" t="str">
        <f>IF(M169=C169,"Pass","Fail")</f>
        <v>Pass</v>
      </c>
      <c r="O169" s="36"/>
      <c r="P169" s="36"/>
      <c r="Q169" s="36"/>
      <c r="R169" s="35">
        <f>SUM(R164:V167)</f>
        <v>383</v>
      </c>
      <c r="S169" s="39" t="str">
        <f>IF(R169=H169,"Pass","Fail")</f>
        <v>Pass</v>
      </c>
      <c r="T169" s="36"/>
      <c r="U169" s="36"/>
      <c r="V169" s="36"/>
      <c r="W169" s="36"/>
      <c r="X169" s="34" t="s">
        <v>18</v>
      </c>
      <c r="Y169" s="35">
        <f>SUM(Y164:AC167)</f>
        <v>-570</v>
      </c>
      <c r="Z169" s="35"/>
      <c r="AA169" s="36"/>
      <c r="AB169" s="36"/>
      <c r="AC169" s="36"/>
      <c r="AD169" s="35">
        <f>SUM(AD164:AH167)</f>
        <v>570</v>
      </c>
      <c r="AE169" s="35"/>
      <c r="AF169" s="38"/>
      <c r="AG169" s="38"/>
      <c r="AH169" s="34"/>
      <c r="AI169" s="35">
        <f>SUM(AI164:AM167)</f>
        <v>-570</v>
      </c>
      <c r="AJ169" s="39" t="str">
        <f>IF(AI169=Y169,"Pass","Fail")</f>
        <v>Pass</v>
      </c>
      <c r="AK169" s="36"/>
      <c r="AL169" s="36"/>
      <c r="AM169" s="36"/>
      <c r="AN169" s="35">
        <f>SUM(AN164:AR167)</f>
        <v>570</v>
      </c>
      <c r="AO169" s="39" t="str">
        <f>IF(AN169=AD169,"Pass","Fail")</f>
        <v>Pass</v>
      </c>
      <c r="AP169" s="36"/>
      <c r="AQ169" s="36"/>
      <c r="AR169" s="36"/>
      <c r="AU169"/>
      <c r="AV169"/>
      <c r="AW169"/>
      <c r="AX169"/>
      <c r="AY169"/>
      <c r="AZ169"/>
      <c r="BA169"/>
      <c r="BB169"/>
      <c r="BC169"/>
      <c r="BD169"/>
    </row>
    <row r="170" spans="2:56" ht="13.5" thickBot="1">
      <c r="B170" s="40" t="s">
        <v>20</v>
      </c>
      <c r="C170" s="41">
        <f>SUM(C164:E167)</f>
        <v>-256</v>
      </c>
      <c r="D170" s="42">
        <f>IFERROR(SUM(C164:E167)/SUM(C164:G167),0)</f>
        <v>0.63209876543209875</v>
      </c>
      <c r="E170" s="43"/>
      <c r="F170" s="43"/>
      <c r="G170" s="43"/>
      <c r="H170" s="42"/>
      <c r="I170" s="42"/>
      <c r="J170" s="43"/>
      <c r="K170" s="43"/>
      <c r="L170" s="43"/>
      <c r="M170" s="41">
        <f>SUM(M164:N167)</f>
        <v>0</v>
      </c>
      <c r="N170" s="42">
        <f>IFERROR(SUM(M164:N167)/SUM(M164:Q167),0)</f>
        <v>0</v>
      </c>
      <c r="O170" s="39" t="str">
        <f>IF(N170&lt;=D170,"Pass","Fail")</f>
        <v>Pass</v>
      </c>
      <c r="P170" s="43"/>
      <c r="Q170" s="43"/>
      <c r="R170" s="42"/>
      <c r="S170" s="43"/>
      <c r="T170" s="43"/>
      <c r="U170" s="43"/>
      <c r="V170" s="43"/>
      <c r="W170" s="43"/>
      <c r="X170" s="40" t="s">
        <v>20</v>
      </c>
      <c r="Y170" s="41">
        <f>SUM(Y164:AA167)</f>
        <v>-155</v>
      </c>
      <c r="Z170" s="42">
        <f>IFERROR(SUM(Y164:AA167)/SUM(Y164:AC167),0)</f>
        <v>0.27192982456140352</v>
      </c>
      <c r="AA170" s="43"/>
      <c r="AB170" s="43"/>
      <c r="AC170" s="43"/>
      <c r="AD170" s="42"/>
      <c r="AE170" s="43"/>
      <c r="AF170" s="43"/>
      <c r="AG170" s="43"/>
      <c r="AH170" s="43"/>
      <c r="AI170" s="41">
        <f>SUM(AI164:AJ167)</f>
        <v>0</v>
      </c>
      <c r="AJ170" s="42">
        <f>IFERROR(SUM(AI164:AJ167)/SUM(AI164:AM167),0)</f>
        <v>0</v>
      </c>
      <c r="AK170" s="39" t="str">
        <f>IF(AJ170&lt;=Z170,"Pass","Fail")</f>
        <v>Pass</v>
      </c>
      <c r="AL170" s="43"/>
      <c r="AM170" s="43"/>
      <c r="AN170" s="42"/>
      <c r="AO170" s="43"/>
      <c r="AP170" s="43"/>
      <c r="AQ170" s="43"/>
      <c r="AR170" s="43"/>
      <c r="AU170"/>
      <c r="AV170"/>
      <c r="AW170"/>
      <c r="AX170"/>
      <c r="AY170"/>
      <c r="AZ170"/>
      <c r="BA170"/>
      <c r="BB170"/>
      <c r="BC170"/>
      <c r="BD170"/>
    </row>
    <row r="171" spans="2:56">
      <c r="B171" s="44" t="s">
        <v>21</v>
      </c>
      <c r="C171" s="45">
        <f>SUMPRODUCT(C164:G167,AU164:AY167)</f>
        <v>-7247.0655683129544</v>
      </c>
      <c r="D171" s="48"/>
      <c r="E171" s="48"/>
      <c r="F171" s="48"/>
      <c r="G171" s="48"/>
      <c r="H171" s="48"/>
      <c r="I171" s="48"/>
      <c r="J171" s="48"/>
      <c r="K171" s="48"/>
      <c r="L171" s="48"/>
      <c r="M171" s="45">
        <f>SUMPRODUCT(M164:Q167,AZ164:BD167)</f>
        <v>-63292.708899470803</v>
      </c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4" t="s">
        <v>21</v>
      </c>
      <c r="Y171" s="45">
        <f>SUMPRODUCT(Y164:AC167,AU164:AY167)</f>
        <v>-16671.135799446056</v>
      </c>
      <c r="Z171" s="48"/>
      <c r="AA171" s="48"/>
      <c r="AB171" s="48"/>
      <c r="AC171" s="48"/>
      <c r="AD171" s="48"/>
      <c r="AE171" s="48"/>
      <c r="AF171" s="48"/>
      <c r="AG171" s="48"/>
      <c r="AH171" s="48"/>
      <c r="AI171" s="45">
        <f>SUMPRODUCT(AI164:AM167,AZ164:BD167)</f>
        <v>-69404.705925930699</v>
      </c>
      <c r="AJ171" s="48"/>
      <c r="AK171" s="48"/>
      <c r="AL171" s="48"/>
      <c r="AM171" s="48"/>
      <c r="AN171" s="48"/>
      <c r="AO171" s="48"/>
      <c r="AP171" s="48"/>
      <c r="AQ171" s="48"/>
      <c r="AR171" s="48"/>
      <c r="AU171" s="49"/>
      <c r="AZ171" s="49"/>
    </row>
    <row r="172" spans="2:56" s="33" customFormat="1" ht="12.75" thickBot="1">
      <c r="B172" s="31"/>
      <c r="C172" s="32"/>
      <c r="D172" s="31"/>
      <c r="E172" s="31"/>
      <c r="F172" s="31"/>
      <c r="G172" s="32"/>
      <c r="H172" s="31"/>
      <c r="I172" s="31"/>
      <c r="J172" s="31"/>
      <c r="K172" s="31"/>
      <c r="L172" s="32" t="s">
        <v>23</v>
      </c>
      <c r="M172" s="50">
        <f>SUMPRODUCT(R164:V167,AZ164:BD167)+SUMPRODUCT(M164:Q167,AZ164:BD167)</f>
        <v>-51966.875703684454</v>
      </c>
      <c r="X172" s="31"/>
      <c r="Y172" s="32"/>
      <c r="Z172" s="31"/>
      <c r="AA172" s="31"/>
      <c r="AB172" s="31"/>
      <c r="AC172" s="32"/>
      <c r="AD172" s="31"/>
      <c r="AE172" s="31"/>
      <c r="AF172" s="31"/>
      <c r="AG172" s="31"/>
      <c r="AH172" s="32" t="s">
        <v>23</v>
      </c>
      <c r="AI172" s="50">
        <f>SUMPRODUCT(AN164:AR167,AZ164:BD167)+SUMPRODUCT(AI164:AM167,AZ164:BD167)</f>
        <v>-45166.518463396751</v>
      </c>
    </row>
    <row r="173" spans="2:56" ht="13.5" thickBot="1">
      <c r="B173" s="3" t="s">
        <v>35</v>
      </c>
      <c r="C173" s="4"/>
      <c r="D173" s="4"/>
      <c r="E173" s="4"/>
      <c r="F173" s="5"/>
      <c r="L173"/>
      <c r="X173" s="3" t="s">
        <v>35</v>
      </c>
      <c r="Y173" s="4"/>
      <c r="Z173" s="4"/>
      <c r="AA173" s="4"/>
      <c r="AB173" s="5"/>
      <c r="AH173"/>
    </row>
    <row r="174" spans="2:56" ht="12.75" thickBot="1"/>
    <row r="175" spans="2:56">
      <c r="B175" s="165"/>
      <c r="C175" s="168" t="s">
        <v>3</v>
      </c>
      <c r="D175" s="169"/>
      <c r="E175" s="169"/>
      <c r="F175" s="169"/>
      <c r="G175" s="169"/>
      <c r="H175" s="169"/>
      <c r="I175" s="169"/>
      <c r="J175" s="169"/>
      <c r="K175" s="169"/>
      <c r="L175" s="169"/>
      <c r="M175" s="169" t="s">
        <v>4</v>
      </c>
      <c r="N175" s="169"/>
      <c r="O175" s="169"/>
      <c r="P175" s="169"/>
      <c r="Q175" s="169"/>
      <c r="R175" s="169"/>
      <c r="S175" s="169"/>
      <c r="T175" s="169"/>
      <c r="U175" s="169"/>
      <c r="V175" s="169"/>
      <c r="X175" s="165"/>
      <c r="Y175" s="168" t="s">
        <v>3</v>
      </c>
      <c r="Z175" s="169"/>
      <c r="AA175" s="169"/>
      <c r="AB175" s="169"/>
      <c r="AC175" s="169"/>
      <c r="AD175" s="169"/>
      <c r="AE175" s="169"/>
      <c r="AF175" s="169"/>
      <c r="AG175" s="169"/>
      <c r="AH175" s="169"/>
      <c r="AI175" s="169" t="s">
        <v>4</v>
      </c>
      <c r="AJ175" s="169"/>
      <c r="AK175" s="169"/>
      <c r="AL175" s="169"/>
      <c r="AM175" s="169"/>
      <c r="AN175" s="169"/>
      <c r="AO175" s="169"/>
      <c r="AP175" s="169"/>
      <c r="AQ175" s="169"/>
      <c r="AR175" s="169"/>
      <c r="AU175" s="170" t="s">
        <v>5</v>
      </c>
      <c r="AV175" s="169"/>
      <c r="AW175" s="169"/>
      <c r="AX175" s="169"/>
      <c r="AY175" s="169"/>
      <c r="AZ175" s="169"/>
      <c r="BA175" s="169"/>
      <c r="BB175" s="169"/>
      <c r="BC175" s="169"/>
      <c r="BD175" s="171"/>
    </row>
    <row r="176" spans="2:56">
      <c r="B176" s="166"/>
      <c r="C176" s="172" t="s">
        <v>6</v>
      </c>
      <c r="D176" s="173"/>
      <c r="E176" s="173"/>
      <c r="F176" s="173"/>
      <c r="G176" s="174"/>
      <c r="H176" s="172" t="s">
        <v>7</v>
      </c>
      <c r="I176" s="173"/>
      <c r="J176" s="173"/>
      <c r="K176" s="173"/>
      <c r="L176" s="175"/>
      <c r="M176" s="176" t="s">
        <v>6</v>
      </c>
      <c r="N176" s="173"/>
      <c r="O176" s="173"/>
      <c r="P176" s="173"/>
      <c r="Q176" s="174"/>
      <c r="R176" s="172" t="s">
        <v>7</v>
      </c>
      <c r="S176" s="173"/>
      <c r="T176" s="173"/>
      <c r="U176" s="173"/>
      <c r="V176" s="175"/>
      <c r="X176" s="166"/>
      <c r="Y176" s="172" t="s">
        <v>6</v>
      </c>
      <c r="Z176" s="173"/>
      <c r="AA176" s="173"/>
      <c r="AB176" s="173"/>
      <c r="AC176" s="174"/>
      <c r="AD176" s="172" t="s">
        <v>7</v>
      </c>
      <c r="AE176" s="173"/>
      <c r="AF176" s="173"/>
      <c r="AG176" s="173"/>
      <c r="AH176" s="175"/>
      <c r="AI176" s="176" t="s">
        <v>6</v>
      </c>
      <c r="AJ176" s="173"/>
      <c r="AK176" s="173"/>
      <c r="AL176" s="173"/>
      <c r="AM176" s="174"/>
      <c r="AN176" s="172" t="s">
        <v>7</v>
      </c>
      <c r="AO176" s="173"/>
      <c r="AP176" s="173"/>
      <c r="AQ176" s="173"/>
      <c r="AR176" s="175"/>
      <c r="AU176" s="176" t="s">
        <v>3</v>
      </c>
      <c r="AV176" s="173"/>
      <c r="AW176" s="173"/>
      <c r="AX176" s="173"/>
      <c r="AY176" s="174"/>
      <c r="AZ176" s="173" t="s">
        <v>8</v>
      </c>
      <c r="BA176" s="173"/>
      <c r="BB176" s="173"/>
      <c r="BC176" s="173"/>
      <c r="BD176" s="175"/>
    </row>
    <row r="177" spans="2:56">
      <c r="B177" s="167"/>
      <c r="C177" s="6" t="s">
        <v>9</v>
      </c>
      <c r="D177" s="7" t="s">
        <v>10</v>
      </c>
      <c r="E177" s="7" t="s">
        <v>11</v>
      </c>
      <c r="F177" s="7" t="s">
        <v>12</v>
      </c>
      <c r="G177" s="7" t="s">
        <v>13</v>
      </c>
      <c r="H177" s="7" t="s">
        <v>9</v>
      </c>
      <c r="I177" s="7" t="s">
        <v>10</v>
      </c>
      <c r="J177" s="7" t="s">
        <v>11</v>
      </c>
      <c r="K177" s="7" t="s">
        <v>12</v>
      </c>
      <c r="L177" s="8" t="s">
        <v>13</v>
      </c>
      <c r="M177" s="6" t="s">
        <v>9</v>
      </c>
      <c r="N177" s="7" t="s">
        <v>10</v>
      </c>
      <c r="O177" s="7" t="s">
        <v>11</v>
      </c>
      <c r="P177" s="7" t="s">
        <v>12</v>
      </c>
      <c r="Q177" s="7" t="s">
        <v>13</v>
      </c>
      <c r="R177" s="7" t="s">
        <v>9</v>
      </c>
      <c r="S177" s="7" t="s">
        <v>10</v>
      </c>
      <c r="T177" s="7" t="s">
        <v>11</v>
      </c>
      <c r="U177" s="7" t="s">
        <v>12</v>
      </c>
      <c r="V177" s="8" t="s">
        <v>13</v>
      </c>
      <c r="X177" s="167"/>
      <c r="Y177" s="6" t="s">
        <v>9</v>
      </c>
      <c r="Z177" s="7" t="s">
        <v>10</v>
      </c>
      <c r="AA177" s="7" t="s">
        <v>11</v>
      </c>
      <c r="AB177" s="7" t="s">
        <v>12</v>
      </c>
      <c r="AC177" s="7" t="s">
        <v>13</v>
      </c>
      <c r="AD177" s="7" t="s">
        <v>9</v>
      </c>
      <c r="AE177" s="7" t="s">
        <v>10</v>
      </c>
      <c r="AF177" s="7" t="s">
        <v>11</v>
      </c>
      <c r="AG177" s="7" t="s">
        <v>12</v>
      </c>
      <c r="AH177" s="8" t="s">
        <v>13</v>
      </c>
      <c r="AI177" s="6" t="s">
        <v>9</v>
      </c>
      <c r="AJ177" s="7" t="s">
        <v>10</v>
      </c>
      <c r="AK177" s="7" t="s">
        <v>11</v>
      </c>
      <c r="AL177" s="7" t="s">
        <v>12</v>
      </c>
      <c r="AM177" s="7" t="s">
        <v>13</v>
      </c>
      <c r="AN177" s="7" t="s">
        <v>9</v>
      </c>
      <c r="AO177" s="7" t="s">
        <v>10</v>
      </c>
      <c r="AP177" s="7" t="s">
        <v>11</v>
      </c>
      <c r="AQ177" s="7" t="s">
        <v>12</v>
      </c>
      <c r="AR177" s="8" t="s">
        <v>13</v>
      </c>
      <c r="AU177" s="9" t="s">
        <v>9</v>
      </c>
      <c r="AV177" s="7" t="s">
        <v>10</v>
      </c>
      <c r="AW177" s="7" t="s">
        <v>11</v>
      </c>
      <c r="AX177" s="7" t="s">
        <v>12</v>
      </c>
      <c r="AY177" s="7" t="s">
        <v>13</v>
      </c>
      <c r="AZ177" s="6" t="s">
        <v>9</v>
      </c>
      <c r="BA177" s="7" t="s">
        <v>10</v>
      </c>
      <c r="BB177" s="7" t="s">
        <v>11</v>
      </c>
      <c r="BC177" s="7" t="s">
        <v>12</v>
      </c>
      <c r="BD177" s="8" t="s">
        <v>13</v>
      </c>
    </row>
    <row r="178" spans="2:56">
      <c r="B178" s="10" t="s">
        <v>14</v>
      </c>
      <c r="C178" s="51">
        <v>-6</v>
      </c>
      <c r="D178" s="52">
        <v>0</v>
      </c>
      <c r="E178" s="52">
        <v>-27</v>
      </c>
      <c r="F178" s="52">
        <v>-57</v>
      </c>
      <c r="G178" s="53">
        <v>-914</v>
      </c>
      <c r="H178" s="54">
        <v>1004</v>
      </c>
      <c r="I178" s="52">
        <v>0</v>
      </c>
      <c r="J178" s="52">
        <v>0</v>
      </c>
      <c r="K178" s="52">
        <v>0</v>
      </c>
      <c r="L178" s="55">
        <v>0</v>
      </c>
      <c r="M178" s="145"/>
      <c r="N178" s="146"/>
      <c r="O178" s="146"/>
      <c r="P178" s="146"/>
      <c r="Q178" s="147"/>
      <c r="R178" s="148">
        <v>0</v>
      </c>
      <c r="S178" s="146"/>
      <c r="T178" s="146"/>
      <c r="U178" s="146"/>
      <c r="V178" s="149"/>
      <c r="X178" s="10" t="s">
        <v>14</v>
      </c>
      <c r="Y178" s="56">
        <v>0</v>
      </c>
      <c r="Z178" s="57">
        <v>0</v>
      </c>
      <c r="AA178" s="57">
        <v>0</v>
      </c>
      <c r="AB178" s="57">
        <v>0</v>
      </c>
      <c r="AC178" s="58">
        <v>0</v>
      </c>
      <c r="AD178" s="59">
        <v>0</v>
      </c>
      <c r="AE178" s="57">
        <v>0</v>
      </c>
      <c r="AF178" s="57">
        <v>0</v>
      </c>
      <c r="AG178" s="57">
        <v>0</v>
      </c>
      <c r="AH178" s="60">
        <v>0</v>
      </c>
      <c r="AI178" s="11">
        <v>0</v>
      </c>
      <c r="AJ178" s="12">
        <v>0</v>
      </c>
      <c r="AK178" s="12">
        <v>0</v>
      </c>
      <c r="AL178" s="12">
        <v>0</v>
      </c>
      <c r="AM178" s="13">
        <v>0</v>
      </c>
      <c r="AN178" s="14">
        <v>0</v>
      </c>
      <c r="AO178" s="12">
        <v>0</v>
      </c>
      <c r="AP178" s="12">
        <v>0</v>
      </c>
      <c r="AQ178" s="12">
        <v>0</v>
      </c>
      <c r="AR178" s="15">
        <v>0</v>
      </c>
      <c r="AU178" s="16">
        <v>4.4627930054403437</v>
      </c>
      <c r="AV178" s="12">
        <v>6.6446233952231522</v>
      </c>
      <c r="AW178" s="12">
        <v>11.748296893916169</v>
      </c>
      <c r="AX178" s="12">
        <v>19.026510684714786</v>
      </c>
      <c r="AY178" s="15">
        <v>44.628691094203766</v>
      </c>
      <c r="AZ178" s="16">
        <v>4.4627930054403437</v>
      </c>
      <c r="BA178" s="12">
        <v>6.6446233952231522</v>
      </c>
      <c r="BB178" s="12">
        <v>11.748296893916169</v>
      </c>
      <c r="BC178" s="12">
        <v>19.026510684714786</v>
      </c>
      <c r="BD178" s="15">
        <v>44.628691094203766</v>
      </c>
    </row>
    <row r="179" spans="2:56">
      <c r="B179" s="17" t="s">
        <v>15</v>
      </c>
      <c r="C179" s="61">
        <v>0</v>
      </c>
      <c r="D179" s="62">
        <v>0</v>
      </c>
      <c r="E179" s="62">
        <v>0</v>
      </c>
      <c r="F179" s="62">
        <v>0</v>
      </c>
      <c r="G179" s="63">
        <v>0</v>
      </c>
      <c r="H179" s="64">
        <v>0</v>
      </c>
      <c r="I179" s="62">
        <v>0</v>
      </c>
      <c r="J179" s="62">
        <v>0</v>
      </c>
      <c r="K179" s="62">
        <v>0</v>
      </c>
      <c r="L179" s="65">
        <v>0</v>
      </c>
      <c r="M179" s="150"/>
      <c r="N179" s="151"/>
      <c r="O179" s="151"/>
      <c r="P179" s="151">
        <v>-50</v>
      </c>
      <c r="Q179" s="152">
        <v>-950</v>
      </c>
      <c r="R179" s="153">
        <v>1000</v>
      </c>
      <c r="S179" s="151"/>
      <c r="T179" s="151"/>
      <c r="U179" s="151"/>
      <c r="V179" s="154"/>
      <c r="X179" s="17" t="s">
        <v>15</v>
      </c>
      <c r="Y179" s="66">
        <v>0</v>
      </c>
      <c r="Z179" s="67">
        <v>0</v>
      </c>
      <c r="AA179" s="67">
        <v>0</v>
      </c>
      <c r="AB179" s="67">
        <v>0</v>
      </c>
      <c r="AC179" s="68">
        <v>0</v>
      </c>
      <c r="AD179" s="69">
        <v>0</v>
      </c>
      <c r="AE179" s="67">
        <v>0</v>
      </c>
      <c r="AF179" s="67">
        <v>0</v>
      </c>
      <c r="AG179" s="67">
        <v>0</v>
      </c>
      <c r="AH179" s="70">
        <v>0</v>
      </c>
      <c r="AI179" s="18">
        <v>0</v>
      </c>
      <c r="AJ179" s="19">
        <v>0</v>
      </c>
      <c r="AK179" s="19">
        <v>0</v>
      </c>
      <c r="AL179" s="19">
        <v>0</v>
      </c>
      <c r="AM179" s="20">
        <v>0</v>
      </c>
      <c r="AN179" s="21">
        <v>0</v>
      </c>
      <c r="AO179" s="19">
        <v>0</v>
      </c>
      <c r="AP179" s="19">
        <v>0</v>
      </c>
      <c r="AQ179" s="19">
        <v>0</v>
      </c>
      <c r="AR179" s="22">
        <v>0</v>
      </c>
      <c r="AU179" s="23">
        <v>6.3754185792004909</v>
      </c>
      <c r="AV179" s="19">
        <v>9.4923191360330748</v>
      </c>
      <c r="AW179" s="19">
        <v>16.7832812770231</v>
      </c>
      <c r="AX179" s="19">
        <v>27.180729549592552</v>
      </c>
      <c r="AY179" s="22">
        <v>63.755272991719671</v>
      </c>
      <c r="AZ179" s="23">
        <v>6.3754185792004909</v>
      </c>
      <c r="BA179" s="19">
        <v>9.4923191360330748</v>
      </c>
      <c r="BB179" s="19">
        <v>16.7832812770231</v>
      </c>
      <c r="BC179" s="19">
        <v>27.180729549592552</v>
      </c>
      <c r="BD179" s="22">
        <v>63.755272991719671</v>
      </c>
    </row>
    <row r="180" spans="2:56">
      <c r="B180" s="17" t="s">
        <v>16</v>
      </c>
      <c r="C180" s="61">
        <v>0</v>
      </c>
      <c r="D180" s="62">
        <v>0</v>
      </c>
      <c r="E180" s="62">
        <v>-2</v>
      </c>
      <c r="F180" s="62">
        <v>0</v>
      </c>
      <c r="G180" s="63">
        <v>-16</v>
      </c>
      <c r="H180" s="64">
        <v>18</v>
      </c>
      <c r="I180" s="62">
        <v>0</v>
      </c>
      <c r="J180" s="62">
        <v>0</v>
      </c>
      <c r="K180" s="62">
        <v>0</v>
      </c>
      <c r="L180" s="65">
        <v>0</v>
      </c>
      <c r="M180" s="150"/>
      <c r="N180" s="151"/>
      <c r="O180" s="151"/>
      <c r="P180" s="151"/>
      <c r="Q180" s="152">
        <v>-34</v>
      </c>
      <c r="R180" s="153">
        <v>34</v>
      </c>
      <c r="S180" s="151"/>
      <c r="T180" s="151"/>
      <c r="U180" s="151"/>
      <c r="V180" s="154"/>
      <c r="X180" s="17" t="s">
        <v>16</v>
      </c>
      <c r="Y180" s="66">
        <v>0</v>
      </c>
      <c r="Z180" s="67">
        <v>0</v>
      </c>
      <c r="AA180" s="67">
        <v>0</v>
      </c>
      <c r="AB180" s="67">
        <v>0</v>
      </c>
      <c r="AC180" s="68">
        <v>0</v>
      </c>
      <c r="AD180" s="69">
        <v>0</v>
      </c>
      <c r="AE180" s="67">
        <v>0</v>
      </c>
      <c r="AF180" s="67">
        <v>0</v>
      </c>
      <c r="AG180" s="67">
        <v>0</v>
      </c>
      <c r="AH180" s="70">
        <v>0</v>
      </c>
      <c r="AI180" s="18">
        <v>0</v>
      </c>
      <c r="AJ180" s="19">
        <v>0</v>
      </c>
      <c r="AK180" s="19">
        <v>0</v>
      </c>
      <c r="AL180" s="19">
        <v>0</v>
      </c>
      <c r="AM180" s="20">
        <v>0</v>
      </c>
      <c r="AN180" s="21">
        <v>0</v>
      </c>
      <c r="AO180" s="19">
        <v>0</v>
      </c>
      <c r="AP180" s="19">
        <v>0</v>
      </c>
      <c r="AQ180" s="19">
        <v>0</v>
      </c>
      <c r="AR180" s="22">
        <v>0</v>
      </c>
      <c r="AU180" s="23">
        <v>9.563127868800736</v>
      </c>
      <c r="AV180" s="19">
        <v>14.238478704049612</v>
      </c>
      <c r="AW180" s="19">
        <v>25.17492191553465</v>
      </c>
      <c r="AX180" s="19">
        <v>40.771094324388827</v>
      </c>
      <c r="AY180" s="22">
        <v>95.632909487579496</v>
      </c>
      <c r="AZ180" s="23">
        <v>9.563127868800736</v>
      </c>
      <c r="BA180" s="19">
        <v>14.238478704049612</v>
      </c>
      <c r="BB180" s="19">
        <v>25.17492191553465</v>
      </c>
      <c r="BC180" s="19">
        <v>40.771094324388827</v>
      </c>
      <c r="BD180" s="22">
        <v>95.632909487579496</v>
      </c>
    </row>
    <row r="181" spans="2:56" ht="12.75" thickBot="1">
      <c r="B181" s="24" t="s">
        <v>17</v>
      </c>
      <c r="C181" s="71">
        <v>0</v>
      </c>
      <c r="D181" s="72">
        <v>0</v>
      </c>
      <c r="E181" s="72">
        <v>-2</v>
      </c>
      <c r="F181" s="72">
        <v>0</v>
      </c>
      <c r="G181" s="73">
        <v>-10</v>
      </c>
      <c r="H181" s="74">
        <v>12</v>
      </c>
      <c r="I181" s="72">
        <v>0</v>
      </c>
      <c r="J181" s="72">
        <v>0</v>
      </c>
      <c r="K181" s="72">
        <v>0</v>
      </c>
      <c r="L181" s="75">
        <v>0</v>
      </c>
      <c r="M181" s="155"/>
      <c r="N181" s="156"/>
      <c r="O181" s="156"/>
      <c r="P181" s="156"/>
      <c r="Q181" s="157"/>
      <c r="R181" s="158">
        <v>0</v>
      </c>
      <c r="S181" s="156"/>
      <c r="T181" s="156"/>
      <c r="U181" s="156"/>
      <c r="V181" s="159"/>
      <c r="X181" s="24" t="s">
        <v>17</v>
      </c>
      <c r="Y181" s="76">
        <v>0</v>
      </c>
      <c r="Z181" s="77">
        <v>0</v>
      </c>
      <c r="AA181" s="77">
        <v>0</v>
      </c>
      <c r="AB181" s="77">
        <v>0</v>
      </c>
      <c r="AC181" s="78">
        <v>0</v>
      </c>
      <c r="AD181" s="79">
        <v>0</v>
      </c>
      <c r="AE181" s="77">
        <v>0</v>
      </c>
      <c r="AF181" s="77">
        <v>0</v>
      </c>
      <c r="AG181" s="77">
        <v>0</v>
      </c>
      <c r="AH181" s="80">
        <v>0</v>
      </c>
      <c r="AI181" s="25">
        <v>0</v>
      </c>
      <c r="AJ181" s="26">
        <v>0</v>
      </c>
      <c r="AK181" s="26">
        <v>0</v>
      </c>
      <c r="AL181" s="26">
        <v>0</v>
      </c>
      <c r="AM181" s="27">
        <v>0</v>
      </c>
      <c r="AN181" s="28">
        <v>0</v>
      </c>
      <c r="AO181" s="26">
        <v>0</v>
      </c>
      <c r="AP181" s="26">
        <v>0</v>
      </c>
      <c r="AQ181" s="26">
        <v>0</v>
      </c>
      <c r="AR181" s="29">
        <v>0</v>
      </c>
      <c r="AU181" s="30">
        <v>15.938546448001228</v>
      </c>
      <c r="AV181" s="26">
        <v>23.730797840082687</v>
      </c>
      <c r="AW181" s="26">
        <v>41.958203192557747</v>
      </c>
      <c r="AX181" s="26">
        <v>67.951823873981382</v>
      </c>
      <c r="AY181" s="29">
        <v>159.38818247929916</v>
      </c>
      <c r="AZ181" s="30">
        <v>15.938546448001228</v>
      </c>
      <c r="BA181" s="26">
        <v>23.730797840082687</v>
      </c>
      <c r="BB181" s="26">
        <v>41.958203192557747</v>
      </c>
      <c r="BC181" s="26">
        <v>67.951823873981382</v>
      </c>
      <c r="BD181" s="29">
        <v>159.38818247929916</v>
      </c>
    </row>
    <row r="182" spans="2:56" ht="12.75" thickBot="1">
      <c r="B182" s="31"/>
      <c r="C182" s="32"/>
      <c r="D182" s="31"/>
      <c r="E182" s="31"/>
      <c r="F182" s="31"/>
      <c r="G182" s="32"/>
      <c r="H182" s="31"/>
      <c r="I182" s="31"/>
      <c r="J182" s="31"/>
      <c r="K182" s="31"/>
      <c r="L182" s="32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X182" s="31"/>
      <c r="Y182" s="32"/>
      <c r="Z182" s="31"/>
      <c r="AA182" s="31"/>
      <c r="AB182" s="31"/>
      <c r="AC182" s="32"/>
      <c r="AD182" s="31"/>
      <c r="AE182" s="31"/>
      <c r="AF182" s="31"/>
      <c r="AG182" s="31"/>
      <c r="AH182" s="32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</row>
    <row r="183" spans="2:56" ht="13.5" thickBot="1">
      <c r="B183" s="34" t="s">
        <v>18</v>
      </c>
      <c r="C183" s="35">
        <f>SUM(C178:G181)</f>
        <v>-1034</v>
      </c>
      <c r="D183" s="35"/>
      <c r="E183" s="36"/>
      <c r="F183" s="36"/>
      <c r="G183" s="36"/>
      <c r="H183" s="35">
        <f>SUM(H178:L181)</f>
        <v>1034</v>
      </c>
      <c r="I183" s="35"/>
      <c r="J183" s="38"/>
      <c r="K183" s="38"/>
      <c r="L183" s="34"/>
      <c r="M183" s="35">
        <f>SUM(M178:Q181)</f>
        <v>-1034</v>
      </c>
      <c r="N183" s="39" t="str">
        <f>IF(M183=C183,"Pass","Fail")</f>
        <v>Pass</v>
      </c>
      <c r="O183" s="36"/>
      <c r="P183" s="36"/>
      <c r="Q183" s="36"/>
      <c r="R183" s="35">
        <f>SUM(R178:V181)</f>
        <v>1034</v>
      </c>
      <c r="S183" s="39" t="str">
        <f>IF(R183=H183,"Pass","Fail")</f>
        <v>Pass</v>
      </c>
      <c r="T183" s="36"/>
      <c r="U183" s="36"/>
      <c r="V183" s="36"/>
      <c r="W183" s="36"/>
      <c r="X183" s="34" t="s">
        <v>18</v>
      </c>
      <c r="Y183" s="35">
        <f>SUM(Y178:AC181)</f>
        <v>0</v>
      </c>
      <c r="Z183" s="35"/>
      <c r="AA183" s="36"/>
      <c r="AB183" s="36"/>
      <c r="AC183" s="36"/>
      <c r="AD183" s="35">
        <f>SUM(AD178:AH181)</f>
        <v>0</v>
      </c>
      <c r="AE183" s="35"/>
      <c r="AF183" s="38"/>
      <c r="AG183" s="38"/>
      <c r="AH183" s="34"/>
      <c r="AI183" s="35">
        <f>SUM(AI178:AM181)</f>
        <v>0</v>
      </c>
      <c r="AJ183" s="39" t="str">
        <f>IF(AI183=Y183,"Pass","Fail")</f>
        <v>Pass</v>
      </c>
      <c r="AK183" s="36"/>
      <c r="AL183" s="36"/>
      <c r="AM183" s="36"/>
      <c r="AN183" s="35">
        <f>SUM(AN178:AR181)</f>
        <v>0</v>
      </c>
      <c r="AO183" s="39" t="str">
        <f>IF(AN183=AD183,"Pass","Fail")</f>
        <v>Pass</v>
      </c>
      <c r="AP183" s="36"/>
      <c r="AQ183" s="36"/>
      <c r="AR183" s="36"/>
      <c r="AU183"/>
      <c r="AV183"/>
      <c r="AW183"/>
      <c r="AX183"/>
      <c r="AY183"/>
      <c r="AZ183"/>
      <c r="BA183"/>
      <c r="BB183"/>
      <c r="BC183"/>
      <c r="BD183"/>
    </row>
    <row r="184" spans="2:56" ht="13.5" thickBot="1">
      <c r="B184" s="40" t="s">
        <v>20</v>
      </c>
      <c r="C184" s="41">
        <f>SUM(C178:E181)</f>
        <v>-37</v>
      </c>
      <c r="D184" s="42">
        <f>IFERROR(SUM(C178:E181)/SUM(C178:G181),0)</f>
        <v>3.5783365570599614E-2</v>
      </c>
      <c r="E184" s="43"/>
      <c r="F184" s="43"/>
      <c r="G184" s="43"/>
      <c r="H184" s="42"/>
      <c r="I184" s="42"/>
      <c r="J184" s="43"/>
      <c r="K184" s="43"/>
      <c r="L184" s="43"/>
      <c r="M184" s="41">
        <f>SUM(M178:N181)</f>
        <v>0</v>
      </c>
      <c r="N184" s="42">
        <f>IFERROR(SUM(M178:N181)/SUM(M178:Q181),0)</f>
        <v>0</v>
      </c>
      <c r="O184" s="39" t="str">
        <f>IF(N184&lt;=D184,"Pass","Fail")</f>
        <v>Pass</v>
      </c>
      <c r="P184" s="43"/>
      <c r="Q184" s="43"/>
      <c r="R184" s="42"/>
      <c r="S184" s="43"/>
      <c r="T184" s="43"/>
      <c r="U184" s="43"/>
      <c r="V184" s="43"/>
      <c r="W184" s="43"/>
      <c r="X184" s="40" t="s">
        <v>20</v>
      </c>
      <c r="Y184" s="41">
        <f>SUM(Y178:AA181)</f>
        <v>0</v>
      </c>
      <c r="Z184" s="42">
        <f>IFERROR(SUM(Y178:AA181)/SUM(Y178:AC181),0)</f>
        <v>0</v>
      </c>
      <c r="AA184" s="43"/>
      <c r="AB184" s="43"/>
      <c r="AC184" s="43"/>
      <c r="AD184" s="42"/>
      <c r="AE184" s="43"/>
      <c r="AF184" s="43"/>
      <c r="AG184" s="43"/>
      <c r="AH184" s="43"/>
      <c r="AI184" s="41">
        <f>SUM(AI178:AJ181)</f>
        <v>0</v>
      </c>
      <c r="AJ184" s="42">
        <f>IFERROR(SUM(AI178:AJ181)/SUM(AI178:AM181),0)</f>
        <v>0</v>
      </c>
      <c r="AK184" s="39" t="str">
        <f>IF(AJ184&lt;=Z184,"Pass","Fail")</f>
        <v>Pass</v>
      </c>
      <c r="AL184" s="43"/>
      <c r="AM184" s="43"/>
      <c r="AN184" s="42"/>
      <c r="AO184" s="43"/>
      <c r="AP184" s="43"/>
      <c r="AQ184" s="43"/>
      <c r="AR184" s="43"/>
      <c r="AU184"/>
      <c r="AV184"/>
      <c r="AW184"/>
      <c r="AX184"/>
      <c r="AY184"/>
      <c r="AZ184"/>
      <c r="BA184"/>
      <c r="BB184"/>
      <c r="BC184"/>
      <c r="BD184"/>
    </row>
    <row r="185" spans="2:56">
      <c r="B185" s="44" t="s">
        <v>21</v>
      </c>
      <c r="C185" s="45">
        <f>SUMPRODUCT(C178:G181,AU178:AY181)</f>
        <v>-45477.390170109808</v>
      </c>
      <c r="D185" s="48"/>
      <c r="E185" s="48"/>
      <c r="F185" s="48"/>
      <c r="G185" s="48"/>
      <c r="H185" s="48"/>
      <c r="I185" s="48"/>
      <c r="J185" s="48"/>
      <c r="K185" s="48"/>
      <c r="L185" s="48"/>
      <c r="M185" s="45">
        <f>SUMPRODUCT(M178:Q181,AZ178:BD181)</f>
        <v>-65178.064742191011</v>
      </c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4" t="s">
        <v>21</v>
      </c>
      <c r="Y185" s="45">
        <f>SUMPRODUCT(Y178:AC181,AU178:AY181)</f>
        <v>0</v>
      </c>
      <c r="Z185" s="48"/>
      <c r="AA185" s="48"/>
      <c r="AB185" s="48"/>
      <c r="AC185" s="48"/>
      <c r="AD185" s="48"/>
      <c r="AE185" s="48"/>
      <c r="AF185" s="48"/>
      <c r="AG185" s="48"/>
      <c r="AH185" s="48"/>
      <c r="AI185" s="45">
        <f>SUMPRODUCT(AI178:AM181,AZ178:BD181)</f>
        <v>0</v>
      </c>
      <c r="AJ185" s="48"/>
      <c r="AK185" s="48"/>
      <c r="AL185" s="48"/>
      <c r="AM185" s="48"/>
      <c r="AN185" s="48"/>
      <c r="AO185" s="48"/>
      <c r="AP185" s="48"/>
      <c r="AQ185" s="48"/>
      <c r="AR185" s="48"/>
      <c r="AU185" s="49"/>
      <c r="AZ185" s="49"/>
    </row>
    <row r="186" spans="2:56" s="33" customFormat="1" ht="12.75" thickBot="1">
      <c r="B186" s="31"/>
      <c r="C186" s="32"/>
      <c r="D186" s="31"/>
      <c r="E186" s="31"/>
      <c r="F186" s="31"/>
      <c r="G186" s="32"/>
      <c r="H186" s="31"/>
      <c r="I186" s="31"/>
      <c r="J186" s="31"/>
      <c r="K186" s="31"/>
      <c r="L186" s="32" t="s">
        <v>23</v>
      </c>
      <c r="M186" s="50">
        <f>SUMPRODUCT(R178:V181,AZ178:BD181)+SUMPRODUCT(M178:Q181,AZ178:BD181)</f>
        <v>-58477.499815451294</v>
      </c>
      <c r="X186" s="31"/>
      <c r="Y186" s="32"/>
      <c r="Z186" s="31"/>
      <c r="AA186" s="31"/>
      <c r="AB186" s="31"/>
      <c r="AC186" s="32"/>
      <c r="AD186" s="31"/>
      <c r="AE186" s="31"/>
      <c r="AF186" s="31"/>
      <c r="AG186" s="31"/>
      <c r="AH186" s="32" t="s">
        <v>23</v>
      </c>
      <c r="AI186" s="50">
        <f>SUMPRODUCT(AN178:AR181,AZ178:BD181)+SUMPRODUCT(AI178:AM181,AZ178:BD181)</f>
        <v>0</v>
      </c>
    </row>
    <row r="187" spans="2:56" ht="13.5" thickBot="1">
      <c r="B187" s="161" t="s">
        <v>45</v>
      </c>
      <c r="C187" s="162"/>
      <c r="D187" s="162"/>
      <c r="E187" s="162"/>
      <c r="F187" s="163"/>
      <c r="L187"/>
      <c r="X187" s="161" t="s">
        <v>45</v>
      </c>
      <c r="Y187" s="162"/>
      <c r="Z187" s="162"/>
      <c r="AA187" s="162"/>
      <c r="AB187" s="163"/>
      <c r="AH187"/>
    </row>
    <row r="188" spans="2:56" ht="12.75" thickBot="1"/>
    <row r="189" spans="2:56">
      <c r="B189" s="165"/>
      <c r="C189" s="168" t="s">
        <v>3</v>
      </c>
      <c r="D189" s="169"/>
      <c r="E189" s="169"/>
      <c r="F189" s="169"/>
      <c r="G189" s="169"/>
      <c r="H189" s="169"/>
      <c r="I189" s="169"/>
      <c r="J189" s="169"/>
      <c r="K189" s="169"/>
      <c r="L189" s="169"/>
      <c r="M189" s="169" t="s">
        <v>4</v>
      </c>
      <c r="N189" s="169"/>
      <c r="O189" s="169"/>
      <c r="P189" s="169"/>
      <c r="Q189" s="169"/>
      <c r="R189" s="169"/>
      <c r="S189" s="169"/>
      <c r="T189" s="169"/>
      <c r="U189" s="169"/>
      <c r="V189" s="169"/>
      <c r="X189" s="165"/>
      <c r="Y189" s="168" t="s">
        <v>3</v>
      </c>
      <c r="Z189" s="169"/>
      <c r="AA189" s="169"/>
      <c r="AB189" s="169"/>
      <c r="AC189" s="169"/>
      <c r="AD189" s="169"/>
      <c r="AE189" s="169"/>
      <c r="AF189" s="169"/>
      <c r="AG189" s="169"/>
      <c r="AH189" s="169"/>
      <c r="AI189" s="169" t="s">
        <v>4</v>
      </c>
      <c r="AJ189" s="169"/>
      <c r="AK189" s="169"/>
      <c r="AL189" s="169"/>
      <c r="AM189" s="169"/>
      <c r="AN189" s="169"/>
      <c r="AO189" s="169"/>
      <c r="AP189" s="169"/>
      <c r="AQ189" s="169"/>
      <c r="AR189" s="169"/>
      <c r="AU189" s="170" t="s">
        <v>5</v>
      </c>
      <c r="AV189" s="169"/>
      <c r="AW189" s="169"/>
      <c r="AX189" s="169"/>
      <c r="AY189" s="169"/>
      <c r="AZ189" s="169"/>
      <c r="BA189" s="169"/>
      <c r="BB189" s="169"/>
      <c r="BC189" s="169"/>
      <c r="BD189" s="171"/>
    </row>
    <row r="190" spans="2:56">
      <c r="B190" s="166"/>
      <c r="C190" s="172" t="s">
        <v>6</v>
      </c>
      <c r="D190" s="173"/>
      <c r="E190" s="173"/>
      <c r="F190" s="173"/>
      <c r="G190" s="174"/>
      <c r="H190" s="172" t="s">
        <v>7</v>
      </c>
      <c r="I190" s="173"/>
      <c r="J190" s="173"/>
      <c r="K190" s="173"/>
      <c r="L190" s="175"/>
      <c r="M190" s="176" t="s">
        <v>6</v>
      </c>
      <c r="N190" s="173"/>
      <c r="O190" s="173"/>
      <c r="P190" s="173"/>
      <c r="Q190" s="174"/>
      <c r="R190" s="172" t="s">
        <v>7</v>
      </c>
      <c r="S190" s="173"/>
      <c r="T190" s="173"/>
      <c r="U190" s="173"/>
      <c r="V190" s="175"/>
      <c r="X190" s="166"/>
      <c r="Y190" s="172" t="s">
        <v>6</v>
      </c>
      <c r="Z190" s="173"/>
      <c r="AA190" s="173"/>
      <c r="AB190" s="173"/>
      <c r="AC190" s="174"/>
      <c r="AD190" s="172" t="s">
        <v>7</v>
      </c>
      <c r="AE190" s="173"/>
      <c r="AF190" s="173"/>
      <c r="AG190" s="173"/>
      <c r="AH190" s="175"/>
      <c r="AI190" s="176" t="s">
        <v>6</v>
      </c>
      <c r="AJ190" s="173"/>
      <c r="AK190" s="173"/>
      <c r="AL190" s="173"/>
      <c r="AM190" s="174"/>
      <c r="AN190" s="172" t="s">
        <v>7</v>
      </c>
      <c r="AO190" s="173"/>
      <c r="AP190" s="173"/>
      <c r="AQ190" s="173"/>
      <c r="AR190" s="175"/>
      <c r="AU190" s="176" t="s">
        <v>3</v>
      </c>
      <c r="AV190" s="173"/>
      <c r="AW190" s="173"/>
      <c r="AX190" s="173"/>
      <c r="AY190" s="174"/>
      <c r="AZ190" s="173" t="s">
        <v>8</v>
      </c>
      <c r="BA190" s="173"/>
      <c r="BB190" s="173"/>
      <c r="BC190" s="173"/>
      <c r="BD190" s="175"/>
    </row>
    <row r="191" spans="2:56">
      <c r="B191" s="167"/>
      <c r="C191" s="6" t="s">
        <v>9</v>
      </c>
      <c r="D191" s="7" t="s">
        <v>10</v>
      </c>
      <c r="E191" s="7" t="s">
        <v>11</v>
      </c>
      <c r="F191" s="7" t="s">
        <v>12</v>
      </c>
      <c r="G191" s="7" t="s">
        <v>13</v>
      </c>
      <c r="H191" s="7" t="s">
        <v>9</v>
      </c>
      <c r="I191" s="7" t="s">
        <v>10</v>
      </c>
      <c r="J191" s="7" t="s">
        <v>11</v>
      </c>
      <c r="K191" s="7" t="s">
        <v>12</v>
      </c>
      <c r="L191" s="8" t="s">
        <v>13</v>
      </c>
      <c r="M191" s="6" t="s">
        <v>9</v>
      </c>
      <c r="N191" s="7" t="s">
        <v>10</v>
      </c>
      <c r="O191" s="7" t="s">
        <v>11</v>
      </c>
      <c r="P191" s="7" t="s">
        <v>12</v>
      </c>
      <c r="Q191" s="7" t="s">
        <v>13</v>
      </c>
      <c r="R191" s="7" t="s">
        <v>9</v>
      </c>
      <c r="S191" s="7" t="s">
        <v>10</v>
      </c>
      <c r="T191" s="7" t="s">
        <v>11</v>
      </c>
      <c r="U191" s="7" t="s">
        <v>12</v>
      </c>
      <c r="V191" s="8" t="s">
        <v>13</v>
      </c>
      <c r="X191" s="167"/>
      <c r="Y191" s="6" t="s">
        <v>9</v>
      </c>
      <c r="Z191" s="7" t="s">
        <v>10</v>
      </c>
      <c r="AA191" s="7" t="s">
        <v>11</v>
      </c>
      <c r="AB191" s="7" t="s">
        <v>12</v>
      </c>
      <c r="AC191" s="7" t="s">
        <v>13</v>
      </c>
      <c r="AD191" s="7" t="s">
        <v>9</v>
      </c>
      <c r="AE191" s="7" t="s">
        <v>10</v>
      </c>
      <c r="AF191" s="7" t="s">
        <v>11</v>
      </c>
      <c r="AG191" s="7" t="s">
        <v>12</v>
      </c>
      <c r="AH191" s="8" t="s">
        <v>13</v>
      </c>
      <c r="AI191" s="6" t="s">
        <v>9</v>
      </c>
      <c r="AJ191" s="7" t="s">
        <v>10</v>
      </c>
      <c r="AK191" s="7" t="s">
        <v>11</v>
      </c>
      <c r="AL191" s="7" t="s">
        <v>12</v>
      </c>
      <c r="AM191" s="7" t="s">
        <v>13</v>
      </c>
      <c r="AN191" s="7" t="s">
        <v>9</v>
      </c>
      <c r="AO191" s="7" t="s">
        <v>10</v>
      </c>
      <c r="AP191" s="7" t="s">
        <v>11</v>
      </c>
      <c r="AQ191" s="7" t="s">
        <v>12</v>
      </c>
      <c r="AR191" s="8" t="s">
        <v>13</v>
      </c>
      <c r="AU191" s="9" t="s">
        <v>9</v>
      </c>
      <c r="AV191" s="7" t="s">
        <v>10</v>
      </c>
      <c r="AW191" s="7" t="s">
        <v>11</v>
      </c>
      <c r="AX191" s="7" t="s">
        <v>12</v>
      </c>
      <c r="AY191" s="7" t="s">
        <v>13</v>
      </c>
      <c r="AZ191" s="6" t="s">
        <v>9</v>
      </c>
      <c r="BA191" s="7" t="s">
        <v>10</v>
      </c>
      <c r="BB191" s="7" t="s">
        <v>11</v>
      </c>
      <c r="BC191" s="7" t="s">
        <v>12</v>
      </c>
      <c r="BD191" s="8" t="s">
        <v>13</v>
      </c>
    </row>
    <row r="192" spans="2:56">
      <c r="B192" s="10" t="s">
        <v>14</v>
      </c>
      <c r="C192" s="51">
        <v>-2.4</v>
      </c>
      <c r="D192" s="52">
        <v>0</v>
      </c>
      <c r="E192" s="52">
        <v>-5</v>
      </c>
      <c r="F192" s="52">
        <v>-60.2</v>
      </c>
      <c r="G192" s="53">
        <v>-50.9</v>
      </c>
      <c r="H192" s="54">
        <v>118.5</v>
      </c>
      <c r="I192" s="52">
        <v>0</v>
      </c>
      <c r="J192" s="52">
        <v>0</v>
      </c>
      <c r="K192" s="52">
        <v>0</v>
      </c>
      <c r="L192" s="55">
        <v>0</v>
      </c>
      <c r="M192" s="11">
        <v>0</v>
      </c>
      <c r="N192" s="12">
        <v>0</v>
      </c>
      <c r="O192" s="12">
        <v>0</v>
      </c>
      <c r="P192" s="12">
        <v>0</v>
      </c>
      <c r="Q192" s="13">
        <v>0</v>
      </c>
      <c r="R192" s="14">
        <v>0</v>
      </c>
      <c r="S192" s="12">
        <v>0</v>
      </c>
      <c r="T192" s="12">
        <v>0</v>
      </c>
      <c r="U192" s="12">
        <v>0</v>
      </c>
      <c r="V192" s="15">
        <v>0</v>
      </c>
      <c r="X192" s="10" t="s">
        <v>14</v>
      </c>
      <c r="Y192" s="56">
        <v>0</v>
      </c>
      <c r="Z192" s="57">
        <v>0</v>
      </c>
      <c r="AA192" s="57">
        <v>0</v>
      </c>
      <c r="AB192" s="57">
        <v>0</v>
      </c>
      <c r="AC192" s="58">
        <v>0</v>
      </c>
      <c r="AD192" s="59">
        <v>0</v>
      </c>
      <c r="AE192" s="57">
        <v>0</v>
      </c>
      <c r="AF192" s="57">
        <v>0</v>
      </c>
      <c r="AG192" s="57">
        <v>0</v>
      </c>
      <c r="AH192" s="60">
        <v>0</v>
      </c>
      <c r="AI192" s="11">
        <v>0</v>
      </c>
      <c r="AJ192" s="12">
        <v>0</v>
      </c>
      <c r="AK192" s="12">
        <v>0</v>
      </c>
      <c r="AL192" s="12">
        <v>0</v>
      </c>
      <c r="AM192" s="13">
        <v>0</v>
      </c>
      <c r="AN192" s="14">
        <v>0</v>
      </c>
      <c r="AO192" s="12">
        <v>0</v>
      </c>
      <c r="AP192" s="12">
        <v>0</v>
      </c>
      <c r="AQ192" s="12">
        <v>0</v>
      </c>
      <c r="AR192" s="15">
        <v>0</v>
      </c>
      <c r="AU192" s="16">
        <v>38.619134432882433</v>
      </c>
      <c r="AV192" s="12">
        <v>57.499777346424104</v>
      </c>
      <c r="AW192" s="12">
        <v>101.6648221305519</v>
      </c>
      <c r="AX192" s="12">
        <v>164.64742438780732</v>
      </c>
      <c r="AY192" s="15">
        <v>386.19793004730195</v>
      </c>
      <c r="AZ192" s="16">
        <v>38.619134432882433</v>
      </c>
      <c r="BA192" s="12">
        <v>57.499777346424104</v>
      </c>
      <c r="BB192" s="12">
        <v>101.6648221305519</v>
      </c>
      <c r="BC192" s="12">
        <v>164.64742438780732</v>
      </c>
      <c r="BD192" s="15">
        <v>386.19793004730195</v>
      </c>
    </row>
    <row r="193" spans="2:56">
      <c r="B193" s="17" t="s">
        <v>15</v>
      </c>
      <c r="C193" s="61">
        <v>0</v>
      </c>
      <c r="D193" s="62">
        <v>0</v>
      </c>
      <c r="E193" s="62">
        <v>0</v>
      </c>
      <c r="F193" s="62">
        <v>0</v>
      </c>
      <c r="G193" s="63">
        <v>0</v>
      </c>
      <c r="H193" s="64">
        <v>0</v>
      </c>
      <c r="I193" s="62">
        <v>0</v>
      </c>
      <c r="J193" s="62">
        <v>0</v>
      </c>
      <c r="K193" s="62">
        <v>0</v>
      </c>
      <c r="L193" s="65">
        <v>0</v>
      </c>
      <c r="M193" s="18">
        <v>0</v>
      </c>
      <c r="N193" s="19">
        <v>0</v>
      </c>
      <c r="O193" s="19">
        <v>-100</v>
      </c>
      <c r="P193" s="19">
        <v>-10.600000000000001</v>
      </c>
      <c r="Q193" s="20">
        <v>-6.8</v>
      </c>
      <c r="R193" s="21">
        <v>117.39999999999999</v>
      </c>
      <c r="S193" s="19">
        <v>0</v>
      </c>
      <c r="T193" s="19">
        <v>0</v>
      </c>
      <c r="U193" s="19">
        <v>0</v>
      </c>
      <c r="V193" s="22">
        <v>0</v>
      </c>
      <c r="X193" s="17" t="s">
        <v>15</v>
      </c>
      <c r="Y193" s="66">
        <v>0</v>
      </c>
      <c r="Z193" s="67">
        <v>0</v>
      </c>
      <c r="AA193" s="67">
        <v>0</v>
      </c>
      <c r="AB193" s="67">
        <v>0</v>
      </c>
      <c r="AC193" s="68">
        <v>0</v>
      </c>
      <c r="AD193" s="69">
        <v>0</v>
      </c>
      <c r="AE193" s="67">
        <v>0</v>
      </c>
      <c r="AF193" s="67">
        <v>0</v>
      </c>
      <c r="AG193" s="67">
        <v>0</v>
      </c>
      <c r="AH193" s="70">
        <v>0</v>
      </c>
      <c r="AI193" s="18">
        <v>0</v>
      </c>
      <c r="AJ193" s="19">
        <v>0</v>
      </c>
      <c r="AK193" s="19">
        <v>0</v>
      </c>
      <c r="AL193" s="19">
        <v>0</v>
      </c>
      <c r="AM193" s="20">
        <v>0</v>
      </c>
      <c r="AN193" s="21">
        <v>0</v>
      </c>
      <c r="AO193" s="19">
        <v>0</v>
      </c>
      <c r="AP193" s="19">
        <v>0</v>
      </c>
      <c r="AQ193" s="19">
        <v>0</v>
      </c>
      <c r="AR193" s="22">
        <v>0</v>
      </c>
      <c r="AU193" s="23">
        <v>55.170192046974897</v>
      </c>
      <c r="AV193" s="19">
        <v>82.14253906632014</v>
      </c>
      <c r="AW193" s="19">
        <v>145.23546018650271</v>
      </c>
      <c r="AX193" s="19">
        <v>235.21060626829615</v>
      </c>
      <c r="AY193" s="22">
        <v>551.71132863900277</v>
      </c>
      <c r="AZ193" s="23">
        <v>55.170192046974897</v>
      </c>
      <c r="BA193" s="19">
        <v>82.14253906632014</v>
      </c>
      <c r="BB193" s="19">
        <v>145.23546018650271</v>
      </c>
      <c r="BC193" s="19">
        <v>235.21060626829615</v>
      </c>
      <c r="BD193" s="22">
        <v>551.71132863900277</v>
      </c>
    </row>
    <row r="194" spans="2:56">
      <c r="B194" s="17" t="s">
        <v>16</v>
      </c>
      <c r="C194" s="61">
        <v>0</v>
      </c>
      <c r="D194" s="62">
        <v>0</v>
      </c>
      <c r="E194" s="62">
        <v>0</v>
      </c>
      <c r="F194" s="62">
        <v>-1</v>
      </c>
      <c r="G194" s="63">
        <v>0</v>
      </c>
      <c r="H194" s="64">
        <v>1</v>
      </c>
      <c r="I194" s="62">
        <v>0</v>
      </c>
      <c r="J194" s="62">
        <v>0</v>
      </c>
      <c r="K194" s="62">
        <v>0</v>
      </c>
      <c r="L194" s="65">
        <v>0</v>
      </c>
      <c r="M194" s="18">
        <v>0</v>
      </c>
      <c r="N194" s="19">
        <v>0</v>
      </c>
      <c r="O194" s="19">
        <v>0</v>
      </c>
      <c r="P194" s="19">
        <v>0</v>
      </c>
      <c r="Q194" s="20">
        <v>-2.8</v>
      </c>
      <c r="R194" s="21">
        <v>2.8</v>
      </c>
      <c r="S194" s="19">
        <v>0</v>
      </c>
      <c r="T194" s="19">
        <v>0</v>
      </c>
      <c r="U194" s="19">
        <v>0</v>
      </c>
      <c r="V194" s="22">
        <v>0</v>
      </c>
      <c r="X194" s="17" t="s">
        <v>16</v>
      </c>
      <c r="Y194" s="66">
        <v>0</v>
      </c>
      <c r="Z194" s="67">
        <v>0</v>
      </c>
      <c r="AA194" s="67">
        <v>0</v>
      </c>
      <c r="AB194" s="67">
        <v>0</v>
      </c>
      <c r="AC194" s="68">
        <v>0</v>
      </c>
      <c r="AD194" s="69">
        <v>0</v>
      </c>
      <c r="AE194" s="67">
        <v>0</v>
      </c>
      <c r="AF194" s="67">
        <v>0</v>
      </c>
      <c r="AG194" s="67">
        <v>0</v>
      </c>
      <c r="AH194" s="70">
        <v>0</v>
      </c>
      <c r="AI194" s="18">
        <v>0</v>
      </c>
      <c r="AJ194" s="19">
        <v>0</v>
      </c>
      <c r="AK194" s="19">
        <v>0</v>
      </c>
      <c r="AL194" s="19">
        <v>0</v>
      </c>
      <c r="AM194" s="20">
        <v>0</v>
      </c>
      <c r="AN194" s="21">
        <v>0</v>
      </c>
      <c r="AO194" s="19">
        <v>0</v>
      </c>
      <c r="AP194" s="19">
        <v>0</v>
      </c>
      <c r="AQ194" s="19">
        <v>0</v>
      </c>
      <c r="AR194" s="22">
        <v>0</v>
      </c>
      <c r="AU194" s="23">
        <v>82.755288070462342</v>
      </c>
      <c r="AV194" s="19">
        <v>123.2138085994802</v>
      </c>
      <c r="AW194" s="19">
        <v>217.85319027975405</v>
      </c>
      <c r="AX194" s="19">
        <v>352.81590940244422</v>
      </c>
      <c r="AY194" s="22">
        <v>827.5669929585041</v>
      </c>
      <c r="AZ194" s="23">
        <v>82.755288070462342</v>
      </c>
      <c r="BA194" s="19">
        <v>123.2138085994802</v>
      </c>
      <c r="BB194" s="19">
        <v>217.85319027975405</v>
      </c>
      <c r="BC194" s="19">
        <v>352.81590940244422</v>
      </c>
      <c r="BD194" s="22">
        <v>827.5669929585041</v>
      </c>
    </row>
    <row r="195" spans="2:56" ht="12.75" thickBot="1">
      <c r="B195" s="24" t="s">
        <v>17</v>
      </c>
      <c r="C195" s="71">
        <v>0</v>
      </c>
      <c r="D195" s="72">
        <v>0</v>
      </c>
      <c r="E195" s="72">
        <v>0</v>
      </c>
      <c r="F195" s="72">
        <v>0</v>
      </c>
      <c r="G195" s="73">
        <v>-0.7</v>
      </c>
      <c r="H195" s="74">
        <v>0.7</v>
      </c>
      <c r="I195" s="72">
        <v>0</v>
      </c>
      <c r="J195" s="72">
        <v>0</v>
      </c>
      <c r="K195" s="72">
        <v>0</v>
      </c>
      <c r="L195" s="75">
        <v>0</v>
      </c>
      <c r="M195" s="25">
        <v>0</v>
      </c>
      <c r="N195" s="26">
        <v>0</v>
      </c>
      <c r="O195" s="26">
        <v>0</v>
      </c>
      <c r="P195" s="26">
        <v>0</v>
      </c>
      <c r="Q195" s="27">
        <v>0</v>
      </c>
      <c r="R195" s="28">
        <v>0</v>
      </c>
      <c r="S195" s="26">
        <v>0</v>
      </c>
      <c r="T195" s="26">
        <v>0</v>
      </c>
      <c r="U195" s="26">
        <v>0</v>
      </c>
      <c r="V195" s="29">
        <v>0</v>
      </c>
      <c r="X195" s="24" t="s">
        <v>17</v>
      </c>
      <c r="Y195" s="76">
        <v>0</v>
      </c>
      <c r="Z195" s="77">
        <v>0</v>
      </c>
      <c r="AA195" s="77">
        <v>0</v>
      </c>
      <c r="AB195" s="77">
        <v>0</v>
      </c>
      <c r="AC195" s="78">
        <v>0</v>
      </c>
      <c r="AD195" s="79">
        <v>0</v>
      </c>
      <c r="AE195" s="77">
        <v>0</v>
      </c>
      <c r="AF195" s="77">
        <v>0</v>
      </c>
      <c r="AG195" s="77">
        <v>0</v>
      </c>
      <c r="AH195" s="80">
        <v>0</v>
      </c>
      <c r="AI195" s="25">
        <v>0</v>
      </c>
      <c r="AJ195" s="26">
        <v>0</v>
      </c>
      <c r="AK195" s="26">
        <v>0</v>
      </c>
      <c r="AL195" s="26">
        <v>0</v>
      </c>
      <c r="AM195" s="27">
        <v>0</v>
      </c>
      <c r="AN195" s="28">
        <v>0</v>
      </c>
      <c r="AO195" s="26">
        <v>0</v>
      </c>
      <c r="AP195" s="26">
        <v>0</v>
      </c>
      <c r="AQ195" s="26">
        <v>0</v>
      </c>
      <c r="AR195" s="29">
        <v>0</v>
      </c>
      <c r="AU195" s="30">
        <v>137.92548011743725</v>
      </c>
      <c r="AV195" s="26">
        <v>205.35634766580037</v>
      </c>
      <c r="AW195" s="26">
        <v>363.08865046625681</v>
      </c>
      <c r="AX195" s="26">
        <v>588.02651567074042</v>
      </c>
      <c r="AY195" s="29">
        <v>1379.2783215975069</v>
      </c>
      <c r="AZ195" s="30">
        <v>137.92548011743725</v>
      </c>
      <c r="BA195" s="26">
        <v>205.35634766580037</v>
      </c>
      <c r="BB195" s="26">
        <v>363.08865046625681</v>
      </c>
      <c r="BC195" s="26">
        <v>588.02651567074042</v>
      </c>
      <c r="BD195" s="29">
        <v>1379.2783215975069</v>
      </c>
    </row>
    <row r="196" spans="2:56" ht="12.75" thickBot="1">
      <c r="B196" s="31"/>
      <c r="C196" s="32"/>
      <c r="D196" s="31"/>
      <c r="E196" s="31"/>
      <c r="F196" s="31"/>
      <c r="G196" s="32"/>
      <c r="H196" s="31"/>
      <c r="I196" s="31"/>
      <c r="J196" s="31"/>
      <c r="K196" s="31"/>
      <c r="L196" s="32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X196" s="31"/>
      <c r="Y196" s="32"/>
      <c r="Z196" s="31"/>
      <c r="AA196" s="31"/>
      <c r="AB196" s="31"/>
      <c r="AC196" s="32"/>
      <c r="AD196" s="31"/>
      <c r="AE196" s="31"/>
      <c r="AF196" s="31"/>
      <c r="AG196" s="31"/>
      <c r="AH196" s="32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U196" s="33"/>
      <c r="AV196" s="33"/>
      <c r="AW196" s="33"/>
      <c r="AX196" s="33"/>
      <c r="AY196" s="33"/>
      <c r="AZ196" s="33"/>
      <c r="BA196" s="33"/>
      <c r="BB196" s="33"/>
      <c r="BC196" s="33"/>
      <c r="BD196" s="33"/>
    </row>
    <row r="197" spans="2:56" ht="13.5" thickBot="1">
      <c r="B197" s="34" t="s">
        <v>18</v>
      </c>
      <c r="C197" s="35">
        <f>M197</f>
        <v>-120.19999999999999</v>
      </c>
      <c r="D197" s="35"/>
      <c r="E197" s="36"/>
      <c r="F197" s="36"/>
      <c r="G197" s="36"/>
      <c r="H197" s="35">
        <f>R197</f>
        <v>120.19999999999999</v>
      </c>
      <c r="I197" s="35"/>
      <c r="J197" s="38"/>
      <c r="K197" s="38"/>
      <c r="L197" s="34"/>
      <c r="M197" s="35">
        <f>SUM(M192:Q195)</f>
        <v>-120.19999999999999</v>
      </c>
      <c r="N197" s="39" t="str">
        <f>IF(M197=C197,"Pass","Fail")</f>
        <v>Pass</v>
      </c>
      <c r="O197" s="36"/>
      <c r="P197" s="36"/>
      <c r="Q197" s="36"/>
      <c r="R197" s="35">
        <f>SUM(R192:V195)</f>
        <v>120.19999999999999</v>
      </c>
      <c r="S197" s="39" t="str">
        <f>IF(R197=H197,"Pass","Fail")</f>
        <v>Pass</v>
      </c>
      <c r="T197" s="36"/>
      <c r="U197" s="36"/>
      <c r="V197" s="36"/>
      <c r="W197" s="36"/>
      <c r="X197" s="34" t="s">
        <v>18</v>
      </c>
      <c r="Y197" s="35">
        <f>SUM(Y192:AC195)</f>
        <v>0</v>
      </c>
      <c r="Z197" s="35"/>
      <c r="AA197" s="36"/>
      <c r="AB197" s="36"/>
      <c r="AC197" s="36"/>
      <c r="AD197" s="35">
        <f>SUM(AD192:AH195)</f>
        <v>0</v>
      </c>
      <c r="AE197" s="35"/>
      <c r="AF197" s="38"/>
      <c r="AG197" s="38"/>
      <c r="AH197" s="34"/>
      <c r="AI197" s="35">
        <f>SUM(AI192:AM195)</f>
        <v>0</v>
      </c>
      <c r="AJ197" s="39" t="str">
        <f>IF(AI197=Y197,"Pass","Fail")</f>
        <v>Pass</v>
      </c>
      <c r="AK197" s="36"/>
      <c r="AL197" s="36"/>
      <c r="AM197" s="36"/>
      <c r="AN197" s="35">
        <f>SUM(AN192:AR195)</f>
        <v>0</v>
      </c>
      <c r="AO197" s="39" t="str">
        <f>IF(AN197=AD197,"Pass","Fail")</f>
        <v>Pass</v>
      </c>
      <c r="AP197" s="36"/>
      <c r="AQ197" s="36"/>
      <c r="AR197" s="36"/>
      <c r="AU197"/>
      <c r="AV197"/>
      <c r="AW197"/>
      <c r="AX197"/>
      <c r="AY197"/>
      <c r="AZ197"/>
      <c r="BA197"/>
      <c r="BB197"/>
      <c r="BC197"/>
      <c r="BD197"/>
    </row>
    <row r="198" spans="2:56" ht="13.5" thickBot="1">
      <c r="B198" s="40" t="s">
        <v>20</v>
      </c>
      <c r="C198" s="41">
        <f>SUM(C192:E195)</f>
        <v>-7.4</v>
      </c>
      <c r="D198" s="42">
        <f>IFERROR(SUM(C192:E195)/SUM(C192:G195),0)</f>
        <v>6.156405990016639E-2</v>
      </c>
      <c r="E198" s="43"/>
      <c r="F198" s="43"/>
      <c r="G198" s="43"/>
      <c r="H198" s="42"/>
      <c r="I198" s="42"/>
      <c r="J198" s="43"/>
      <c r="K198" s="43"/>
      <c r="L198" s="43"/>
      <c r="M198" s="41">
        <f>SUM(M192:N195)</f>
        <v>0</v>
      </c>
      <c r="N198" s="42">
        <f>IFERROR(SUM(M192:N195)/SUM(M192:Q195),0)</f>
        <v>0</v>
      </c>
      <c r="O198" s="39" t="str">
        <f>IF(N198&lt;=D198,"Pass","Fail")</f>
        <v>Pass</v>
      </c>
      <c r="P198" s="43"/>
      <c r="Q198" s="43"/>
      <c r="R198" s="42"/>
      <c r="S198" s="43"/>
      <c r="T198" s="43"/>
      <c r="U198" s="43"/>
      <c r="V198" s="43"/>
      <c r="W198" s="43"/>
      <c r="X198" s="40" t="s">
        <v>20</v>
      </c>
      <c r="Y198" s="41">
        <f>SUM(Y192:AA195)</f>
        <v>0</v>
      </c>
      <c r="Z198" s="42">
        <f>IFERROR(SUM(Y192:AA195)/SUM(Y192:AC195),0)</f>
        <v>0</v>
      </c>
      <c r="AA198" s="43"/>
      <c r="AB198" s="43"/>
      <c r="AC198" s="43"/>
      <c r="AD198" s="42"/>
      <c r="AE198" s="43"/>
      <c r="AF198" s="43"/>
      <c r="AG198" s="43"/>
      <c r="AH198" s="43"/>
      <c r="AI198" s="41">
        <f>SUM(AI192:AJ195)</f>
        <v>0</v>
      </c>
      <c r="AJ198" s="42">
        <f>IFERROR(SUM(AI192:AJ195)/SUM(AI192:AM195),0)</f>
        <v>0</v>
      </c>
      <c r="AK198" s="39" t="str">
        <f>IF(AJ198&lt;=Z198,"Pass","Fail")</f>
        <v>Pass</v>
      </c>
      <c r="AL198" s="43"/>
      <c r="AM198" s="43"/>
      <c r="AN198" s="42"/>
      <c r="AO198" s="43"/>
      <c r="AP198" s="43"/>
      <c r="AQ198" s="43"/>
      <c r="AR198" s="43"/>
      <c r="AU198"/>
      <c r="AV198"/>
      <c r="AW198"/>
      <c r="AX198"/>
      <c r="AY198"/>
      <c r="AZ198"/>
      <c r="BA198"/>
      <c r="BB198"/>
      <c r="BC198"/>
      <c r="BD198"/>
    </row>
    <row r="199" spans="2:56">
      <c r="B199" s="44" t="s">
        <v>21</v>
      </c>
      <c r="C199" s="45">
        <f>SUMPRODUCT(C192:G195,AU192:AY195)</f>
        <v>-31488.570355366046</v>
      </c>
      <c r="D199" s="48"/>
      <c r="E199" s="48"/>
      <c r="F199" s="48"/>
      <c r="G199" s="48"/>
      <c r="H199" s="48"/>
      <c r="I199" s="48"/>
      <c r="J199" s="48"/>
      <c r="K199" s="48"/>
      <c r="L199" s="48"/>
      <c r="M199" s="45">
        <f>SUMPRODUCT(M192:Q195,AZ192:BD195)</f>
        <v>-23085.603060123241</v>
      </c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4" t="s">
        <v>21</v>
      </c>
      <c r="Y199" s="45">
        <f>SUMPRODUCT(Y192:AC195,AU192:AY195)</f>
        <v>0</v>
      </c>
      <c r="Z199" s="48"/>
      <c r="AA199" s="48"/>
      <c r="AB199" s="48"/>
      <c r="AC199" s="48"/>
      <c r="AD199" s="48"/>
      <c r="AE199" s="48"/>
      <c r="AF199" s="48"/>
      <c r="AG199" s="48"/>
      <c r="AH199" s="48"/>
      <c r="AI199" s="45">
        <f>SUMPRODUCT(AI192:AM195,AZ192:BD195)</f>
        <v>0</v>
      </c>
      <c r="AJ199" s="48"/>
      <c r="AK199" s="48"/>
      <c r="AL199" s="48"/>
      <c r="AM199" s="48"/>
      <c r="AN199" s="48"/>
      <c r="AO199" s="48"/>
      <c r="AP199" s="48"/>
      <c r="AQ199" s="48"/>
      <c r="AR199" s="48"/>
      <c r="AU199" s="49"/>
      <c r="AZ199" s="49"/>
    </row>
    <row r="200" spans="2:56" s="33" customFormat="1" ht="12.75" thickBot="1">
      <c r="B200" s="31"/>
      <c r="C200" s="32"/>
      <c r="D200" s="31"/>
      <c r="E200" s="31"/>
      <c r="F200" s="31"/>
      <c r="G200" s="32"/>
      <c r="H200" s="31"/>
      <c r="I200" s="31"/>
      <c r="J200" s="31"/>
      <c r="K200" s="31"/>
      <c r="L200" s="32" t="s">
        <v>23</v>
      </c>
      <c r="M200" s="50">
        <f>SUMPRODUCT(R192:V195,AZ192:BD195)+SUMPRODUCT(M192:Q195,AZ192:BD195)</f>
        <v>-16376.907707211096</v>
      </c>
      <c r="X200" s="31"/>
      <c r="Y200" s="32"/>
      <c r="Z200" s="31"/>
      <c r="AA200" s="31"/>
      <c r="AB200" s="31"/>
      <c r="AC200" s="32"/>
      <c r="AD200" s="31"/>
      <c r="AE200" s="31"/>
      <c r="AF200" s="31"/>
      <c r="AG200" s="31"/>
      <c r="AH200" s="32" t="s">
        <v>23</v>
      </c>
      <c r="AI200" s="50">
        <f>SUMPRODUCT(AN192:AR195,AZ192:BD195)+SUMPRODUCT(AI192:AM195,AZ192:BD195)</f>
        <v>0</v>
      </c>
    </row>
    <row r="201" spans="2:56" ht="13.5" thickBot="1">
      <c r="B201" s="3" t="s">
        <v>36</v>
      </c>
      <c r="C201" s="4"/>
      <c r="D201" s="4"/>
      <c r="E201" s="4"/>
      <c r="F201" s="5"/>
      <c r="L201"/>
      <c r="X201" s="3" t="s">
        <v>36</v>
      </c>
      <c r="Y201" s="4"/>
      <c r="Z201" s="4"/>
      <c r="AA201" s="4"/>
      <c r="AB201" s="5"/>
      <c r="AH201"/>
    </row>
    <row r="202" spans="2:56" ht="12.75" thickBot="1"/>
    <row r="203" spans="2:56">
      <c r="B203" s="165"/>
      <c r="C203" s="168" t="s">
        <v>3</v>
      </c>
      <c r="D203" s="169"/>
      <c r="E203" s="169"/>
      <c r="F203" s="169"/>
      <c r="G203" s="169"/>
      <c r="H203" s="169"/>
      <c r="I203" s="169"/>
      <c r="J203" s="169"/>
      <c r="K203" s="169"/>
      <c r="L203" s="169"/>
      <c r="M203" s="169" t="s">
        <v>4</v>
      </c>
      <c r="N203" s="169"/>
      <c r="O203" s="169"/>
      <c r="P203" s="169"/>
      <c r="Q203" s="169"/>
      <c r="R203" s="169"/>
      <c r="S203" s="169"/>
      <c r="T203" s="169"/>
      <c r="U203" s="169"/>
      <c r="V203" s="169"/>
      <c r="X203" s="165"/>
      <c r="Y203" s="168" t="s">
        <v>3</v>
      </c>
      <c r="Z203" s="169"/>
      <c r="AA203" s="169"/>
      <c r="AB203" s="169"/>
      <c r="AC203" s="169"/>
      <c r="AD203" s="169"/>
      <c r="AE203" s="169"/>
      <c r="AF203" s="169"/>
      <c r="AG203" s="169"/>
      <c r="AH203" s="169"/>
      <c r="AI203" s="169" t="s">
        <v>4</v>
      </c>
      <c r="AJ203" s="169"/>
      <c r="AK203" s="169"/>
      <c r="AL203" s="169"/>
      <c r="AM203" s="169"/>
      <c r="AN203" s="169"/>
      <c r="AO203" s="169"/>
      <c r="AP203" s="169"/>
      <c r="AQ203" s="169"/>
      <c r="AR203" s="169"/>
      <c r="AU203" s="170" t="s">
        <v>5</v>
      </c>
      <c r="AV203" s="169"/>
      <c r="AW203" s="169"/>
      <c r="AX203" s="169"/>
      <c r="AY203" s="169"/>
      <c r="AZ203" s="169"/>
      <c r="BA203" s="169"/>
      <c r="BB203" s="169"/>
      <c r="BC203" s="169"/>
      <c r="BD203" s="171"/>
    </row>
    <row r="204" spans="2:56">
      <c r="B204" s="166"/>
      <c r="C204" s="172" t="s">
        <v>6</v>
      </c>
      <c r="D204" s="173"/>
      <c r="E204" s="173"/>
      <c r="F204" s="173"/>
      <c r="G204" s="174"/>
      <c r="H204" s="172" t="s">
        <v>7</v>
      </c>
      <c r="I204" s="173"/>
      <c r="J204" s="173"/>
      <c r="K204" s="173"/>
      <c r="L204" s="175"/>
      <c r="M204" s="176" t="s">
        <v>6</v>
      </c>
      <c r="N204" s="173"/>
      <c r="O204" s="173"/>
      <c r="P204" s="173"/>
      <c r="Q204" s="174"/>
      <c r="R204" s="172" t="s">
        <v>7</v>
      </c>
      <c r="S204" s="173"/>
      <c r="T204" s="173"/>
      <c r="U204" s="173"/>
      <c r="V204" s="175"/>
      <c r="X204" s="166"/>
      <c r="Y204" s="172" t="s">
        <v>6</v>
      </c>
      <c r="Z204" s="173"/>
      <c r="AA204" s="173"/>
      <c r="AB204" s="173"/>
      <c r="AC204" s="174"/>
      <c r="AD204" s="172" t="s">
        <v>7</v>
      </c>
      <c r="AE204" s="173"/>
      <c r="AF204" s="173"/>
      <c r="AG204" s="173"/>
      <c r="AH204" s="175"/>
      <c r="AI204" s="176" t="s">
        <v>6</v>
      </c>
      <c r="AJ204" s="173"/>
      <c r="AK204" s="173"/>
      <c r="AL204" s="173"/>
      <c r="AM204" s="174"/>
      <c r="AN204" s="172" t="s">
        <v>7</v>
      </c>
      <c r="AO204" s="173"/>
      <c r="AP204" s="173"/>
      <c r="AQ204" s="173"/>
      <c r="AR204" s="175"/>
      <c r="AU204" s="176" t="s">
        <v>3</v>
      </c>
      <c r="AV204" s="173"/>
      <c r="AW204" s="173"/>
      <c r="AX204" s="173"/>
      <c r="AY204" s="174"/>
      <c r="AZ204" s="173" t="s">
        <v>8</v>
      </c>
      <c r="BA204" s="173"/>
      <c r="BB204" s="173"/>
      <c r="BC204" s="173"/>
      <c r="BD204" s="175"/>
    </row>
    <row r="205" spans="2:56">
      <c r="B205" s="167"/>
      <c r="C205" s="6" t="s">
        <v>9</v>
      </c>
      <c r="D205" s="7" t="s">
        <v>10</v>
      </c>
      <c r="E205" s="7" t="s">
        <v>11</v>
      </c>
      <c r="F205" s="7" t="s">
        <v>12</v>
      </c>
      <c r="G205" s="7" t="s">
        <v>13</v>
      </c>
      <c r="H205" s="7" t="s">
        <v>9</v>
      </c>
      <c r="I205" s="7" t="s">
        <v>10</v>
      </c>
      <c r="J205" s="7" t="s">
        <v>11</v>
      </c>
      <c r="K205" s="7" t="s">
        <v>12</v>
      </c>
      <c r="L205" s="8" t="s">
        <v>13</v>
      </c>
      <c r="M205" s="6" t="s">
        <v>9</v>
      </c>
      <c r="N205" s="7" t="s">
        <v>10</v>
      </c>
      <c r="O205" s="7" t="s">
        <v>11</v>
      </c>
      <c r="P205" s="7" t="s">
        <v>12</v>
      </c>
      <c r="Q205" s="7" t="s">
        <v>13</v>
      </c>
      <c r="R205" s="7" t="s">
        <v>9</v>
      </c>
      <c r="S205" s="7" t="s">
        <v>10</v>
      </c>
      <c r="T205" s="7" t="s">
        <v>11</v>
      </c>
      <c r="U205" s="7" t="s">
        <v>12</v>
      </c>
      <c r="V205" s="8" t="s">
        <v>13</v>
      </c>
      <c r="X205" s="167"/>
      <c r="Y205" s="6" t="s">
        <v>9</v>
      </c>
      <c r="Z205" s="7" t="s">
        <v>10</v>
      </c>
      <c r="AA205" s="7" t="s">
        <v>11</v>
      </c>
      <c r="AB205" s="7" t="s">
        <v>12</v>
      </c>
      <c r="AC205" s="7" t="s">
        <v>13</v>
      </c>
      <c r="AD205" s="7" t="s">
        <v>9</v>
      </c>
      <c r="AE205" s="7" t="s">
        <v>10</v>
      </c>
      <c r="AF205" s="7" t="s">
        <v>11</v>
      </c>
      <c r="AG205" s="7" t="s">
        <v>12</v>
      </c>
      <c r="AH205" s="8" t="s">
        <v>13</v>
      </c>
      <c r="AI205" s="6" t="s">
        <v>9</v>
      </c>
      <c r="AJ205" s="7" t="s">
        <v>10</v>
      </c>
      <c r="AK205" s="7" t="s">
        <v>11</v>
      </c>
      <c r="AL205" s="7" t="s">
        <v>12</v>
      </c>
      <c r="AM205" s="7" t="s">
        <v>13</v>
      </c>
      <c r="AN205" s="7" t="s">
        <v>9</v>
      </c>
      <c r="AO205" s="7" t="s">
        <v>10</v>
      </c>
      <c r="AP205" s="7" t="s">
        <v>11</v>
      </c>
      <c r="AQ205" s="7" t="s">
        <v>12</v>
      </c>
      <c r="AR205" s="8" t="s">
        <v>13</v>
      </c>
      <c r="AU205" s="9" t="s">
        <v>9</v>
      </c>
      <c r="AV205" s="7" t="s">
        <v>10</v>
      </c>
      <c r="AW205" s="7" t="s">
        <v>11</v>
      </c>
      <c r="AX205" s="7" t="s">
        <v>12</v>
      </c>
      <c r="AY205" s="7" t="s">
        <v>13</v>
      </c>
      <c r="AZ205" s="6" t="s">
        <v>9</v>
      </c>
      <c r="BA205" s="7" t="s">
        <v>10</v>
      </c>
      <c r="BB205" s="7" t="s">
        <v>11</v>
      </c>
      <c r="BC205" s="7" t="s">
        <v>12</v>
      </c>
      <c r="BD205" s="8" t="s">
        <v>13</v>
      </c>
    </row>
    <row r="206" spans="2:56">
      <c r="B206" s="10" t="s">
        <v>14</v>
      </c>
      <c r="C206" s="11">
        <v>0</v>
      </c>
      <c r="D206" s="12">
        <v>0</v>
      </c>
      <c r="E206" s="12">
        <v>0</v>
      </c>
      <c r="F206" s="12">
        <v>0</v>
      </c>
      <c r="G206" s="13">
        <v>0</v>
      </c>
      <c r="H206" s="14">
        <v>0</v>
      </c>
      <c r="I206" s="12">
        <v>0</v>
      </c>
      <c r="J206" s="12">
        <v>0</v>
      </c>
      <c r="K206" s="12">
        <v>0</v>
      </c>
      <c r="L206" s="15">
        <v>0</v>
      </c>
      <c r="M206" s="11">
        <v>0</v>
      </c>
      <c r="N206" s="12">
        <v>0</v>
      </c>
      <c r="O206" s="12">
        <v>0</v>
      </c>
      <c r="P206" s="12">
        <v>0</v>
      </c>
      <c r="Q206" s="13">
        <v>-8</v>
      </c>
      <c r="R206" s="14">
        <v>9</v>
      </c>
      <c r="S206" s="12">
        <v>0</v>
      </c>
      <c r="T206" s="12">
        <v>0</v>
      </c>
      <c r="U206" s="12">
        <v>0</v>
      </c>
      <c r="V206" s="15">
        <v>0</v>
      </c>
      <c r="X206" s="10" t="s">
        <v>14</v>
      </c>
      <c r="Y206" s="11">
        <v>0</v>
      </c>
      <c r="Z206" s="12">
        <v>0</v>
      </c>
      <c r="AA206" s="12">
        <v>0</v>
      </c>
      <c r="AB206" s="12">
        <v>0</v>
      </c>
      <c r="AC206" s="13">
        <v>0</v>
      </c>
      <c r="AD206" s="14">
        <v>0</v>
      </c>
      <c r="AE206" s="12">
        <v>0</v>
      </c>
      <c r="AF206" s="12">
        <v>0</v>
      </c>
      <c r="AG206" s="12">
        <v>0</v>
      </c>
      <c r="AH206" s="15">
        <v>0</v>
      </c>
      <c r="AI206" s="11">
        <v>0</v>
      </c>
      <c r="AJ206" s="12">
        <v>0</v>
      </c>
      <c r="AK206" s="12">
        <v>0</v>
      </c>
      <c r="AL206" s="12">
        <v>0</v>
      </c>
      <c r="AM206" s="13">
        <v>0</v>
      </c>
      <c r="AN206" s="14">
        <v>0</v>
      </c>
      <c r="AO206" s="12">
        <v>0</v>
      </c>
      <c r="AP206" s="12">
        <v>0</v>
      </c>
      <c r="AQ206" s="12">
        <v>0</v>
      </c>
      <c r="AR206" s="15">
        <v>0</v>
      </c>
      <c r="AU206" s="16">
        <v>1846.5126318433906</v>
      </c>
      <c r="AV206" s="12">
        <v>2749.2606128414977</v>
      </c>
      <c r="AW206" s="12">
        <v>4860.9421478472077</v>
      </c>
      <c r="AX206" s="12">
        <v>7872.3553336219657</v>
      </c>
      <c r="AY206" s="15">
        <v>18465.441204112656</v>
      </c>
      <c r="AZ206" s="16">
        <v>1846.5126318433906</v>
      </c>
      <c r="BA206" s="12">
        <v>2749.2606128414977</v>
      </c>
      <c r="BB206" s="12">
        <v>4860.9421478472077</v>
      </c>
      <c r="BC206" s="12">
        <v>7872.3553336219657</v>
      </c>
      <c r="BD206" s="15">
        <v>18465.441204112656</v>
      </c>
    </row>
    <row r="207" spans="2:56">
      <c r="B207" s="17" t="s">
        <v>15</v>
      </c>
      <c r="C207" s="18">
        <v>0</v>
      </c>
      <c r="D207" s="19">
        <v>0</v>
      </c>
      <c r="E207" s="19">
        <v>0</v>
      </c>
      <c r="F207" s="19">
        <v>0</v>
      </c>
      <c r="G207" s="20">
        <v>0</v>
      </c>
      <c r="H207" s="21">
        <v>0</v>
      </c>
      <c r="I207" s="19">
        <v>0</v>
      </c>
      <c r="J207" s="19">
        <v>0</v>
      </c>
      <c r="K207" s="19">
        <v>0</v>
      </c>
      <c r="L207" s="22">
        <v>0</v>
      </c>
      <c r="M207" s="18">
        <v>0</v>
      </c>
      <c r="N207" s="19">
        <v>0</v>
      </c>
      <c r="O207" s="19">
        <v>0</v>
      </c>
      <c r="P207" s="19">
        <v>0</v>
      </c>
      <c r="Q207" s="20">
        <v>0</v>
      </c>
      <c r="R207" s="21">
        <v>0</v>
      </c>
      <c r="S207" s="19">
        <v>0</v>
      </c>
      <c r="T207" s="19">
        <v>0</v>
      </c>
      <c r="U207" s="19">
        <v>0</v>
      </c>
      <c r="V207" s="22">
        <v>0</v>
      </c>
      <c r="X207" s="17" t="s">
        <v>15</v>
      </c>
      <c r="Y207" s="18">
        <v>0</v>
      </c>
      <c r="Z207" s="19">
        <v>0</v>
      </c>
      <c r="AA207" s="19">
        <v>0</v>
      </c>
      <c r="AB207" s="19">
        <v>0</v>
      </c>
      <c r="AC207" s="20">
        <v>0</v>
      </c>
      <c r="AD207" s="21">
        <v>0</v>
      </c>
      <c r="AE207" s="19">
        <v>0</v>
      </c>
      <c r="AF207" s="19">
        <v>0</v>
      </c>
      <c r="AG207" s="19">
        <v>0</v>
      </c>
      <c r="AH207" s="22">
        <v>0</v>
      </c>
      <c r="AI207" s="18">
        <v>0</v>
      </c>
      <c r="AJ207" s="19">
        <v>0</v>
      </c>
      <c r="AK207" s="19">
        <v>0</v>
      </c>
      <c r="AL207" s="19">
        <v>0</v>
      </c>
      <c r="AM207" s="20">
        <v>0</v>
      </c>
      <c r="AN207" s="21">
        <v>0</v>
      </c>
      <c r="AO207" s="19">
        <v>0</v>
      </c>
      <c r="AP207" s="19">
        <v>0</v>
      </c>
      <c r="AQ207" s="19">
        <v>0</v>
      </c>
      <c r="AR207" s="22">
        <v>0</v>
      </c>
      <c r="AU207" s="23">
        <v>2637.8751883477007</v>
      </c>
      <c r="AV207" s="19">
        <v>3927.5151612021391</v>
      </c>
      <c r="AW207" s="19">
        <v>6944.2030683531539</v>
      </c>
      <c r="AX207" s="19">
        <v>11246.221905174236</v>
      </c>
      <c r="AY207" s="22">
        <v>26379.201720160938</v>
      </c>
      <c r="AZ207" s="23">
        <v>2637.8751883477007</v>
      </c>
      <c r="BA207" s="19">
        <v>3927.5151612021391</v>
      </c>
      <c r="BB207" s="19">
        <v>6944.2030683531539</v>
      </c>
      <c r="BC207" s="19">
        <v>11246.221905174236</v>
      </c>
      <c r="BD207" s="22">
        <v>26379.201720160938</v>
      </c>
    </row>
    <row r="208" spans="2:56">
      <c r="B208" s="17" t="s">
        <v>16</v>
      </c>
      <c r="C208" s="18">
        <v>0</v>
      </c>
      <c r="D208" s="19">
        <v>0</v>
      </c>
      <c r="E208" s="19">
        <v>0</v>
      </c>
      <c r="F208" s="19">
        <v>0</v>
      </c>
      <c r="G208" s="20">
        <v>-8</v>
      </c>
      <c r="H208" s="21">
        <v>9</v>
      </c>
      <c r="I208" s="19">
        <v>0</v>
      </c>
      <c r="J208" s="19">
        <v>0</v>
      </c>
      <c r="K208" s="19">
        <v>0</v>
      </c>
      <c r="L208" s="22">
        <v>0</v>
      </c>
      <c r="M208" s="18">
        <v>0</v>
      </c>
      <c r="N208" s="19">
        <v>0</v>
      </c>
      <c r="O208" s="19">
        <v>0</v>
      </c>
      <c r="P208" s="19">
        <v>0</v>
      </c>
      <c r="Q208" s="20">
        <v>0</v>
      </c>
      <c r="R208" s="21">
        <v>0</v>
      </c>
      <c r="S208" s="19">
        <v>0</v>
      </c>
      <c r="T208" s="19">
        <v>0</v>
      </c>
      <c r="U208" s="19">
        <v>0</v>
      </c>
      <c r="V208" s="22">
        <v>0</v>
      </c>
      <c r="X208" s="17" t="s">
        <v>16</v>
      </c>
      <c r="Y208" s="18">
        <v>0</v>
      </c>
      <c r="Z208" s="19">
        <v>0</v>
      </c>
      <c r="AA208" s="19">
        <v>0</v>
      </c>
      <c r="AB208" s="19">
        <v>0</v>
      </c>
      <c r="AC208" s="20">
        <v>0</v>
      </c>
      <c r="AD208" s="21">
        <v>0</v>
      </c>
      <c r="AE208" s="19">
        <v>0</v>
      </c>
      <c r="AF208" s="19">
        <v>0</v>
      </c>
      <c r="AG208" s="19">
        <v>0</v>
      </c>
      <c r="AH208" s="22">
        <v>0</v>
      </c>
      <c r="AI208" s="18">
        <v>0</v>
      </c>
      <c r="AJ208" s="19">
        <v>0</v>
      </c>
      <c r="AK208" s="19">
        <v>0</v>
      </c>
      <c r="AL208" s="19">
        <v>0</v>
      </c>
      <c r="AM208" s="20">
        <v>0</v>
      </c>
      <c r="AN208" s="21">
        <v>0</v>
      </c>
      <c r="AO208" s="19">
        <v>0</v>
      </c>
      <c r="AP208" s="19">
        <v>0</v>
      </c>
      <c r="AQ208" s="19">
        <v>0</v>
      </c>
      <c r="AR208" s="22">
        <v>0</v>
      </c>
      <c r="AU208" s="23">
        <v>3956.8127825215515</v>
      </c>
      <c r="AV208" s="19">
        <v>5891.2727418032091</v>
      </c>
      <c r="AW208" s="19">
        <v>10416.304602529732</v>
      </c>
      <c r="AX208" s="19">
        <v>16869.332857761354</v>
      </c>
      <c r="AY208" s="22">
        <v>39568.802580241405</v>
      </c>
      <c r="AZ208" s="23">
        <v>3956.8127825215515</v>
      </c>
      <c r="BA208" s="19">
        <v>5891.2727418032091</v>
      </c>
      <c r="BB208" s="19">
        <v>10416.304602529732</v>
      </c>
      <c r="BC208" s="19">
        <v>16869.332857761354</v>
      </c>
      <c r="BD208" s="22">
        <v>39568.802580241405</v>
      </c>
    </row>
    <row r="209" spans="2:56" ht="12.75" thickBot="1">
      <c r="B209" s="24" t="s">
        <v>17</v>
      </c>
      <c r="C209" s="25">
        <v>0</v>
      </c>
      <c r="D209" s="26">
        <v>0</v>
      </c>
      <c r="E209" s="26">
        <v>0</v>
      </c>
      <c r="F209" s="26">
        <v>0</v>
      </c>
      <c r="G209" s="27">
        <v>0</v>
      </c>
      <c r="H209" s="28">
        <v>0</v>
      </c>
      <c r="I209" s="26">
        <v>0</v>
      </c>
      <c r="J209" s="26">
        <v>0</v>
      </c>
      <c r="K209" s="26">
        <v>0</v>
      </c>
      <c r="L209" s="29">
        <v>0</v>
      </c>
      <c r="M209" s="25">
        <v>0</v>
      </c>
      <c r="N209" s="26">
        <v>0</v>
      </c>
      <c r="O209" s="26">
        <v>0</v>
      </c>
      <c r="P209" s="26">
        <v>0</v>
      </c>
      <c r="Q209" s="27">
        <v>0</v>
      </c>
      <c r="R209" s="28">
        <v>0</v>
      </c>
      <c r="S209" s="26">
        <v>0</v>
      </c>
      <c r="T209" s="26">
        <v>0</v>
      </c>
      <c r="U209" s="26">
        <v>0</v>
      </c>
      <c r="V209" s="29">
        <v>0</v>
      </c>
      <c r="X209" s="24" t="s">
        <v>17</v>
      </c>
      <c r="Y209" s="25">
        <v>0</v>
      </c>
      <c r="Z209" s="26">
        <v>0</v>
      </c>
      <c r="AA209" s="26">
        <v>0</v>
      </c>
      <c r="AB209" s="26">
        <v>0</v>
      </c>
      <c r="AC209" s="27">
        <v>0</v>
      </c>
      <c r="AD209" s="28">
        <v>0</v>
      </c>
      <c r="AE209" s="26">
        <v>0</v>
      </c>
      <c r="AF209" s="26">
        <v>0</v>
      </c>
      <c r="AG209" s="26">
        <v>0</v>
      </c>
      <c r="AH209" s="29">
        <v>0</v>
      </c>
      <c r="AI209" s="25">
        <v>0</v>
      </c>
      <c r="AJ209" s="26">
        <v>0</v>
      </c>
      <c r="AK209" s="26">
        <v>0</v>
      </c>
      <c r="AL209" s="26">
        <v>0</v>
      </c>
      <c r="AM209" s="27">
        <v>0</v>
      </c>
      <c r="AN209" s="28">
        <v>0</v>
      </c>
      <c r="AO209" s="26">
        <v>0</v>
      </c>
      <c r="AP209" s="26">
        <v>0</v>
      </c>
      <c r="AQ209" s="26">
        <v>0</v>
      </c>
      <c r="AR209" s="29">
        <v>0</v>
      </c>
      <c r="AU209" s="30">
        <v>6594.6879708692522</v>
      </c>
      <c r="AV209" s="26">
        <v>9818.7879030053482</v>
      </c>
      <c r="AW209" s="26">
        <v>17360.507670882886</v>
      </c>
      <c r="AX209" s="26">
        <v>28115.55476293559</v>
      </c>
      <c r="AY209" s="29">
        <v>65948.004300402346</v>
      </c>
      <c r="AZ209" s="30">
        <v>6594.6879708692522</v>
      </c>
      <c r="BA209" s="26">
        <v>9818.7879030053482</v>
      </c>
      <c r="BB209" s="26">
        <v>17360.507670882886</v>
      </c>
      <c r="BC209" s="26">
        <v>28115.55476293559</v>
      </c>
      <c r="BD209" s="29">
        <v>65948.004300402346</v>
      </c>
    </row>
    <row r="210" spans="2:56" ht="12.75" thickBot="1">
      <c r="B210" s="31"/>
      <c r="C210" s="32"/>
      <c r="D210" s="31"/>
      <c r="E210" s="31"/>
      <c r="F210" s="31"/>
      <c r="G210" s="32"/>
      <c r="H210" s="31"/>
      <c r="I210" s="31"/>
      <c r="J210" s="31"/>
      <c r="K210" s="31"/>
      <c r="L210" s="32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X210" s="31"/>
      <c r="Y210" s="32"/>
      <c r="Z210" s="31"/>
      <c r="AA210" s="31"/>
      <c r="AB210" s="31"/>
      <c r="AC210" s="32"/>
      <c r="AD210" s="31"/>
      <c r="AE210" s="31"/>
      <c r="AF210" s="31"/>
      <c r="AG210" s="31"/>
      <c r="AH210" s="32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</row>
    <row r="211" spans="2:56" ht="13.5" thickBot="1">
      <c r="B211" s="34" t="s">
        <v>18</v>
      </c>
      <c r="C211" s="35">
        <f>SUM(C206:G209)</f>
        <v>-8</v>
      </c>
      <c r="D211" s="35"/>
      <c r="E211" s="36"/>
      <c r="F211" s="36"/>
      <c r="G211" s="36"/>
      <c r="H211" s="35">
        <f>SUM(H206:L209)</f>
        <v>9</v>
      </c>
      <c r="I211" s="35"/>
      <c r="J211" s="38"/>
      <c r="K211" s="38"/>
      <c r="L211" s="34"/>
      <c r="M211" s="35">
        <f>SUM(M206:Q209)</f>
        <v>-8</v>
      </c>
      <c r="N211" s="39" t="str">
        <f>IF(M211=C211,"Pass","Fail")</f>
        <v>Pass</v>
      </c>
      <c r="O211" s="36"/>
      <c r="P211" s="36"/>
      <c r="Q211" s="36"/>
      <c r="R211" s="35">
        <f>SUM(R206:V209)</f>
        <v>9</v>
      </c>
      <c r="S211" s="39" t="str">
        <f>IF(R211=H211,"Pass","Fail")</f>
        <v>Pass</v>
      </c>
      <c r="T211" s="36"/>
      <c r="U211" s="36"/>
      <c r="V211" s="36"/>
      <c r="W211" s="36"/>
      <c r="X211" s="34" t="s">
        <v>18</v>
      </c>
      <c r="Y211" s="35">
        <f>SUM(Y206:AC209)</f>
        <v>0</v>
      </c>
      <c r="Z211" s="35"/>
      <c r="AA211" s="36"/>
      <c r="AB211" s="36"/>
      <c r="AC211" s="36"/>
      <c r="AD211" s="35">
        <f>SUM(AD206:AH209)</f>
        <v>0</v>
      </c>
      <c r="AE211" s="35"/>
      <c r="AF211" s="38"/>
      <c r="AG211" s="38"/>
      <c r="AH211" s="34"/>
      <c r="AI211" s="35">
        <f>SUM(AI206:AM209)</f>
        <v>0</v>
      </c>
      <c r="AJ211" s="39" t="str">
        <f>IF(AI211=Y211,"Pass","Fail")</f>
        <v>Pass</v>
      </c>
      <c r="AK211" s="36"/>
      <c r="AL211" s="36"/>
      <c r="AM211" s="36"/>
      <c r="AN211" s="35">
        <f>SUM(AN206:AR209)</f>
        <v>0</v>
      </c>
      <c r="AO211" s="39" t="str">
        <f>IF(AN211=AD211,"Pass","Fail")</f>
        <v>Pass</v>
      </c>
      <c r="AP211" s="36"/>
      <c r="AQ211" s="36"/>
      <c r="AR211" s="36"/>
      <c r="AU211"/>
      <c r="AV211"/>
      <c r="AW211"/>
      <c r="AX211"/>
      <c r="AY211"/>
      <c r="AZ211"/>
      <c r="BA211"/>
      <c r="BB211"/>
      <c r="BC211"/>
      <c r="BD211"/>
    </row>
    <row r="212" spans="2:56" ht="13.5" thickBot="1">
      <c r="B212" s="40" t="s">
        <v>20</v>
      </c>
      <c r="C212" s="41">
        <f>SUM(C206:E209)</f>
        <v>0</v>
      </c>
      <c r="D212" s="42">
        <f>IFERROR(SUM(C206:E209)/SUM(C206:G209),0)</f>
        <v>0</v>
      </c>
      <c r="E212" s="43"/>
      <c r="F212" s="43"/>
      <c r="G212" s="43"/>
      <c r="H212" s="42"/>
      <c r="I212" s="42"/>
      <c r="J212" s="43"/>
      <c r="K212" s="43"/>
      <c r="L212" s="43"/>
      <c r="M212" s="41">
        <f>SUM(M206:N209)</f>
        <v>0</v>
      </c>
      <c r="N212" s="42">
        <f>IFERROR(SUM(M206:N209)/SUM(M206:Q209),0)</f>
        <v>0</v>
      </c>
      <c r="O212" s="39" t="str">
        <f>IF(N212&lt;=D212,"Pass","Fail")</f>
        <v>Pass</v>
      </c>
      <c r="P212" s="43"/>
      <c r="Q212" s="43"/>
      <c r="R212" s="42"/>
      <c r="S212" s="43"/>
      <c r="T212" s="43"/>
      <c r="U212" s="43"/>
      <c r="V212" s="43"/>
      <c r="W212" s="43"/>
      <c r="X212" s="40" t="s">
        <v>20</v>
      </c>
      <c r="Y212" s="41">
        <f>SUM(Y206:AA209)</f>
        <v>0</v>
      </c>
      <c r="Z212" s="42">
        <f>IFERROR(SUM(Y206:AA209)/SUM(Y206:AC209),0)</f>
        <v>0</v>
      </c>
      <c r="AA212" s="43"/>
      <c r="AB212" s="43"/>
      <c r="AC212" s="43"/>
      <c r="AD212" s="42"/>
      <c r="AE212" s="43"/>
      <c r="AF212" s="43"/>
      <c r="AG212" s="43"/>
      <c r="AH212" s="43"/>
      <c r="AI212" s="41">
        <f>SUM(AI206:AJ209)</f>
        <v>0</v>
      </c>
      <c r="AJ212" s="42">
        <f>IFERROR(SUM(AI206:AJ209)/SUM(AI206:AM209),0)</f>
        <v>0</v>
      </c>
      <c r="AK212" s="39" t="str">
        <f>IF(AJ212&lt;=Z212,"Pass","Fail")</f>
        <v>Pass</v>
      </c>
      <c r="AL212" s="43"/>
      <c r="AM212" s="43"/>
      <c r="AN212" s="42"/>
      <c r="AO212" s="43"/>
      <c r="AP212" s="43"/>
      <c r="AQ212" s="43"/>
      <c r="AR212" s="43"/>
      <c r="AU212"/>
      <c r="AV212"/>
      <c r="AW212"/>
      <c r="AX212"/>
      <c r="AY212"/>
      <c r="AZ212"/>
      <c r="BA212"/>
      <c r="BB212"/>
      <c r="BC212"/>
      <c r="BD212"/>
    </row>
    <row r="213" spans="2:56">
      <c r="B213" s="44" t="s">
        <v>21</v>
      </c>
      <c r="C213" s="45">
        <f>SUMPRODUCT(C206:G209,AU206:AY209)</f>
        <v>-316550.42064193124</v>
      </c>
      <c r="D213" s="48"/>
      <c r="E213" s="48"/>
      <c r="F213" s="48"/>
      <c r="G213" s="48"/>
      <c r="H213" s="48"/>
      <c r="I213" s="48"/>
      <c r="J213" s="48"/>
      <c r="K213" s="48"/>
      <c r="L213" s="48"/>
      <c r="M213" s="45">
        <f>SUMPRODUCT(M206:Q209,AZ206:BD209)</f>
        <v>-147723.52963290125</v>
      </c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4" t="s">
        <v>21</v>
      </c>
      <c r="Y213" s="45">
        <f>SUMPRODUCT(Y206:AC209,AU206:AY209)</f>
        <v>0</v>
      </c>
      <c r="Z213" s="48"/>
      <c r="AA213" s="48"/>
      <c r="AB213" s="48"/>
      <c r="AC213" s="48"/>
      <c r="AD213" s="48"/>
      <c r="AE213" s="48"/>
      <c r="AF213" s="48"/>
      <c r="AG213" s="48"/>
      <c r="AH213" s="48"/>
      <c r="AI213" s="45">
        <f>SUMPRODUCT(AI206:AM209,AZ206:BD209)</f>
        <v>0</v>
      </c>
      <c r="AJ213" s="48"/>
      <c r="AK213" s="48"/>
      <c r="AL213" s="48"/>
      <c r="AM213" s="48"/>
      <c r="AN213" s="48"/>
      <c r="AO213" s="48"/>
      <c r="AP213" s="48"/>
      <c r="AQ213" s="48"/>
      <c r="AR213" s="48"/>
      <c r="AU213" s="49"/>
      <c r="AZ213" s="49"/>
    </row>
    <row r="214" spans="2:56" s="33" customFormat="1" ht="12.75" thickBot="1">
      <c r="B214" s="31"/>
      <c r="C214" s="32"/>
      <c r="D214" s="31"/>
      <c r="E214" s="31"/>
      <c r="F214" s="31"/>
      <c r="G214" s="32"/>
      <c r="H214" s="31"/>
      <c r="I214" s="31"/>
      <c r="J214" s="31"/>
      <c r="K214" s="31"/>
      <c r="L214" s="32" t="s">
        <v>23</v>
      </c>
      <c r="M214" s="50">
        <f>SUMPRODUCT(R206:V209,AZ206:BD209)+SUMPRODUCT(M206:Q209,AZ206:BD209)</f>
        <v>-131104.91594631074</v>
      </c>
      <c r="X214" s="31"/>
      <c r="Y214" s="32"/>
      <c r="Z214" s="31"/>
      <c r="AA214" s="31"/>
      <c r="AB214" s="31"/>
      <c r="AC214" s="32"/>
      <c r="AD214" s="31"/>
      <c r="AE214" s="31"/>
      <c r="AF214" s="31"/>
      <c r="AG214" s="31"/>
      <c r="AH214" s="32" t="s">
        <v>23</v>
      </c>
      <c r="AI214" s="50">
        <f>SUMPRODUCT(AN206:AR209,AZ206:BD209)+SUMPRODUCT(AI206:AM209,AZ206:BD209)</f>
        <v>0</v>
      </c>
    </row>
    <row r="215" spans="2:56" ht="13.5" thickBot="1">
      <c r="B215" s="3" t="s">
        <v>37</v>
      </c>
      <c r="C215" s="4"/>
      <c r="D215" s="4"/>
      <c r="E215" s="4"/>
      <c r="F215" s="5"/>
      <c r="L215"/>
      <c r="X215" s="3" t="s">
        <v>37</v>
      </c>
      <c r="Y215" s="4"/>
      <c r="Z215" s="4"/>
      <c r="AA215" s="4"/>
      <c r="AB215" s="5"/>
      <c r="AH215"/>
    </row>
    <row r="216" spans="2:56" ht="12.75" thickBot="1"/>
    <row r="217" spans="2:56">
      <c r="B217" s="165"/>
      <c r="C217" s="168" t="s">
        <v>3</v>
      </c>
      <c r="D217" s="169"/>
      <c r="E217" s="169"/>
      <c r="F217" s="169"/>
      <c r="G217" s="169"/>
      <c r="H217" s="169"/>
      <c r="I217" s="169"/>
      <c r="J217" s="169"/>
      <c r="K217" s="169"/>
      <c r="L217" s="169"/>
      <c r="M217" s="169" t="s">
        <v>4</v>
      </c>
      <c r="N217" s="169"/>
      <c r="O217" s="169"/>
      <c r="P217" s="169"/>
      <c r="Q217" s="169"/>
      <c r="R217" s="169"/>
      <c r="S217" s="169"/>
      <c r="T217" s="169"/>
      <c r="U217" s="169"/>
      <c r="V217" s="169"/>
      <c r="X217" s="165"/>
      <c r="Y217" s="168" t="s">
        <v>3</v>
      </c>
      <c r="Z217" s="169"/>
      <c r="AA217" s="169"/>
      <c r="AB217" s="169"/>
      <c r="AC217" s="169"/>
      <c r="AD217" s="169"/>
      <c r="AE217" s="169"/>
      <c r="AF217" s="169"/>
      <c r="AG217" s="169"/>
      <c r="AH217" s="169"/>
      <c r="AI217" s="169" t="s">
        <v>4</v>
      </c>
      <c r="AJ217" s="169"/>
      <c r="AK217" s="169"/>
      <c r="AL217" s="169"/>
      <c r="AM217" s="169"/>
      <c r="AN217" s="169"/>
      <c r="AO217" s="169"/>
      <c r="AP217" s="169"/>
      <c r="AQ217" s="169"/>
      <c r="AR217" s="169"/>
      <c r="AU217" s="170" t="s">
        <v>5</v>
      </c>
      <c r="AV217" s="169"/>
      <c r="AW217" s="169"/>
      <c r="AX217" s="169"/>
      <c r="AY217" s="169"/>
      <c r="AZ217" s="169"/>
      <c r="BA217" s="169"/>
      <c r="BB217" s="169"/>
      <c r="BC217" s="169"/>
      <c r="BD217" s="171"/>
    </row>
    <row r="218" spans="2:56">
      <c r="B218" s="166"/>
      <c r="C218" s="172" t="s">
        <v>6</v>
      </c>
      <c r="D218" s="173"/>
      <c r="E218" s="173"/>
      <c r="F218" s="173"/>
      <c r="G218" s="174"/>
      <c r="H218" s="172" t="s">
        <v>7</v>
      </c>
      <c r="I218" s="173"/>
      <c r="J218" s="173"/>
      <c r="K218" s="173"/>
      <c r="L218" s="175"/>
      <c r="M218" s="176" t="s">
        <v>6</v>
      </c>
      <c r="N218" s="173"/>
      <c r="O218" s="173"/>
      <c r="P218" s="173"/>
      <c r="Q218" s="174"/>
      <c r="R218" s="172" t="s">
        <v>7</v>
      </c>
      <c r="S218" s="173"/>
      <c r="T218" s="173"/>
      <c r="U218" s="173"/>
      <c r="V218" s="175"/>
      <c r="X218" s="166"/>
      <c r="Y218" s="172" t="s">
        <v>6</v>
      </c>
      <c r="Z218" s="173"/>
      <c r="AA218" s="173"/>
      <c r="AB218" s="173"/>
      <c r="AC218" s="174"/>
      <c r="AD218" s="172" t="s">
        <v>7</v>
      </c>
      <c r="AE218" s="173"/>
      <c r="AF218" s="173"/>
      <c r="AG218" s="173"/>
      <c r="AH218" s="175"/>
      <c r="AI218" s="176" t="s">
        <v>6</v>
      </c>
      <c r="AJ218" s="173"/>
      <c r="AK218" s="173"/>
      <c r="AL218" s="173"/>
      <c r="AM218" s="174"/>
      <c r="AN218" s="172" t="s">
        <v>7</v>
      </c>
      <c r="AO218" s="173"/>
      <c r="AP218" s="173"/>
      <c r="AQ218" s="173"/>
      <c r="AR218" s="175"/>
      <c r="AU218" s="176" t="s">
        <v>3</v>
      </c>
      <c r="AV218" s="173"/>
      <c r="AW218" s="173"/>
      <c r="AX218" s="173"/>
      <c r="AY218" s="174"/>
      <c r="AZ218" s="173" t="s">
        <v>8</v>
      </c>
      <c r="BA218" s="173"/>
      <c r="BB218" s="173"/>
      <c r="BC218" s="173"/>
      <c r="BD218" s="175"/>
    </row>
    <row r="219" spans="2:56">
      <c r="B219" s="167"/>
      <c r="C219" s="6" t="s">
        <v>9</v>
      </c>
      <c r="D219" s="7" t="s">
        <v>10</v>
      </c>
      <c r="E219" s="7" t="s">
        <v>11</v>
      </c>
      <c r="F219" s="7" t="s">
        <v>12</v>
      </c>
      <c r="G219" s="7" t="s">
        <v>13</v>
      </c>
      <c r="H219" s="7" t="s">
        <v>9</v>
      </c>
      <c r="I219" s="7" t="s">
        <v>10</v>
      </c>
      <c r="J219" s="7" t="s">
        <v>11</v>
      </c>
      <c r="K219" s="7" t="s">
        <v>12</v>
      </c>
      <c r="L219" s="8" t="s">
        <v>13</v>
      </c>
      <c r="M219" s="6" t="s">
        <v>9</v>
      </c>
      <c r="N219" s="7" t="s">
        <v>10</v>
      </c>
      <c r="O219" s="7" t="s">
        <v>11</v>
      </c>
      <c r="P219" s="7" t="s">
        <v>12</v>
      </c>
      <c r="Q219" s="7" t="s">
        <v>13</v>
      </c>
      <c r="R219" s="7" t="s">
        <v>9</v>
      </c>
      <c r="S219" s="7" t="s">
        <v>10</v>
      </c>
      <c r="T219" s="7" t="s">
        <v>11</v>
      </c>
      <c r="U219" s="7" t="s">
        <v>12</v>
      </c>
      <c r="V219" s="8" t="s">
        <v>13</v>
      </c>
      <c r="X219" s="167"/>
      <c r="Y219" s="6" t="s">
        <v>9</v>
      </c>
      <c r="Z219" s="7" t="s">
        <v>10</v>
      </c>
      <c r="AA219" s="7" t="s">
        <v>11</v>
      </c>
      <c r="AB219" s="7" t="s">
        <v>12</v>
      </c>
      <c r="AC219" s="7" t="s">
        <v>13</v>
      </c>
      <c r="AD219" s="7" t="s">
        <v>9</v>
      </c>
      <c r="AE219" s="7" t="s">
        <v>10</v>
      </c>
      <c r="AF219" s="7" t="s">
        <v>11</v>
      </c>
      <c r="AG219" s="7" t="s">
        <v>12</v>
      </c>
      <c r="AH219" s="8" t="s">
        <v>13</v>
      </c>
      <c r="AI219" s="6" t="s">
        <v>9</v>
      </c>
      <c r="AJ219" s="7" t="s">
        <v>10</v>
      </c>
      <c r="AK219" s="7" t="s">
        <v>11</v>
      </c>
      <c r="AL219" s="7" t="s">
        <v>12</v>
      </c>
      <c r="AM219" s="7" t="s">
        <v>13</v>
      </c>
      <c r="AN219" s="7" t="s">
        <v>9</v>
      </c>
      <c r="AO219" s="7" t="s">
        <v>10</v>
      </c>
      <c r="AP219" s="7" t="s">
        <v>11</v>
      </c>
      <c r="AQ219" s="7" t="s">
        <v>12</v>
      </c>
      <c r="AR219" s="8" t="s">
        <v>13</v>
      </c>
      <c r="AU219" s="9" t="s">
        <v>9</v>
      </c>
      <c r="AV219" s="7" t="s">
        <v>10</v>
      </c>
      <c r="AW219" s="7" t="s">
        <v>11</v>
      </c>
      <c r="AX219" s="7" t="s">
        <v>12</v>
      </c>
      <c r="AY219" s="7" t="s">
        <v>13</v>
      </c>
      <c r="AZ219" s="6" t="s">
        <v>9</v>
      </c>
      <c r="BA219" s="7" t="s">
        <v>10</v>
      </c>
      <c r="BB219" s="7" t="s">
        <v>11</v>
      </c>
      <c r="BC219" s="7" t="s">
        <v>12</v>
      </c>
      <c r="BD219" s="8" t="s">
        <v>13</v>
      </c>
    </row>
    <row r="220" spans="2:56">
      <c r="B220" s="10" t="s">
        <v>14</v>
      </c>
      <c r="C220" s="11">
        <v>0</v>
      </c>
      <c r="D220" s="12">
        <v>0</v>
      </c>
      <c r="E220" s="12">
        <v>0</v>
      </c>
      <c r="F220" s="12">
        <v>0</v>
      </c>
      <c r="G220" s="13">
        <v>0</v>
      </c>
      <c r="H220" s="14">
        <v>0</v>
      </c>
      <c r="I220" s="12">
        <v>0</v>
      </c>
      <c r="J220" s="12">
        <v>0</v>
      </c>
      <c r="K220" s="12">
        <v>0</v>
      </c>
      <c r="L220" s="15">
        <v>0</v>
      </c>
      <c r="M220" s="11">
        <v>0</v>
      </c>
      <c r="N220" s="12">
        <v>0</v>
      </c>
      <c r="O220" s="12">
        <v>0</v>
      </c>
      <c r="P220" s="12">
        <v>0</v>
      </c>
      <c r="Q220" s="13">
        <v>0</v>
      </c>
      <c r="R220" s="14">
        <v>0</v>
      </c>
      <c r="S220" s="12">
        <v>0</v>
      </c>
      <c r="T220" s="12">
        <v>0</v>
      </c>
      <c r="U220" s="12">
        <v>0</v>
      </c>
      <c r="V220" s="15">
        <v>0</v>
      </c>
      <c r="X220" s="10" t="s">
        <v>14</v>
      </c>
      <c r="Y220" s="11">
        <v>0</v>
      </c>
      <c r="Z220" s="12">
        <v>-2</v>
      </c>
      <c r="AA220" s="12">
        <v>0</v>
      </c>
      <c r="AB220" s="12">
        <v>0</v>
      </c>
      <c r="AC220" s="13">
        <v>0</v>
      </c>
      <c r="AD220" s="14">
        <v>2</v>
      </c>
      <c r="AE220" s="12">
        <v>0</v>
      </c>
      <c r="AF220" s="12">
        <v>0</v>
      </c>
      <c r="AG220" s="12">
        <v>0</v>
      </c>
      <c r="AH220" s="15">
        <v>0</v>
      </c>
      <c r="AI220" s="11">
        <v>0</v>
      </c>
      <c r="AJ220" s="12">
        <v>0</v>
      </c>
      <c r="AK220" s="12">
        <v>0</v>
      </c>
      <c r="AL220" s="12">
        <v>0</v>
      </c>
      <c r="AM220" s="13">
        <v>0</v>
      </c>
      <c r="AN220" s="14">
        <v>0</v>
      </c>
      <c r="AO220" s="12">
        <v>0</v>
      </c>
      <c r="AP220" s="12">
        <v>0</v>
      </c>
      <c r="AQ220" s="12">
        <v>0</v>
      </c>
      <c r="AR220" s="15">
        <v>0</v>
      </c>
      <c r="AU220" s="16">
        <v>273.04270731891501</v>
      </c>
      <c r="AV220" s="12">
        <v>1174.3505547729069</v>
      </c>
      <c r="AW220" s="12">
        <v>3389.4730841167402</v>
      </c>
      <c r="AX220" s="12">
        <v>7586.9787133535301</v>
      </c>
      <c r="AY220" s="15">
        <v>14435.435860486392</v>
      </c>
      <c r="AZ220" s="16">
        <v>3898.4611496311027</v>
      </c>
      <c r="BA220" s="12">
        <v>5804.393376217422</v>
      </c>
      <c r="BB220" s="12">
        <v>10262.694003381148</v>
      </c>
      <c r="BC220" s="12">
        <v>16620.558611385321</v>
      </c>
      <c r="BD220" s="15">
        <v>38985.276300636775</v>
      </c>
    </row>
    <row r="221" spans="2:56">
      <c r="B221" s="17" t="s">
        <v>15</v>
      </c>
      <c r="C221" s="18">
        <v>0</v>
      </c>
      <c r="D221" s="19">
        <v>0</v>
      </c>
      <c r="E221" s="19">
        <v>0</v>
      </c>
      <c r="F221" s="19">
        <v>0</v>
      </c>
      <c r="G221" s="20">
        <v>-2</v>
      </c>
      <c r="H221" s="21">
        <v>2</v>
      </c>
      <c r="I221" s="19">
        <v>0</v>
      </c>
      <c r="J221" s="19">
        <v>0</v>
      </c>
      <c r="K221" s="19">
        <v>0</v>
      </c>
      <c r="L221" s="22">
        <v>0</v>
      </c>
      <c r="M221" s="18">
        <v>0</v>
      </c>
      <c r="N221" s="19">
        <v>0</v>
      </c>
      <c r="O221" s="19">
        <v>0</v>
      </c>
      <c r="P221" s="19">
        <v>-1</v>
      </c>
      <c r="Q221" s="20">
        <v>-1</v>
      </c>
      <c r="R221" s="21">
        <v>2</v>
      </c>
      <c r="S221" s="19">
        <v>0</v>
      </c>
      <c r="T221" s="19">
        <v>0</v>
      </c>
      <c r="U221" s="19">
        <v>0</v>
      </c>
      <c r="V221" s="22">
        <v>0</v>
      </c>
      <c r="X221" s="17" t="s">
        <v>15</v>
      </c>
      <c r="Y221" s="18">
        <v>0</v>
      </c>
      <c r="Z221" s="19">
        <v>0</v>
      </c>
      <c r="AA221" s="19">
        <v>-2</v>
      </c>
      <c r="AB221" s="19">
        <v>0</v>
      </c>
      <c r="AC221" s="20">
        <v>-1</v>
      </c>
      <c r="AD221" s="21">
        <v>0</v>
      </c>
      <c r="AE221" s="19">
        <v>2</v>
      </c>
      <c r="AF221" s="19">
        <v>0</v>
      </c>
      <c r="AG221" s="19">
        <v>1</v>
      </c>
      <c r="AH221" s="22">
        <v>0</v>
      </c>
      <c r="AI221" s="18">
        <v>0</v>
      </c>
      <c r="AJ221" s="19">
        <v>0</v>
      </c>
      <c r="AK221" s="19">
        <v>-5</v>
      </c>
      <c r="AL221" s="19">
        <v>0</v>
      </c>
      <c r="AM221" s="20">
        <v>0</v>
      </c>
      <c r="AN221" s="21">
        <v>0</v>
      </c>
      <c r="AO221" s="19">
        <v>5</v>
      </c>
      <c r="AP221" s="19">
        <v>0</v>
      </c>
      <c r="AQ221" s="19">
        <v>0</v>
      </c>
      <c r="AR221" s="22">
        <v>0</v>
      </c>
      <c r="AU221" s="23">
        <v>390.06101045559291</v>
      </c>
      <c r="AV221" s="19">
        <v>1677.6436496755816</v>
      </c>
      <c r="AW221" s="19">
        <v>4842.1044058810576</v>
      </c>
      <c r="AX221" s="19">
        <v>10838.541019076472</v>
      </c>
      <c r="AY221" s="22">
        <v>20622.051229266275</v>
      </c>
      <c r="AZ221" s="23">
        <v>5569.2302137587185</v>
      </c>
      <c r="BA221" s="19">
        <v>8291.990537453461</v>
      </c>
      <c r="BB221" s="19">
        <v>14660.991433401643</v>
      </c>
      <c r="BC221" s="19">
        <v>23743.655159121889</v>
      </c>
      <c r="BD221" s="22">
        <v>55693.251858052536</v>
      </c>
    </row>
    <row r="222" spans="2:56">
      <c r="B222" s="17" t="s">
        <v>16</v>
      </c>
      <c r="C222" s="18">
        <v>0</v>
      </c>
      <c r="D222" s="19">
        <v>0</v>
      </c>
      <c r="E222" s="19">
        <v>0</v>
      </c>
      <c r="F222" s="19">
        <v>0</v>
      </c>
      <c r="G222" s="20">
        <v>0</v>
      </c>
      <c r="H222" s="21">
        <v>0</v>
      </c>
      <c r="I222" s="19">
        <v>0</v>
      </c>
      <c r="J222" s="19">
        <v>0</v>
      </c>
      <c r="K222" s="19">
        <v>0</v>
      </c>
      <c r="L222" s="22">
        <v>0</v>
      </c>
      <c r="M222" s="18">
        <v>0</v>
      </c>
      <c r="N222" s="19">
        <v>0</v>
      </c>
      <c r="O222" s="19">
        <v>0</v>
      </c>
      <c r="P222" s="19">
        <v>0</v>
      </c>
      <c r="Q222" s="20">
        <v>0</v>
      </c>
      <c r="R222" s="21">
        <v>0</v>
      </c>
      <c r="S222" s="19">
        <v>0</v>
      </c>
      <c r="T222" s="19">
        <v>0</v>
      </c>
      <c r="U222" s="19">
        <v>0</v>
      </c>
      <c r="V222" s="22">
        <v>0</v>
      </c>
      <c r="X222" s="17" t="s">
        <v>16</v>
      </c>
      <c r="Y222" s="18">
        <v>0</v>
      </c>
      <c r="Z222" s="19">
        <v>0</v>
      </c>
      <c r="AA222" s="19">
        <v>0</v>
      </c>
      <c r="AB222" s="19">
        <v>0</v>
      </c>
      <c r="AC222" s="20">
        <v>0</v>
      </c>
      <c r="AD222" s="21">
        <v>0</v>
      </c>
      <c r="AE222" s="19">
        <v>0</v>
      </c>
      <c r="AF222" s="19">
        <v>0</v>
      </c>
      <c r="AG222" s="19">
        <v>0</v>
      </c>
      <c r="AH222" s="22">
        <v>0</v>
      </c>
      <c r="AI222" s="18">
        <v>0</v>
      </c>
      <c r="AJ222" s="19">
        <v>0</v>
      </c>
      <c r="AK222" s="19">
        <v>0</v>
      </c>
      <c r="AL222" s="19">
        <v>0</v>
      </c>
      <c r="AM222" s="20">
        <v>0</v>
      </c>
      <c r="AN222" s="21">
        <v>0</v>
      </c>
      <c r="AO222" s="19">
        <v>0</v>
      </c>
      <c r="AP222" s="19">
        <v>0</v>
      </c>
      <c r="AQ222" s="19">
        <v>0</v>
      </c>
      <c r="AR222" s="22">
        <v>0</v>
      </c>
      <c r="AU222" s="23">
        <v>585.09151568338928</v>
      </c>
      <c r="AV222" s="19">
        <v>2516.4654745133721</v>
      </c>
      <c r="AW222" s="19">
        <v>7263.1566088215859</v>
      </c>
      <c r="AX222" s="19">
        <v>16257.811528614708</v>
      </c>
      <c r="AY222" s="22">
        <v>30933.076843899413</v>
      </c>
      <c r="AZ222" s="23">
        <v>8353.8453206380782</v>
      </c>
      <c r="BA222" s="19">
        <v>12437.985806180192</v>
      </c>
      <c r="BB222" s="19">
        <v>21991.487150102465</v>
      </c>
      <c r="BC222" s="19">
        <v>35615.482738682833</v>
      </c>
      <c r="BD222" s="22">
        <v>83539.877787078818</v>
      </c>
    </row>
    <row r="223" spans="2:56" ht="12.75" thickBot="1">
      <c r="B223" s="24" t="s">
        <v>17</v>
      </c>
      <c r="C223" s="25">
        <v>0</v>
      </c>
      <c r="D223" s="26">
        <v>0</v>
      </c>
      <c r="E223" s="26">
        <v>0</v>
      </c>
      <c r="F223" s="26">
        <v>0</v>
      </c>
      <c r="G223" s="27">
        <v>0</v>
      </c>
      <c r="H223" s="28">
        <v>0</v>
      </c>
      <c r="I223" s="26">
        <v>0</v>
      </c>
      <c r="J223" s="26">
        <v>0</v>
      </c>
      <c r="K223" s="26">
        <v>0</v>
      </c>
      <c r="L223" s="29">
        <v>0</v>
      </c>
      <c r="M223" s="25">
        <v>0</v>
      </c>
      <c r="N223" s="26">
        <v>0</v>
      </c>
      <c r="O223" s="26">
        <v>0</v>
      </c>
      <c r="P223" s="26">
        <v>0</v>
      </c>
      <c r="Q223" s="27">
        <v>0</v>
      </c>
      <c r="R223" s="28">
        <v>0</v>
      </c>
      <c r="S223" s="26">
        <v>0</v>
      </c>
      <c r="T223" s="26">
        <v>0</v>
      </c>
      <c r="U223" s="26">
        <v>0</v>
      </c>
      <c r="V223" s="29">
        <v>0</v>
      </c>
      <c r="X223" s="24" t="s">
        <v>17</v>
      </c>
      <c r="Y223" s="25">
        <v>0</v>
      </c>
      <c r="Z223" s="26">
        <v>0</v>
      </c>
      <c r="AA223" s="26">
        <v>0</v>
      </c>
      <c r="AB223" s="26">
        <v>0</v>
      </c>
      <c r="AC223" s="27">
        <v>0</v>
      </c>
      <c r="AD223" s="28">
        <v>0</v>
      </c>
      <c r="AE223" s="26">
        <v>0</v>
      </c>
      <c r="AF223" s="26">
        <v>0</v>
      </c>
      <c r="AG223" s="26">
        <v>0</v>
      </c>
      <c r="AH223" s="29">
        <v>0</v>
      </c>
      <c r="AI223" s="25">
        <v>0</v>
      </c>
      <c r="AJ223" s="26">
        <v>0</v>
      </c>
      <c r="AK223" s="26">
        <v>0</v>
      </c>
      <c r="AL223" s="26">
        <v>0</v>
      </c>
      <c r="AM223" s="27">
        <v>0</v>
      </c>
      <c r="AN223" s="28">
        <v>0</v>
      </c>
      <c r="AO223" s="26">
        <v>0</v>
      </c>
      <c r="AP223" s="26">
        <v>0</v>
      </c>
      <c r="AQ223" s="26">
        <v>0</v>
      </c>
      <c r="AR223" s="29">
        <v>0</v>
      </c>
      <c r="AU223" s="30">
        <v>975.15252613898235</v>
      </c>
      <c r="AV223" s="26">
        <v>4194.1091241889535</v>
      </c>
      <c r="AW223" s="26">
        <v>12105.261014702644</v>
      </c>
      <c r="AX223" s="26">
        <v>27096.352547691182</v>
      </c>
      <c r="AY223" s="29">
        <v>51555.128073165688</v>
      </c>
      <c r="AZ223" s="30">
        <v>13923.075534396798</v>
      </c>
      <c r="BA223" s="26">
        <v>20729.976343633654</v>
      </c>
      <c r="BB223" s="26">
        <v>36652.478583504111</v>
      </c>
      <c r="BC223" s="26">
        <v>59359.137897804721</v>
      </c>
      <c r="BD223" s="29">
        <v>139233.12964513135</v>
      </c>
    </row>
    <row r="224" spans="2:56" ht="12.75" thickBot="1">
      <c r="B224" s="31"/>
      <c r="C224" s="32"/>
      <c r="D224" s="31"/>
      <c r="E224" s="31"/>
      <c r="F224" s="31"/>
      <c r="G224" s="32"/>
      <c r="H224" s="31"/>
      <c r="I224" s="31"/>
      <c r="J224" s="31"/>
      <c r="K224" s="31"/>
      <c r="L224" s="32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X224" s="31"/>
      <c r="Y224" s="32"/>
      <c r="Z224" s="31"/>
      <c r="AA224" s="31"/>
      <c r="AB224" s="31"/>
      <c r="AC224" s="32"/>
      <c r="AD224" s="31"/>
      <c r="AE224" s="31"/>
      <c r="AF224" s="31"/>
      <c r="AG224" s="31"/>
      <c r="AH224" s="32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</row>
    <row r="225" spans="2:56" ht="13.5" thickBot="1">
      <c r="B225" s="34" t="s">
        <v>18</v>
      </c>
      <c r="C225" s="35">
        <f>SUM(C220:G223)</f>
        <v>-2</v>
      </c>
      <c r="D225" s="35"/>
      <c r="E225" s="36"/>
      <c r="F225" s="36"/>
      <c r="G225" s="36"/>
      <c r="H225" s="35">
        <f>SUM(H220:L223)</f>
        <v>2</v>
      </c>
      <c r="I225" s="35"/>
      <c r="J225" s="38"/>
      <c r="K225" s="38"/>
      <c r="L225" s="34"/>
      <c r="M225" s="35">
        <f>SUM(M220:Q223)</f>
        <v>-2</v>
      </c>
      <c r="N225" s="39" t="str">
        <f>IF(M225=C225,"Pass","Fail")</f>
        <v>Pass</v>
      </c>
      <c r="O225" s="36"/>
      <c r="P225" s="36"/>
      <c r="Q225" s="36"/>
      <c r="R225" s="35">
        <f>SUM(R220:V223)</f>
        <v>2</v>
      </c>
      <c r="S225" s="39" t="str">
        <f>IF(R225=H225,"Pass","Fail")</f>
        <v>Pass</v>
      </c>
      <c r="T225" s="36"/>
      <c r="U225" s="36"/>
      <c r="V225" s="36"/>
      <c r="W225" s="36"/>
      <c r="X225" s="34" t="s">
        <v>18</v>
      </c>
      <c r="Y225" s="35">
        <f>SUM(Y220:AC223)</f>
        <v>-5</v>
      </c>
      <c r="Z225" s="35"/>
      <c r="AA225" s="36"/>
      <c r="AB225" s="36"/>
      <c r="AC225" s="36"/>
      <c r="AD225" s="35">
        <f>SUM(AD220:AH223)</f>
        <v>5</v>
      </c>
      <c r="AE225" s="35"/>
      <c r="AF225" s="38"/>
      <c r="AG225" s="38"/>
      <c r="AH225" s="34"/>
      <c r="AI225" s="35">
        <f>SUM(AI220:AM223)</f>
        <v>-5</v>
      </c>
      <c r="AJ225" s="39" t="str">
        <f>IF(AI225=Y225,"Pass","Fail")</f>
        <v>Pass</v>
      </c>
      <c r="AK225" s="36"/>
      <c r="AL225" s="36"/>
      <c r="AM225" s="36"/>
      <c r="AN225" s="35">
        <f>SUM(AN220:AR223)</f>
        <v>5</v>
      </c>
      <c r="AO225" s="39" t="str">
        <f>IF(AN225=AD225,"Pass","Fail")</f>
        <v>Pass</v>
      </c>
      <c r="AP225" s="36"/>
      <c r="AQ225" s="36"/>
      <c r="AR225" s="36"/>
      <c r="AU225"/>
      <c r="AV225"/>
      <c r="AW225"/>
      <c r="AX225"/>
      <c r="AY225"/>
      <c r="AZ225"/>
      <c r="BA225"/>
      <c r="BB225"/>
      <c r="BC225"/>
      <c r="BD225"/>
    </row>
    <row r="226" spans="2:56" ht="13.5" thickBot="1">
      <c r="B226" s="40" t="s">
        <v>20</v>
      </c>
      <c r="C226" s="41">
        <f>SUM(C220:E223)</f>
        <v>0</v>
      </c>
      <c r="D226" s="42">
        <f>IFERROR(SUM(C220:E223)/SUM(C220:G223),0)</f>
        <v>0</v>
      </c>
      <c r="E226" s="43"/>
      <c r="F226" s="43"/>
      <c r="G226" s="43"/>
      <c r="H226" s="42"/>
      <c r="I226" s="42"/>
      <c r="J226" s="43"/>
      <c r="K226" s="43"/>
      <c r="L226" s="43"/>
      <c r="M226" s="41">
        <f>SUM(M220:N223)</f>
        <v>0</v>
      </c>
      <c r="N226" s="42">
        <f>IFERROR(SUM(M220:N223)/SUM(M220:Q223),0)</f>
        <v>0</v>
      </c>
      <c r="O226" s="39" t="str">
        <f>IF(N226&lt;=D226,"Pass","Fail")</f>
        <v>Pass</v>
      </c>
      <c r="P226" s="43"/>
      <c r="Q226" s="43"/>
      <c r="R226" s="42"/>
      <c r="S226" s="43"/>
      <c r="T226" s="43"/>
      <c r="U226" s="43"/>
      <c r="V226" s="43"/>
      <c r="W226" s="43"/>
      <c r="X226" s="40" t="s">
        <v>20</v>
      </c>
      <c r="Y226" s="41">
        <f>SUM(Y220:AA223)</f>
        <v>-4</v>
      </c>
      <c r="Z226" s="42">
        <f>IFERROR(SUM(Y220:AA223)/SUM(Y220:AC223),0)</f>
        <v>0.8</v>
      </c>
      <c r="AA226" s="43"/>
      <c r="AB226" s="43"/>
      <c r="AC226" s="43"/>
      <c r="AD226" s="42"/>
      <c r="AE226" s="43"/>
      <c r="AF226" s="43"/>
      <c r="AG226" s="43"/>
      <c r="AH226" s="43"/>
      <c r="AI226" s="41">
        <f>SUM(AI220:AJ223)</f>
        <v>0</v>
      </c>
      <c r="AJ226" s="42">
        <f>IFERROR(SUM(AI220:AJ223)/SUM(AI220:AM223),0)</f>
        <v>0</v>
      </c>
      <c r="AK226" s="39" t="str">
        <f>IF(AJ226&lt;=Z226,"Pass","Fail")</f>
        <v>Pass</v>
      </c>
      <c r="AL226" s="43"/>
      <c r="AM226" s="43"/>
      <c r="AN226" s="42"/>
      <c r="AO226" s="43"/>
      <c r="AP226" s="43"/>
      <c r="AQ226" s="43"/>
      <c r="AR226" s="43"/>
      <c r="AU226"/>
      <c r="AV226"/>
      <c r="AW226"/>
      <c r="AX226"/>
      <c r="AY226"/>
      <c r="AZ226"/>
      <c r="BA226"/>
      <c r="BB226"/>
      <c r="BC226"/>
      <c r="BD226"/>
    </row>
    <row r="227" spans="2:56" ht="12.75" customHeight="1">
      <c r="B227" s="44" t="s">
        <v>21</v>
      </c>
      <c r="C227" s="45">
        <f>SUMPRODUCT(C220:G223,AU220:AY223)</f>
        <v>-41244.10245853255</v>
      </c>
      <c r="D227" s="48"/>
      <c r="E227" s="48"/>
      <c r="F227" s="48"/>
      <c r="G227" s="48"/>
      <c r="H227" s="48"/>
      <c r="I227" s="48"/>
      <c r="J227" s="48"/>
      <c r="K227" s="48"/>
      <c r="L227" s="48"/>
      <c r="M227" s="45">
        <f>SUMPRODUCT(M220:Q223,AZ220:BD223)</f>
        <v>-79436.907017174424</v>
      </c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4" t="s">
        <v>21</v>
      </c>
      <c r="Y227" s="45">
        <f>SUMPRODUCT(Y220:AC223,AU220:AY223)</f>
        <v>-32654.961150574203</v>
      </c>
      <c r="Z227" s="48"/>
      <c r="AA227" s="48"/>
      <c r="AB227" s="48"/>
      <c r="AC227" s="48"/>
      <c r="AD227" s="48"/>
      <c r="AE227" s="48"/>
      <c r="AF227" s="48"/>
      <c r="AG227" s="48"/>
      <c r="AH227" s="48"/>
      <c r="AI227" s="45">
        <f>SUMPRODUCT(AI220:AM223,AZ220:BD223)</f>
        <v>-73304.957167008222</v>
      </c>
      <c r="AJ227" s="48"/>
      <c r="AK227" s="48"/>
      <c r="AL227" s="48"/>
      <c r="AM227" s="48"/>
      <c r="AN227" s="48"/>
      <c r="AO227" s="48"/>
      <c r="AP227" s="48"/>
      <c r="AQ227" s="48"/>
      <c r="AR227" s="48"/>
      <c r="AU227" s="49"/>
      <c r="AZ227" s="49"/>
    </row>
    <row r="228" spans="2:56" s="33" customFormat="1" ht="12.75" thickBot="1">
      <c r="B228" s="31"/>
      <c r="C228" s="32"/>
      <c r="D228" s="31"/>
      <c r="E228" s="31"/>
      <c r="F228" s="31"/>
      <c r="G228" s="32"/>
      <c r="H228" s="31"/>
      <c r="I228" s="31"/>
      <c r="J228" s="31"/>
      <c r="K228" s="31"/>
      <c r="L228" s="32" t="s">
        <v>23</v>
      </c>
      <c r="M228" s="50">
        <f>SUMPRODUCT(R220:V223,AZ220:BD223)+SUMPRODUCT(M220:Q223,AZ220:BD223)</f>
        <v>-68298.446589656989</v>
      </c>
      <c r="X228" s="31"/>
      <c r="Y228" s="32"/>
      <c r="Z228" s="31"/>
      <c r="AA228" s="31"/>
      <c r="AB228" s="31"/>
      <c r="AC228" s="32"/>
      <c r="AD228" s="31"/>
      <c r="AE228" s="31"/>
      <c r="AF228" s="31"/>
      <c r="AG228" s="31"/>
      <c r="AH228" s="32" t="s">
        <v>23</v>
      </c>
      <c r="AI228" s="50">
        <f>SUMPRODUCT(AN220:AR223,AZ220:BD223)+SUMPRODUCT(AI220:AM223,AZ220:BD223)</f>
        <v>-31845.004479740921</v>
      </c>
    </row>
    <row r="229" spans="2:56" ht="13.5" thickBot="1">
      <c r="B229" s="3" t="s">
        <v>38</v>
      </c>
      <c r="C229" s="4"/>
      <c r="D229" s="4"/>
      <c r="E229" s="4"/>
      <c r="F229" s="5"/>
      <c r="L229"/>
      <c r="X229" s="3" t="s">
        <v>38</v>
      </c>
      <c r="Y229" s="4"/>
      <c r="Z229" s="4"/>
      <c r="AA229" s="4"/>
      <c r="AB229" s="5"/>
      <c r="AH229"/>
    </row>
    <row r="230" spans="2:56" ht="12.75" thickBot="1"/>
    <row r="231" spans="2:56">
      <c r="B231" s="165"/>
      <c r="C231" s="168" t="s">
        <v>3</v>
      </c>
      <c r="D231" s="169"/>
      <c r="E231" s="169"/>
      <c r="F231" s="169"/>
      <c r="G231" s="169"/>
      <c r="H231" s="169"/>
      <c r="I231" s="169"/>
      <c r="J231" s="169"/>
      <c r="K231" s="169"/>
      <c r="L231" s="169"/>
      <c r="M231" s="169" t="s">
        <v>4</v>
      </c>
      <c r="N231" s="169"/>
      <c r="O231" s="169"/>
      <c r="P231" s="169"/>
      <c r="Q231" s="169"/>
      <c r="R231" s="169"/>
      <c r="S231" s="169"/>
      <c r="T231" s="169"/>
      <c r="U231" s="169"/>
      <c r="V231" s="169"/>
      <c r="X231" s="165"/>
      <c r="Y231" s="168" t="s">
        <v>3</v>
      </c>
      <c r="Z231" s="169"/>
      <c r="AA231" s="169"/>
      <c r="AB231" s="169"/>
      <c r="AC231" s="169"/>
      <c r="AD231" s="169"/>
      <c r="AE231" s="169"/>
      <c r="AF231" s="169"/>
      <c r="AG231" s="169"/>
      <c r="AH231" s="169"/>
      <c r="AI231" s="169" t="s">
        <v>4</v>
      </c>
      <c r="AJ231" s="169"/>
      <c r="AK231" s="169"/>
      <c r="AL231" s="169"/>
      <c r="AM231" s="169"/>
      <c r="AN231" s="169"/>
      <c r="AO231" s="169"/>
      <c r="AP231" s="169"/>
      <c r="AQ231" s="169"/>
      <c r="AR231" s="169"/>
      <c r="AU231" s="170" t="s">
        <v>5</v>
      </c>
      <c r="AV231" s="169"/>
      <c r="AW231" s="169"/>
      <c r="AX231" s="169"/>
      <c r="AY231" s="169"/>
      <c r="AZ231" s="169"/>
      <c r="BA231" s="169"/>
      <c r="BB231" s="169"/>
      <c r="BC231" s="169"/>
      <c r="BD231" s="171"/>
    </row>
    <row r="232" spans="2:56">
      <c r="B232" s="166"/>
      <c r="C232" s="172" t="s">
        <v>6</v>
      </c>
      <c r="D232" s="173"/>
      <c r="E232" s="173"/>
      <c r="F232" s="173"/>
      <c r="G232" s="174"/>
      <c r="H232" s="172" t="s">
        <v>7</v>
      </c>
      <c r="I232" s="173"/>
      <c r="J232" s="173"/>
      <c r="K232" s="173"/>
      <c r="L232" s="175"/>
      <c r="M232" s="176" t="s">
        <v>6</v>
      </c>
      <c r="N232" s="173"/>
      <c r="O232" s="173"/>
      <c r="P232" s="173"/>
      <c r="Q232" s="174"/>
      <c r="R232" s="172" t="s">
        <v>7</v>
      </c>
      <c r="S232" s="173"/>
      <c r="T232" s="173"/>
      <c r="U232" s="173"/>
      <c r="V232" s="175"/>
      <c r="X232" s="166"/>
      <c r="Y232" s="172" t="s">
        <v>6</v>
      </c>
      <c r="Z232" s="173"/>
      <c r="AA232" s="173"/>
      <c r="AB232" s="173"/>
      <c r="AC232" s="174"/>
      <c r="AD232" s="172" t="s">
        <v>7</v>
      </c>
      <c r="AE232" s="173"/>
      <c r="AF232" s="173"/>
      <c r="AG232" s="173"/>
      <c r="AH232" s="175"/>
      <c r="AI232" s="176" t="s">
        <v>6</v>
      </c>
      <c r="AJ232" s="173"/>
      <c r="AK232" s="173"/>
      <c r="AL232" s="173"/>
      <c r="AM232" s="174"/>
      <c r="AN232" s="172" t="s">
        <v>7</v>
      </c>
      <c r="AO232" s="173"/>
      <c r="AP232" s="173"/>
      <c r="AQ232" s="173"/>
      <c r="AR232" s="175"/>
      <c r="AU232" s="176" t="s">
        <v>3</v>
      </c>
      <c r="AV232" s="173"/>
      <c r="AW232" s="173"/>
      <c r="AX232" s="173"/>
      <c r="AY232" s="174"/>
      <c r="AZ232" s="173" t="s">
        <v>8</v>
      </c>
      <c r="BA232" s="173"/>
      <c r="BB232" s="173"/>
      <c r="BC232" s="173"/>
      <c r="BD232" s="175"/>
    </row>
    <row r="233" spans="2:56">
      <c r="B233" s="167"/>
      <c r="C233" s="6" t="s">
        <v>9</v>
      </c>
      <c r="D233" s="7" t="s">
        <v>10</v>
      </c>
      <c r="E233" s="7" t="s">
        <v>11</v>
      </c>
      <c r="F233" s="7" t="s">
        <v>12</v>
      </c>
      <c r="G233" s="7" t="s">
        <v>13</v>
      </c>
      <c r="H233" s="7" t="s">
        <v>9</v>
      </c>
      <c r="I233" s="7" t="s">
        <v>10</v>
      </c>
      <c r="J233" s="7" t="s">
        <v>11</v>
      </c>
      <c r="K233" s="7" t="s">
        <v>12</v>
      </c>
      <c r="L233" s="8" t="s">
        <v>13</v>
      </c>
      <c r="M233" s="6" t="s">
        <v>9</v>
      </c>
      <c r="N233" s="7" t="s">
        <v>10</v>
      </c>
      <c r="O233" s="7" t="s">
        <v>11</v>
      </c>
      <c r="P233" s="7" t="s">
        <v>12</v>
      </c>
      <c r="Q233" s="7" t="s">
        <v>13</v>
      </c>
      <c r="R233" s="7" t="s">
        <v>9</v>
      </c>
      <c r="S233" s="7" t="s">
        <v>10</v>
      </c>
      <c r="T233" s="7" t="s">
        <v>11</v>
      </c>
      <c r="U233" s="7" t="s">
        <v>12</v>
      </c>
      <c r="V233" s="8" t="s">
        <v>13</v>
      </c>
      <c r="X233" s="167"/>
      <c r="Y233" s="6" t="s">
        <v>9</v>
      </c>
      <c r="Z233" s="7" t="s">
        <v>10</v>
      </c>
      <c r="AA233" s="7" t="s">
        <v>11</v>
      </c>
      <c r="AB233" s="7" t="s">
        <v>12</v>
      </c>
      <c r="AC233" s="7" t="s">
        <v>13</v>
      </c>
      <c r="AD233" s="7" t="s">
        <v>9</v>
      </c>
      <c r="AE233" s="7" t="s">
        <v>10</v>
      </c>
      <c r="AF233" s="7" t="s">
        <v>11</v>
      </c>
      <c r="AG233" s="7" t="s">
        <v>12</v>
      </c>
      <c r="AH233" s="8" t="s">
        <v>13</v>
      </c>
      <c r="AI233" s="6" t="s">
        <v>9</v>
      </c>
      <c r="AJ233" s="7" t="s">
        <v>10</v>
      </c>
      <c r="AK233" s="7" t="s">
        <v>11</v>
      </c>
      <c r="AL233" s="7" t="s">
        <v>12</v>
      </c>
      <c r="AM233" s="7" t="s">
        <v>13</v>
      </c>
      <c r="AN233" s="7" t="s">
        <v>9</v>
      </c>
      <c r="AO233" s="7" t="s">
        <v>10</v>
      </c>
      <c r="AP233" s="7" t="s">
        <v>11</v>
      </c>
      <c r="AQ233" s="7" t="s">
        <v>12</v>
      </c>
      <c r="AR233" s="8" t="s">
        <v>13</v>
      </c>
      <c r="AU233" s="9" t="s">
        <v>9</v>
      </c>
      <c r="AV233" s="7" t="s">
        <v>10</v>
      </c>
      <c r="AW233" s="7" t="s">
        <v>11</v>
      </c>
      <c r="AX233" s="7" t="s">
        <v>12</v>
      </c>
      <c r="AY233" s="7" t="s">
        <v>13</v>
      </c>
      <c r="AZ233" s="6" t="s">
        <v>9</v>
      </c>
      <c r="BA233" s="7" t="s">
        <v>10</v>
      </c>
      <c r="BB233" s="7" t="s">
        <v>11</v>
      </c>
      <c r="BC233" s="7" t="s">
        <v>12</v>
      </c>
      <c r="BD233" s="8" t="s">
        <v>13</v>
      </c>
    </row>
    <row r="234" spans="2:56">
      <c r="B234" s="10" t="s">
        <v>14</v>
      </c>
      <c r="C234" s="11">
        <v>0</v>
      </c>
      <c r="D234" s="12">
        <v>0</v>
      </c>
      <c r="E234" s="12">
        <v>0</v>
      </c>
      <c r="F234" s="12">
        <v>0</v>
      </c>
      <c r="G234" s="13">
        <v>0</v>
      </c>
      <c r="H234" s="14">
        <v>0</v>
      </c>
      <c r="I234" s="12">
        <v>0</v>
      </c>
      <c r="J234" s="12">
        <v>0</v>
      </c>
      <c r="K234" s="12">
        <v>0</v>
      </c>
      <c r="L234" s="15">
        <v>0</v>
      </c>
      <c r="M234" s="11">
        <v>0</v>
      </c>
      <c r="N234" s="12">
        <v>0</v>
      </c>
      <c r="O234" s="12">
        <v>0</v>
      </c>
      <c r="P234" s="12">
        <v>0</v>
      </c>
      <c r="Q234" s="13">
        <v>0</v>
      </c>
      <c r="R234" s="14">
        <v>0</v>
      </c>
      <c r="S234" s="12">
        <v>0</v>
      </c>
      <c r="T234" s="12">
        <v>0</v>
      </c>
      <c r="U234" s="12">
        <v>0</v>
      </c>
      <c r="V234" s="15">
        <v>0</v>
      </c>
      <c r="X234" s="10" t="s">
        <v>14</v>
      </c>
      <c r="Y234" s="11">
        <v>0</v>
      </c>
      <c r="Z234" s="12">
        <v>0</v>
      </c>
      <c r="AA234" s="12">
        <v>0</v>
      </c>
      <c r="AB234" s="12">
        <v>0</v>
      </c>
      <c r="AC234" s="13">
        <v>0</v>
      </c>
      <c r="AD234" s="14">
        <v>0</v>
      </c>
      <c r="AE234" s="12">
        <v>0</v>
      </c>
      <c r="AF234" s="12">
        <v>0</v>
      </c>
      <c r="AG234" s="12">
        <v>0</v>
      </c>
      <c r="AH234" s="15">
        <v>0</v>
      </c>
      <c r="AI234" s="11">
        <v>0</v>
      </c>
      <c r="AJ234" s="12">
        <v>0</v>
      </c>
      <c r="AK234" s="12">
        <v>0</v>
      </c>
      <c r="AL234" s="12">
        <v>0</v>
      </c>
      <c r="AM234" s="13">
        <v>0</v>
      </c>
      <c r="AN234" s="14">
        <v>0</v>
      </c>
      <c r="AO234" s="12">
        <v>0</v>
      </c>
      <c r="AP234" s="12">
        <v>0</v>
      </c>
      <c r="AQ234" s="12">
        <v>0</v>
      </c>
      <c r="AR234" s="15">
        <v>0</v>
      </c>
      <c r="AU234" s="16">
        <v>753.69196825748884</v>
      </c>
      <c r="AV234" s="12">
        <v>1122.1670552433243</v>
      </c>
      <c r="AW234" s="12">
        <v>1984.0931450001985</v>
      </c>
      <c r="AX234" s="12">
        <v>3213.2631447511844</v>
      </c>
      <c r="AY234" s="15">
        <v>7537.048209617109</v>
      </c>
      <c r="AZ234" s="16">
        <v>753.69196825748884</v>
      </c>
      <c r="BA234" s="12">
        <v>1122.1670552433243</v>
      </c>
      <c r="BB234" s="12">
        <v>1984.0931450001985</v>
      </c>
      <c r="BC234" s="12">
        <v>3213.2631447511844</v>
      </c>
      <c r="BD234" s="15">
        <v>7537.048209617109</v>
      </c>
    </row>
    <row r="235" spans="2:56">
      <c r="B235" s="17" t="s">
        <v>15</v>
      </c>
      <c r="C235" s="18">
        <v>0</v>
      </c>
      <c r="D235" s="19">
        <v>0</v>
      </c>
      <c r="E235" s="19">
        <v>0</v>
      </c>
      <c r="F235" s="19">
        <v>0</v>
      </c>
      <c r="G235" s="20">
        <v>0</v>
      </c>
      <c r="H235" s="21">
        <v>0</v>
      </c>
      <c r="I235" s="19">
        <v>0</v>
      </c>
      <c r="J235" s="19">
        <v>0</v>
      </c>
      <c r="K235" s="19">
        <v>0</v>
      </c>
      <c r="L235" s="22">
        <v>0</v>
      </c>
      <c r="M235" s="18">
        <v>0</v>
      </c>
      <c r="N235" s="19">
        <v>0</v>
      </c>
      <c r="O235" s="19">
        <v>0</v>
      </c>
      <c r="P235" s="19">
        <v>0</v>
      </c>
      <c r="Q235" s="20">
        <v>0</v>
      </c>
      <c r="R235" s="21">
        <v>0</v>
      </c>
      <c r="S235" s="19">
        <v>0</v>
      </c>
      <c r="T235" s="19">
        <v>0</v>
      </c>
      <c r="U235" s="19">
        <v>0</v>
      </c>
      <c r="V235" s="22">
        <v>0</v>
      </c>
      <c r="X235" s="17" t="s">
        <v>15</v>
      </c>
      <c r="Y235" s="18">
        <v>0</v>
      </c>
      <c r="Z235" s="19">
        <v>0</v>
      </c>
      <c r="AA235" s="19">
        <v>0</v>
      </c>
      <c r="AB235" s="19">
        <v>0</v>
      </c>
      <c r="AC235" s="20">
        <v>0</v>
      </c>
      <c r="AD235" s="21">
        <v>0</v>
      </c>
      <c r="AE235" s="19">
        <v>0</v>
      </c>
      <c r="AF235" s="19">
        <v>0</v>
      </c>
      <c r="AG235" s="19">
        <v>0</v>
      </c>
      <c r="AH235" s="22">
        <v>0</v>
      </c>
      <c r="AI235" s="18">
        <v>0</v>
      </c>
      <c r="AJ235" s="19">
        <v>0</v>
      </c>
      <c r="AK235" s="19">
        <v>0</v>
      </c>
      <c r="AL235" s="19">
        <v>0</v>
      </c>
      <c r="AM235" s="20">
        <v>0</v>
      </c>
      <c r="AN235" s="21">
        <v>0</v>
      </c>
      <c r="AO235" s="19">
        <v>0</v>
      </c>
      <c r="AP235" s="19">
        <v>0</v>
      </c>
      <c r="AQ235" s="19">
        <v>0</v>
      </c>
      <c r="AR235" s="22">
        <v>0</v>
      </c>
      <c r="AU235" s="23">
        <v>1076.7028117964128</v>
      </c>
      <c r="AV235" s="19">
        <v>1603.0957932047493</v>
      </c>
      <c r="AW235" s="19">
        <v>2834.4187785717127</v>
      </c>
      <c r="AX235" s="19">
        <v>4590.3759210731214</v>
      </c>
      <c r="AY235" s="22">
        <v>10767.211728024442</v>
      </c>
      <c r="AZ235" s="23">
        <v>1076.7028117964128</v>
      </c>
      <c r="BA235" s="19">
        <v>1603.0957932047493</v>
      </c>
      <c r="BB235" s="19">
        <v>2834.4187785717127</v>
      </c>
      <c r="BC235" s="19">
        <v>4590.3759210731214</v>
      </c>
      <c r="BD235" s="22">
        <v>10767.211728024442</v>
      </c>
    </row>
    <row r="236" spans="2:56">
      <c r="B236" s="17" t="s">
        <v>16</v>
      </c>
      <c r="C236" s="18">
        <v>0</v>
      </c>
      <c r="D236" s="19">
        <v>0</v>
      </c>
      <c r="E236" s="19">
        <v>0</v>
      </c>
      <c r="F236" s="19">
        <v>0</v>
      </c>
      <c r="G236" s="20">
        <v>0</v>
      </c>
      <c r="H236" s="21">
        <v>0</v>
      </c>
      <c r="I236" s="19">
        <v>0</v>
      </c>
      <c r="J236" s="19">
        <v>0</v>
      </c>
      <c r="K236" s="19">
        <v>0</v>
      </c>
      <c r="L236" s="22">
        <v>0</v>
      </c>
      <c r="M236" s="18">
        <v>0</v>
      </c>
      <c r="N236" s="19">
        <v>0</v>
      </c>
      <c r="O236" s="19">
        <v>0</v>
      </c>
      <c r="P236" s="19">
        <v>0</v>
      </c>
      <c r="Q236" s="20">
        <v>0</v>
      </c>
      <c r="R236" s="21">
        <v>0</v>
      </c>
      <c r="S236" s="19">
        <v>0</v>
      </c>
      <c r="T236" s="19">
        <v>0</v>
      </c>
      <c r="U236" s="19">
        <v>0</v>
      </c>
      <c r="V236" s="22">
        <v>0</v>
      </c>
      <c r="X236" s="17" t="s">
        <v>16</v>
      </c>
      <c r="Y236" s="18">
        <v>0</v>
      </c>
      <c r="Z236" s="19">
        <v>0</v>
      </c>
      <c r="AA236" s="19">
        <v>0</v>
      </c>
      <c r="AB236" s="19">
        <v>0</v>
      </c>
      <c r="AC236" s="20">
        <v>0</v>
      </c>
      <c r="AD236" s="21">
        <v>0</v>
      </c>
      <c r="AE236" s="19">
        <v>0</v>
      </c>
      <c r="AF236" s="19">
        <v>0</v>
      </c>
      <c r="AG236" s="19">
        <v>0</v>
      </c>
      <c r="AH236" s="22">
        <v>0</v>
      </c>
      <c r="AI236" s="18">
        <v>0</v>
      </c>
      <c r="AJ236" s="19">
        <v>0</v>
      </c>
      <c r="AK236" s="19">
        <v>0</v>
      </c>
      <c r="AL236" s="19">
        <v>0</v>
      </c>
      <c r="AM236" s="20">
        <v>0</v>
      </c>
      <c r="AN236" s="21">
        <v>0</v>
      </c>
      <c r="AO236" s="19">
        <v>0</v>
      </c>
      <c r="AP236" s="19">
        <v>0</v>
      </c>
      <c r="AQ236" s="19">
        <v>0</v>
      </c>
      <c r="AR236" s="22">
        <v>0</v>
      </c>
      <c r="AU236" s="23">
        <v>1615.0542176946192</v>
      </c>
      <c r="AV236" s="19">
        <v>2404.6436898071242</v>
      </c>
      <c r="AW236" s="19">
        <v>4251.6281678575697</v>
      </c>
      <c r="AX236" s="19">
        <v>6885.5638816096825</v>
      </c>
      <c r="AY236" s="22">
        <v>16150.817592036665</v>
      </c>
      <c r="AZ236" s="23">
        <v>1615.0542176946192</v>
      </c>
      <c r="BA236" s="19">
        <v>2404.6436898071242</v>
      </c>
      <c r="BB236" s="19">
        <v>4251.6281678575697</v>
      </c>
      <c r="BC236" s="19">
        <v>6885.5638816096825</v>
      </c>
      <c r="BD236" s="22">
        <v>16150.817592036665</v>
      </c>
    </row>
    <row r="237" spans="2:56" ht="12.75" thickBot="1">
      <c r="B237" s="24" t="s">
        <v>17</v>
      </c>
      <c r="C237" s="25">
        <v>0</v>
      </c>
      <c r="D237" s="26">
        <v>0</v>
      </c>
      <c r="E237" s="26">
        <v>0</v>
      </c>
      <c r="F237" s="26">
        <v>0</v>
      </c>
      <c r="G237" s="27">
        <v>0</v>
      </c>
      <c r="H237" s="28">
        <v>0</v>
      </c>
      <c r="I237" s="26">
        <v>0</v>
      </c>
      <c r="J237" s="26">
        <v>0</v>
      </c>
      <c r="K237" s="26">
        <v>0</v>
      </c>
      <c r="L237" s="29">
        <v>0</v>
      </c>
      <c r="M237" s="25">
        <v>0</v>
      </c>
      <c r="N237" s="26">
        <v>0</v>
      </c>
      <c r="O237" s="26">
        <v>0</v>
      </c>
      <c r="P237" s="26">
        <v>0</v>
      </c>
      <c r="Q237" s="27">
        <v>0</v>
      </c>
      <c r="R237" s="28">
        <v>0</v>
      </c>
      <c r="S237" s="26">
        <v>0</v>
      </c>
      <c r="T237" s="26">
        <v>0</v>
      </c>
      <c r="U237" s="26">
        <v>0</v>
      </c>
      <c r="V237" s="29">
        <v>0</v>
      </c>
      <c r="X237" s="24" t="s">
        <v>17</v>
      </c>
      <c r="Y237" s="25">
        <v>0</v>
      </c>
      <c r="Z237" s="26">
        <v>0</v>
      </c>
      <c r="AA237" s="26">
        <v>0</v>
      </c>
      <c r="AB237" s="26">
        <v>0</v>
      </c>
      <c r="AC237" s="27">
        <v>0</v>
      </c>
      <c r="AD237" s="28">
        <v>0</v>
      </c>
      <c r="AE237" s="26">
        <v>0</v>
      </c>
      <c r="AF237" s="26">
        <v>0</v>
      </c>
      <c r="AG237" s="26">
        <v>0</v>
      </c>
      <c r="AH237" s="29">
        <v>0</v>
      </c>
      <c r="AI237" s="25">
        <v>0</v>
      </c>
      <c r="AJ237" s="26">
        <v>0</v>
      </c>
      <c r="AK237" s="26">
        <v>0</v>
      </c>
      <c r="AL237" s="26">
        <v>0</v>
      </c>
      <c r="AM237" s="27">
        <v>0</v>
      </c>
      <c r="AN237" s="28">
        <v>0</v>
      </c>
      <c r="AO237" s="26">
        <v>0</v>
      </c>
      <c r="AP237" s="26">
        <v>0</v>
      </c>
      <c r="AQ237" s="26">
        <v>0</v>
      </c>
      <c r="AR237" s="29">
        <v>0</v>
      </c>
      <c r="AU237" s="30">
        <v>2691.757029491032</v>
      </c>
      <c r="AV237" s="26">
        <v>4007.7394830118733</v>
      </c>
      <c r="AW237" s="26">
        <v>7086.0469464292819</v>
      </c>
      <c r="AX237" s="26">
        <v>11475.939802682802</v>
      </c>
      <c r="AY237" s="29">
        <v>26918.029320061105</v>
      </c>
      <c r="AZ237" s="30">
        <v>2691.757029491032</v>
      </c>
      <c r="BA237" s="26">
        <v>4007.7394830118733</v>
      </c>
      <c r="BB237" s="26">
        <v>7086.0469464292819</v>
      </c>
      <c r="BC237" s="26">
        <v>11475.939802682802</v>
      </c>
      <c r="BD237" s="29">
        <v>26918.029320061105</v>
      </c>
    </row>
    <row r="238" spans="2:56" ht="12.75" thickBot="1">
      <c r="B238" s="31"/>
      <c r="C238" s="32"/>
      <c r="D238" s="31"/>
      <c r="E238" s="31"/>
      <c r="F238" s="31"/>
      <c r="G238" s="32"/>
      <c r="H238" s="31"/>
      <c r="I238" s="31"/>
      <c r="J238" s="31"/>
      <c r="K238" s="31"/>
      <c r="L238" s="32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X238" s="31"/>
      <c r="Y238" s="32"/>
      <c r="Z238" s="31"/>
      <c r="AA238" s="31"/>
      <c r="AB238" s="31"/>
      <c r="AC238" s="32"/>
      <c r="AD238" s="31"/>
      <c r="AE238" s="31"/>
      <c r="AF238" s="31"/>
      <c r="AG238" s="31"/>
      <c r="AH238" s="32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</row>
    <row r="239" spans="2:56" ht="13.5" thickBot="1">
      <c r="B239" s="34" t="s">
        <v>18</v>
      </c>
      <c r="C239" s="35">
        <f>SUM(C234:G237)</f>
        <v>0</v>
      </c>
      <c r="D239" s="35"/>
      <c r="E239" s="36"/>
      <c r="F239" s="36"/>
      <c r="G239" s="36"/>
      <c r="H239" s="35">
        <f>SUM(H234:L237)</f>
        <v>0</v>
      </c>
      <c r="I239" s="35"/>
      <c r="J239" s="38"/>
      <c r="K239" s="38"/>
      <c r="L239" s="34"/>
      <c r="M239" s="35">
        <f>SUM(M234:Q237)</f>
        <v>0</v>
      </c>
      <c r="N239" s="39" t="str">
        <f>IF(M239=C239,"Pass","Fail")</f>
        <v>Pass</v>
      </c>
      <c r="O239" s="36"/>
      <c r="P239" s="36"/>
      <c r="Q239" s="36"/>
      <c r="R239" s="35">
        <f>SUM(R234:V237)</f>
        <v>0</v>
      </c>
      <c r="S239" s="39" t="str">
        <f>IF(R239=H239,"Pass","Fail")</f>
        <v>Pass</v>
      </c>
      <c r="T239" s="36"/>
      <c r="U239" s="36"/>
      <c r="V239" s="36"/>
      <c r="W239" s="36"/>
      <c r="X239" s="34" t="s">
        <v>18</v>
      </c>
      <c r="Y239" s="35">
        <f>SUM(Y234:AC237)</f>
        <v>0</v>
      </c>
      <c r="Z239" s="35"/>
      <c r="AA239" s="36"/>
      <c r="AB239" s="36"/>
      <c r="AC239" s="36"/>
      <c r="AD239" s="35">
        <f>SUM(AD234:AH237)</f>
        <v>0</v>
      </c>
      <c r="AE239" s="35"/>
      <c r="AF239" s="38"/>
      <c r="AG239" s="38"/>
      <c r="AH239" s="34"/>
      <c r="AI239" s="35">
        <f>SUM(AI234:AM237)</f>
        <v>0</v>
      </c>
      <c r="AJ239" s="39" t="str">
        <f>IF(AI239=Y239,"Pass","Fail")</f>
        <v>Pass</v>
      </c>
      <c r="AK239" s="36"/>
      <c r="AL239" s="36"/>
      <c r="AM239" s="36"/>
      <c r="AN239" s="35">
        <f>SUM(AN234:AR237)</f>
        <v>0</v>
      </c>
      <c r="AO239" s="39" t="str">
        <f>IF(AN239=AD239,"Pass","Fail")</f>
        <v>Pass</v>
      </c>
      <c r="AP239" s="36"/>
      <c r="AQ239" s="36"/>
      <c r="AR239" s="36"/>
      <c r="AU239"/>
      <c r="AV239"/>
      <c r="AW239"/>
      <c r="AX239"/>
      <c r="AY239"/>
      <c r="AZ239"/>
      <c r="BA239"/>
      <c r="BB239"/>
      <c r="BC239"/>
      <c r="BD239"/>
    </row>
    <row r="240" spans="2:56" ht="13.5" thickBot="1">
      <c r="B240" s="40" t="s">
        <v>20</v>
      </c>
      <c r="C240" s="41">
        <f>SUM(C234:E237)</f>
        <v>0</v>
      </c>
      <c r="D240" s="42">
        <f>IFERROR(SUM(C234:E237)/SUM(C234:G237),0)</f>
        <v>0</v>
      </c>
      <c r="E240" s="43"/>
      <c r="F240" s="43"/>
      <c r="G240" s="43"/>
      <c r="H240" s="42"/>
      <c r="I240" s="42"/>
      <c r="J240" s="43"/>
      <c r="K240" s="43"/>
      <c r="L240" s="43"/>
      <c r="M240" s="41">
        <f>SUM(M234:N237)</f>
        <v>0</v>
      </c>
      <c r="N240" s="42">
        <f>IFERROR(SUM(M234:N237)/SUM(M234:Q237),0)</f>
        <v>0</v>
      </c>
      <c r="O240" s="39" t="str">
        <f>IF(N240&lt;=D240,"Pass","Fail")</f>
        <v>Pass</v>
      </c>
      <c r="P240" s="43"/>
      <c r="Q240" s="43"/>
      <c r="R240" s="42"/>
      <c r="S240" s="43"/>
      <c r="T240" s="43"/>
      <c r="U240" s="43"/>
      <c r="V240" s="43"/>
      <c r="W240" s="43"/>
      <c r="X240" s="40" t="s">
        <v>20</v>
      </c>
      <c r="Y240" s="41">
        <f>SUM(Y234:AA237)</f>
        <v>0</v>
      </c>
      <c r="Z240" s="42">
        <f>IFERROR(SUM(Y234:AA237)/SUM(Y234:AC237),0)</f>
        <v>0</v>
      </c>
      <c r="AA240" s="43"/>
      <c r="AB240" s="43"/>
      <c r="AC240" s="43"/>
      <c r="AD240" s="42"/>
      <c r="AE240" s="43"/>
      <c r="AF240" s="43"/>
      <c r="AG240" s="43"/>
      <c r="AH240" s="43"/>
      <c r="AI240" s="41">
        <f>SUM(AI234:AJ237)</f>
        <v>0</v>
      </c>
      <c r="AJ240" s="42">
        <f>IFERROR(SUM(AI234:AJ237)/SUM(AI234:AM237),0)</f>
        <v>0</v>
      </c>
      <c r="AK240" s="39" t="str">
        <f>IF(AJ240&lt;=Z240,"Pass","Fail")</f>
        <v>Pass</v>
      </c>
      <c r="AL240" s="43"/>
      <c r="AM240" s="43"/>
      <c r="AN240" s="42"/>
      <c r="AO240" s="43"/>
      <c r="AP240" s="43"/>
      <c r="AQ240" s="43"/>
      <c r="AR240" s="43"/>
      <c r="AU240"/>
      <c r="AV240"/>
      <c r="AW240"/>
      <c r="AX240"/>
      <c r="AY240"/>
      <c r="AZ240"/>
      <c r="BA240"/>
      <c r="BB240"/>
      <c r="BC240"/>
      <c r="BD240"/>
    </row>
    <row r="241" spans="2:56">
      <c r="B241" s="44" t="s">
        <v>21</v>
      </c>
      <c r="C241" s="45">
        <f>SUMPRODUCT(C234:G237,AU234:AY237)</f>
        <v>0</v>
      </c>
      <c r="D241" s="48"/>
      <c r="E241" s="48"/>
      <c r="F241" s="48"/>
      <c r="G241" s="48"/>
      <c r="H241" s="48"/>
      <c r="I241" s="48"/>
      <c r="J241" s="48"/>
      <c r="K241" s="48"/>
      <c r="L241" s="48"/>
      <c r="M241" s="45">
        <f>SUMPRODUCT(M234:Q237,AZ234:BD237)</f>
        <v>0</v>
      </c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4" t="s">
        <v>21</v>
      </c>
      <c r="Y241" s="45">
        <f>SUMPRODUCT(Y234:AC237,AU234:AY237)</f>
        <v>0</v>
      </c>
      <c r="Z241" s="48"/>
      <c r="AA241" s="48"/>
      <c r="AB241" s="48"/>
      <c r="AC241" s="48"/>
      <c r="AD241" s="48"/>
      <c r="AE241" s="48"/>
      <c r="AF241" s="48"/>
      <c r="AG241" s="48"/>
      <c r="AH241" s="48"/>
      <c r="AI241" s="45">
        <f>SUMPRODUCT(AI234:AM237,AZ234:BD237)</f>
        <v>0</v>
      </c>
      <c r="AJ241" s="48"/>
      <c r="AK241" s="48"/>
      <c r="AL241" s="48"/>
      <c r="AM241" s="48"/>
      <c r="AN241" s="48"/>
      <c r="AO241" s="48"/>
      <c r="AP241" s="48"/>
      <c r="AQ241" s="48"/>
      <c r="AR241" s="48"/>
      <c r="AU241" s="49"/>
      <c r="AZ241" s="49"/>
    </row>
    <row r="242" spans="2:56" s="33" customFormat="1" ht="12.75" thickBot="1">
      <c r="B242" s="31"/>
      <c r="C242" s="32"/>
      <c r="D242" s="31"/>
      <c r="E242" s="31"/>
      <c r="F242" s="31"/>
      <c r="G242" s="32"/>
      <c r="H242" s="31"/>
      <c r="I242" s="31"/>
      <c r="J242" s="31"/>
      <c r="K242" s="31"/>
      <c r="L242" s="32" t="s">
        <v>23</v>
      </c>
      <c r="M242" s="50">
        <f>SUMPRODUCT(R234:V237,AZ234:BD237)+SUMPRODUCT(M234:Q237,AZ234:BD237)</f>
        <v>0</v>
      </c>
      <c r="X242" s="31"/>
      <c r="Y242" s="32"/>
      <c r="Z242" s="31"/>
      <c r="AA242" s="31"/>
      <c r="AB242" s="31"/>
      <c r="AC242" s="32"/>
      <c r="AD242" s="31"/>
      <c r="AE242" s="31"/>
      <c r="AF242" s="31"/>
      <c r="AG242" s="31"/>
      <c r="AH242" s="32" t="s">
        <v>23</v>
      </c>
      <c r="AI242" s="50">
        <f>SUMPRODUCT(AN234:AR237,AZ234:BD237)+SUMPRODUCT(AI234:AM237,AZ234:BD237)</f>
        <v>0</v>
      </c>
    </row>
    <row r="243" spans="2:56" ht="13.5" thickBot="1">
      <c r="B243" s="3" t="s">
        <v>39</v>
      </c>
      <c r="C243" s="4"/>
      <c r="D243" s="4"/>
      <c r="E243" s="4"/>
      <c r="F243" s="5"/>
      <c r="L243"/>
      <c r="X243" s="3" t="s">
        <v>39</v>
      </c>
      <c r="Y243" s="4"/>
      <c r="Z243" s="4"/>
      <c r="AA243" s="4"/>
      <c r="AB243" s="5"/>
      <c r="AH243"/>
    </row>
    <row r="244" spans="2:56" ht="12.75" thickBot="1"/>
    <row r="245" spans="2:56">
      <c r="B245" s="165"/>
      <c r="C245" s="168" t="s">
        <v>3</v>
      </c>
      <c r="D245" s="169"/>
      <c r="E245" s="169"/>
      <c r="F245" s="169"/>
      <c r="G245" s="169"/>
      <c r="H245" s="169"/>
      <c r="I245" s="169"/>
      <c r="J245" s="169"/>
      <c r="K245" s="169"/>
      <c r="L245" s="169"/>
      <c r="M245" s="169" t="s">
        <v>4</v>
      </c>
      <c r="N245" s="169"/>
      <c r="O245" s="169"/>
      <c r="P245" s="169"/>
      <c r="Q245" s="169"/>
      <c r="R245" s="169"/>
      <c r="S245" s="169"/>
      <c r="T245" s="169"/>
      <c r="U245" s="169"/>
      <c r="V245" s="169"/>
      <c r="X245" s="165"/>
      <c r="Y245" s="168" t="s">
        <v>3</v>
      </c>
      <c r="Z245" s="169"/>
      <c r="AA245" s="169"/>
      <c r="AB245" s="169"/>
      <c r="AC245" s="169"/>
      <c r="AD245" s="169"/>
      <c r="AE245" s="169"/>
      <c r="AF245" s="169"/>
      <c r="AG245" s="169"/>
      <c r="AH245" s="169"/>
      <c r="AI245" s="169" t="s">
        <v>4</v>
      </c>
      <c r="AJ245" s="169"/>
      <c r="AK245" s="169"/>
      <c r="AL245" s="169"/>
      <c r="AM245" s="169"/>
      <c r="AN245" s="169"/>
      <c r="AO245" s="169"/>
      <c r="AP245" s="169"/>
      <c r="AQ245" s="169"/>
      <c r="AR245" s="169"/>
      <c r="AU245" s="170" t="s">
        <v>5</v>
      </c>
      <c r="AV245" s="169"/>
      <c r="AW245" s="169"/>
      <c r="AX245" s="169"/>
      <c r="AY245" s="169"/>
      <c r="AZ245" s="169"/>
      <c r="BA245" s="169"/>
      <c r="BB245" s="169"/>
      <c r="BC245" s="169"/>
      <c r="BD245" s="171"/>
    </row>
    <row r="246" spans="2:56">
      <c r="B246" s="166"/>
      <c r="C246" s="172" t="s">
        <v>6</v>
      </c>
      <c r="D246" s="173"/>
      <c r="E246" s="173"/>
      <c r="F246" s="173"/>
      <c r="G246" s="174"/>
      <c r="H246" s="172" t="s">
        <v>7</v>
      </c>
      <c r="I246" s="173"/>
      <c r="J246" s="173"/>
      <c r="K246" s="173"/>
      <c r="L246" s="175"/>
      <c r="M246" s="176" t="s">
        <v>6</v>
      </c>
      <c r="N246" s="173"/>
      <c r="O246" s="173"/>
      <c r="P246" s="173"/>
      <c r="Q246" s="174"/>
      <c r="R246" s="172" t="s">
        <v>7</v>
      </c>
      <c r="S246" s="173"/>
      <c r="T246" s="173"/>
      <c r="U246" s="173"/>
      <c r="V246" s="175"/>
      <c r="X246" s="166"/>
      <c r="Y246" s="172" t="s">
        <v>6</v>
      </c>
      <c r="Z246" s="173"/>
      <c r="AA246" s="173"/>
      <c r="AB246" s="173"/>
      <c r="AC246" s="174"/>
      <c r="AD246" s="172" t="s">
        <v>7</v>
      </c>
      <c r="AE246" s="173"/>
      <c r="AF246" s="173"/>
      <c r="AG246" s="173"/>
      <c r="AH246" s="175"/>
      <c r="AI246" s="176" t="s">
        <v>6</v>
      </c>
      <c r="AJ246" s="173"/>
      <c r="AK246" s="173"/>
      <c r="AL246" s="173"/>
      <c r="AM246" s="174"/>
      <c r="AN246" s="172" t="s">
        <v>7</v>
      </c>
      <c r="AO246" s="173"/>
      <c r="AP246" s="173"/>
      <c r="AQ246" s="173"/>
      <c r="AR246" s="175"/>
      <c r="AU246" s="176" t="s">
        <v>3</v>
      </c>
      <c r="AV246" s="173"/>
      <c r="AW246" s="173"/>
      <c r="AX246" s="173"/>
      <c r="AY246" s="174"/>
      <c r="AZ246" s="173" t="s">
        <v>8</v>
      </c>
      <c r="BA246" s="173"/>
      <c r="BB246" s="173"/>
      <c r="BC246" s="173"/>
      <c r="BD246" s="175"/>
    </row>
    <row r="247" spans="2:56">
      <c r="B247" s="167"/>
      <c r="C247" s="6" t="s">
        <v>9</v>
      </c>
      <c r="D247" s="7" t="s">
        <v>10</v>
      </c>
      <c r="E247" s="7" t="s">
        <v>11</v>
      </c>
      <c r="F247" s="7" t="s">
        <v>12</v>
      </c>
      <c r="G247" s="7" t="s">
        <v>13</v>
      </c>
      <c r="H247" s="7" t="s">
        <v>9</v>
      </c>
      <c r="I247" s="7" t="s">
        <v>10</v>
      </c>
      <c r="J247" s="7" t="s">
        <v>11</v>
      </c>
      <c r="K247" s="7" t="s">
        <v>12</v>
      </c>
      <c r="L247" s="8" t="s">
        <v>13</v>
      </c>
      <c r="M247" s="6" t="s">
        <v>9</v>
      </c>
      <c r="N247" s="7" t="s">
        <v>10</v>
      </c>
      <c r="O247" s="7" t="s">
        <v>11</v>
      </c>
      <c r="P247" s="7" t="s">
        <v>12</v>
      </c>
      <c r="Q247" s="7" t="s">
        <v>13</v>
      </c>
      <c r="R247" s="7" t="s">
        <v>9</v>
      </c>
      <c r="S247" s="7" t="s">
        <v>10</v>
      </c>
      <c r="T247" s="7" t="s">
        <v>11</v>
      </c>
      <c r="U247" s="7" t="s">
        <v>12</v>
      </c>
      <c r="V247" s="8" t="s">
        <v>13</v>
      </c>
      <c r="X247" s="167"/>
      <c r="Y247" s="6" t="s">
        <v>9</v>
      </c>
      <c r="Z247" s="7" t="s">
        <v>10</v>
      </c>
      <c r="AA247" s="7" t="s">
        <v>11</v>
      </c>
      <c r="AB247" s="7" t="s">
        <v>12</v>
      </c>
      <c r="AC247" s="7" t="s">
        <v>13</v>
      </c>
      <c r="AD247" s="7" t="s">
        <v>9</v>
      </c>
      <c r="AE247" s="7" t="s">
        <v>10</v>
      </c>
      <c r="AF247" s="7" t="s">
        <v>11</v>
      </c>
      <c r="AG247" s="7" t="s">
        <v>12</v>
      </c>
      <c r="AH247" s="8" t="s">
        <v>13</v>
      </c>
      <c r="AI247" s="6" t="s">
        <v>9</v>
      </c>
      <c r="AJ247" s="7" t="s">
        <v>10</v>
      </c>
      <c r="AK247" s="7" t="s">
        <v>11</v>
      </c>
      <c r="AL247" s="7" t="s">
        <v>12</v>
      </c>
      <c r="AM247" s="7" t="s">
        <v>13</v>
      </c>
      <c r="AN247" s="7" t="s">
        <v>9</v>
      </c>
      <c r="AO247" s="7" t="s">
        <v>10</v>
      </c>
      <c r="AP247" s="7" t="s">
        <v>11</v>
      </c>
      <c r="AQ247" s="7" t="s">
        <v>12</v>
      </c>
      <c r="AR247" s="8" t="s">
        <v>13</v>
      </c>
      <c r="AU247" s="9" t="s">
        <v>9</v>
      </c>
      <c r="AV247" s="7" t="s">
        <v>10</v>
      </c>
      <c r="AW247" s="7" t="s">
        <v>11</v>
      </c>
      <c r="AX247" s="7" t="s">
        <v>12</v>
      </c>
      <c r="AY247" s="7" t="s">
        <v>13</v>
      </c>
      <c r="AZ247" s="6" t="s">
        <v>9</v>
      </c>
      <c r="BA247" s="7" t="s">
        <v>10</v>
      </c>
      <c r="BB247" s="7" t="s">
        <v>11</v>
      </c>
      <c r="BC247" s="7" t="s">
        <v>12</v>
      </c>
      <c r="BD247" s="8" t="s">
        <v>13</v>
      </c>
    </row>
    <row r="248" spans="2:56">
      <c r="B248" s="10" t="s">
        <v>14</v>
      </c>
      <c r="C248" s="11">
        <v>0</v>
      </c>
      <c r="D248" s="12">
        <v>0</v>
      </c>
      <c r="E248" s="12">
        <v>-0.12567224080267564</v>
      </c>
      <c r="F248" s="12">
        <v>-1.0489041095890412</v>
      </c>
      <c r="G248" s="13">
        <v>-2.179643358910623</v>
      </c>
      <c r="H248" s="14">
        <v>0</v>
      </c>
      <c r="I248" s="12">
        <v>0</v>
      </c>
      <c r="J248" s="12">
        <v>0</v>
      </c>
      <c r="K248" s="12">
        <v>0</v>
      </c>
      <c r="L248" s="15">
        <v>0</v>
      </c>
      <c r="M248" s="11">
        <v>0</v>
      </c>
      <c r="N248" s="12">
        <v>0</v>
      </c>
      <c r="O248" s="12">
        <v>0</v>
      </c>
      <c r="P248" s="12">
        <v>0</v>
      </c>
      <c r="Q248" s="13">
        <v>0</v>
      </c>
      <c r="R248" s="14">
        <v>0</v>
      </c>
      <c r="S248" s="12">
        <v>0</v>
      </c>
      <c r="T248" s="12">
        <v>0</v>
      </c>
      <c r="U248" s="12">
        <v>0</v>
      </c>
      <c r="V248" s="15">
        <v>0</v>
      </c>
      <c r="X248" s="10" t="s">
        <v>14</v>
      </c>
      <c r="Y248" s="11">
        <v>0</v>
      </c>
      <c r="Z248" s="12">
        <v>0</v>
      </c>
      <c r="AA248" s="12">
        <v>0</v>
      </c>
      <c r="AB248" s="12">
        <v>0</v>
      </c>
      <c r="AC248" s="13">
        <v>0</v>
      </c>
      <c r="AD248" s="14">
        <v>0</v>
      </c>
      <c r="AE248" s="12">
        <v>0</v>
      </c>
      <c r="AF248" s="12">
        <v>0</v>
      </c>
      <c r="AG248" s="12">
        <v>0</v>
      </c>
      <c r="AH248" s="15">
        <v>0</v>
      </c>
      <c r="AI248" s="11">
        <v>0</v>
      </c>
      <c r="AJ248" s="12">
        <v>0</v>
      </c>
      <c r="AK248" s="12">
        <v>0</v>
      </c>
      <c r="AL248" s="12">
        <v>0</v>
      </c>
      <c r="AM248" s="13">
        <v>0</v>
      </c>
      <c r="AN248" s="14">
        <v>0</v>
      </c>
      <c r="AO248" s="12">
        <v>0</v>
      </c>
      <c r="AP248" s="12">
        <v>0</v>
      </c>
      <c r="AQ248" s="12">
        <v>0</v>
      </c>
      <c r="AR248" s="15">
        <v>0</v>
      </c>
      <c r="AU248" s="16">
        <v>9304.5123871752094</v>
      </c>
      <c r="AV248" s="12">
        <v>13853.4278003933</v>
      </c>
      <c r="AW248" s="12">
        <v>24494.116990055027</v>
      </c>
      <c r="AX248" s="12">
        <v>39668.522410705547</v>
      </c>
      <c r="AY248" s="15">
        <v>93046.710569643008</v>
      </c>
      <c r="AZ248" s="16">
        <v>9304.5123871752094</v>
      </c>
      <c r="BA248" s="12">
        <v>13853.4278003933</v>
      </c>
      <c r="BB248" s="12">
        <v>24494.116990055027</v>
      </c>
      <c r="BC248" s="12">
        <v>39668.522410705547</v>
      </c>
      <c r="BD248" s="15">
        <v>93046.710569643008</v>
      </c>
    </row>
    <row r="249" spans="2:56">
      <c r="B249" s="17" t="s">
        <v>15</v>
      </c>
      <c r="C249" s="18">
        <v>0</v>
      </c>
      <c r="D249" s="19">
        <v>0</v>
      </c>
      <c r="E249" s="19">
        <v>-0.77004682274247505</v>
      </c>
      <c r="F249" s="19">
        <v>-6.4626027397260266</v>
      </c>
      <c r="G249" s="20">
        <v>-2.8908159515832708</v>
      </c>
      <c r="H249" s="21">
        <v>0</v>
      </c>
      <c r="I249" s="19">
        <v>0</v>
      </c>
      <c r="J249" s="19">
        <v>0</v>
      </c>
      <c r="K249" s="19">
        <v>0</v>
      </c>
      <c r="L249" s="22">
        <v>0</v>
      </c>
      <c r="M249" s="18">
        <v>0</v>
      </c>
      <c r="N249" s="19">
        <v>0</v>
      </c>
      <c r="O249" s="19">
        <v>0</v>
      </c>
      <c r="P249" s="19">
        <v>-1.2</v>
      </c>
      <c r="Q249" s="20">
        <v>-1</v>
      </c>
      <c r="R249" s="21">
        <v>0</v>
      </c>
      <c r="S249" s="19">
        <v>0</v>
      </c>
      <c r="T249" s="19">
        <v>0</v>
      </c>
      <c r="U249" s="19">
        <v>0</v>
      </c>
      <c r="V249" s="22">
        <v>0</v>
      </c>
      <c r="X249" s="17" t="s">
        <v>15</v>
      </c>
      <c r="Y249" s="18">
        <v>0</v>
      </c>
      <c r="Z249" s="19">
        <v>0</v>
      </c>
      <c r="AA249" s="19">
        <v>0</v>
      </c>
      <c r="AB249" s="19">
        <v>0</v>
      </c>
      <c r="AC249" s="20">
        <v>0</v>
      </c>
      <c r="AD249" s="21">
        <v>0</v>
      </c>
      <c r="AE249" s="19">
        <v>0</v>
      </c>
      <c r="AF249" s="19">
        <v>0</v>
      </c>
      <c r="AG249" s="19">
        <v>0</v>
      </c>
      <c r="AH249" s="22">
        <v>0</v>
      </c>
      <c r="AI249" s="18">
        <v>0</v>
      </c>
      <c r="AJ249" s="19">
        <v>0</v>
      </c>
      <c r="AK249" s="19">
        <v>0</v>
      </c>
      <c r="AL249" s="19">
        <v>0</v>
      </c>
      <c r="AM249" s="20">
        <v>0</v>
      </c>
      <c r="AN249" s="21">
        <v>0</v>
      </c>
      <c r="AO249" s="19">
        <v>0</v>
      </c>
      <c r="AP249" s="19">
        <v>0</v>
      </c>
      <c r="AQ249" s="19">
        <v>0</v>
      </c>
      <c r="AR249" s="22">
        <v>0</v>
      </c>
      <c r="AU249" s="23">
        <v>13292.160553107442</v>
      </c>
      <c r="AV249" s="19">
        <v>19790.611143418999</v>
      </c>
      <c r="AW249" s="19">
        <v>34991.595700078607</v>
      </c>
      <c r="AX249" s="19">
        <v>56669.31772957935</v>
      </c>
      <c r="AY249" s="22">
        <v>132923.87224234716</v>
      </c>
      <c r="AZ249" s="23">
        <v>13292.160553107442</v>
      </c>
      <c r="BA249" s="19">
        <v>19790.611143418999</v>
      </c>
      <c r="BB249" s="19">
        <v>34991.595700078607</v>
      </c>
      <c r="BC249" s="19">
        <v>56669.31772957935</v>
      </c>
      <c r="BD249" s="22">
        <v>132923.87224234716</v>
      </c>
    </row>
    <row r="250" spans="2:56">
      <c r="B250" s="17" t="s">
        <v>16</v>
      </c>
      <c r="C250" s="18">
        <v>0</v>
      </c>
      <c r="D250" s="19">
        <v>0</v>
      </c>
      <c r="E250" s="19">
        <v>-1.0642809364548496</v>
      </c>
      <c r="F250" s="19">
        <v>-2.368493150684932</v>
      </c>
      <c r="G250" s="20">
        <v>-2.689540689506106</v>
      </c>
      <c r="H250" s="21">
        <v>0</v>
      </c>
      <c r="I250" s="19">
        <v>0</v>
      </c>
      <c r="J250" s="19">
        <v>0</v>
      </c>
      <c r="K250" s="19">
        <v>0</v>
      </c>
      <c r="L250" s="22">
        <v>0</v>
      </c>
      <c r="M250" s="18">
        <v>0</v>
      </c>
      <c r="N250" s="19">
        <v>0</v>
      </c>
      <c r="O250" s="19">
        <v>0</v>
      </c>
      <c r="P250" s="19">
        <v>0</v>
      </c>
      <c r="Q250" s="20">
        <v>-17.399999999999999</v>
      </c>
      <c r="R250" s="21">
        <v>0</v>
      </c>
      <c r="S250" s="19">
        <v>0</v>
      </c>
      <c r="T250" s="19">
        <v>0</v>
      </c>
      <c r="U250" s="19">
        <v>0</v>
      </c>
      <c r="V250" s="22">
        <v>0</v>
      </c>
      <c r="X250" s="17" t="s">
        <v>16</v>
      </c>
      <c r="Y250" s="18">
        <v>0</v>
      </c>
      <c r="Z250" s="19">
        <v>0</v>
      </c>
      <c r="AA250" s="19">
        <v>0</v>
      </c>
      <c r="AB250" s="19">
        <v>0</v>
      </c>
      <c r="AC250" s="20">
        <v>0</v>
      </c>
      <c r="AD250" s="21">
        <v>0</v>
      </c>
      <c r="AE250" s="19">
        <v>0</v>
      </c>
      <c r="AF250" s="19">
        <v>0</v>
      </c>
      <c r="AG250" s="19">
        <v>0</v>
      </c>
      <c r="AH250" s="22">
        <v>0</v>
      </c>
      <c r="AI250" s="18">
        <v>0</v>
      </c>
      <c r="AJ250" s="19">
        <v>0</v>
      </c>
      <c r="AK250" s="19">
        <v>0</v>
      </c>
      <c r="AL250" s="19">
        <v>0</v>
      </c>
      <c r="AM250" s="20">
        <v>0</v>
      </c>
      <c r="AN250" s="21">
        <v>0</v>
      </c>
      <c r="AO250" s="19">
        <v>0</v>
      </c>
      <c r="AP250" s="19">
        <v>0</v>
      </c>
      <c r="AQ250" s="19">
        <v>0</v>
      </c>
      <c r="AR250" s="22">
        <v>0</v>
      </c>
      <c r="AU250" s="23">
        <v>19938.240829661165</v>
      </c>
      <c r="AV250" s="19">
        <v>29685.9167151285</v>
      </c>
      <c r="AW250" s="19">
        <v>52487.393550117915</v>
      </c>
      <c r="AX250" s="19">
        <v>85003.976594369029</v>
      </c>
      <c r="AY250" s="22">
        <v>199385.80836352074</v>
      </c>
      <c r="AZ250" s="23">
        <v>19938.240829661165</v>
      </c>
      <c r="BA250" s="19">
        <v>29685.9167151285</v>
      </c>
      <c r="BB250" s="19">
        <v>52487.393550117915</v>
      </c>
      <c r="BC250" s="19">
        <v>85003.976594369029</v>
      </c>
      <c r="BD250" s="22">
        <v>199385.80836352074</v>
      </c>
    </row>
    <row r="251" spans="2:56" ht="12.75" thickBot="1">
      <c r="B251" s="24" t="s">
        <v>17</v>
      </c>
      <c r="C251" s="25">
        <v>0</v>
      </c>
      <c r="D251" s="26">
        <v>0</v>
      </c>
      <c r="E251" s="26">
        <v>0</v>
      </c>
      <c r="F251" s="26">
        <v>0</v>
      </c>
      <c r="G251" s="27">
        <v>0</v>
      </c>
      <c r="H251" s="28">
        <v>0</v>
      </c>
      <c r="I251" s="26">
        <v>0</v>
      </c>
      <c r="J251" s="26">
        <v>0</v>
      </c>
      <c r="K251" s="26">
        <v>0</v>
      </c>
      <c r="L251" s="29">
        <v>0</v>
      </c>
      <c r="M251" s="25">
        <v>0</v>
      </c>
      <c r="N251" s="26">
        <v>0</v>
      </c>
      <c r="O251" s="26">
        <v>0</v>
      </c>
      <c r="P251" s="26">
        <v>0</v>
      </c>
      <c r="Q251" s="27">
        <v>0</v>
      </c>
      <c r="R251" s="28">
        <v>0</v>
      </c>
      <c r="S251" s="26">
        <v>0</v>
      </c>
      <c r="T251" s="26">
        <v>0</v>
      </c>
      <c r="U251" s="26">
        <v>0</v>
      </c>
      <c r="V251" s="29">
        <v>0</v>
      </c>
      <c r="X251" s="24" t="s">
        <v>17</v>
      </c>
      <c r="Y251" s="25">
        <v>0</v>
      </c>
      <c r="Z251" s="26">
        <v>0</v>
      </c>
      <c r="AA251" s="26">
        <v>0</v>
      </c>
      <c r="AB251" s="26">
        <v>0</v>
      </c>
      <c r="AC251" s="27">
        <v>0</v>
      </c>
      <c r="AD251" s="28">
        <v>0</v>
      </c>
      <c r="AE251" s="26">
        <v>0</v>
      </c>
      <c r="AF251" s="26">
        <v>0</v>
      </c>
      <c r="AG251" s="26">
        <v>0</v>
      </c>
      <c r="AH251" s="29">
        <v>0</v>
      </c>
      <c r="AI251" s="25">
        <v>0</v>
      </c>
      <c r="AJ251" s="26">
        <v>0</v>
      </c>
      <c r="AK251" s="26">
        <v>0</v>
      </c>
      <c r="AL251" s="26">
        <v>0</v>
      </c>
      <c r="AM251" s="27">
        <v>0</v>
      </c>
      <c r="AN251" s="28">
        <v>0</v>
      </c>
      <c r="AO251" s="26">
        <v>0</v>
      </c>
      <c r="AP251" s="26">
        <v>0</v>
      </c>
      <c r="AQ251" s="26">
        <v>0</v>
      </c>
      <c r="AR251" s="29">
        <v>0</v>
      </c>
      <c r="AU251" s="30">
        <v>33230.401382768607</v>
      </c>
      <c r="AV251" s="26">
        <v>49476.527858547495</v>
      </c>
      <c r="AW251" s="26">
        <v>87478.989250196522</v>
      </c>
      <c r="AX251" s="26">
        <v>141673.29432394836</v>
      </c>
      <c r="AY251" s="29">
        <v>332309.68060586788</v>
      </c>
      <c r="AZ251" s="30">
        <v>33230.401382768607</v>
      </c>
      <c r="BA251" s="26">
        <v>49476.527858547495</v>
      </c>
      <c r="BB251" s="26">
        <v>87478.989250196522</v>
      </c>
      <c r="BC251" s="26">
        <v>141673.29432394836</v>
      </c>
      <c r="BD251" s="29">
        <v>332309.68060586788</v>
      </c>
    </row>
    <row r="252" spans="2:56" ht="12.75" thickBot="1">
      <c r="B252" s="31"/>
      <c r="C252" s="32"/>
      <c r="D252" s="31"/>
      <c r="E252" s="31"/>
      <c r="F252" s="31"/>
      <c r="G252" s="32"/>
      <c r="H252" s="31"/>
      <c r="I252" s="31"/>
      <c r="J252" s="31"/>
      <c r="K252" s="31"/>
      <c r="L252" s="32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X252" s="31"/>
      <c r="Y252" s="32"/>
      <c r="Z252" s="31"/>
      <c r="AA252" s="31"/>
      <c r="AB252" s="31"/>
      <c r="AC252" s="32"/>
      <c r="AD252" s="31"/>
      <c r="AE252" s="31"/>
      <c r="AF252" s="31"/>
      <c r="AG252" s="31"/>
      <c r="AH252" s="32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3"/>
    </row>
    <row r="253" spans="2:56" ht="13.5" thickBot="1">
      <c r="B253" s="34" t="s">
        <v>18</v>
      </c>
      <c r="C253" s="35">
        <f>SUM(C248:G251)</f>
        <v>-19.599999999999998</v>
      </c>
      <c r="D253" s="35"/>
      <c r="E253" s="36"/>
      <c r="F253" s="36"/>
      <c r="G253" s="36"/>
      <c r="H253" s="35">
        <f>SUM(H248:L251)</f>
        <v>0</v>
      </c>
      <c r="I253" s="35"/>
      <c r="J253" s="38"/>
      <c r="K253" s="38"/>
      <c r="L253" s="34"/>
      <c r="M253" s="35">
        <f>SUM(M248:Q251)</f>
        <v>-19.599999999999998</v>
      </c>
      <c r="N253" s="39" t="str">
        <f>IF(M253=C253,"Pass","Fail")</f>
        <v>Pass</v>
      </c>
      <c r="O253" s="36"/>
      <c r="P253" s="36"/>
      <c r="Q253" s="36"/>
      <c r="R253" s="35">
        <f>SUM(R248:V251)</f>
        <v>0</v>
      </c>
      <c r="S253" s="39" t="str">
        <f>IF(R253=H253,"Pass","Fail")</f>
        <v>Pass</v>
      </c>
      <c r="T253" s="36"/>
      <c r="U253" s="36"/>
      <c r="V253" s="36"/>
      <c r="W253" s="36"/>
      <c r="X253" s="34" t="s">
        <v>18</v>
      </c>
      <c r="Y253" s="35">
        <f>SUM(Y248:AC251)</f>
        <v>0</v>
      </c>
      <c r="Z253" s="35"/>
      <c r="AA253" s="36"/>
      <c r="AB253" s="36"/>
      <c r="AC253" s="36"/>
      <c r="AD253" s="35">
        <f>SUM(AD248:AH251)</f>
        <v>0</v>
      </c>
      <c r="AE253" s="35"/>
      <c r="AF253" s="38"/>
      <c r="AG253" s="38"/>
      <c r="AH253" s="34"/>
      <c r="AI253" s="35">
        <f>SUM(AI248:AM251)</f>
        <v>0</v>
      </c>
      <c r="AJ253" s="39" t="str">
        <f>IF(AI253=Y253,"Pass","Fail")</f>
        <v>Pass</v>
      </c>
      <c r="AK253" s="36"/>
      <c r="AL253" s="36"/>
      <c r="AM253" s="36"/>
      <c r="AN253" s="35">
        <f>SUM(AN248:AR251)</f>
        <v>0</v>
      </c>
      <c r="AO253" s="39" t="str">
        <f>IF(AN253=AD253,"Pass","Fail")</f>
        <v>Pass</v>
      </c>
      <c r="AP253" s="36"/>
      <c r="AQ253" s="36"/>
      <c r="AR253" s="36"/>
      <c r="AU253"/>
      <c r="AV253"/>
      <c r="AW253"/>
      <c r="AX253"/>
      <c r="AY253"/>
      <c r="AZ253"/>
      <c r="BA253"/>
      <c r="BB253"/>
      <c r="BC253"/>
      <c r="BD253"/>
    </row>
    <row r="254" spans="2:56" ht="13.5" thickBot="1">
      <c r="B254" s="40" t="s">
        <v>20</v>
      </c>
      <c r="C254" s="41">
        <f>SUM(C248:E251)</f>
        <v>-1.9600000000000002</v>
      </c>
      <c r="D254" s="42">
        <f>IFERROR(SUM(C248:E251)/SUM(C248:G251),0)</f>
        <v>0.10000000000000002</v>
      </c>
      <c r="E254" s="43"/>
      <c r="F254" s="43"/>
      <c r="G254" s="43"/>
      <c r="H254" s="42"/>
      <c r="I254" s="42"/>
      <c r="J254" s="43"/>
      <c r="K254" s="43"/>
      <c r="L254" s="43"/>
      <c r="M254" s="41">
        <f>SUM(M248:N251)</f>
        <v>0</v>
      </c>
      <c r="N254" s="42">
        <f>IFERROR(SUM(M248:N251)/SUM(M248:Q251),0)</f>
        <v>0</v>
      </c>
      <c r="O254" s="39" t="str">
        <f>IF(N254&lt;=D254,"Pass","Fail")</f>
        <v>Pass</v>
      </c>
      <c r="P254" s="43"/>
      <c r="Q254" s="43"/>
      <c r="R254" s="42"/>
      <c r="S254" s="43"/>
      <c r="T254" s="43"/>
      <c r="U254" s="43"/>
      <c r="V254" s="43"/>
      <c r="W254" s="43"/>
      <c r="X254" s="40" t="s">
        <v>20</v>
      </c>
      <c r="Y254" s="41">
        <f>SUM(Y248:AA251)</f>
        <v>0</v>
      </c>
      <c r="Z254" s="42">
        <f>IFERROR(SUM(Y248:AA251)/SUM(Y248:AC251),0)</f>
        <v>0</v>
      </c>
      <c r="AA254" s="43"/>
      <c r="AB254" s="43"/>
      <c r="AC254" s="43"/>
      <c r="AD254" s="42"/>
      <c r="AE254" s="43"/>
      <c r="AF254" s="43"/>
      <c r="AG254" s="43"/>
      <c r="AH254" s="43"/>
      <c r="AI254" s="41">
        <f>SUM(AI248:AJ251)</f>
        <v>0</v>
      </c>
      <c r="AJ254" s="42">
        <f>IFERROR(SUM(AI248:AJ251)/SUM(AI248:AM251),0)</f>
        <v>0</v>
      </c>
      <c r="AK254" s="39" t="str">
        <f>IF(AJ254&lt;=Z254,"Pass","Fail")</f>
        <v>Pass</v>
      </c>
      <c r="AL254" s="43"/>
      <c r="AM254" s="43"/>
      <c r="AN254" s="42"/>
      <c r="AO254" s="43"/>
      <c r="AP254" s="43"/>
      <c r="AQ254" s="43"/>
      <c r="AR254" s="43"/>
      <c r="AU254"/>
      <c r="AV254"/>
      <c r="AW254"/>
      <c r="AX254"/>
      <c r="AY254"/>
      <c r="AZ254"/>
      <c r="BA254"/>
      <c r="BB254"/>
      <c r="BC254"/>
      <c r="BD254"/>
    </row>
    <row r="255" spans="2:56">
      <c r="B255" s="44" t="s">
        <v>21</v>
      </c>
      <c r="C255" s="45">
        <f>SUMPRODUCT(C248:G251,AU248:AY251)</f>
        <v>-1818379.1700497465</v>
      </c>
      <c r="D255" s="48"/>
      <c r="E255" s="48"/>
      <c r="F255" s="48"/>
      <c r="G255" s="48"/>
      <c r="H255" s="48"/>
      <c r="I255" s="48"/>
      <c r="J255" s="48"/>
      <c r="K255" s="48"/>
      <c r="L255" s="48"/>
      <c r="M255" s="45">
        <f>SUMPRODUCT(M248:Q251,AZ248:BD251)</f>
        <v>-3670240.119043103</v>
      </c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4" t="s">
        <v>21</v>
      </c>
      <c r="Y255" s="45">
        <f>SUMPRODUCT(Y248:AC251,AU248:AY251)</f>
        <v>0</v>
      </c>
      <c r="Z255" s="48"/>
      <c r="AA255" s="48"/>
      <c r="AB255" s="48"/>
      <c r="AC255" s="48"/>
      <c r="AD255" s="48"/>
      <c r="AE255" s="48"/>
      <c r="AF255" s="48"/>
      <c r="AG255" s="48"/>
      <c r="AH255" s="48"/>
      <c r="AI255" s="45">
        <f>SUMPRODUCT(AI248:AM251,AZ248:BD251)</f>
        <v>0</v>
      </c>
      <c r="AJ255" s="48"/>
      <c r="AK255" s="48"/>
      <c r="AL255" s="48"/>
      <c r="AM255" s="48"/>
      <c r="AN255" s="48"/>
      <c r="AO255" s="48"/>
      <c r="AP255" s="48"/>
      <c r="AQ255" s="48"/>
      <c r="AR255" s="48"/>
      <c r="AU255" s="49"/>
      <c r="AZ255" s="49"/>
    </row>
    <row r="256" spans="2:56" s="33" customFormat="1" ht="12.75" thickBot="1">
      <c r="B256" s="31"/>
      <c r="C256" s="32"/>
      <c r="D256" s="31"/>
      <c r="E256" s="31"/>
      <c r="F256" s="31"/>
      <c r="G256" s="32"/>
      <c r="H256" s="31"/>
      <c r="I256" s="31"/>
      <c r="J256" s="31"/>
      <c r="K256" s="31"/>
      <c r="L256" s="32" t="s">
        <v>23</v>
      </c>
      <c r="M256" s="50">
        <f>SUMPRODUCT(R248:V251,AZ248:BD251)+SUMPRODUCT(M248:Q251,AZ248:BD251)</f>
        <v>-3670240.119043103</v>
      </c>
      <c r="X256" s="31"/>
      <c r="Y256" s="32"/>
      <c r="Z256" s="31"/>
      <c r="AA256" s="31"/>
      <c r="AB256" s="31"/>
      <c r="AC256" s="32"/>
      <c r="AD256" s="31"/>
      <c r="AE256" s="31"/>
      <c r="AF256" s="31"/>
      <c r="AG256" s="31"/>
      <c r="AH256" s="32" t="s">
        <v>23</v>
      </c>
      <c r="AI256" s="50">
        <f>SUMPRODUCT(AN248:AR251,AZ248:BD251)+SUMPRODUCT(AI248:AM251,AZ248:BD251)</f>
        <v>0</v>
      </c>
    </row>
    <row r="257" spans="2:56" ht="13.5" thickBot="1">
      <c r="B257" s="3" t="s">
        <v>40</v>
      </c>
      <c r="C257" s="4"/>
      <c r="D257" s="4"/>
      <c r="E257" s="4"/>
      <c r="F257" s="5"/>
      <c r="L257"/>
      <c r="X257" s="3" t="s">
        <v>40</v>
      </c>
      <c r="Y257" s="4"/>
      <c r="Z257" s="4"/>
      <c r="AA257" s="4"/>
      <c r="AB257" s="5"/>
      <c r="AH257"/>
    </row>
    <row r="258" spans="2:56" ht="12.75" thickBot="1"/>
    <row r="259" spans="2:56">
      <c r="B259" s="165"/>
      <c r="C259" s="168" t="s">
        <v>3</v>
      </c>
      <c r="D259" s="169"/>
      <c r="E259" s="169"/>
      <c r="F259" s="169"/>
      <c r="G259" s="169"/>
      <c r="H259" s="169"/>
      <c r="I259" s="169"/>
      <c r="J259" s="169"/>
      <c r="K259" s="169"/>
      <c r="L259" s="169"/>
      <c r="M259" s="169" t="s">
        <v>4</v>
      </c>
      <c r="N259" s="169"/>
      <c r="O259" s="169"/>
      <c r="P259" s="169"/>
      <c r="Q259" s="169"/>
      <c r="R259" s="169"/>
      <c r="S259" s="169"/>
      <c r="T259" s="169"/>
      <c r="U259" s="169"/>
      <c r="V259" s="169"/>
      <c r="X259" s="165"/>
      <c r="Y259" s="168" t="s">
        <v>3</v>
      </c>
      <c r="Z259" s="169"/>
      <c r="AA259" s="169"/>
      <c r="AB259" s="169"/>
      <c r="AC259" s="169"/>
      <c r="AD259" s="169"/>
      <c r="AE259" s="169"/>
      <c r="AF259" s="169"/>
      <c r="AG259" s="169"/>
      <c r="AH259" s="169"/>
      <c r="AI259" s="169" t="s">
        <v>4</v>
      </c>
      <c r="AJ259" s="169"/>
      <c r="AK259" s="169"/>
      <c r="AL259" s="169"/>
      <c r="AM259" s="169"/>
      <c r="AN259" s="169"/>
      <c r="AO259" s="169"/>
      <c r="AP259" s="169"/>
      <c r="AQ259" s="169"/>
      <c r="AR259" s="169"/>
      <c r="AU259" s="170" t="s">
        <v>5</v>
      </c>
      <c r="AV259" s="169"/>
      <c r="AW259" s="169"/>
      <c r="AX259" s="169"/>
      <c r="AY259" s="169"/>
      <c r="AZ259" s="169"/>
      <c r="BA259" s="169"/>
      <c r="BB259" s="169"/>
      <c r="BC259" s="169"/>
      <c r="BD259" s="171"/>
    </row>
    <row r="260" spans="2:56">
      <c r="B260" s="166"/>
      <c r="C260" s="172" t="s">
        <v>6</v>
      </c>
      <c r="D260" s="173"/>
      <c r="E260" s="173"/>
      <c r="F260" s="173"/>
      <c r="G260" s="174"/>
      <c r="H260" s="172" t="s">
        <v>7</v>
      </c>
      <c r="I260" s="173"/>
      <c r="J260" s="173"/>
      <c r="K260" s="173"/>
      <c r="L260" s="175"/>
      <c r="M260" s="176" t="s">
        <v>6</v>
      </c>
      <c r="N260" s="173"/>
      <c r="O260" s="173"/>
      <c r="P260" s="173"/>
      <c r="Q260" s="174"/>
      <c r="R260" s="172" t="s">
        <v>7</v>
      </c>
      <c r="S260" s="173"/>
      <c r="T260" s="173"/>
      <c r="U260" s="173"/>
      <c r="V260" s="175"/>
      <c r="X260" s="166"/>
      <c r="Y260" s="172" t="s">
        <v>6</v>
      </c>
      <c r="Z260" s="173"/>
      <c r="AA260" s="173"/>
      <c r="AB260" s="173"/>
      <c r="AC260" s="174"/>
      <c r="AD260" s="172" t="s">
        <v>7</v>
      </c>
      <c r="AE260" s="173"/>
      <c r="AF260" s="173"/>
      <c r="AG260" s="173"/>
      <c r="AH260" s="175"/>
      <c r="AI260" s="176" t="s">
        <v>6</v>
      </c>
      <c r="AJ260" s="173"/>
      <c r="AK260" s="173"/>
      <c r="AL260" s="173"/>
      <c r="AM260" s="174"/>
      <c r="AN260" s="172" t="s">
        <v>7</v>
      </c>
      <c r="AO260" s="173"/>
      <c r="AP260" s="173"/>
      <c r="AQ260" s="173"/>
      <c r="AR260" s="175"/>
      <c r="AU260" s="176" t="s">
        <v>3</v>
      </c>
      <c r="AV260" s="173"/>
      <c r="AW260" s="173"/>
      <c r="AX260" s="173"/>
      <c r="AY260" s="174"/>
      <c r="AZ260" s="173" t="s">
        <v>8</v>
      </c>
      <c r="BA260" s="173"/>
      <c r="BB260" s="173"/>
      <c r="BC260" s="173"/>
      <c r="BD260" s="175"/>
    </row>
    <row r="261" spans="2:56">
      <c r="B261" s="167"/>
      <c r="C261" s="6" t="s">
        <v>9</v>
      </c>
      <c r="D261" s="7" t="s">
        <v>10</v>
      </c>
      <c r="E261" s="7" t="s">
        <v>11</v>
      </c>
      <c r="F261" s="7" t="s">
        <v>12</v>
      </c>
      <c r="G261" s="7" t="s">
        <v>13</v>
      </c>
      <c r="H261" s="7" t="s">
        <v>9</v>
      </c>
      <c r="I261" s="7" t="s">
        <v>10</v>
      </c>
      <c r="J261" s="7" t="s">
        <v>11</v>
      </c>
      <c r="K261" s="7" t="s">
        <v>12</v>
      </c>
      <c r="L261" s="8" t="s">
        <v>13</v>
      </c>
      <c r="M261" s="6" t="s">
        <v>9</v>
      </c>
      <c r="N261" s="7" t="s">
        <v>10</v>
      </c>
      <c r="O261" s="7" t="s">
        <v>11</v>
      </c>
      <c r="P261" s="7" t="s">
        <v>12</v>
      </c>
      <c r="Q261" s="7" t="s">
        <v>13</v>
      </c>
      <c r="R261" s="7" t="s">
        <v>9</v>
      </c>
      <c r="S261" s="7" t="s">
        <v>10</v>
      </c>
      <c r="T261" s="7" t="s">
        <v>11</v>
      </c>
      <c r="U261" s="7" t="s">
        <v>12</v>
      </c>
      <c r="V261" s="8" t="s">
        <v>13</v>
      </c>
      <c r="X261" s="167"/>
      <c r="Y261" s="6" t="s">
        <v>9</v>
      </c>
      <c r="Z261" s="7" t="s">
        <v>10</v>
      </c>
      <c r="AA261" s="7" t="s">
        <v>11</v>
      </c>
      <c r="AB261" s="7" t="s">
        <v>12</v>
      </c>
      <c r="AC261" s="7" t="s">
        <v>13</v>
      </c>
      <c r="AD261" s="7" t="s">
        <v>9</v>
      </c>
      <c r="AE261" s="7" t="s">
        <v>10</v>
      </c>
      <c r="AF261" s="7" t="s">
        <v>11</v>
      </c>
      <c r="AG261" s="7" t="s">
        <v>12</v>
      </c>
      <c r="AH261" s="8" t="s">
        <v>13</v>
      </c>
      <c r="AI261" s="6" t="s">
        <v>9</v>
      </c>
      <c r="AJ261" s="7" t="s">
        <v>10</v>
      </c>
      <c r="AK261" s="7" t="s">
        <v>11</v>
      </c>
      <c r="AL261" s="7" t="s">
        <v>12</v>
      </c>
      <c r="AM261" s="7" t="s">
        <v>13</v>
      </c>
      <c r="AN261" s="7" t="s">
        <v>9</v>
      </c>
      <c r="AO261" s="7" t="s">
        <v>10</v>
      </c>
      <c r="AP261" s="7" t="s">
        <v>11</v>
      </c>
      <c r="AQ261" s="7" t="s">
        <v>12</v>
      </c>
      <c r="AR261" s="8" t="s">
        <v>13</v>
      </c>
      <c r="AU261" s="9" t="s">
        <v>9</v>
      </c>
      <c r="AV261" s="7" t="s">
        <v>10</v>
      </c>
      <c r="AW261" s="7" t="s">
        <v>11</v>
      </c>
      <c r="AX261" s="7" t="s">
        <v>12</v>
      </c>
      <c r="AY261" s="7" t="s">
        <v>13</v>
      </c>
      <c r="AZ261" s="6" t="s">
        <v>9</v>
      </c>
      <c r="BA261" s="7" t="s">
        <v>10</v>
      </c>
      <c r="BB261" s="7" t="s">
        <v>11</v>
      </c>
      <c r="BC261" s="7" t="s">
        <v>12</v>
      </c>
      <c r="BD261" s="8" t="s">
        <v>13</v>
      </c>
    </row>
    <row r="262" spans="2:56">
      <c r="B262" s="10" t="s">
        <v>14</v>
      </c>
      <c r="C262" s="11">
        <v>0</v>
      </c>
      <c r="D262" s="12">
        <v>0</v>
      </c>
      <c r="E262" s="12">
        <v>0</v>
      </c>
      <c r="F262" s="12">
        <v>0</v>
      </c>
      <c r="G262" s="13">
        <v>0</v>
      </c>
      <c r="H262" s="14">
        <v>19.600000000000001</v>
      </c>
      <c r="I262" s="12">
        <v>0</v>
      </c>
      <c r="J262" s="12">
        <v>0</v>
      </c>
      <c r="K262" s="12">
        <v>0</v>
      </c>
      <c r="L262" s="15">
        <v>0</v>
      </c>
      <c r="M262" s="11">
        <v>0</v>
      </c>
      <c r="N262" s="12">
        <v>0</v>
      </c>
      <c r="O262" s="12">
        <v>0</v>
      </c>
      <c r="P262" s="12">
        <v>0</v>
      </c>
      <c r="Q262" s="13">
        <v>0</v>
      </c>
      <c r="R262" s="14">
        <v>0</v>
      </c>
      <c r="S262" s="12">
        <v>0</v>
      </c>
      <c r="T262" s="12">
        <v>0</v>
      </c>
      <c r="U262" s="12">
        <v>0</v>
      </c>
      <c r="V262" s="15">
        <v>0</v>
      </c>
      <c r="X262" s="10" t="s">
        <v>14</v>
      </c>
      <c r="Y262" s="11">
        <v>0</v>
      </c>
      <c r="Z262" s="12">
        <v>0</v>
      </c>
      <c r="AA262" s="12">
        <v>0</v>
      </c>
      <c r="AB262" s="12">
        <v>0</v>
      </c>
      <c r="AC262" s="13">
        <v>0</v>
      </c>
      <c r="AD262" s="14">
        <v>0</v>
      </c>
      <c r="AE262" s="12">
        <v>0</v>
      </c>
      <c r="AF262" s="12">
        <v>0</v>
      </c>
      <c r="AG262" s="12">
        <v>0</v>
      </c>
      <c r="AH262" s="15">
        <v>0</v>
      </c>
      <c r="AI262" s="11">
        <v>0</v>
      </c>
      <c r="AJ262" s="12">
        <v>0</v>
      </c>
      <c r="AK262" s="12">
        <v>0</v>
      </c>
      <c r="AL262" s="12">
        <v>0</v>
      </c>
      <c r="AM262" s="13">
        <v>0</v>
      </c>
      <c r="AN262" s="14">
        <v>0</v>
      </c>
      <c r="AO262" s="12">
        <v>0</v>
      </c>
      <c r="AP262" s="12">
        <v>0</v>
      </c>
      <c r="AQ262" s="12">
        <v>0</v>
      </c>
      <c r="AR262" s="15">
        <v>0</v>
      </c>
      <c r="AU262" s="16">
        <v>2149.4357294325241</v>
      </c>
      <c r="AV262" s="12">
        <v>9244.674820629898</v>
      </c>
      <c r="AW262" s="12">
        <v>26682.472579064091</v>
      </c>
      <c r="AX262" s="12">
        <v>59725.906196346754</v>
      </c>
      <c r="AY262" s="15">
        <v>94592.484594622088</v>
      </c>
      <c r="AZ262" s="16">
        <v>1355.8253470891186</v>
      </c>
      <c r="BA262" s="12">
        <v>2018.6795152996337</v>
      </c>
      <c r="BB262" s="12">
        <v>3569.2084966706243</v>
      </c>
      <c r="BC262" s="12">
        <v>5780.376867479853</v>
      </c>
      <c r="BD262" s="15">
        <v>13558.484679699252</v>
      </c>
    </row>
    <row r="263" spans="2:56">
      <c r="B263" s="17" t="s">
        <v>15</v>
      </c>
      <c r="C263" s="18">
        <v>0</v>
      </c>
      <c r="D263" s="19">
        <v>0</v>
      </c>
      <c r="E263" s="19">
        <v>0</v>
      </c>
      <c r="F263" s="19">
        <v>0</v>
      </c>
      <c r="G263" s="20">
        <v>0</v>
      </c>
      <c r="H263" s="21">
        <v>0</v>
      </c>
      <c r="I263" s="19">
        <v>0</v>
      </c>
      <c r="J263" s="19">
        <v>0</v>
      </c>
      <c r="K263" s="19">
        <v>0</v>
      </c>
      <c r="L263" s="22">
        <v>0</v>
      </c>
      <c r="M263" s="18">
        <v>0</v>
      </c>
      <c r="N263" s="19">
        <v>0</v>
      </c>
      <c r="O263" s="19">
        <v>0</v>
      </c>
      <c r="P263" s="19">
        <v>0</v>
      </c>
      <c r="Q263" s="140">
        <v>0</v>
      </c>
      <c r="R263" s="21">
        <v>19.600000000000001</v>
      </c>
      <c r="S263" s="19">
        <v>0</v>
      </c>
      <c r="T263" s="19">
        <v>0</v>
      </c>
      <c r="U263" s="19">
        <v>0</v>
      </c>
      <c r="V263" s="22">
        <v>0</v>
      </c>
      <c r="X263" s="17" t="s">
        <v>15</v>
      </c>
      <c r="Y263" s="18">
        <v>0</v>
      </c>
      <c r="Z263" s="19">
        <v>0</v>
      </c>
      <c r="AA263" s="19">
        <v>0</v>
      </c>
      <c r="AB263" s="19">
        <v>0</v>
      </c>
      <c r="AC263" s="20">
        <v>0</v>
      </c>
      <c r="AD263" s="21">
        <v>0</v>
      </c>
      <c r="AE263" s="19">
        <v>0</v>
      </c>
      <c r="AF263" s="19">
        <v>0</v>
      </c>
      <c r="AG263" s="19">
        <v>0</v>
      </c>
      <c r="AH263" s="22">
        <v>0</v>
      </c>
      <c r="AI263" s="18">
        <v>0</v>
      </c>
      <c r="AJ263" s="19">
        <v>0</v>
      </c>
      <c r="AK263" s="19">
        <v>0</v>
      </c>
      <c r="AL263" s="19">
        <v>0</v>
      </c>
      <c r="AM263" s="20">
        <v>0</v>
      </c>
      <c r="AN263" s="21">
        <v>0</v>
      </c>
      <c r="AO263" s="19">
        <v>0</v>
      </c>
      <c r="AP263" s="19">
        <v>0</v>
      </c>
      <c r="AQ263" s="19">
        <v>0</v>
      </c>
      <c r="AR263" s="22">
        <v>0</v>
      </c>
      <c r="AU263" s="23">
        <v>3070.6224706178918</v>
      </c>
      <c r="AV263" s="19">
        <v>13206.678315185569</v>
      </c>
      <c r="AW263" s="19">
        <v>38117.817970091564</v>
      </c>
      <c r="AX263" s="19">
        <v>85322.723137638226</v>
      </c>
      <c r="AY263" s="22">
        <v>135132.12084946013</v>
      </c>
      <c r="AZ263" s="23">
        <v>1936.8933529844553</v>
      </c>
      <c r="BA263" s="19">
        <v>2883.827878999477</v>
      </c>
      <c r="BB263" s="19">
        <v>5098.8692809580352</v>
      </c>
      <c r="BC263" s="19">
        <v>8257.6812392569336</v>
      </c>
      <c r="BD263" s="22">
        <v>19369.263828141789</v>
      </c>
    </row>
    <row r="264" spans="2:56">
      <c r="B264" s="17" t="s">
        <v>16</v>
      </c>
      <c r="C264" s="18">
        <v>0</v>
      </c>
      <c r="D264" s="19">
        <v>0</v>
      </c>
      <c r="E264" s="19">
        <v>0</v>
      </c>
      <c r="F264" s="19">
        <v>0</v>
      </c>
      <c r="G264" s="20">
        <v>0</v>
      </c>
      <c r="H264" s="21">
        <v>0</v>
      </c>
      <c r="I264" s="19">
        <v>0</v>
      </c>
      <c r="J264" s="19">
        <v>0</v>
      </c>
      <c r="K264" s="19">
        <v>0</v>
      </c>
      <c r="L264" s="22">
        <v>0</v>
      </c>
      <c r="M264" s="18">
        <v>0</v>
      </c>
      <c r="N264" s="19">
        <v>0</v>
      </c>
      <c r="O264" s="19">
        <v>0</v>
      </c>
      <c r="P264" s="19">
        <v>0</v>
      </c>
      <c r="Q264" s="20">
        <v>0</v>
      </c>
      <c r="R264" s="21">
        <v>0</v>
      </c>
      <c r="S264" s="19">
        <v>0</v>
      </c>
      <c r="T264" s="19">
        <v>0</v>
      </c>
      <c r="U264" s="19">
        <v>0</v>
      </c>
      <c r="V264" s="22">
        <v>0</v>
      </c>
      <c r="X264" s="17" t="s">
        <v>16</v>
      </c>
      <c r="Y264" s="18">
        <v>0</v>
      </c>
      <c r="Z264" s="19">
        <v>0</v>
      </c>
      <c r="AA264" s="19">
        <v>0</v>
      </c>
      <c r="AB264" s="19">
        <v>0</v>
      </c>
      <c r="AC264" s="20">
        <v>0</v>
      </c>
      <c r="AD264" s="21">
        <v>0</v>
      </c>
      <c r="AE264" s="19">
        <v>0</v>
      </c>
      <c r="AF264" s="19">
        <v>0</v>
      </c>
      <c r="AG264" s="19">
        <v>0</v>
      </c>
      <c r="AH264" s="22">
        <v>0</v>
      </c>
      <c r="AI264" s="18">
        <v>0</v>
      </c>
      <c r="AJ264" s="19">
        <v>0</v>
      </c>
      <c r="AK264" s="19">
        <v>0</v>
      </c>
      <c r="AL264" s="19">
        <v>0</v>
      </c>
      <c r="AM264" s="20">
        <v>0</v>
      </c>
      <c r="AN264" s="21">
        <v>0</v>
      </c>
      <c r="AO264" s="19">
        <v>0</v>
      </c>
      <c r="AP264" s="19">
        <v>0</v>
      </c>
      <c r="AQ264" s="19">
        <v>0</v>
      </c>
      <c r="AR264" s="22">
        <v>0</v>
      </c>
      <c r="AU264" s="23">
        <v>4605.9337059268373</v>
      </c>
      <c r="AV264" s="19">
        <v>19810.017472778352</v>
      </c>
      <c r="AW264" s="19">
        <v>57176.726955137339</v>
      </c>
      <c r="AX264" s="19">
        <v>127984.08470645733</v>
      </c>
      <c r="AY264" s="22">
        <v>202698.1812741902</v>
      </c>
      <c r="AZ264" s="23">
        <v>2905.340029476683</v>
      </c>
      <c r="BA264" s="19">
        <v>4325.7418184992157</v>
      </c>
      <c r="BB264" s="19">
        <v>7648.3039214370528</v>
      </c>
      <c r="BC264" s="19">
        <v>12386.521858885399</v>
      </c>
      <c r="BD264" s="22">
        <v>29053.89574221268</v>
      </c>
    </row>
    <row r="265" spans="2:56" ht="12.75" thickBot="1">
      <c r="B265" s="24" t="s">
        <v>17</v>
      </c>
      <c r="C265" s="25">
        <v>0</v>
      </c>
      <c r="D265" s="26">
        <v>0</v>
      </c>
      <c r="E265" s="26">
        <v>0</v>
      </c>
      <c r="F265" s="26">
        <v>0</v>
      </c>
      <c r="G265" s="27">
        <v>0</v>
      </c>
      <c r="H265" s="28">
        <v>0</v>
      </c>
      <c r="I265" s="26">
        <v>0</v>
      </c>
      <c r="J265" s="26">
        <v>0</v>
      </c>
      <c r="K265" s="26">
        <v>0</v>
      </c>
      <c r="L265" s="29">
        <v>0</v>
      </c>
      <c r="M265" s="25">
        <v>0</v>
      </c>
      <c r="N265" s="26">
        <v>0</v>
      </c>
      <c r="O265" s="26">
        <v>0</v>
      </c>
      <c r="P265" s="26">
        <v>0</v>
      </c>
      <c r="Q265" s="27">
        <v>0</v>
      </c>
      <c r="R265" s="28">
        <v>0</v>
      </c>
      <c r="S265" s="26">
        <v>0</v>
      </c>
      <c r="T265" s="26">
        <v>0</v>
      </c>
      <c r="U265" s="26">
        <v>0</v>
      </c>
      <c r="V265" s="29">
        <v>0</v>
      </c>
      <c r="X265" s="24" t="s">
        <v>17</v>
      </c>
      <c r="Y265" s="25">
        <v>0</v>
      </c>
      <c r="Z265" s="26">
        <v>0</v>
      </c>
      <c r="AA265" s="26">
        <v>0</v>
      </c>
      <c r="AB265" s="26">
        <v>0</v>
      </c>
      <c r="AC265" s="27">
        <v>0</v>
      </c>
      <c r="AD265" s="28">
        <v>0</v>
      </c>
      <c r="AE265" s="26">
        <v>0</v>
      </c>
      <c r="AF265" s="26">
        <v>0</v>
      </c>
      <c r="AG265" s="26">
        <v>0</v>
      </c>
      <c r="AH265" s="29">
        <v>0</v>
      </c>
      <c r="AI265" s="25">
        <v>0</v>
      </c>
      <c r="AJ265" s="26">
        <v>0</v>
      </c>
      <c r="AK265" s="26">
        <v>0</v>
      </c>
      <c r="AL265" s="26">
        <v>0</v>
      </c>
      <c r="AM265" s="27">
        <v>0</v>
      </c>
      <c r="AN265" s="28">
        <v>0</v>
      </c>
      <c r="AO265" s="26">
        <v>0</v>
      </c>
      <c r="AP265" s="26">
        <v>0</v>
      </c>
      <c r="AQ265" s="26">
        <v>0</v>
      </c>
      <c r="AR265" s="29">
        <v>0</v>
      </c>
      <c r="AU265" s="30">
        <v>7676.5561765447301</v>
      </c>
      <c r="AV265" s="26">
        <v>33016.695787963923</v>
      </c>
      <c r="AW265" s="26">
        <v>95294.544925228911</v>
      </c>
      <c r="AX265" s="26">
        <v>213306.80784409557</v>
      </c>
      <c r="AY265" s="29">
        <v>337830.30212365038</v>
      </c>
      <c r="AZ265" s="30">
        <v>4842.2333824611378</v>
      </c>
      <c r="BA265" s="26">
        <v>7209.5696974986922</v>
      </c>
      <c r="BB265" s="26">
        <v>12747.173202395088</v>
      </c>
      <c r="BC265" s="26">
        <v>20644.20309814233</v>
      </c>
      <c r="BD265" s="29">
        <v>48423.159570354474</v>
      </c>
    </row>
    <row r="266" spans="2:56" ht="12.75" thickBot="1">
      <c r="B266" s="31"/>
      <c r="C266" s="32"/>
      <c r="D266" s="31"/>
      <c r="E266" s="31"/>
      <c r="F266" s="31"/>
      <c r="G266" s="32"/>
      <c r="H266" s="31"/>
      <c r="I266" s="31"/>
      <c r="J266" s="31"/>
      <c r="K266" s="31"/>
      <c r="L266" s="32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X266" s="31"/>
      <c r="Y266" s="32"/>
      <c r="Z266" s="31"/>
      <c r="AA266" s="31"/>
      <c r="AB266" s="31"/>
      <c r="AC266" s="32"/>
      <c r="AD266" s="31"/>
      <c r="AE266" s="31"/>
      <c r="AF266" s="31"/>
      <c r="AG266" s="31"/>
      <c r="AH266" s="32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U266" s="33"/>
      <c r="AV266" s="33"/>
      <c r="AW266" s="33"/>
      <c r="AX266" s="33"/>
      <c r="AY266" s="33"/>
      <c r="AZ266" s="33"/>
      <c r="BA266" s="33"/>
      <c r="BB266" s="33"/>
      <c r="BC266" s="33"/>
      <c r="BD266" s="33"/>
    </row>
    <row r="267" spans="2:56" ht="13.5" thickBot="1">
      <c r="B267" s="34" t="s">
        <v>18</v>
      </c>
      <c r="C267" s="35">
        <f>SUM(C262:G265)</f>
        <v>0</v>
      </c>
      <c r="D267" s="35"/>
      <c r="E267" s="36"/>
      <c r="F267" s="36"/>
      <c r="G267" s="36"/>
      <c r="H267" s="35">
        <f>SUM(H262:L265)</f>
        <v>19.600000000000001</v>
      </c>
      <c r="I267" s="35"/>
      <c r="J267" s="38"/>
      <c r="K267" s="38"/>
      <c r="L267" s="34"/>
      <c r="M267" s="35">
        <f>SUM(M262:Q265)</f>
        <v>0</v>
      </c>
      <c r="N267" s="39" t="str">
        <f>IF(M267=C267,"Pass","Fail")</f>
        <v>Pass</v>
      </c>
      <c r="O267" s="36"/>
      <c r="P267" s="36"/>
      <c r="Q267" s="36"/>
      <c r="R267" s="35">
        <f>SUM(R262:V265)</f>
        <v>19.600000000000001</v>
      </c>
      <c r="S267" s="39" t="str">
        <f>IF(R267=H267,"Pass","Fail")</f>
        <v>Pass</v>
      </c>
      <c r="T267" s="36"/>
      <c r="U267" s="36"/>
      <c r="V267" s="36"/>
      <c r="W267" s="36"/>
      <c r="X267" s="34" t="s">
        <v>18</v>
      </c>
      <c r="Y267" s="35">
        <f>SUM(Y262:AC265)</f>
        <v>0</v>
      </c>
      <c r="Z267" s="35"/>
      <c r="AA267" s="36"/>
      <c r="AB267" s="36"/>
      <c r="AC267" s="36"/>
      <c r="AD267" s="35">
        <f>SUM(AD262:AH265)</f>
        <v>0</v>
      </c>
      <c r="AE267" s="35"/>
      <c r="AF267" s="38"/>
      <c r="AG267" s="38"/>
      <c r="AH267" s="34"/>
      <c r="AI267" s="35">
        <f>SUM(AI262:AM265)</f>
        <v>0</v>
      </c>
      <c r="AJ267" s="39" t="str">
        <f>IF(AI267=Y267,"Pass","Fail")</f>
        <v>Pass</v>
      </c>
      <c r="AK267" s="36"/>
      <c r="AL267" s="36"/>
      <c r="AM267" s="36"/>
      <c r="AN267" s="35">
        <f>SUM(AN262:AR265)</f>
        <v>0</v>
      </c>
      <c r="AO267" s="39" t="str">
        <f>IF(AN267=AD267,"Pass","Fail")</f>
        <v>Pass</v>
      </c>
      <c r="AP267" s="36"/>
      <c r="AQ267" s="36"/>
      <c r="AR267" s="36"/>
      <c r="AU267"/>
      <c r="AV267"/>
      <c r="AW267"/>
      <c r="AX267"/>
      <c r="AY267"/>
      <c r="AZ267"/>
      <c r="BA267"/>
      <c r="BB267"/>
      <c r="BC267"/>
      <c r="BD267"/>
    </row>
    <row r="268" spans="2:56" ht="13.5" thickBot="1">
      <c r="B268" s="40" t="s">
        <v>20</v>
      </c>
      <c r="C268" s="41">
        <f>SUM(C262:E265)</f>
        <v>0</v>
      </c>
      <c r="D268" s="42">
        <f>IFERROR(SUM(C262:E265)/SUM(C262:G265),0)</f>
        <v>0</v>
      </c>
      <c r="E268" s="43"/>
      <c r="F268" s="43"/>
      <c r="G268" s="43"/>
      <c r="H268" s="42"/>
      <c r="I268" s="42"/>
      <c r="J268" s="43"/>
      <c r="K268" s="43"/>
      <c r="L268" s="43"/>
      <c r="M268" s="41">
        <f>SUM(M262:N265)</f>
        <v>0</v>
      </c>
      <c r="N268" s="42">
        <f>IFERROR(SUM(M262:N265)/SUM(M262:Q265),0)</f>
        <v>0</v>
      </c>
      <c r="O268" s="39" t="str">
        <f>IF(N268&lt;=D268,"Pass","Fail")</f>
        <v>Pass</v>
      </c>
      <c r="P268" s="43"/>
      <c r="Q268" s="43"/>
      <c r="R268" s="42"/>
      <c r="S268" s="43"/>
      <c r="T268" s="43"/>
      <c r="U268" s="43"/>
      <c r="V268" s="43"/>
      <c r="W268" s="43"/>
      <c r="X268" s="40" t="s">
        <v>20</v>
      </c>
      <c r="Y268" s="41">
        <f>SUM(Y262:AA265)</f>
        <v>0</v>
      </c>
      <c r="Z268" s="42">
        <f>IFERROR(SUM(Y262:AA265)/SUM(Y262:AC265),0)</f>
        <v>0</v>
      </c>
      <c r="AA268" s="43"/>
      <c r="AB268" s="43"/>
      <c r="AC268" s="43"/>
      <c r="AD268" s="42"/>
      <c r="AE268" s="43"/>
      <c r="AF268" s="43"/>
      <c r="AG268" s="43"/>
      <c r="AH268" s="43"/>
      <c r="AI268" s="41">
        <f>SUM(AI262:AJ265)</f>
        <v>0</v>
      </c>
      <c r="AJ268" s="42">
        <f>IFERROR(SUM(AI262:AJ265)/SUM(AI262:AM265),0)</f>
        <v>0</v>
      </c>
      <c r="AK268" s="39" t="str">
        <f>IF(AJ268&lt;=Z268,"Pass","Fail")</f>
        <v>Pass</v>
      </c>
      <c r="AL268" s="43"/>
      <c r="AM268" s="43"/>
      <c r="AN268" s="42"/>
      <c r="AO268" s="43"/>
      <c r="AP268" s="43"/>
      <c r="AQ268" s="43"/>
      <c r="AR268" s="43"/>
      <c r="AU268"/>
      <c r="AV268"/>
      <c r="AW268"/>
      <c r="AX268"/>
      <c r="AY268"/>
      <c r="AZ268"/>
      <c r="BA268"/>
      <c r="BB268"/>
      <c r="BC268"/>
      <c r="BD268"/>
    </row>
    <row r="269" spans="2:56" ht="12.75" customHeight="1">
      <c r="B269" s="44" t="s">
        <v>21</v>
      </c>
      <c r="C269" s="45">
        <f>SUMPRODUCT(C262:G265,AU262:AY265)</f>
        <v>0</v>
      </c>
      <c r="D269" s="48"/>
      <c r="E269" s="48"/>
      <c r="F269" s="48"/>
      <c r="G269" s="48"/>
      <c r="H269" s="48"/>
      <c r="I269" s="48"/>
      <c r="J269" s="48"/>
      <c r="K269" s="48"/>
      <c r="L269" s="48"/>
      <c r="M269" s="45">
        <f>SUMPRODUCT(M262:Q265,AZ262:BD265)</f>
        <v>0</v>
      </c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4" t="s">
        <v>21</v>
      </c>
      <c r="Y269" s="45">
        <f>SUMPRODUCT(Y262:AC265,AU262:AY265)</f>
        <v>0</v>
      </c>
      <c r="Z269" s="48"/>
      <c r="AA269" s="48"/>
      <c r="AB269" s="48"/>
      <c r="AC269" s="48"/>
      <c r="AD269" s="48"/>
      <c r="AE269" s="48"/>
      <c r="AF269" s="48"/>
      <c r="AG269" s="48"/>
      <c r="AH269" s="48"/>
      <c r="AI269" s="45">
        <f>SUMPRODUCT(AI262:AM265,AZ262:BD265)</f>
        <v>0</v>
      </c>
      <c r="AJ269" s="48"/>
      <c r="AK269" s="48"/>
      <c r="AL269" s="48"/>
      <c r="AM269" s="48"/>
      <c r="AN269" s="48"/>
      <c r="AO269" s="48"/>
      <c r="AP269" s="48"/>
      <c r="AQ269" s="48"/>
      <c r="AR269" s="48"/>
      <c r="AU269" s="49"/>
      <c r="AZ269" s="49"/>
    </row>
    <row r="270" spans="2:56" s="33" customFormat="1" ht="12.75" thickBot="1">
      <c r="B270" s="31"/>
      <c r="C270" s="32"/>
      <c r="D270" s="31"/>
      <c r="E270" s="31"/>
      <c r="F270" s="31"/>
      <c r="G270" s="32"/>
      <c r="H270" s="31"/>
      <c r="I270" s="31"/>
      <c r="J270" s="31"/>
      <c r="K270" s="31"/>
      <c r="L270" s="32" t="s">
        <v>23</v>
      </c>
      <c r="M270" s="50">
        <f>SUMPRODUCT(R262:V265,AZ262:BD265)+SUMPRODUCT(M262:Q265,AZ262:BD265)</f>
        <v>37963.109718495325</v>
      </c>
      <c r="X270" s="31"/>
      <c r="Y270" s="32"/>
      <c r="Z270" s="31"/>
      <c r="AA270" s="31"/>
      <c r="AB270" s="31"/>
      <c r="AC270" s="32"/>
      <c r="AD270" s="31"/>
      <c r="AE270" s="31"/>
      <c r="AF270" s="31"/>
      <c r="AG270" s="31"/>
      <c r="AH270" s="32" t="s">
        <v>23</v>
      </c>
      <c r="AI270" s="50">
        <f>SUMPRODUCT(AN262:AR265,AZ262:BD265)+SUMPRODUCT(AI262:AM265,AZ262:BD265)</f>
        <v>0</v>
      </c>
    </row>
    <row r="271" spans="2:56" ht="13.5" thickBot="1">
      <c r="B271" s="3" t="s">
        <v>41</v>
      </c>
      <c r="C271" s="4"/>
      <c r="D271" s="4"/>
      <c r="E271" s="4"/>
      <c r="F271" s="5"/>
      <c r="L271"/>
      <c r="X271" s="3" t="s">
        <v>41</v>
      </c>
      <c r="Y271" s="4"/>
      <c r="Z271" s="4"/>
      <c r="AA271" s="4"/>
      <c r="AB271" s="5"/>
      <c r="AH271"/>
    </row>
    <row r="272" spans="2:56" ht="12.75" thickBot="1"/>
    <row r="273" spans="2:56">
      <c r="B273" s="165"/>
      <c r="C273" s="168" t="s">
        <v>3</v>
      </c>
      <c r="D273" s="169"/>
      <c r="E273" s="169"/>
      <c r="F273" s="169"/>
      <c r="G273" s="169"/>
      <c r="H273" s="169"/>
      <c r="I273" s="169"/>
      <c r="J273" s="169"/>
      <c r="K273" s="169"/>
      <c r="L273" s="169"/>
      <c r="M273" s="169" t="s">
        <v>4</v>
      </c>
      <c r="N273" s="169"/>
      <c r="O273" s="169"/>
      <c r="P273" s="169"/>
      <c r="Q273" s="169"/>
      <c r="R273" s="169"/>
      <c r="S273" s="169"/>
      <c r="T273" s="169"/>
      <c r="U273" s="169"/>
      <c r="V273" s="169"/>
      <c r="X273" s="165"/>
      <c r="Y273" s="168" t="s">
        <v>3</v>
      </c>
      <c r="Z273" s="169"/>
      <c r="AA273" s="169"/>
      <c r="AB273" s="169"/>
      <c r="AC273" s="169"/>
      <c r="AD273" s="169"/>
      <c r="AE273" s="169"/>
      <c r="AF273" s="169"/>
      <c r="AG273" s="169"/>
      <c r="AH273" s="169"/>
      <c r="AI273" s="169" t="s">
        <v>4</v>
      </c>
      <c r="AJ273" s="169"/>
      <c r="AK273" s="169"/>
      <c r="AL273" s="169"/>
      <c r="AM273" s="169"/>
      <c r="AN273" s="169"/>
      <c r="AO273" s="169"/>
      <c r="AP273" s="169"/>
      <c r="AQ273" s="169"/>
      <c r="AR273" s="169"/>
      <c r="AU273" s="170" t="s">
        <v>5</v>
      </c>
      <c r="AV273" s="169"/>
      <c r="AW273" s="169"/>
      <c r="AX273" s="169"/>
      <c r="AY273" s="169"/>
      <c r="AZ273" s="169"/>
      <c r="BA273" s="169"/>
      <c r="BB273" s="169"/>
      <c r="BC273" s="169"/>
      <c r="BD273" s="171"/>
    </row>
    <row r="274" spans="2:56">
      <c r="B274" s="166"/>
      <c r="C274" s="172" t="s">
        <v>6</v>
      </c>
      <c r="D274" s="173"/>
      <c r="E274" s="173"/>
      <c r="F274" s="173"/>
      <c r="G274" s="174"/>
      <c r="H274" s="172" t="s">
        <v>7</v>
      </c>
      <c r="I274" s="173"/>
      <c r="J274" s="173"/>
      <c r="K274" s="173"/>
      <c r="L274" s="175"/>
      <c r="M274" s="176" t="s">
        <v>6</v>
      </c>
      <c r="N274" s="173"/>
      <c r="O274" s="173"/>
      <c r="P274" s="173"/>
      <c r="Q274" s="174"/>
      <c r="R274" s="172" t="s">
        <v>7</v>
      </c>
      <c r="S274" s="173"/>
      <c r="T274" s="173"/>
      <c r="U274" s="173"/>
      <c r="V274" s="175"/>
      <c r="X274" s="166"/>
      <c r="Y274" s="172" t="s">
        <v>6</v>
      </c>
      <c r="Z274" s="173"/>
      <c r="AA274" s="173"/>
      <c r="AB274" s="173"/>
      <c r="AC274" s="174"/>
      <c r="AD274" s="172" t="s">
        <v>7</v>
      </c>
      <c r="AE274" s="173"/>
      <c r="AF274" s="173"/>
      <c r="AG274" s="173"/>
      <c r="AH274" s="175"/>
      <c r="AI274" s="176" t="s">
        <v>6</v>
      </c>
      <c r="AJ274" s="173"/>
      <c r="AK274" s="173"/>
      <c r="AL274" s="173"/>
      <c r="AM274" s="174"/>
      <c r="AN274" s="172" t="s">
        <v>7</v>
      </c>
      <c r="AO274" s="173"/>
      <c r="AP274" s="173"/>
      <c r="AQ274" s="173"/>
      <c r="AR274" s="175"/>
      <c r="AU274" s="176" t="s">
        <v>3</v>
      </c>
      <c r="AV274" s="173"/>
      <c r="AW274" s="173"/>
      <c r="AX274" s="173"/>
      <c r="AY274" s="174"/>
      <c r="AZ274" s="173" t="s">
        <v>8</v>
      </c>
      <c r="BA274" s="173"/>
      <c r="BB274" s="173"/>
      <c r="BC274" s="173"/>
      <c r="BD274" s="175"/>
    </row>
    <row r="275" spans="2:56">
      <c r="B275" s="167"/>
      <c r="C275" s="6" t="s">
        <v>9</v>
      </c>
      <c r="D275" s="7" t="s">
        <v>10</v>
      </c>
      <c r="E275" s="7" t="s">
        <v>11</v>
      </c>
      <c r="F275" s="7" t="s">
        <v>12</v>
      </c>
      <c r="G275" s="7" t="s">
        <v>13</v>
      </c>
      <c r="H275" s="7" t="s">
        <v>9</v>
      </c>
      <c r="I275" s="7" t="s">
        <v>10</v>
      </c>
      <c r="J275" s="7" t="s">
        <v>11</v>
      </c>
      <c r="K275" s="7" t="s">
        <v>12</v>
      </c>
      <c r="L275" s="8" t="s">
        <v>13</v>
      </c>
      <c r="M275" s="6" t="s">
        <v>9</v>
      </c>
      <c r="N275" s="7" t="s">
        <v>10</v>
      </c>
      <c r="O275" s="7" t="s">
        <v>11</v>
      </c>
      <c r="P275" s="7" t="s">
        <v>12</v>
      </c>
      <c r="Q275" s="7" t="s">
        <v>13</v>
      </c>
      <c r="R275" s="7" t="s">
        <v>9</v>
      </c>
      <c r="S275" s="7" t="s">
        <v>10</v>
      </c>
      <c r="T275" s="7" t="s">
        <v>11</v>
      </c>
      <c r="U275" s="7" t="s">
        <v>12</v>
      </c>
      <c r="V275" s="8" t="s">
        <v>13</v>
      </c>
      <c r="X275" s="167"/>
      <c r="Y275" s="6" t="s">
        <v>9</v>
      </c>
      <c r="Z275" s="7" t="s">
        <v>10</v>
      </c>
      <c r="AA275" s="7" t="s">
        <v>11</v>
      </c>
      <c r="AB275" s="7" t="s">
        <v>12</v>
      </c>
      <c r="AC275" s="7" t="s">
        <v>13</v>
      </c>
      <c r="AD275" s="7" t="s">
        <v>9</v>
      </c>
      <c r="AE275" s="7" t="s">
        <v>10</v>
      </c>
      <c r="AF275" s="7" t="s">
        <v>11</v>
      </c>
      <c r="AG275" s="7" t="s">
        <v>12</v>
      </c>
      <c r="AH275" s="8" t="s">
        <v>13</v>
      </c>
      <c r="AI275" s="6" t="s">
        <v>9</v>
      </c>
      <c r="AJ275" s="7" t="s">
        <v>10</v>
      </c>
      <c r="AK275" s="7" t="s">
        <v>11</v>
      </c>
      <c r="AL275" s="7" t="s">
        <v>12</v>
      </c>
      <c r="AM275" s="7" t="s">
        <v>13</v>
      </c>
      <c r="AN275" s="7" t="s">
        <v>9</v>
      </c>
      <c r="AO275" s="7" t="s">
        <v>10</v>
      </c>
      <c r="AP275" s="7" t="s">
        <v>11</v>
      </c>
      <c r="AQ275" s="7" t="s">
        <v>12</v>
      </c>
      <c r="AR275" s="8" t="s">
        <v>13</v>
      </c>
      <c r="AU275" s="9" t="s">
        <v>9</v>
      </c>
      <c r="AV275" s="7" t="s">
        <v>10</v>
      </c>
      <c r="AW275" s="7" t="s">
        <v>11</v>
      </c>
      <c r="AX275" s="7" t="s">
        <v>12</v>
      </c>
      <c r="AY275" s="7" t="s">
        <v>13</v>
      </c>
      <c r="AZ275" s="6" t="s">
        <v>9</v>
      </c>
      <c r="BA275" s="7" t="s">
        <v>10</v>
      </c>
      <c r="BB275" s="7" t="s">
        <v>11</v>
      </c>
      <c r="BC275" s="7" t="s">
        <v>12</v>
      </c>
      <c r="BD275" s="8" t="s">
        <v>13</v>
      </c>
    </row>
    <row r="276" spans="2:56">
      <c r="B276" s="10" t="s">
        <v>14</v>
      </c>
      <c r="C276" s="11">
        <v>0</v>
      </c>
      <c r="D276" s="12">
        <v>0</v>
      </c>
      <c r="E276" s="12">
        <v>0</v>
      </c>
      <c r="F276" s="12">
        <v>0</v>
      </c>
      <c r="G276" s="13">
        <v>0</v>
      </c>
      <c r="H276" s="14">
        <v>0</v>
      </c>
      <c r="I276" s="12">
        <v>0</v>
      </c>
      <c r="J276" s="12">
        <v>0</v>
      </c>
      <c r="K276" s="12">
        <v>0</v>
      </c>
      <c r="L276" s="15">
        <v>0</v>
      </c>
      <c r="M276" s="11">
        <v>0</v>
      </c>
      <c r="N276" s="12">
        <v>0</v>
      </c>
      <c r="O276" s="12">
        <v>0</v>
      </c>
      <c r="P276" s="12">
        <v>0</v>
      </c>
      <c r="Q276" s="13">
        <v>0</v>
      </c>
      <c r="R276" s="14">
        <v>0</v>
      </c>
      <c r="S276" s="12">
        <v>0</v>
      </c>
      <c r="T276" s="12">
        <v>0</v>
      </c>
      <c r="U276" s="12">
        <v>0</v>
      </c>
      <c r="V276" s="15">
        <v>0</v>
      </c>
      <c r="X276" s="10" t="s">
        <v>14</v>
      </c>
      <c r="Y276" s="11">
        <v>-28</v>
      </c>
      <c r="Z276" s="12">
        <v>-4</v>
      </c>
      <c r="AA276" s="12">
        <v>-71</v>
      </c>
      <c r="AB276" s="12">
        <v>-50</v>
      </c>
      <c r="AC276" s="13">
        <v>-133</v>
      </c>
      <c r="AD276" s="14">
        <v>194</v>
      </c>
      <c r="AE276" s="12">
        <v>92</v>
      </c>
      <c r="AF276" s="12">
        <v>0</v>
      </c>
      <c r="AG276" s="12">
        <v>0</v>
      </c>
      <c r="AH276" s="15">
        <v>0</v>
      </c>
      <c r="AI276" s="145">
        <v>0</v>
      </c>
      <c r="AJ276" s="146">
        <v>0</v>
      </c>
      <c r="AK276" s="146">
        <v>0</v>
      </c>
      <c r="AL276" s="146">
        <v>0</v>
      </c>
      <c r="AM276" s="147">
        <v>0</v>
      </c>
      <c r="AN276" s="148">
        <v>0</v>
      </c>
      <c r="AO276" s="146">
        <v>0</v>
      </c>
      <c r="AP276" s="146">
        <v>0</v>
      </c>
      <c r="AQ276" s="146">
        <v>0</v>
      </c>
      <c r="AR276" s="149">
        <v>0</v>
      </c>
      <c r="AU276" s="16">
        <v>1236.0406655325212</v>
      </c>
      <c r="AV276" s="12">
        <v>1840.3328842795402</v>
      </c>
      <c r="AW276" s="12">
        <v>3253.8754752746972</v>
      </c>
      <c r="AX276" s="12">
        <v>5269.69117788514</v>
      </c>
      <c r="AY276" s="15">
        <v>12360.61743725934</v>
      </c>
      <c r="AZ276" s="16">
        <v>1236.0406655325212</v>
      </c>
      <c r="BA276" s="12">
        <v>1840.3328842795402</v>
      </c>
      <c r="BB276" s="12">
        <v>3253.8754752746972</v>
      </c>
      <c r="BC276" s="12">
        <v>5269.69117788514</v>
      </c>
      <c r="BD276" s="15">
        <v>12360.61743725934</v>
      </c>
    </row>
    <row r="277" spans="2:56">
      <c r="B277" s="17" t="s">
        <v>15</v>
      </c>
      <c r="C277" s="18">
        <v>0</v>
      </c>
      <c r="D277" s="19">
        <v>0</v>
      </c>
      <c r="E277" s="19">
        <v>0</v>
      </c>
      <c r="F277" s="19">
        <v>0</v>
      </c>
      <c r="G277" s="20">
        <v>0</v>
      </c>
      <c r="H277" s="21">
        <v>0</v>
      </c>
      <c r="I277" s="19">
        <v>0</v>
      </c>
      <c r="J277" s="19">
        <v>0</v>
      </c>
      <c r="K277" s="19">
        <v>0</v>
      </c>
      <c r="L277" s="22">
        <v>0</v>
      </c>
      <c r="M277" s="18">
        <v>0</v>
      </c>
      <c r="N277" s="19">
        <v>0</v>
      </c>
      <c r="O277" s="19">
        <v>0</v>
      </c>
      <c r="P277" s="19">
        <v>0</v>
      </c>
      <c r="Q277" s="20">
        <v>0</v>
      </c>
      <c r="R277" s="21">
        <v>0</v>
      </c>
      <c r="S277" s="19">
        <v>0</v>
      </c>
      <c r="T277" s="19">
        <v>0</v>
      </c>
      <c r="U277" s="19">
        <v>0</v>
      </c>
      <c r="V277" s="22">
        <v>0</v>
      </c>
      <c r="X277" s="17" t="s">
        <v>15</v>
      </c>
      <c r="Y277" s="18">
        <v>-7</v>
      </c>
      <c r="Z277" s="19">
        <v>-2</v>
      </c>
      <c r="AA277" s="19">
        <v>-28</v>
      </c>
      <c r="AB277" s="19">
        <v>-36</v>
      </c>
      <c r="AC277" s="20">
        <v>-98</v>
      </c>
      <c r="AD277" s="21">
        <v>128</v>
      </c>
      <c r="AE277" s="19">
        <v>43</v>
      </c>
      <c r="AF277" s="19">
        <v>0</v>
      </c>
      <c r="AG277" s="19">
        <v>0</v>
      </c>
      <c r="AH277" s="22">
        <v>0</v>
      </c>
      <c r="AI277" s="150">
        <v>0</v>
      </c>
      <c r="AJ277" s="151">
        <v>-126</v>
      </c>
      <c r="AK277" s="151">
        <v>-350</v>
      </c>
      <c r="AL277" s="151">
        <v>0</v>
      </c>
      <c r="AM277" s="152">
        <v>0</v>
      </c>
      <c r="AN277" s="153">
        <v>0</v>
      </c>
      <c r="AO277" s="151">
        <v>476</v>
      </c>
      <c r="AP277" s="151">
        <v>0</v>
      </c>
      <c r="AQ277" s="151">
        <v>0</v>
      </c>
      <c r="AR277" s="154">
        <v>0</v>
      </c>
      <c r="AU277" s="23">
        <v>1765.7723793321732</v>
      </c>
      <c r="AV277" s="19">
        <v>2629.0469775422002</v>
      </c>
      <c r="AW277" s="19">
        <v>4648.3935361067106</v>
      </c>
      <c r="AX277" s="19">
        <v>7528.1302541216292</v>
      </c>
      <c r="AY277" s="22">
        <v>17658.024910370485</v>
      </c>
      <c r="AZ277" s="23">
        <v>1765.7723793321732</v>
      </c>
      <c r="BA277" s="19">
        <v>2629.0469775422002</v>
      </c>
      <c r="BB277" s="19">
        <v>4648.3935361067106</v>
      </c>
      <c r="BC277" s="19">
        <v>7528.1302541216292</v>
      </c>
      <c r="BD277" s="22">
        <v>17658.024910370485</v>
      </c>
    </row>
    <row r="278" spans="2:56">
      <c r="B278" s="17" t="s">
        <v>16</v>
      </c>
      <c r="C278" s="18">
        <v>0</v>
      </c>
      <c r="D278" s="19">
        <v>0</v>
      </c>
      <c r="E278" s="19">
        <v>0</v>
      </c>
      <c r="F278" s="19">
        <v>0</v>
      </c>
      <c r="G278" s="20">
        <v>0</v>
      </c>
      <c r="H278" s="21">
        <v>0</v>
      </c>
      <c r="I278" s="19">
        <v>0</v>
      </c>
      <c r="J278" s="19">
        <v>0</v>
      </c>
      <c r="K278" s="19">
        <v>0</v>
      </c>
      <c r="L278" s="22">
        <v>0</v>
      </c>
      <c r="M278" s="18">
        <v>0</v>
      </c>
      <c r="N278" s="19">
        <v>0</v>
      </c>
      <c r="O278" s="19">
        <v>0</v>
      </c>
      <c r="P278" s="19">
        <v>0</v>
      </c>
      <c r="Q278" s="20">
        <v>0</v>
      </c>
      <c r="R278" s="21">
        <v>0</v>
      </c>
      <c r="S278" s="19">
        <v>0</v>
      </c>
      <c r="T278" s="19">
        <v>0</v>
      </c>
      <c r="U278" s="19">
        <v>0</v>
      </c>
      <c r="V278" s="22">
        <v>0</v>
      </c>
      <c r="X278" s="17" t="s">
        <v>16</v>
      </c>
      <c r="Y278" s="18">
        <v>-2</v>
      </c>
      <c r="Z278" s="19">
        <v>0</v>
      </c>
      <c r="AA278" s="19">
        <v>-2</v>
      </c>
      <c r="AB278" s="19">
        <v>0</v>
      </c>
      <c r="AC278" s="20">
        <v>-6</v>
      </c>
      <c r="AD278" s="21">
        <v>9</v>
      </c>
      <c r="AE278" s="19">
        <v>1</v>
      </c>
      <c r="AF278" s="19">
        <v>0</v>
      </c>
      <c r="AG278" s="19">
        <v>0</v>
      </c>
      <c r="AH278" s="22">
        <v>0</v>
      </c>
      <c r="AI278" s="150">
        <v>0</v>
      </c>
      <c r="AJ278" s="151">
        <v>0</v>
      </c>
      <c r="AK278" s="151">
        <v>0</v>
      </c>
      <c r="AL278" s="151">
        <v>0</v>
      </c>
      <c r="AM278" s="152">
        <v>0</v>
      </c>
      <c r="AN278" s="153">
        <v>0</v>
      </c>
      <c r="AO278" s="151">
        <v>0</v>
      </c>
      <c r="AP278" s="151">
        <v>0</v>
      </c>
      <c r="AQ278" s="151">
        <v>0</v>
      </c>
      <c r="AR278" s="154">
        <v>0</v>
      </c>
      <c r="AU278" s="23">
        <v>2648.6585689982594</v>
      </c>
      <c r="AV278" s="19">
        <v>3943.5704663133006</v>
      </c>
      <c r="AW278" s="19">
        <v>6972.5903041600659</v>
      </c>
      <c r="AX278" s="19">
        <v>11292.195381182442</v>
      </c>
      <c r="AY278" s="22">
        <v>26487.037365555727</v>
      </c>
      <c r="AZ278" s="23">
        <v>2648.6585689982594</v>
      </c>
      <c r="BA278" s="19">
        <v>3943.5704663133006</v>
      </c>
      <c r="BB278" s="19">
        <v>6972.5903041600659</v>
      </c>
      <c r="BC278" s="19">
        <v>11292.195381182442</v>
      </c>
      <c r="BD278" s="22">
        <v>26487.037365555727</v>
      </c>
    </row>
    <row r="279" spans="2:56" ht="12.75" thickBot="1">
      <c r="B279" s="24" t="s">
        <v>17</v>
      </c>
      <c r="C279" s="25">
        <v>0</v>
      </c>
      <c r="D279" s="26">
        <v>0</v>
      </c>
      <c r="E279" s="26">
        <v>0</v>
      </c>
      <c r="F279" s="26">
        <v>0</v>
      </c>
      <c r="G279" s="27">
        <v>0</v>
      </c>
      <c r="H279" s="28">
        <v>0</v>
      </c>
      <c r="I279" s="26">
        <v>0</v>
      </c>
      <c r="J279" s="26">
        <v>0</v>
      </c>
      <c r="K279" s="26">
        <v>0</v>
      </c>
      <c r="L279" s="29">
        <v>0</v>
      </c>
      <c r="M279" s="25">
        <v>0</v>
      </c>
      <c r="N279" s="26">
        <v>0</v>
      </c>
      <c r="O279" s="26">
        <v>0</v>
      </c>
      <c r="P279" s="26">
        <v>0</v>
      </c>
      <c r="Q279" s="27">
        <v>0</v>
      </c>
      <c r="R279" s="28">
        <v>0</v>
      </c>
      <c r="S279" s="26">
        <v>0</v>
      </c>
      <c r="T279" s="26">
        <v>0</v>
      </c>
      <c r="U279" s="26">
        <v>0</v>
      </c>
      <c r="V279" s="29">
        <v>0</v>
      </c>
      <c r="X279" s="24" t="s">
        <v>17</v>
      </c>
      <c r="Y279" s="25">
        <v>0</v>
      </c>
      <c r="Z279" s="26">
        <v>0</v>
      </c>
      <c r="AA279" s="26">
        <v>0</v>
      </c>
      <c r="AB279" s="26">
        <v>-1</v>
      </c>
      <c r="AC279" s="27">
        <v>-8</v>
      </c>
      <c r="AD279" s="28">
        <v>9</v>
      </c>
      <c r="AE279" s="26">
        <v>0</v>
      </c>
      <c r="AF279" s="26">
        <v>0</v>
      </c>
      <c r="AG279" s="26">
        <v>0</v>
      </c>
      <c r="AH279" s="29">
        <v>0</v>
      </c>
      <c r="AI279" s="155">
        <v>0</v>
      </c>
      <c r="AJ279" s="156">
        <v>0</v>
      </c>
      <c r="AK279" s="156">
        <v>0</v>
      </c>
      <c r="AL279" s="156">
        <v>0</v>
      </c>
      <c r="AM279" s="157">
        <v>0</v>
      </c>
      <c r="AN279" s="158">
        <v>0</v>
      </c>
      <c r="AO279" s="156">
        <v>0</v>
      </c>
      <c r="AP279" s="156">
        <v>0</v>
      </c>
      <c r="AQ279" s="156">
        <v>0</v>
      </c>
      <c r="AR279" s="159">
        <v>0</v>
      </c>
      <c r="AU279" s="30">
        <v>4414.4309483304332</v>
      </c>
      <c r="AV279" s="26">
        <v>6572.6174438555017</v>
      </c>
      <c r="AW279" s="26">
        <v>11620.983840266777</v>
      </c>
      <c r="AX279" s="26">
        <v>18820.325635304074</v>
      </c>
      <c r="AY279" s="29">
        <v>44145.062275926219</v>
      </c>
      <c r="AZ279" s="30">
        <v>4414.4309483304332</v>
      </c>
      <c r="BA279" s="26">
        <v>6572.6174438555017</v>
      </c>
      <c r="BB279" s="26">
        <v>11620.983840266777</v>
      </c>
      <c r="BC279" s="26">
        <v>18820.325635304074</v>
      </c>
      <c r="BD279" s="29">
        <v>44145.062275926219</v>
      </c>
    </row>
    <row r="280" spans="2:56" ht="12.75" thickBot="1">
      <c r="B280" s="31"/>
      <c r="C280" s="32"/>
      <c r="D280" s="31"/>
      <c r="E280" s="31"/>
      <c r="F280" s="31"/>
      <c r="G280" s="32"/>
      <c r="H280" s="31"/>
      <c r="I280" s="31"/>
      <c r="J280" s="31"/>
      <c r="K280" s="31"/>
      <c r="L280" s="32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X280" s="31"/>
      <c r="Y280" s="32"/>
      <c r="Z280" s="31"/>
      <c r="AA280" s="31"/>
      <c r="AB280" s="31"/>
      <c r="AC280" s="32"/>
      <c r="AD280" s="31"/>
      <c r="AE280" s="31"/>
      <c r="AF280" s="31"/>
      <c r="AG280" s="31"/>
      <c r="AH280" s="32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U280" s="33"/>
      <c r="AV280" s="33"/>
      <c r="AW280" s="33"/>
      <c r="AX280" s="33"/>
      <c r="AY280" s="33"/>
      <c r="AZ280" s="33"/>
      <c r="BA280" s="33"/>
      <c r="BB280" s="33"/>
      <c r="BC280" s="33"/>
      <c r="BD280" s="33"/>
    </row>
    <row r="281" spans="2:56" ht="13.5" thickBot="1">
      <c r="B281" s="34" t="s">
        <v>18</v>
      </c>
      <c r="C281" s="35">
        <f>SUM(C276:G279)</f>
        <v>0</v>
      </c>
      <c r="D281" s="35"/>
      <c r="E281" s="36"/>
      <c r="F281" s="36"/>
      <c r="G281" s="36"/>
      <c r="H281" s="35">
        <f>SUM(H276:L279)</f>
        <v>0</v>
      </c>
      <c r="I281" s="35"/>
      <c r="J281" s="38"/>
      <c r="K281" s="38"/>
      <c r="L281" s="34"/>
      <c r="M281" s="35">
        <f>SUM(M276:Q279)</f>
        <v>0</v>
      </c>
      <c r="N281" s="39" t="str">
        <f>IF(M281=C281,"Pass","Fail")</f>
        <v>Pass</v>
      </c>
      <c r="O281" s="36"/>
      <c r="P281" s="36"/>
      <c r="Q281" s="36"/>
      <c r="R281" s="35">
        <f>SUM(R276:V279)</f>
        <v>0</v>
      </c>
      <c r="S281" s="39" t="str">
        <f>IF(R281=H281,"Pass","Fail")</f>
        <v>Pass</v>
      </c>
      <c r="T281" s="36"/>
      <c r="U281" s="36"/>
      <c r="V281" s="36"/>
      <c r="W281" s="36"/>
      <c r="X281" s="34" t="s">
        <v>18</v>
      </c>
      <c r="Y281" s="35">
        <f>SUM(Y276:AC279)</f>
        <v>-476</v>
      </c>
      <c r="Z281" s="35"/>
      <c r="AA281" s="36"/>
      <c r="AB281" s="36"/>
      <c r="AC281" s="36"/>
      <c r="AD281" s="35">
        <f>SUM(AD276:AH279)</f>
        <v>476</v>
      </c>
      <c r="AE281" s="35"/>
      <c r="AF281" s="38"/>
      <c r="AG281" s="38"/>
      <c r="AH281" s="34"/>
      <c r="AI281" s="35">
        <f>SUM(AI276:AM279)</f>
        <v>-476</v>
      </c>
      <c r="AJ281" s="39" t="str">
        <f>IF(AI281=Y281,"Pass","Fail")</f>
        <v>Pass</v>
      </c>
      <c r="AK281" s="36"/>
      <c r="AL281" s="36"/>
      <c r="AM281" s="36"/>
      <c r="AN281" s="35">
        <f>SUM(AN276:AR279)</f>
        <v>476</v>
      </c>
      <c r="AO281" s="39" t="str">
        <f>IF(AN281=AD281,"Pass","Fail")</f>
        <v>Pass</v>
      </c>
      <c r="AP281" s="36"/>
      <c r="AQ281" s="36"/>
      <c r="AR281" s="36"/>
      <c r="AU281"/>
      <c r="AV281"/>
      <c r="AW281"/>
      <c r="AX281"/>
      <c r="AY281"/>
      <c r="AZ281"/>
      <c r="BA281"/>
      <c r="BB281"/>
      <c r="BC281"/>
      <c r="BD281"/>
    </row>
    <row r="282" spans="2:56" ht="13.5" thickBot="1">
      <c r="B282" s="40" t="s">
        <v>20</v>
      </c>
      <c r="C282" s="41">
        <f>SUM(C276:E279)</f>
        <v>0</v>
      </c>
      <c r="D282" s="42">
        <f>IFERROR(SUM(C276:E279)/SUM(C276:G279),0)</f>
        <v>0</v>
      </c>
      <c r="E282" s="43"/>
      <c r="F282" s="43"/>
      <c r="G282" s="43"/>
      <c r="H282" s="42"/>
      <c r="I282" s="42"/>
      <c r="J282" s="43"/>
      <c r="K282" s="43"/>
      <c r="L282" s="43"/>
      <c r="M282" s="41">
        <f>SUM(M276:N279)</f>
        <v>0</v>
      </c>
      <c r="N282" s="42">
        <f>IFERROR(SUM(M276:N279)/SUM(M276:Q279),0)</f>
        <v>0</v>
      </c>
      <c r="O282" s="39" t="str">
        <f>IF(N282&lt;=D282,"Pass","Fail")</f>
        <v>Pass</v>
      </c>
      <c r="P282" s="43"/>
      <c r="Q282" s="43"/>
      <c r="R282" s="42"/>
      <c r="S282" s="43"/>
      <c r="T282" s="43"/>
      <c r="U282" s="43"/>
      <c r="V282" s="43"/>
      <c r="W282" s="43"/>
      <c r="X282" s="40" t="s">
        <v>20</v>
      </c>
      <c r="Y282" s="41">
        <f>SUM(Y276:AA279)</f>
        <v>-144</v>
      </c>
      <c r="Z282" s="42">
        <f>IFERROR(SUM(Y276:AA279)/SUM(Y276:AC279),0)</f>
        <v>0.30252100840336132</v>
      </c>
      <c r="AA282" s="43"/>
      <c r="AB282" s="43"/>
      <c r="AC282" s="43"/>
      <c r="AD282" s="42"/>
      <c r="AE282" s="43"/>
      <c r="AF282" s="43"/>
      <c r="AG282" s="43"/>
      <c r="AH282" s="43"/>
      <c r="AI282" s="41">
        <f>SUM(AI276:AJ279)</f>
        <v>-126</v>
      </c>
      <c r="AJ282" s="42">
        <f>IFERROR(SUM(AI276:AJ279)/SUM(AI276:AM279),0)</f>
        <v>0.26470588235294118</v>
      </c>
      <c r="AK282" s="39" t="str">
        <f>IF(AJ282&lt;=Z282,"Pass","Fail")</f>
        <v>Pass</v>
      </c>
      <c r="AL282" s="43"/>
      <c r="AM282" s="43"/>
      <c r="AN282" s="42"/>
      <c r="AO282" s="43"/>
      <c r="AP282" s="43"/>
      <c r="AQ282" s="43"/>
      <c r="AR282" s="43"/>
      <c r="AU282"/>
      <c r="AV282"/>
      <c r="AW282"/>
      <c r="AX282"/>
      <c r="AY282"/>
      <c r="AZ282"/>
      <c r="BA282"/>
      <c r="BB282"/>
      <c r="BC282"/>
      <c r="BD282"/>
    </row>
    <row r="283" spans="2:56">
      <c r="B283" s="44" t="s">
        <v>21</v>
      </c>
      <c r="C283" s="45">
        <f>SUMPRODUCT(C276:G279,AU276:AY279)</f>
        <v>0</v>
      </c>
      <c r="D283" s="48"/>
      <c r="E283" s="48"/>
      <c r="F283" s="48"/>
      <c r="G283" s="48"/>
      <c r="H283" s="48"/>
      <c r="I283" s="48"/>
      <c r="J283" s="48"/>
      <c r="K283" s="48"/>
      <c r="L283" s="48"/>
      <c r="M283" s="45">
        <f>SUMPRODUCT(M276:Q279,AZ276:BD279)</f>
        <v>0</v>
      </c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4" t="s">
        <v>21</v>
      </c>
      <c r="Y283" s="45">
        <f>SUMPRODUCT(Y276:AC279,AU276:AY279)</f>
        <v>-4879860.50273473</v>
      </c>
      <c r="Z283" s="48"/>
      <c r="AA283" s="48"/>
      <c r="AB283" s="48"/>
      <c r="AC283" s="48"/>
      <c r="AD283" s="48"/>
      <c r="AE283" s="48"/>
      <c r="AF283" s="48"/>
      <c r="AG283" s="48"/>
      <c r="AH283" s="48"/>
      <c r="AI283" s="45">
        <f>SUMPRODUCT(AI276:AM279,AZ276:BD279)</f>
        <v>-1958197.6568076659</v>
      </c>
      <c r="AJ283" s="48"/>
      <c r="AK283" s="48"/>
      <c r="AL283" s="48"/>
      <c r="AM283" s="48"/>
      <c r="AN283" s="48"/>
      <c r="AO283" s="48"/>
      <c r="AP283" s="48"/>
      <c r="AQ283" s="48"/>
      <c r="AR283" s="48"/>
      <c r="AU283" s="49"/>
      <c r="AZ283" s="49"/>
    </row>
    <row r="284" spans="2:56" s="33" customFormat="1" ht="12.75" thickBot="1">
      <c r="B284" s="31"/>
      <c r="C284" s="32"/>
      <c r="D284" s="31"/>
      <c r="E284" s="31"/>
      <c r="F284" s="31"/>
      <c r="G284" s="32"/>
      <c r="H284" s="31"/>
      <c r="I284" s="31"/>
      <c r="J284" s="31"/>
      <c r="K284" s="31"/>
      <c r="L284" s="32" t="s">
        <v>23</v>
      </c>
      <c r="M284" s="50">
        <f>SUMPRODUCT(R276:V279,AZ276:BD279)+SUMPRODUCT(M276:Q279,AZ276:BD279)</f>
        <v>0</v>
      </c>
      <c r="X284" s="31"/>
      <c r="Y284" s="32"/>
      <c r="Z284" s="31"/>
      <c r="AA284" s="31"/>
      <c r="AB284" s="31"/>
      <c r="AC284" s="32"/>
      <c r="AD284" s="31"/>
      <c r="AE284" s="31"/>
      <c r="AF284" s="31"/>
      <c r="AG284" s="31"/>
      <c r="AH284" s="32" t="s">
        <v>23</v>
      </c>
      <c r="AI284" s="50">
        <f>SUMPRODUCT(AN276:AR279,AZ276:BD279)+SUMPRODUCT(AI276:AM279,AZ276:BD279)</f>
        <v>-706771.29549757857</v>
      </c>
    </row>
    <row r="285" spans="2:56" ht="13.5" thickBot="1">
      <c r="B285" s="3" t="s">
        <v>42</v>
      </c>
      <c r="C285" s="4"/>
      <c r="D285" s="4"/>
      <c r="E285" s="4"/>
      <c r="F285" s="5"/>
      <c r="L285"/>
      <c r="X285" s="3" t="s">
        <v>42</v>
      </c>
      <c r="Y285" s="4"/>
      <c r="Z285" s="4"/>
      <c r="AA285" s="4"/>
      <c r="AB285" s="5"/>
      <c r="AH285"/>
    </row>
    <row r="286" spans="2:56" ht="13.5" thickBot="1">
      <c r="AU286"/>
      <c r="AV286"/>
      <c r="AW286"/>
      <c r="AX286"/>
      <c r="AY286"/>
      <c r="AZ286"/>
      <c r="BA286"/>
      <c r="BB286"/>
      <c r="BC286"/>
      <c r="BD286"/>
    </row>
    <row r="287" spans="2:56">
      <c r="B287" s="165"/>
      <c r="C287" s="168" t="s">
        <v>3</v>
      </c>
      <c r="D287" s="169"/>
      <c r="E287" s="169"/>
      <c r="F287" s="169"/>
      <c r="G287" s="169"/>
      <c r="H287" s="169"/>
      <c r="I287" s="169"/>
      <c r="J287" s="169"/>
      <c r="K287" s="169"/>
      <c r="L287" s="169"/>
      <c r="M287" s="169" t="s">
        <v>4</v>
      </c>
      <c r="N287" s="169"/>
      <c r="O287" s="169"/>
      <c r="P287" s="169"/>
      <c r="Q287" s="169"/>
      <c r="R287" s="169"/>
      <c r="S287" s="169"/>
      <c r="T287" s="169"/>
      <c r="U287" s="169"/>
      <c r="V287" s="169"/>
      <c r="X287" s="165"/>
      <c r="Y287" s="168" t="s">
        <v>3</v>
      </c>
      <c r="Z287" s="169"/>
      <c r="AA287" s="169"/>
      <c r="AB287" s="169"/>
      <c r="AC287" s="169"/>
      <c r="AD287" s="169"/>
      <c r="AE287" s="169"/>
      <c r="AF287" s="169"/>
      <c r="AG287" s="169"/>
      <c r="AH287" s="169"/>
      <c r="AI287" s="169" t="s">
        <v>4</v>
      </c>
      <c r="AJ287" s="169"/>
      <c r="AK287" s="169"/>
      <c r="AL287" s="169"/>
      <c r="AM287" s="169"/>
      <c r="AN287" s="169"/>
      <c r="AO287" s="169"/>
      <c r="AP287" s="169"/>
      <c r="AQ287" s="169"/>
      <c r="AR287" s="169"/>
      <c r="AU287" s="170" t="s">
        <v>5</v>
      </c>
      <c r="AV287" s="169"/>
      <c r="AW287" s="169"/>
      <c r="AX287" s="169"/>
      <c r="AY287" s="169"/>
      <c r="AZ287" s="169"/>
      <c r="BA287" s="169"/>
      <c r="BB287" s="169"/>
      <c r="BC287" s="169"/>
      <c r="BD287" s="171"/>
    </row>
    <row r="288" spans="2:56">
      <c r="B288" s="166"/>
      <c r="C288" s="172" t="s">
        <v>6</v>
      </c>
      <c r="D288" s="173"/>
      <c r="E288" s="173"/>
      <c r="F288" s="173"/>
      <c r="G288" s="174"/>
      <c r="H288" s="172" t="s">
        <v>7</v>
      </c>
      <c r="I288" s="173"/>
      <c r="J288" s="173"/>
      <c r="K288" s="173"/>
      <c r="L288" s="175"/>
      <c r="M288" s="176" t="s">
        <v>6</v>
      </c>
      <c r="N288" s="173"/>
      <c r="O288" s="173"/>
      <c r="P288" s="173"/>
      <c r="Q288" s="174"/>
      <c r="R288" s="172" t="s">
        <v>7</v>
      </c>
      <c r="S288" s="173"/>
      <c r="T288" s="173"/>
      <c r="U288" s="173"/>
      <c r="V288" s="175"/>
      <c r="X288" s="166"/>
      <c r="Y288" s="172" t="s">
        <v>6</v>
      </c>
      <c r="Z288" s="173"/>
      <c r="AA288" s="173"/>
      <c r="AB288" s="173"/>
      <c r="AC288" s="174"/>
      <c r="AD288" s="172" t="s">
        <v>7</v>
      </c>
      <c r="AE288" s="173"/>
      <c r="AF288" s="173"/>
      <c r="AG288" s="173"/>
      <c r="AH288" s="175"/>
      <c r="AI288" s="176" t="s">
        <v>6</v>
      </c>
      <c r="AJ288" s="173"/>
      <c r="AK288" s="173"/>
      <c r="AL288" s="173"/>
      <c r="AM288" s="174"/>
      <c r="AN288" s="172" t="s">
        <v>7</v>
      </c>
      <c r="AO288" s="173"/>
      <c r="AP288" s="173"/>
      <c r="AQ288" s="173"/>
      <c r="AR288" s="175"/>
      <c r="AU288" s="176" t="s">
        <v>3</v>
      </c>
      <c r="AV288" s="173"/>
      <c r="AW288" s="173"/>
      <c r="AX288" s="173"/>
      <c r="AY288" s="174"/>
      <c r="AZ288" s="173" t="s">
        <v>8</v>
      </c>
      <c r="BA288" s="173"/>
      <c r="BB288" s="173"/>
      <c r="BC288" s="173"/>
      <c r="BD288" s="175"/>
    </row>
    <row r="289" spans="2:56">
      <c r="B289" s="167"/>
      <c r="C289" s="6" t="s">
        <v>9</v>
      </c>
      <c r="D289" s="7" t="s">
        <v>10</v>
      </c>
      <c r="E289" s="7" t="s">
        <v>11</v>
      </c>
      <c r="F289" s="7" t="s">
        <v>12</v>
      </c>
      <c r="G289" s="7" t="s">
        <v>13</v>
      </c>
      <c r="H289" s="7" t="s">
        <v>9</v>
      </c>
      <c r="I289" s="7" t="s">
        <v>10</v>
      </c>
      <c r="J289" s="7" t="s">
        <v>11</v>
      </c>
      <c r="K289" s="7" t="s">
        <v>12</v>
      </c>
      <c r="L289" s="8" t="s">
        <v>13</v>
      </c>
      <c r="M289" s="6" t="s">
        <v>9</v>
      </c>
      <c r="N289" s="7" t="s">
        <v>10</v>
      </c>
      <c r="O289" s="7" t="s">
        <v>11</v>
      </c>
      <c r="P289" s="7" t="s">
        <v>12</v>
      </c>
      <c r="Q289" s="7" t="s">
        <v>13</v>
      </c>
      <c r="R289" s="7" t="s">
        <v>9</v>
      </c>
      <c r="S289" s="7" t="s">
        <v>10</v>
      </c>
      <c r="T289" s="7" t="s">
        <v>11</v>
      </c>
      <c r="U289" s="7" t="s">
        <v>12</v>
      </c>
      <c r="V289" s="8" t="s">
        <v>13</v>
      </c>
      <c r="X289" s="167"/>
      <c r="Y289" s="6" t="s">
        <v>9</v>
      </c>
      <c r="Z289" s="7" t="s">
        <v>10</v>
      </c>
      <c r="AA289" s="7" t="s">
        <v>11</v>
      </c>
      <c r="AB289" s="7" t="s">
        <v>12</v>
      </c>
      <c r="AC289" s="7" t="s">
        <v>13</v>
      </c>
      <c r="AD289" s="7" t="s">
        <v>9</v>
      </c>
      <c r="AE289" s="7" t="s">
        <v>10</v>
      </c>
      <c r="AF289" s="7" t="s">
        <v>11</v>
      </c>
      <c r="AG289" s="7" t="s">
        <v>12</v>
      </c>
      <c r="AH289" s="8" t="s">
        <v>13</v>
      </c>
      <c r="AI289" s="6" t="s">
        <v>9</v>
      </c>
      <c r="AJ289" s="7" t="s">
        <v>10</v>
      </c>
      <c r="AK289" s="7" t="s">
        <v>11</v>
      </c>
      <c r="AL289" s="7" t="s">
        <v>12</v>
      </c>
      <c r="AM289" s="7" t="s">
        <v>13</v>
      </c>
      <c r="AN289" s="7" t="s">
        <v>9</v>
      </c>
      <c r="AO289" s="7" t="s">
        <v>10</v>
      </c>
      <c r="AP289" s="7" t="s">
        <v>11</v>
      </c>
      <c r="AQ289" s="7" t="s">
        <v>12</v>
      </c>
      <c r="AR289" s="8" t="s">
        <v>13</v>
      </c>
      <c r="AU289" s="9" t="s">
        <v>9</v>
      </c>
      <c r="AV289" s="7" t="s">
        <v>10</v>
      </c>
      <c r="AW289" s="7" t="s">
        <v>11</v>
      </c>
      <c r="AX289" s="7" t="s">
        <v>12</v>
      </c>
      <c r="AY289" s="7" t="s">
        <v>13</v>
      </c>
      <c r="AZ289" s="6" t="s">
        <v>9</v>
      </c>
      <c r="BA289" s="7" t="s">
        <v>10</v>
      </c>
      <c r="BB289" s="7" t="s">
        <v>11</v>
      </c>
      <c r="BC289" s="7" t="s">
        <v>12</v>
      </c>
      <c r="BD289" s="8" t="s">
        <v>13</v>
      </c>
    </row>
    <row r="290" spans="2:56">
      <c r="B290" s="10" t="s">
        <v>14</v>
      </c>
      <c r="C290" s="51">
        <v>-34</v>
      </c>
      <c r="D290" s="52">
        <v>-26</v>
      </c>
      <c r="E290" s="52">
        <v>-16</v>
      </c>
      <c r="F290" s="52">
        <v>-16</v>
      </c>
      <c r="G290" s="53">
        <v>-304</v>
      </c>
      <c r="H290" s="54">
        <v>396</v>
      </c>
      <c r="I290" s="52">
        <v>0</v>
      </c>
      <c r="J290" s="52">
        <v>0</v>
      </c>
      <c r="K290" s="52">
        <v>0</v>
      </c>
      <c r="L290" s="55">
        <v>0</v>
      </c>
      <c r="M290" s="11">
        <v>0</v>
      </c>
      <c r="N290" s="12">
        <v>0</v>
      </c>
      <c r="O290" s="12">
        <v>0</v>
      </c>
      <c r="P290" s="12">
        <v>0</v>
      </c>
      <c r="Q290" s="13">
        <v>0</v>
      </c>
      <c r="R290" s="14">
        <v>0</v>
      </c>
      <c r="S290" s="12">
        <v>0</v>
      </c>
      <c r="T290" s="12">
        <v>0</v>
      </c>
      <c r="U290" s="12">
        <v>0</v>
      </c>
      <c r="V290" s="15">
        <v>0</v>
      </c>
      <c r="X290" s="10" t="s">
        <v>14</v>
      </c>
      <c r="Y290" s="56">
        <v>0</v>
      </c>
      <c r="Z290" s="57">
        <v>0</v>
      </c>
      <c r="AA290" s="57">
        <v>0</v>
      </c>
      <c r="AB290" s="57">
        <v>0</v>
      </c>
      <c r="AC290" s="58">
        <v>0</v>
      </c>
      <c r="AD290" s="59">
        <v>0</v>
      </c>
      <c r="AE290" s="57">
        <v>0</v>
      </c>
      <c r="AF290" s="57">
        <v>0</v>
      </c>
      <c r="AG290" s="57">
        <v>0</v>
      </c>
      <c r="AH290" s="60">
        <v>0</v>
      </c>
      <c r="AI290" s="11">
        <v>0</v>
      </c>
      <c r="AJ290" s="12">
        <v>0</v>
      </c>
      <c r="AK290" s="12">
        <v>0</v>
      </c>
      <c r="AL290" s="12">
        <v>0</v>
      </c>
      <c r="AM290" s="13">
        <v>0</v>
      </c>
      <c r="AN290" s="14">
        <v>0</v>
      </c>
      <c r="AO290" s="12">
        <v>0</v>
      </c>
      <c r="AP290" s="12">
        <v>0</v>
      </c>
      <c r="AQ290" s="12">
        <v>0</v>
      </c>
      <c r="AR290" s="15">
        <v>0</v>
      </c>
      <c r="AU290" s="16">
        <v>6.3740204610910176</v>
      </c>
      <c r="AV290" s="12">
        <v>9.4902374870997352</v>
      </c>
      <c r="AW290" s="12">
        <v>16.779600732883402</v>
      </c>
      <c r="AX290" s="12">
        <v>27.174768863287817</v>
      </c>
      <c r="AY290" s="15">
        <v>63.741291572203941</v>
      </c>
      <c r="AZ290" s="16">
        <v>6.3740204610910176</v>
      </c>
      <c r="BA290" s="12">
        <v>9.4902374870997352</v>
      </c>
      <c r="BB290" s="12">
        <v>16.779600732883402</v>
      </c>
      <c r="BC290" s="12">
        <v>27.174768863287817</v>
      </c>
      <c r="BD290" s="15">
        <v>63.741291572203941</v>
      </c>
    </row>
    <row r="291" spans="2:56">
      <c r="B291" s="17" t="s">
        <v>15</v>
      </c>
      <c r="C291" s="61">
        <v>0</v>
      </c>
      <c r="D291" s="62">
        <v>-2</v>
      </c>
      <c r="E291" s="62">
        <v>-4</v>
      </c>
      <c r="F291" s="62">
        <v>-76</v>
      </c>
      <c r="G291" s="63">
        <v>-16</v>
      </c>
      <c r="H291" s="64">
        <v>98</v>
      </c>
      <c r="I291" s="62">
        <v>0</v>
      </c>
      <c r="J291" s="62">
        <v>0</v>
      </c>
      <c r="K291" s="62">
        <v>0</v>
      </c>
      <c r="L291" s="65">
        <v>0</v>
      </c>
      <c r="M291" s="18">
        <v>0</v>
      </c>
      <c r="N291" s="19">
        <v>0</v>
      </c>
      <c r="O291" s="19">
        <v>-18</v>
      </c>
      <c r="P291" s="19">
        <v>-127</v>
      </c>
      <c r="Q291" s="20">
        <v>-320</v>
      </c>
      <c r="R291" s="21">
        <v>465</v>
      </c>
      <c r="S291" s="19">
        <v>0</v>
      </c>
      <c r="T291" s="19">
        <v>0</v>
      </c>
      <c r="U291" s="19">
        <v>0</v>
      </c>
      <c r="V291" s="22">
        <v>0</v>
      </c>
      <c r="X291" s="17" t="s">
        <v>15</v>
      </c>
      <c r="Y291" s="66">
        <v>0</v>
      </c>
      <c r="Z291" s="67">
        <v>0</v>
      </c>
      <c r="AA291" s="67">
        <v>0</v>
      </c>
      <c r="AB291" s="67">
        <v>0</v>
      </c>
      <c r="AC291" s="68">
        <v>0</v>
      </c>
      <c r="AD291" s="69">
        <v>0</v>
      </c>
      <c r="AE291" s="67">
        <v>0</v>
      </c>
      <c r="AF291" s="67">
        <v>0</v>
      </c>
      <c r="AG291" s="67">
        <v>0</v>
      </c>
      <c r="AH291" s="70">
        <v>0</v>
      </c>
      <c r="AI291" s="18">
        <v>0</v>
      </c>
      <c r="AJ291" s="19">
        <v>0</v>
      </c>
      <c r="AK291" s="19">
        <v>0</v>
      </c>
      <c r="AL291" s="19">
        <v>0</v>
      </c>
      <c r="AM291" s="20">
        <v>0</v>
      </c>
      <c r="AN291" s="21">
        <v>0</v>
      </c>
      <c r="AO291" s="19">
        <v>0</v>
      </c>
      <c r="AP291" s="19">
        <v>0</v>
      </c>
      <c r="AQ291" s="19">
        <v>0</v>
      </c>
      <c r="AR291" s="22">
        <v>0</v>
      </c>
      <c r="AU291" s="23">
        <v>9.1057435158443116</v>
      </c>
      <c r="AV291" s="19">
        <v>13.557482124428194</v>
      </c>
      <c r="AW291" s="19">
        <v>23.970858189833432</v>
      </c>
      <c r="AX291" s="19">
        <v>38.821098376125455</v>
      </c>
      <c r="AY291" s="22">
        <v>91.058987960291347</v>
      </c>
      <c r="AZ291" s="23">
        <v>9.1057435158443116</v>
      </c>
      <c r="BA291" s="19">
        <v>13.557482124428194</v>
      </c>
      <c r="BB291" s="19">
        <v>23.970858189833432</v>
      </c>
      <c r="BC291" s="19">
        <v>38.821098376125455</v>
      </c>
      <c r="BD291" s="22">
        <v>91.058987960291347</v>
      </c>
    </row>
    <row r="292" spans="2:56">
      <c r="B292" s="17" t="s">
        <v>16</v>
      </c>
      <c r="C292" s="61">
        <v>0</v>
      </c>
      <c r="D292" s="62">
        <v>0</v>
      </c>
      <c r="E292" s="62">
        <v>0</v>
      </c>
      <c r="F292" s="62">
        <v>-2</v>
      </c>
      <c r="G292" s="63">
        <v>-4</v>
      </c>
      <c r="H292" s="64">
        <v>6</v>
      </c>
      <c r="I292" s="62">
        <v>0</v>
      </c>
      <c r="J292" s="62">
        <v>0</v>
      </c>
      <c r="K292" s="62">
        <v>0</v>
      </c>
      <c r="L292" s="65">
        <v>0</v>
      </c>
      <c r="M292" s="18">
        <v>-4</v>
      </c>
      <c r="N292" s="19">
        <v>0</v>
      </c>
      <c r="O292" s="19">
        <v>-4</v>
      </c>
      <c r="P292" s="19">
        <v>-6</v>
      </c>
      <c r="Q292" s="20">
        <v>-27</v>
      </c>
      <c r="R292" s="21">
        <v>41</v>
      </c>
      <c r="S292" s="19">
        <v>0</v>
      </c>
      <c r="T292" s="19">
        <v>0</v>
      </c>
      <c r="U292" s="19">
        <v>0</v>
      </c>
      <c r="V292" s="22">
        <v>0</v>
      </c>
      <c r="X292" s="17" t="s">
        <v>16</v>
      </c>
      <c r="Y292" s="66">
        <v>0</v>
      </c>
      <c r="Z292" s="67">
        <v>0</v>
      </c>
      <c r="AA292" s="67">
        <v>0</v>
      </c>
      <c r="AB292" s="67">
        <v>0</v>
      </c>
      <c r="AC292" s="68">
        <v>0</v>
      </c>
      <c r="AD292" s="69">
        <v>0</v>
      </c>
      <c r="AE292" s="67">
        <v>0</v>
      </c>
      <c r="AF292" s="67">
        <v>0</v>
      </c>
      <c r="AG292" s="67">
        <v>0</v>
      </c>
      <c r="AH292" s="70">
        <v>0</v>
      </c>
      <c r="AI292" s="18">
        <v>0</v>
      </c>
      <c r="AJ292" s="19">
        <v>0</v>
      </c>
      <c r="AK292" s="19">
        <v>0</v>
      </c>
      <c r="AL292" s="19">
        <v>0</v>
      </c>
      <c r="AM292" s="20">
        <v>0</v>
      </c>
      <c r="AN292" s="21">
        <v>0</v>
      </c>
      <c r="AO292" s="19">
        <v>0</v>
      </c>
      <c r="AP292" s="19">
        <v>0</v>
      </c>
      <c r="AQ292" s="19">
        <v>0</v>
      </c>
      <c r="AR292" s="22">
        <v>0</v>
      </c>
      <c r="AU292" s="23">
        <v>13.658615273766468</v>
      </c>
      <c r="AV292" s="19">
        <v>20.33622318664229</v>
      </c>
      <c r="AW292" s="19">
        <v>35.956287284750154</v>
      </c>
      <c r="AX292" s="19">
        <v>58.231647564188187</v>
      </c>
      <c r="AY292" s="22">
        <v>136.58848194043705</v>
      </c>
      <c r="AZ292" s="23">
        <v>13.658615273766468</v>
      </c>
      <c r="BA292" s="19">
        <v>20.33622318664229</v>
      </c>
      <c r="BB292" s="19">
        <v>35.956287284750154</v>
      </c>
      <c r="BC292" s="19">
        <v>58.231647564188187</v>
      </c>
      <c r="BD292" s="22">
        <v>136.58848194043705</v>
      </c>
    </row>
    <row r="293" spans="2:56" ht="12.75" thickBot="1">
      <c r="B293" s="24" t="s">
        <v>17</v>
      </c>
      <c r="C293" s="71">
        <v>0</v>
      </c>
      <c r="D293" s="72">
        <v>0</v>
      </c>
      <c r="E293" s="72">
        <v>0</v>
      </c>
      <c r="F293" s="72">
        <v>0</v>
      </c>
      <c r="G293" s="73">
        <v>-6</v>
      </c>
      <c r="H293" s="74">
        <v>6</v>
      </c>
      <c r="I293" s="72">
        <v>0</v>
      </c>
      <c r="J293" s="72">
        <v>0</v>
      </c>
      <c r="K293" s="72">
        <v>0</v>
      </c>
      <c r="L293" s="75">
        <v>0</v>
      </c>
      <c r="M293" s="25">
        <v>0</v>
      </c>
      <c r="N293" s="26">
        <v>0</v>
      </c>
      <c r="O293" s="26">
        <v>0</v>
      </c>
      <c r="P293" s="26">
        <v>0</v>
      </c>
      <c r="Q293" s="27">
        <v>0</v>
      </c>
      <c r="R293" s="28">
        <v>0</v>
      </c>
      <c r="S293" s="26">
        <v>0</v>
      </c>
      <c r="T293" s="26">
        <v>0</v>
      </c>
      <c r="U293" s="26">
        <v>0</v>
      </c>
      <c r="V293" s="29">
        <v>0</v>
      </c>
      <c r="X293" s="24" t="s">
        <v>17</v>
      </c>
      <c r="Y293" s="76">
        <v>0</v>
      </c>
      <c r="Z293" s="77">
        <v>0</v>
      </c>
      <c r="AA293" s="77">
        <v>0</v>
      </c>
      <c r="AB293" s="77">
        <v>0</v>
      </c>
      <c r="AC293" s="78">
        <v>0</v>
      </c>
      <c r="AD293" s="79">
        <v>0</v>
      </c>
      <c r="AE293" s="77">
        <v>0</v>
      </c>
      <c r="AF293" s="77">
        <v>0</v>
      </c>
      <c r="AG293" s="77">
        <v>0</v>
      </c>
      <c r="AH293" s="80">
        <v>0</v>
      </c>
      <c r="AI293" s="25">
        <v>0</v>
      </c>
      <c r="AJ293" s="26">
        <v>0</v>
      </c>
      <c r="AK293" s="26">
        <v>0</v>
      </c>
      <c r="AL293" s="26">
        <v>0</v>
      </c>
      <c r="AM293" s="27">
        <v>0</v>
      </c>
      <c r="AN293" s="28">
        <v>0</v>
      </c>
      <c r="AO293" s="26">
        <v>0</v>
      </c>
      <c r="AP293" s="26">
        <v>0</v>
      </c>
      <c r="AQ293" s="26">
        <v>0</v>
      </c>
      <c r="AR293" s="29">
        <v>0</v>
      </c>
      <c r="AU293" s="30">
        <v>22.764358789610782</v>
      </c>
      <c r="AV293" s="26">
        <v>33.893705311070484</v>
      </c>
      <c r="AW293" s="26">
        <v>59.92714547458359</v>
      </c>
      <c r="AX293" s="26">
        <v>97.052745940313656</v>
      </c>
      <c r="AY293" s="29">
        <v>227.6474699007284</v>
      </c>
      <c r="AZ293" s="30">
        <v>22.764358789610782</v>
      </c>
      <c r="BA293" s="26">
        <v>33.893705311070484</v>
      </c>
      <c r="BB293" s="26">
        <v>59.92714547458359</v>
      </c>
      <c r="BC293" s="26">
        <v>97.052745940313656</v>
      </c>
      <c r="BD293" s="29">
        <v>227.6474699007284</v>
      </c>
    </row>
    <row r="294" spans="2:56" ht="12.75" thickBot="1">
      <c r="B294" s="31"/>
      <c r="C294" s="32"/>
      <c r="D294" s="31"/>
      <c r="E294" s="31"/>
      <c r="F294" s="31"/>
      <c r="G294" s="32"/>
      <c r="H294" s="31"/>
      <c r="I294" s="31"/>
      <c r="J294" s="31"/>
      <c r="K294" s="31"/>
      <c r="L294" s="32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X294" s="31"/>
      <c r="Y294" s="32"/>
      <c r="Z294" s="31"/>
      <c r="AA294" s="31"/>
      <c r="AB294" s="31"/>
      <c r="AC294" s="32"/>
      <c r="AD294" s="31"/>
      <c r="AE294" s="31"/>
      <c r="AF294" s="31"/>
      <c r="AG294" s="31"/>
      <c r="AH294" s="32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</row>
    <row r="295" spans="2:56" ht="13.5" thickBot="1">
      <c r="B295" s="34" t="s">
        <v>18</v>
      </c>
      <c r="C295" s="35">
        <f>SUM(C290:G293)</f>
        <v>-506</v>
      </c>
      <c r="D295" s="35"/>
      <c r="E295" s="36"/>
      <c r="F295" s="36"/>
      <c r="G295" s="36"/>
      <c r="H295" s="35">
        <f>SUM(H290:L293)</f>
        <v>506</v>
      </c>
      <c r="I295" s="35"/>
      <c r="J295" s="38"/>
      <c r="K295" s="38"/>
      <c r="L295" s="34"/>
      <c r="M295" s="35">
        <f>SUM(M290:Q293)</f>
        <v>-506</v>
      </c>
      <c r="N295" s="39" t="str">
        <f>IF(M295=C295,"Pass","Fail")</f>
        <v>Pass</v>
      </c>
      <c r="O295" s="36"/>
      <c r="P295" s="36"/>
      <c r="Q295" s="36"/>
      <c r="R295" s="35">
        <f>SUM(R290:V293)</f>
        <v>506</v>
      </c>
      <c r="S295" s="39" t="str">
        <f>IF(R295=H295,"Pass","Fail")</f>
        <v>Pass</v>
      </c>
      <c r="T295" s="36"/>
      <c r="U295" s="36"/>
      <c r="V295" s="36"/>
      <c r="W295" s="36"/>
      <c r="X295" s="34" t="s">
        <v>18</v>
      </c>
      <c r="Y295" s="35">
        <f>SUM(Y290:AC293)</f>
        <v>0</v>
      </c>
      <c r="Z295" s="35"/>
      <c r="AA295" s="36"/>
      <c r="AB295" s="36"/>
      <c r="AC295" s="36"/>
      <c r="AD295" s="35">
        <f>SUM(AD290:AH293)</f>
        <v>0</v>
      </c>
      <c r="AE295" s="35"/>
      <c r="AF295" s="38"/>
      <c r="AG295" s="38"/>
      <c r="AH295" s="34"/>
      <c r="AI295" s="35">
        <f>SUM(AI290:AM293)</f>
        <v>0</v>
      </c>
      <c r="AJ295" s="39" t="str">
        <f>IF(AI295=Y295,"Pass","Fail")</f>
        <v>Pass</v>
      </c>
      <c r="AK295" s="36"/>
      <c r="AL295" s="36"/>
      <c r="AM295" s="36"/>
      <c r="AN295" s="35">
        <f>SUM(AN290:AR293)</f>
        <v>0</v>
      </c>
      <c r="AO295" s="39" t="str">
        <f>IF(AN295=AD295,"Pass","Fail")</f>
        <v>Pass</v>
      </c>
      <c r="AP295" s="36"/>
      <c r="AQ295" s="36"/>
      <c r="AR295" s="36"/>
      <c r="AU295"/>
      <c r="AV295"/>
      <c r="AW295"/>
      <c r="AX295"/>
      <c r="AY295"/>
      <c r="AZ295"/>
      <c r="BA295"/>
      <c r="BB295"/>
      <c r="BC295"/>
      <c r="BD295"/>
    </row>
    <row r="296" spans="2:56" ht="13.5" thickBot="1">
      <c r="B296" s="40" t="s">
        <v>20</v>
      </c>
      <c r="C296" s="41">
        <f>SUM(C290:E293)</f>
        <v>-82</v>
      </c>
      <c r="D296" s="42">
        <f>IFERROR(SUM(C290:E293)/SUM(C290:G293),0)</f>
        <v>0.16205533596837945</v>
      </c>
      <c r="E296" s="43"/>
      <c r="F296" s="43"/>
      <c r="G296" s="43"/>
      <c r="H296" s="42"/>
      <c r="I296" s="42"/>
      <c r="J296" s="43"/>
      <c r="K296" s="43"/>
      <c r="L296" s="43"/>
      <c r="M296" s="41">
        <f>SUM(M290:N293)</f>
        <v>-4</v>
      </c>
      <c r="N296" s="42">
        <f>IFERROR(SUM(M290:N293)/SUM(M290:Q293),0)</f>
        <v>7.9051383399209481E-3</v>
      </c>
      <c r="O296" s="39" t="str">
        <f>IF(N296&lt;=D296,"Pass","Fail")</f>
        <v>Pass</v>
      </c>
      <c r="P296" s="43"/>
      <c r="Q296" s="43"/>
      <c r="R296" s="42"/>
      <c r="S296" s="43"/>
      <c r="T296" s="43"/>
      <c r="U296" s="43"/>
      <c r="V296" s="43"/>
      <c r="W296" s="43"/>
      <c r="X296" s="40" t="s">
        <v>20</v>
      </c>
      <c r="Y296" s="41">
        <f>SUM(Y290:AA293)</f>
        <v>0</v>
      </c>
      <c r="Z296" s="42">
        <f>IFERROR(SUM(Y290:AA293)/SUM(Y290:AC293),0)</f>
        <v>0</v>
      </c>
      <c r="AA296" s="43"/>
      <c r="AB296" s="43"/>
      <c r="AC296" s="43"/>
      <c r="AD296" s="42"/>
      <c r="AE296" s="43"/>
      <c r="AF296" s="43"/>
      <c r="AG296" s="43"/>
      <c r="AH296" s="43"/>
      <c r="AI296" s="41">
        <f>SUM(AI290:AJ293)</f>
        <v>0</v>
      </c>
      <c r="AJ296" s="42">
        <f>IFERROR(SUM(AI290:AJ293)/SUM(AI290:AM293),0)</f>
        <v>0</v>
      </c>
      <c r="AK296" s="39" t="str">
        <f>IF(AJ296&lt;=Z296,"Pass","Fail")</f>
        <v>Pass</v>
      </c>
      <c r="AL296" s="43"/>
      <c r="AM296" s="43"/>
      <c r="AN296" s="42"/>
      <c r="AO296" s="43"/>
      <c r="AP296" s="43"/>
      <c r="AQ296" s="43"/>
      <c r="AR296" s="43"/>
      <c r="AU296"/>
      <c r="AV296"/>
      <c r="AW296"/>
      <c r="AX296"/>
      <c r="AY296"/>
      <c r="AZ296"/>
      <c r="BA296"/>
      <c r="BB296"/>
      <c r="BC296"/>
      <c r="BD296"/>
    </row>
    <row r="297" spans="2:56">
      <c r="B297" s="44" t="s">
        <v>21</v>
      </c>
      <c r="C297" s="45">
        <f>SUMPRODUCT(C290:G293,AU290:AY293)</f>
        <v>-27103.133145083306</v>
      </c>
      <c r="D297" s="48"/>
      <c r="E297" s="48"/>
      <c r="F297" s="48"/>
      <c r="G297" s="48"/>
      <c r="H297" s="48"/>
      <c r="I297" s="48"/>
      <c r="J297" s="48"/>
      <c r="K297" s="48"/>
      <c r="L297" s="48"/>
      <c r="M297" s="45">
        <f>SUMPRODUCT(M290:Q293,AZ290:BD293)</f>
        <v>-38736.369596489167</v>
      </c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4" t="s">
        <v>21</v>
      </c>
      <c r="Y297" s="45">
        <f>SUMPRODUCT(Y290:AC293,AU290:AY293)</f>
        <v>0</v>
      </c>
      <c r="Z297" s="48"/>
      <c r="AA297" s="48"/>
      <c r="AB297" s="48"/>
      <c r="AC297" s="48"/>
      <c r="AD297" s="48"/>
      <c r="AE297" s="48"/>
      <c r="AF297" s="48"/>
      <c r="AG297" s="48"/>
      <c r="AH297" s="48"/>
      <c r="AI297" s="45">
        <f>SUMPRODUCT(AI290:AM293,AZ290:BD293)</f>
        <v>0</v>
      </c>
      <c r="AJ297" s="48"/>
      <c r="AK297" s="48"/>
      <c r="AL297" s="48"/>
      <c r="AM297" s="48"/>
      <c r="AN297" s="48"/>
      <c r="AO297" s="48"/>
      <c r="AP297" s="48"/>
      <c r="AQ297" s="48"/>
      <c r="AR297" s="48"/>
      <c r="AU297" s="49"/>
      <c r="AZ297" s="49"/>
    </row>
    <row r="298" spans="2:56" s="33" customFormat="1" ht="12.75" thickBot="1">
      <c r="B298" s="31"/>
      <c r="C298" s="32"/>
      <c r="D298" s="31"/>
      <c r="E298" s="31"/>
      <c r="F298" s="31"/>
      <c r="G298" s="32"/>
      <c r="H298" s="31"/>
      <c r="I298" s="31"/>
      <c r="J298" s="31"/>
      <c r="K298" s="31"/>
      <c r="L298" s="32" t="s">
        <v>23</v>
      </c>
      <c r="M298" s="50">
        <f>SUMPRODUCT(R290:V293,AZ290:BD293)+SUMPRODUCT(M290:Q293,AZ290:BD293)</f>
        <v>-33942.19563539714</v>
      </c>
      <c r="X298" s="31"/>
      <c r="Y298" s="32"/>
      <c r="Z298" s="31"/>
      <c r="AA298" s="31"/>
      <c r="AB298" s="31"/>
      <c r="AC298" s="32"/>
      <c r="AD298" s="31"/>
      <c r="AE298" s="31"/>
      <c r="AF298" s="31"/>
      <c r="AG298" s="31"/>
      <c r="AH298" s="32" t="s">
        <v>23</v>
      </c>
      <c r="AI298" s="50">
        <f>SUMPRODUCT(AN290:AR293,AZ290:BD293)+SUMPRODUCT(AI290:AM293,AZ290:BD293)</f>
        <v>0</v>
      </c>
    </row>
    <row r="299" spans="2:56" ht="13.5" thickBot="1">
      <c r="B299" s="161" t="s">
        <v>46</v>
      </c>
      <c r="C299" s="162"/>
      <c r="D299" s="162"/>
      <c r="E299" s="162"/>
      <c r="F299" s="163"/>
      <c r="L299"/>
      <c r="X299" s="161" t="s">
        <v>46</v>
      </c>
      <c r="Y299" s="162"/>
      <c r="Z299" s="162"/>
      <c r="AA299" s="162"/>
      <c r="AB299" s="163"/>
      <c r="AC299" s="164"/>
      <c r="AH299"/>
    </row>
    <row r="300" spans="2:56" ht="12.75" thickBot="1"/>
    <row r="301" spans="2:56">
      <c r="B301" s="165"/>
      <c r="C301" s="168" t="s">
        <v>3</v>
      </c>
      <c r="D301" s="169"/>
      <c r="E301" s="169"/>
      <c r="F301" s="169"/>
      <c r="G301" s="169"/>
      <c r="H301" s="169"/>
      <c r="I301" s="169"/>
      <c r="J301" s="169"/>
      <c r="K301" s="169"/>
      <c r="L301" s="169"/>
      <c r="M301" s="169" t="s">
        <v>4</v>
      </c>
      <c r="N301" s="169"/>
      <c r="O301" s="169"/>
      <c r="P301" s="169"/>
      <c r="Q301" s="169"/>
      <c r="R301" s="169"/>
      <c r="S301" s="169"/>
      <c r="T301" s="169"/>
      <c r="U301" s="169"/>
      <c r="V301" s="169"/>
      <c r="X301" s="165"/>
      <c r="Y301" s="168" t="s">
        <v>3</v>
      </c>
      <c r="Z301" s="169"/>
      <c r="AA301" s="169"/>
      <c r="AB301" s="169"/>
      <c r="AC301" s="169"/>
      <c r="AD301" s="169"/>
      <c r="AE301" s="169"/>
      <c r="AF301" s="169"/>
      <c r="AG301" s="169"/>
      <c r="AH301" s="169"/>
      <c r="AI301" s="169" t="s">
        <v>4</v>
      </c>
      <c r="AJ301" s="169"/>
      <c r="AK301" s="169"/>
      <c r="AL301" s="169"/>
      <c r="AM301" s="169"/>
      <c r="AN301" s="169"/>
      <c r="AO301" s="169"/>
      <c r="AP301" s="169"/>
      <c r="AQ301" s="169"/>
      <c r="AR301" s="169"/>
      <c r="AU301" s="170" t="s">
        <v>5</v>
      </c>
      <c r="AV301" s="169"/>
      <c r="AW301" s="169"/>
      <c r="AX301" s="169"/>
      <c r="AY301" s="169"/>
      <c r="AZ301" s="169"/>
      <c r="BA301" s="169"/>
      <c r="BB301" s="169"/>
      <c r="BC301" s="169"/>
      <c r="BD301" s="171"/>
    </row>
    <row r="302" spans="2:56">
      <c r="B302" s="166"/>
      <c r="C302" s="172" t="s">
        <v>6</v>
      </c>
      <c r="D302" s="173"/>
      <c r="E302" s="173"/>
      <c r="F302" s="173"/>
      <c r="G302" s="174"/>
      <c r="H302" s="172" t="s">
        <v>7</v>
      </c>
      <c r="I302" s="173"/>
      <c r="J302" s="173"/>
      <c r="K302" s="173"/>
      <c r="L302" s="175"/>
      <c r="M302" s="176" t="s">
        <v>6</v>
      </c>
      <c r="N302" s="173"/>
      <c r="O302" s="173"/>
      <c r="P302" s="173"/>
      <c r="Q302" s="174"/>
      <c r="R302" s="172" t="s">
        <v>7</v>
      </c>
      <c r="S302" s="173"/>
      <c r="T302" s="173"/>
      <c r="U302" s="173"/>
      <c r="V302" s="175"/>
      <c r="X302" s="166"/>
      <c r="Y302" s="172" t="s">
        <v>6</v>
      </c>
      <c r="Z302" s="173"/>
      <c r="AA302" s="173"/>
      <c r="AB302" s="173"/>
      <c r="AC302" s="174"/>
      <c r="AD302" s="172" t="s">
        <v>7</v>
      </c>
      <c r="AE302" s="173"/>
      <c r="AF302" s="173"/>
      <c r="AG302" s="173"/>
      <c r="AH302" s="175"/>
      <c r="AI302" s="176" t="s">
        <v>6</v>
      </c>
      <c r="AJ302" s="173"/>
      <c r="AK302" s="173"/>
      <c r="AL302" s="173"/>
      <c r="AM302" s="174"/>
      <c r="AN302" s="172" t="s">
        <v>7</v>
      </c>
      <c r="AO302" s="173"/>
      <c r="AP302" s="173"/>
      <c r="AQ302" s="173"/>
      <c r="AR302" s="175"/>
      <c r="AU302" s="176" t="s">
        <v>3</v>
      </c>
      <c r="AV302" s="173"/>
      <c r="AW302" s="173"/>
      <c r="AX302" s="173"/>
      <c r="AY302" s="174"/>
      <c r="AZ302" s="173" t="s">
        <v>8</v>
      </c>
      <c r="BA302" s="173"/>
      <c r="BB302" s="173"/>
      <c r="BC302" s="173"/>
      <c r="BD302" s="175"/>
    </row>
    <row r="303" spans="2:56">
      <c r="B303" s="167"/>
      <c r="C303" s="6" t="s">
        <v>9</v>
      </c>
      <c r="D303" s="7" t="s">
        <v>10</v>
      </c>
      <c r="E303" s="7" t="s">
        <v>11</v>
      </c>
      <c r="F303" s="7" t="s">
        <v>12</v>
      </c>
      <c r="G303" s="7" t="s">
        <v>13</v>
      </c>
      <c r="H303" s="7" t="s">
        <v>9</v>
      </c>
      <c r="I303" s="7" t="s">
        <v>10</v>
      </c>
      <c r="J303" s="7" t="s">
        <v>11</v>
      </c>
      <c r="K303" s="7" t="s">
        <v>12</v>
      </c>
      <c r="L303" s="8" t="s">
        <v>13</v>
      </c>
      <c r="M303" s="6" t="s">
        <v>9</v>
      </c>
      <c r="N303" s="7" t="s">
        <v>10</v>
      </c>
      <c r="O303" s="7" t="s">
        <v>11</v>
      </c>
      <c r="P303" s="7" t="s">
        <v>12</v>
      </c>
      <c r="Q303" s="7" t="s">
        <v>13</v>
      </c>
      <c r="R303" s="7" t="s">
        <v>9</v>
      </c>
      <c r="S303" s="7" t="s">
        <v>10</v>
      </c>
      <c r="T303" s="7" t="s">
        <v>11</v>
      </c>
      <c r="U303" s="7" t="s">
        <v>12</v>
      </c>
      <c r="V303" s="8" t="s">
        <v>13</v>
      </c>
      <c r="X303" s="167"/>
      <c r="Y303" s="6" t="s">
        <v>9</v>
      </c>
      <c r="Z303" s="7" t="s">
        <v>10</v>
      </c>
      <c r="AA303" s="7" t="s">
        <v>11</v>
      </c>
      <c r="AB303" s="7" t="s">
        <v>12</v>
      </c>
      <c r="AC303" s="7" t="s">
        <v>13</v>
      </c>
      <c r="AD303" s="7" t="s">
        <v>9</v>
      </c>
      <c r="AE303" s="7" t="s">
        <v>10</v>
      </c>
      <c r="AF303" s="7" t="s">
        <v>11</v>
      </c>
      <c r="AG303" s="7" t="s">
        <v>12</v>
      </c>
      <c r="AH303" s="8" t="s">
        <v>13</v>
      </c>
      <c r="AI303" s="6" t="s">
        <v>9</v>
      </c>
      <c r="AJ303" s="7" t="s">
        <v>10</v>
      </c>
      <c r="AK303" s="7" t="s">
        <v>11</v>
      </c>
      <c r="AL303" s="7" t="s">
        <v>12</v>
      </c>
      <c r="AM303" s="7" t="s">
        <v>13</v>
      </c>
      <c r="AN303" s="7" t="s">
        <v>9</v>
      </c>
      <c r="AO303" s="7" t="s">
        <v>10</v>
      </c>
      <c r="AP303" s="7" t="s">
        <v>11</v>
      </c>
      <c r="AQ303" s="7" t="s">
        <v>12</v>
      </c>
      <c r="AR303" s="8" t="s">
        <v>13</v>
      </c>
      <c r="AU303" s="9" t="s">
        <v>9</v>
      </c>
      <c r="AV303" s="7" t="s">
        <v>10</v>
      </c>
      <c r="AW303" s="7" t="s">
        <v>11</v>
      </c>
      <c r="AX303" s="7" t="s">
        <v>12</v>
      </c>
      <c r="AY303" s="7" t="s">
        <v>13</v>
      </c>
      <c r="AZ303" s="6" t="s">
        <v>9</v>
      </c>
      <c r="BA303" s="7" t="s">
        <v>10</v>
      </c>
      <c r="BB303" s="7" t="s">
        <v>11</v>
      </c>
      <c r="BC303" s="7" t="s">
        <v>12</v>
      </c>
      <c r="BD303" s="8" t="s">
        <v>13</v>
      </c>
    </row>
    <row r="304" spans="2:56">
      <c r="B304" s="10" t="s">
        <v>14</v>
      </c>
      <c r="C304" s="51">
        <v>0</v>
      </c>
      <c r="D304" s="52">
        <v>0</v>
      </c>
      <c r="E304" s="52">
        <v>0</v>
      </c>
      <c r="F304" s="52">
        <v>0</v>
      </c>
      <c r="G304" s="53">
        <v>0</v>
      </c>
      <c r="H304" s="54">
        <v>0</v>
      </c>
      <c r="I304" s="52">
        <v>0</v>
      </c>
      <c r="J304" s="52">
        <v>0</v>
      </c>
      <c r="K304" s="52">
        <v>0</v>
      </c>
      <c r="L304" s="55">
        <v>0</v>
      </c>
      <c r="M304" s="11">
        <v>0</v>
      </c>
      <c r="N304" s="12">
        <v>0</v>
      </c>
      <c r="O304" s="12">
        <v>0</v>
      </c>
      <c r="P304" s="12">
        <v>0</v>
      </c>
      <c r="Q304" s="13">
        <v>0</v>
      </c>
      <c r="R304" s="14">
        <v>0</v>
      </c>
      <c r="S304" s="12">
        <v>0</v>
      </c>
      <c r="T304" s="12">
        <v>0</v>
      </c>
      <c r="U304" s="12">
        <v>0</v>
      </c>
      <c r="V304" s="15">
        <v>0</v>
      </c>
      <c r="X304" s="10" t="s">
        <v>14</v>
      </c>
      <c r="Y304" s="56">
        <v>0</v>
      </c>
      <c r="Z304" s="57">
        <v>0</v>
      </c>
      <c r="AA304" s="57">
        <v>0</v>
      </c>
      <c r="AB304" s="57">
        <v>0</v>
      </c>
      <c r="AC304" s="58">
        <v>0</v>
      </c>
      <c r="AD304" s="59">
        <v>0</v>
      </c>
      <c r="AE304" s="57">
        <v>0</v>
      </c>
      <c r="AF304" s="57">
        <v>0</v>
      </c>
      <c r="AG304" s="57">
        <v>0</v>
      </c>
      <c r="AH304" s="60">
        <v>0</v>
      </c>
      <c r="AI304" s="11">
        <v>0</v>
      </c>
      <c r="AJ304" s="12">
        <v>0</v>
      </c>
      <c r="AK304" s="12">
        <v>0</v>
      </c>
      <c r="AL304" s="12">
        <v>0</v>
      </c>
      <c r="AM304" s="13">
        <v>0</v>
      </c>
      <c r="AN304" s="14">
        <v>0</v>
      </c>
      <c r="AO304" s="12">
        <v>0</v>
      </c>
      <c r="AP304" s="12">
        <v>0</v>
      </c>
      <c r="AQ304" s="12">
        <v>0</v>
      </c>
      <c r="AR304" s="15">
        <v>0</v>
      </c>
      <c r="AU304" s="16">
        <v>41.784483408882522</v>
      </c>
      <c r="AV304" s="12">
        <v>62.212644789376583</v>
      </c>
      <c r="AW304" s="12">
        <v>109.99759927203471</v>
      </c>
      <c r="AX304" s="12">
        <v>178.14245900834632</v>
      </c>
      <c r="AY304" s="15">
        <v>417.8519595940574</v>
      </c>
      <c r="AZ304" s="16">
        <v>41.784483408882522</v>
      </c>
      <c r="BA304" s="12">
        <v>62.212644789376583</v>
      </c>
      <c r="BB304" s="12">
        <v>109.99759927203471</v>
      </c>
      <c r="BC304" s="12">
        <v>178.14245900834632</v>
      </c>
      <c r="BD304" s="15">
        <v>417.8519595940574</v>
      </c>
    </row>
    <row r="305" spans="2:56">
      <c r="B305" s="17" t="s">
        <v>15</v>
      </c>
      <c r="C305" s="61">
        <v>0</v>
      </c>
      <c r="D305" s="62">
        <v>0</v>
      </c>
      <c r="E305" s="62">
        <v>0</v>
      </c>
      <c r="F305" s="62">
        <v>0</v>
      </c>
      <c r="G305" s="63">
        <v>0</v>
      </c>
      <c r="H305" s="64">
        <v>0</v>
      </c>
      <c r="I305" s="62">
        <v>0</v>
      </c>
      <c r="J305" s="62">
        <v>0</v>
      </c>
      <c r="K305" s="62">
        <v>0</v>
      </c>
      <c r="L305" s="65">
        <v>0</v>
      </c>
      <c r="M305" s="18">
        <v>0</v>
      </c>
      <c r="N305" s="19">
        <v>0</v>
      </c>
      <c r="O305" s="19">
        <v>0</v>
      </c>
      <c r="P305" s="19">
        <v>0</v>
      </c>
      <c r="Q305" s="20">
        <v>0</v>
      </c>
      <c r="R305" s="21">
        <v>0</v>
      </c>
      <c r="S305" s="19">
        <v>0</v>
      </c>
      <c r="T305" s="19">
        <v>0</v>
      </c>
      <c r="U305" s="19">
        <v>0</v>
      </c>
      <c r="V305" s="22">
        <v>0</v>
      </c>
      <c r="X305" s="17" t="s">
        <v>15</v>
      </c>
      <c r="Y305" s="66">
        <v>0</v>
      </c>
      <c r="Z305" s="67">
        <v>0</v>
      </c>
      <c r="AA305" s="67">
        <v>0</v>
      </c>
      <c r="AB305" s="67">
        <v>0</v>
      </c>
      <c r="AC305" s="68">
        <v>0</v>
      </c>
      <c r="AD305" s="69">
        <v>0</v>
      </c>
      <c r="AE305" s="67">
        <v>0</v>
      </c>
      <c r="AF305" s="67">
        <v>0</v>
      </c>
      <c r="AG305" s="67">
        <v>0</v>
      </c>
      <c r="AH305" s="70">
        <v>0</v>
      </c>
      <c r="AI305" s="18">
        <v>0</v>
      </c>
      <c r="AJ305" s="19">
        <v>0</v>
      </c>
      <c r="AK305" s="19">
        <v>0</v>
      </c>
      <c r="AL305" s="19">
        <v>0</v>
      </c>
      <c r="AM305" s="20">
        <v>0</v>
      </c>
      <c r="AN305" s="21">
        <v>0</v>
      </c>
      <c r="AO305" s="19">
        <v>0</v>
      </c>
      <c r="AP305" s="19">
        <v>0</v>
      </c>
      <c r="AQ305" s="19">
        <v>0</v>
      </c>
      <c r="AR305" s="22">
        <v>0</v>
      </c>
      <c r="AU305" s="23">
        <v>59.692119155546472</v>
      </c>
      <c r="AV305" s="19">
        <v>88.875206841966559</v>
      </c>
      <c r="AW305" s="19">
        <v>157.13942753147816</v>
      </c>
      <c r="AX305" s="19">
        <v>254.48922715478051</v>
      </c>
      <c r="AY305" s="22">
        <v>596.93137084865361</v>
      </c>
      <c r="AZ305" s="23">
        <v>59.692119155546472</v>
      </c>
      <c r="BA305" s="19">
        <v>88.875206841966559</v>
      </c>
      <c r="BB305" s="19">
        <v>157.13942753147816</v>
      </c>
      <c r="BC305" s="19">
        <v>254.48922715478051</v>
      </c>
      <c r="BD305" s="22">
        <v>596.93137084865361</v>
      </c>
    </row>
    <row r="306" spans="2:56">
      <c r="B306" s="17" t="s">
        <v>16</v>
      </c>
      <c r="C306" s="61">
        <v>0</v>
      </c>
      <c r="D306" s="62">
        <v>0</v>
      </c>
      <c r="E306" s="62">
        <v>0</v>
      </c>
      <c r="F306" s="62">
        <v>0</v>
      </c>
      <c r="G306" s="63">
        <v>0</v>
      </c>
      <c r="H306" s="64">
        <v>0</v>
      </c>
      <c r="I306" s="62">
        <v>0</v>
      </c>
      <c r="J306" s="62">
        <v>0</v>
      </c>
      <c r="K306" s="62">
        <v>0</v>
      </c>
      <c r="L306" s="65">
        <v>0</v>
      </c>
      <c r="M306" s="18">
        <v>0</v>
      </c>
      <c r="N306" s="19">
        <v>0</v>
      </c>
      <c r="O306" s="19">
        <v>0</v>
      </c>
      <c r="P306" s="19">
        <v>0</v>
      </c>
      <c r="Q306" s="20">
        <v>0</v>
      </c>
      <c r="R306" s="21">
        <v>0</v>
      </c>
      <c r="S306" s="19">
        <v>0</v>
      </c>
      <c r="T306" s="19">
        <v>0</v>
      </c>
      <c r="U306" s="19">
        <v>0</v>
      </c>
      <c r="V306" s="22">
        <v>0</v>
      </c>
      <c r="X306" s="17" t="s">
        <v>16</v>
      </c>
      <c r="Y306" s="66">
        <v>0</v>
      </c>
      <c r="Z306" s="67">
        <v>0</v>
      </c>
      <c r="AA306" s="67">
        <v>0</v>
      </c>
      <c r="AB306" s="67">
        <v>0</v>
      </c>
      <c r="AC306" s="68">
        <v>0</v>
      </c>
      <c r="AD306" s="69">
        <v>0</v>
      </c>
      <c r="AE306" s="67">
        <v>0</v>
      </c>
      <c r="AF306" s="67">
        <v>0</v>
      </c>
      <c r="AG306" s="67">
        <v>0</v>
      </c>
      <c r="AH306" s="70">
        <v>0</v>
      </c>
      <c r="AI306" s="18">
        <v>0</v>
      </c>
      <c r="AJ306" s="19">
        <v>0</v>
      </c>
      <c r="AK306" s="19">
        <v>0</v>
      </c>
      <c r="AL306" s="19">
        <v>0</v>
      </c>
      <c r="AM306" s="20">
        <v>0</v>
      </c>
      <c r="AN306" s="21">
        <v>0</v>
      </c>
      <c r="AO306" s="19">
        <v>0</v>
      </c>
      <c r="AP306" s="19">
        <v>0</v>
      </c>
      <c r="AQ306" s="19">
        <v>0</v>
      </c>
      <c r="AR306" s="22">
        <v>0</v>
      </c>
      <c r="AU306" s="23">
        <v>89.538178733319711</v>
      </c>
      <c r="AV306" s="19">
        <v>133.31281026294985</v>
      </c>
      <c r="AW306" s="19">
        <v>235.70914129721726</v>
      </c>
      <c r="AX306" s="19">
        <v>381.73384073217079</v>
      </c>
      <c r="AY306" s="22">
        <v>895.39705627298042</v>
      </c>
      <c r="AZ306" s="23">
        <v>89.538178733319711</v>
      </c>
      <c r="BA306" s="19">
        <v>133.31281026294985</v>
      </c>
      <c r="BB306" s="19">
        <v>235.70914129721726</v>
      </c>
      <c r="BC306" s="19">
        <v>381.73384073217079</v>
      </c>
      <c r="BD306" s="22">
        <v>895.39705627298042</v>
      </c>
    </row>
    <row r="307" spans="2:56" ht="12.75" thickBot="1">
      <c r="B307" s="24" t="s">
        <v>17</v>
      </c>
      <c r="C307" s="71">
        <v>0</v>
      </c>
      <c r="D307" s="72">
        <v>0</v>
      </c>
      <c r="E307" s="72">
        <v>0</v>
      </c>
      <c r="F307" s="72">
        <v>0</v>
      </c>
      <c r="G307" s="73">
        <v>0</v>
      </c>
      <c r="H307" s="74">
        <v>0</v>
      </c>
      <c r="I307" s="72">
        <v>0</v>
      </c>
      <c r="J307" s="72">
        <v>0</v>
      </c>
      <c r="K307" s="72">
        <v>0</v>
      </c>
      <c r="L307" s="75">
        <v>0</v>
      </c>
      <c r="M307" s="25">
        <v>0</v>
      </c>
      <c r="N307" s="26">
        <v>0</v>
      </c>
      <c r="O307" s="26">
        <v>0</v>
      </c>
      <c r="P307" s="26">
        <v>0</v>
      </c>
      <c r="Q307" s="27">
        <v>0</v>
      </c>
      <c r="R307" s="28">
        <v>0</v>
      </c>
      <c r="S307" s="26">
        <v>0</v>
      </c>
      <c r="T307" s="26">
        <v>0</v>
      </c>
      <c r="U307" s="26">
        <v>0</v>
      </c>
      <c r="V307" s="29">
        <v>0</v>
      </c>
      <c r="X307" s="24" t="s">
        <v>17</v>
      </c>
      <c r="Y307" s="76">
        <v>0</v>
      </c>
      <c r="Z307" s="77">
        <v>0</v>
      </c>
      <c r="AA307" s="77">
        <v>0</v>
      </c>
      <c r="AB307" s="77">
        <v>0</v>
      </c>
      <c r="AC307" s="78">
        <v>0</v>
      </c>
      <c r="AD307" s="79">
        <v>0</v>
      </c>
      <c r="AE307" s="77">
        <v>0</v>
      </c>
      <c r="AF307" s="77">
        <v>0</v>
      </c>
      <c r="AG307" s="77">
        <v>0</v>
      </c>
      <c r="AH307" s="80">
        <v>0</v>
      </c>
      <c r="AI307" s="25">
        <v>0</v>
      </c>
      <c r="AJ307" s="26">
        <v>0</v>
      </c>
      <c r="AK307" s="26">
        <v>0</v>
      </c>
      <c r="AL307" s="26">
        <v>0</v>
      </c>
      <c r="AM307" s="27">
        <v>0</v>
      </c>
      <c r="AN307" s="28">
        <v>0</v>
      </c>
      <c r="AO307" s="26">
        <v>0</v>
      </c>
      <c r="AP307" s="26">
        <v>0</v>
      </c>
      <c r="AQ307" s="26">
        <v>0</v>
      </c>
      <c r="AR307" s="29">
        <v>0</v>
      </c>
      <c r="AU307" s="30">
        <v>149.23029788886618</v>
      </c>
      <c r="AV307" s="26">
        <v>222.18801710491641</v>
      </c>
      <c r="AW307" s="26">
        <v>392.84856882869542</v>
      </c>
      <c r="AX307" s="26">
        <v>636.22306788695118</v>
      </c>
      <c r="AY307" s="29">
        <v>1492.3284271216339</v>
      </c>
      <c r="AZ307" s="30">
        <v>149.23029788886618</v>
      </c>
      <c r="BA307" s="26">
        <v>222.18801710491641</v>
      </c>
      <c r="BB307" s="26">
        <v>392.84856882869542</v>
      </c>
      <c r="BC307" s="26">
        <v>636.22306788695118</v>
      </c>
      <c r="BD307" s="29">
        <v>1492.3284271216339</v>
      </c>
    </row>
    <row r="308" spans="2:56" ht="12.75" thickBot="1">
      <c r="B308" s="31"/>
      <c r="C308" s="32"/>
      <c r="D308" s="31"/>
      <c r="E308" s="31"/>
      <c r="F308" s="31"/>
      <c r="G308" s="32"/>
      <c r="H308" s="31"/>
      <c r="I308" s="31"/>
      <c r="J308" s="31"/>
      <c r="K308" s="31"/>
      <c r="L308" s="32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X308" s="31"/>
      <c r="Y308" s="32"/>
      <c r="Z308" s="31"/>
      <c r="AA308" s="31"/>
      <c r="AB308" s="31"/>
      <c r="AC308" s="32"/>
      <c r="AD308" s="31"/>
      <c r="AE308" s="31"/>
      <c r="AF308" s="31"/>
      <c r="AG308" s="31"/>
      <c r="AH308" s="32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</row>
    <row r="309" spans="2:56" ht="13.5" thickBot="1">
      <c r="B309" s="34" t="s">
        <v>18</v>
      </c>
      <c r="C309" s="35">
        <f>SUM(C304:G307)</f>
        <v>0</v>
      </c>
      <c r="D309" s="35"/>
      <c r="E309" s="36"/>
      <c r="F309" s="36"/>
      <c r="G309" s="36"/>
      <c r="H309" s="35">
        <f>SUM(H304:L307)</f>
        <v>0</v>
      </c>
      <c r="I309" s="35"/>
      <c r="J309" s="38"/>
      <c r="K309" s="38"/>
      <c r="L309" s="34"/>
      <c r="M309" s="35">
        <f>SUM(M304:Q307)</f>
        <v>0</v>
      </c>
      <c r="N309" s="39" t="str">
        <f>IF(M309=C309,"Pass","Fail")</f>
        <v>Pass</v>
      </c>
      <c r="O309" s="36"/>
      <c r="P309" s="36"/>
      <c r="Q309" s="36"/>
      <c r="R309" s="35">
        <f>SUM(R304:V307)</f>
        <v>0</v>
      </c>
      <c r="S309" s="39" t="str">
        <f>IF(R309=H309,"Pass","Fail")</f>
        <v>Pass</v>
      </c>
      <c r="T309" s="36"/>
      <c r="U309" s="36"/>
      <c r="V309" s="36"/>
      <c r="W309" s="36"/>
      <c r="X309" s="34" t="s">
        <v>18</v>
      </c>
      <c r="Y309" s="35">
        <f>SUM(Y304:AC307)</f>
        <v>0</v>
      </c>
      <c r="Z309" s="35"/>
      <c r="AA309" s="36"/>
      <c r="AB309" s="36"/>
      <c r="AC309" s="36"/>
      <c r="AD309" s="35">
        <f>SUM(AD304:AH307)</f>
        <v>0</v>
      </c>
      <c r="AE309" s="35"/>
      <c r="AF309" s="38"/>
      <c r="AG309" s="38"/>
      <c r="AH309" s="34"/>
      <c r="AI309" s="35">
        <f>SUM(AI304:AM307)</f>
        <v>0</v>
      </c>
      <c r="AJ309" s="39" t="str">
        <f>IF(AI309=Y309,"Pass","Fail")</f>
        <v>Pass</v>
      </c>
      <c r="AK309" s="36"/>
      <c r="AL309" s="36"/>
      <c r="AM309" s="36"/>
      <c r="AN309" s="35">
        <f>SUM(AN304:AR307)</f>
        <v>0</v>
      </c>
      <c r="AO309" s="39" t="str">
        <f>IF(AN309=AD309,"Pass","Fail")</f>
        <v>Pass</v>
      </c>
      <c r="AP309" s="36"/>
      <c r="AQ309" s="36"/>
      <c r="AR309" s="36"/>
      <c r="AU309"/>
      <c r="AV309"/>
      <c r="AW309"/>
      <c r="AX309"/>
      <c r="AY309"/>
      <c r="AZ309"/>
      <c r="BA309"/>
      <c r="BB309"/>
      <c r="BC309"/>
      <c r="BD309"/>
    </row>
    <row r="310" spans="2:56" ht="13.5" thickBot="1">
      <c r="B310" s="40" t="s">
        <v>20</v>
      </c>
      <c r="C310" s="41">
        <f>SUM(C304:E307)</f>
        <v>0</v>
      </c>
      <c r="D310" s="42">
        <f>IFERROR(SUM(C304:E307)/SUM(C304:G307),0)</f>
        <v>0</v>
      </c>
      <c r="E310" s="43"/>
      <c r="F310" s="43"/>
      <c r="G310" s="43"/>
      <c r="H310" s="42"/>
      <c r="I310" s="42"/>
      <c r="J310" s="43"/>
      <c r="K310" s="43"/>
      <c r="L310" s="43"/>
      <c r="M310" s="41">
        <f>SUM(M304:N307)</f>
        <v>0</v>
      </c>
      <c r="N310" s="42">
        <f>IFERROR(SUM(M304:N307)/SUM(M304:Q307),0)</f>
        <v>0</v>
      </c>
      <c r="O310" s="39" t="str">
        <f>IF(N310&lt;=D310,"Pass","Fail")</f>
        <v>Pass</v>
      </c>
      <c r="P310" s="43"/>
      <c r="Q310" s="43"/>
      <c r="R310" s="42"/>
      <c r="S310" s="43"/>
      <c r="T310" s="43"/>
      <c r="U310" s="43"/>
      <c r="V310" s="43"/>
      <c r="W310" s="43"/>
      <c r="X310" s="40" t="s">
        <v>20</v>
      </c>
      <c r="Y310" s="41">
        <f>SUM(Y304:AA307)</f>
        <v>0</v>
      </c>
      <c r="Z310" s="42">
        <f>IFERROR(SUM(Y304:AA307)/SUM(Y304:AC307),0)</f>
        <v>0</v>
      </c>
      <c r="AA310" s="43"/>
      <c r="AB310" s="43"/>
      <c r="AC310" s="43"/>
      <c r="AD310" s="42"/>
      <c r="AE310" s="43"/>
      <c r="AF310" s="43"/>
      <c r="AG310" s="43"/>
      <c r="AH310" s="43"/>
      <c r="AI310" s="41">
        <f>SUM(AI304:AJ307)</f>
        <v>0</v>
      </c>
      <c r="AJ310" s="42">
        <f>IFERROR(SUM(AI304:AJ307)/SUM(AI304:AM307),0)</f>
        <v>0</v>
      </c>
      <c r="AK310" s="39" t="str">
        <f>IF(AJ310&lt;=Z310,"Pass","Fail")</f>
        <v>Pass</v>
      </c>
      <c r="AL310" s="43"/>
      <c r="AM310" s="43"/>
      <c r="AN310" s="42"/>
      <c r="AO310" s="43"/>
      <c r="AP310" s="43"/>
      <c r="AQ310" s="43"/>
      <c r="AR310" s="43"/>
      <c r="AU310"/>
      <c r="AV310"/>
      <c r="AW310"/>
      <c r="AX310"/>
      <c r="AY310"/>
      <c r="AZ310"/>
      <c r="BA310"/>
      <c r="BB310"/>
      <c r="BC310"/>
      <c r="BD310"/>
    </row>
    <row r="311" spans="2:56">
      <c r="B311" s="44" t="s">
        <v>21</v>
      </c>
      <c r="C311" s="45">
        <f>SUMPRODUCT(C304:G307,AU304:AY307)</f>
        <v>0</v>
      </c>
      <c r="D311" s="48"/>
      <c r="E311" s="48"/>
      <c r="F311" s="48"/>
      <c r="G311" s="48"/>
      <c r="H311" s="48"/>
      <c r="I311" s="48"/>
      <c r="J311" s="48"/>
      <c r="K311" s="48"/>
      <c r="L311" s="48"/>
      <c r="M311" s="45">
        <f>SUMPRODUCT(M304:Q307,AZ304:BD307)</f>
        <v>0</v>
      </c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4" t="s">
        <v>21</v>
      </c>
      <c r="Y311" s="45">
        <f>SUMPRODUCT(Y304:AC307,AU304:AY307)</f>
        <v>0</v>
      </c>
      <c r="Z311" s="48"/>
      <c r="AA311" s="48"/>
      <c r="AB311" s="48"/>
      <c r="AC311" s="48"/>
      <c r="AD311" s="48"/>
      <c r="AE311" s="48"/>
      <c r="AF311" s="48"/>
      <c r="AG311" s="48"/>
      <c r="AH311" s="48"/>
      <c r="AI311" s="45">
        <f>SUMPRODUCT(AI304:AM307,AZ304:BD307)</f>
        <v>0</v>
      </c>
      <c r="AJ311" s="48"/>
      <c r="AK311" s="48"/>
      <c r="AL311" s="48"/>
      <c r="AM311" s="48"/>
      <c r="AN311" s="48"/>
      <c r="AO311" s="48"/>
      <c r="AP311" s="48"/>
      <c r="AQ311" s="48"/>
      <c r="AR311" s="48"/>
      <c r="AU311" s="49"/>
      <c r="AZ311" s="49"/>
    </row>
    <row r="312" spans="2:56" s="33" customFormat="1">
      <c r="B312" s="31"/>
      <c r="C312" s="32"/>
      <c r="D312" s="31"/>
      <c r="E312" s="31"/>
      <c r="F312" s="31"/>
      <c r="G312" s="32"/>
      <c r="H312" s="31"/>
      <c r="I312" s="31"/>
      <c r="J312" s="31"/>
      <c r="K312" s="31"/>
      <c r="L312" s="32" t="s">
        <v>23</v>
      </c>
      <c r="M312" s="50">
        <f>SUMPRODUCT(R304:V307,AZ304:BD307)+SUMPRODUCT(M304:Q307,AZ304:BD307)</f>
        <v>0</v>
      </c>
      <c r="X312" s="31"/>
      <c r="Y312" s="32"/>
      <c r="Z312" s="31"/>
      <c r="AA312" s="31"/>
      <c r="AB312" s="31"/>
      <c r="AC312" s="32"/>
      <c r="AD312" s="31"/>
      <c r="AE312" s="31"/>
      <c r="AF312" s="31"/>
      <c r="AG312" s="31"/>
      <c r="AH312" s="32" t="s">
        <v>23</v>
      </c>
      <c r="AI312" s="50">
        <f>SUMPRODUCT(AN304:AR307,AZ304:BD307)+SUMPRODUCT(AI304:AM307,AZ304:BD307)</f>
        <v>0</v>
      </c>
    </row>
  </sheetData>
  <mergeCells count="376">
    <mergeCell ref="C22:G22"/>
    <mergeCell ref="H22:L22"/>
    <mergeCell ref="AU22:AY22"/>
    <mergeCell ref="AZ22:BD22"/>
    <mergeCell ref="B2:V2"/>
    <mergeCell ref="X2:AR2"/>
    <mergeCell ref="B7:B9"/>
    <mergeCell ref="C7:L7"/>
    <mergeCell ref="M7:V7"/>
    <mergeCell ref="X7:X9"/>
    <mergeCell ref="Y7:AH7"/>
    <mergeCell ref="AI7:AR7"/>
    <mergeCell ref="AU7:BD7"/>
    <mergeCell ref="C8:G8"/>
    <mergeCell ref="H8:L8"/>
    <mergeCell ref="M8:Q8"/>
    <mergeCell ref="R8:V8"/>
    <mergeCell ref="Y8:AC8"/>
    <mergeCell ref="AD8:AH8"/>
    <mergeCell ref="AI8:AM8"/>
    <mergeCell ref="AN8:AR8"/>
    <mergeCell ref="AU8:AY8"/>
    <mergeCell ref="AZ8:BD8"/>
    <mergeCell ref="B35:B37"/>
    <mergeCell ref="C35:L35"/>
    <mergeCell ref="M35:V35"/>
    <mergeCell ref="X35:X37"/>
    <mergeCell ref="Y35:AH35"/>
    <mergeCell ref="AI35:AR35"/>
    <mergeCell ref="AU35:BD35"/>
    <mergeCell ref="C36:G36"/>
    <mergeCell ref="M22:Q22"/>
    <mergeCell ref="R22:V22"/>
    <mergeCell ref="Y22:AC22"/>
    <mergeCell ref="AD22:AH22"/>
    <mergeCell ref="AI22:AM22"/>
    <mergeCell ref="AN22:AR22"/>
    <mergeCell ref="AN36:AR36"/>
    <mergeCell ref="AU36:AY36"/>
    <mergeCell ref="AZ36:BD36"/>
    <mergeCell ref="B21:B23"/>
    <mergeCell ref="C21:L21"/>
    <mergeCell ref="M21:V21"/>
    <mergeCell ref="X21:X23"/>
    <mergeCell ref="Y21:AH21"/>
    <mergeCell ref="AI21:AR21"/>
    <mergeCell ref="AU21:BD21"/>
    <mergeCell ref="AU49:BD49"/>
    <mergeCell ref="H36:L36"/>
    <mergeCell ref="M36:Q36"/>
    <mergeCell ref="R36:V36"/>
    <mergeCell ref="Y36:AC36"/>
    <mergeCell ref="AD36:AH36"/>
    <mergeCell ref="AI36:AM36"/>
    <mergeCell ref="AI50:AM50"/>
    <mergeCell ref="AN50:AR50"/>
    <mergeCell ref="AU50:AY50"/>
    <mergeCell ref="AZ50:BD50"/>
    <mergeCell ref="B63:B65"/>
    <mergeCell ref="C63:L63"/>
    <mergeCell ref="M63:V63"/>
    <mergeCell ref="X63:X65"/>
    <mergeCell ref="Y63:AH63"/>
    <mergeCell ref="AI63:AR63"/>
    <mergeCell ref="C50:G50"/>
    <mergeCell ref="H50:L50"/>
    <mergeCell ref="M50:Q50"/>
    <mergeCell ref="R50:V50"/>
    <mergeCell ref="Y50:AC50"/>
    <mergeCell ref="AD50:AH50"/>
    <mergeCell ref="B49:B51"/>
    <mergeCell ref="C49:L49"/>
    <mergeCell ref="M49:V49"/>
    <mergeCell ref="X49:X51"/>
    <mergeCell ref="Y49:AH49"/>
    <mergeCell ref="AI49:AR49"/>
    <mergeCell ref="C78:G78"/>
    <mergeCell ref="H78:L78"/>
    <mergeCell ref="AU78:AY78"/>
    <mergeCell ref="AZ78:BD78"/>
    <mergeCell ref="AU63:BD63"/>
    <mergeCell ref="C64:G64"/>
    <mergeCell ref="H64:L64"/>
    <mergeCell ref="M64:Q64"/>
    <mergeCell ref="R64:V64"/>
    <mergeCell ref="Y64:AC64"/>
    <mergeCell ref="AD64:AH64"/>
    <mergeCell ref="AI64:AM64"/>
    <mergeCell ref="AN64:AR64"/>
    <mergeCell ref="AU64:AY64"/>
    <mergeCell ref="AZ64:BD64"/>
    <mergeCell ref="B91:B93"/>
    <mergeCell ref="C91:L91"/>
    <mergeCell ref="M91:V91"/>
    <mergeCell ref="X91:X93"/>
    <mergeCell ref="Y91:AH91"/>
    <mergeCell ref="AI91:AR91"/>
    <mergeCell ref="AU91:BD91"/>
    <mergeCell ref="C92:G92"/>
    <mergeCell ref="M78:Q78"/>
    <mergeCell ref="R78:V78"/>
    <mergeCell ref="Y78:AC78"/>
    <mergeCell ref="AD78:AH78"/>
    <mergeCell ref="AI78:AM78"/>
    <mergeCell ref="AN78:AR78"/>
    <mergeCell ref="AN92:AR92"/>
    <mergeCell ref="AU92:AY92"/>
    <mergeCell ref="AZ92:BD92"/>
    <mergeCell ref="B77:B79"/>
    <mergeCell ref="C77:L77"/>
    <mergeCell ref="M77:V77"/>
    <mergeCell ref="X77:X79"/>
    <mergeCell ref="Y77:AH77"/>
    <mergeCell ref="AI77:AR77"/>
    <mergeCell ref="AU77:BD77"/>
    <mergeCell ref="AU105:BD105"/>
    <mergeCell ref="H92:L92"/>
    <mergeCell ref="M92:Q92"/>
    <mergeCell ref="R92:V92"/>
    <mergeCell ref="Y92:AC92"/>
    <mergeCell ref="AD92:AH92"/>
    <mergeCell ref="AI92:AM92"/>
    <mergeCell ref="AI106:AM106"/>
    <mergeCell ref="AN106:AR106"/>
    <mergeCell ref="AU106:AY106"/>
    <mergeCell ref="AZ106:BD106"/>
    <mergeCell ref="B119:B121"/>
    <mergeCell ref="C119:L119"/>
    <mergeCell ref="M119:V119"/>
    <mergeCell ref="X119:X121"/>
    <mergeCell ref="Y119:AH119"/>
    <mergeCell ref="AI119:AR119"/>
    <mergeCell ref="C106:G106"/>
    <mergeCell ref="H106:L106"/>
    <mergeCell ref="M106:Q106"/>
    <mergeCell ref="R106:V106"/>
    <mergeCell ref="Y106:AC106"/>
    <mergeCell ref="AD106:AH106"/>
    <mergeCell ref="B105:B107"/>
    <mergeCell ref="C105:L105"/>
    <mergeCell ref="M105:V105"/>
    <mergeCell ref="X105:X107"/>
    <mergeCell ref="Y105:AH105"/>
    <mergeCell ref="AI105:AR105"/>
    <mergeCell ref="C134:G134"/>
    <mergeCell ref="H134:L134"/>
    <mergeCell ref="AU134:AY134"/>
    <mergeCell ref="AZ134:BD134"/>
    <mergeCell ref="AU119:BD119"/>
    <mergeCell ref="C120:G120"/>
    <mergeCell ref="H120:L120"/>
    <mergeCell ref="M120:Q120"/>
    <mergeCell ref="R120:V120"/>
    <mergeCell ref="Y120:AC120"/>
    <mergeCell ref="AD120:AH120"/>
    <mergeCell ref="AI120:AM120"/>
    <mergeCell ref="AN120:AR120"/>
    <mergeCell ref="AU120:AY120"/>
    <mergeCell ref="AZ120:BD120"/>
    <mergeCell ref="B147:B149"/>
    <mergeCell ref="C147:L147"/>
    <mergeCell ref="M147:V147"/>
    <mergeCell ref="X147:X149"/>
    <mergeCell ref="Y147:AH147"/>
    <mergeCell ref="AI147:AR147"/>
    <mergeCell ref="AU147:BD147"/>
    <mergeCell ref="C148:G148"/>
    <mergeCell ref="M134:Q134"/>
    <mergeCell ref="R134:V134"/>
    <mergeCell ref="Y134:AC134"/>
    <mergeCell ref="AD134:AH134"/>
    <mergeCell ref="AI134:AM134"/>
    <mergeCell ref="AN134:AR134"/>
    <mergeCell ref="AN148:AR148"/>
    <mergeCell ref="AU148:AY148"/>
    <mergeCell ref="AZ148:BD148"/>
    <mergeCell ref="B133:B135"/>
    <mergeCell ref="C133:L133"/>
    <mergeCell ref="M133:V133"/>
    <mergeCell ref="X133:X135"/>
    <mergeCell ref="Y133:AH133"/>
    <mergeCell ref="AI133:AR133"/>
    <mergeCell ref="AU133:BD133"/>
    <mergeCell ref="AU161:BD161"/>
    <mergeCell ref="H148:L148"/>
    <mergeCell ref="M148:Q148"/>
    <mergeCell ref="R148:V148"/>
    <mergeCell ref="Y148:AC148"/>
    <mergeCell ref="AD148:AH148"/>
    <mergeCell ref="AI148:AM148"/>
    <mergeCell ref="AI162:AM162"/>
    <mergeCell ref="AN162:AR162"/>
    <mergeCell ref="AU162:AY162"/>
    <mergeCell ref="AZ162:BD162"/>
    <mergeCell ref="B175:B177"/>
    <mergeCell ref="C175:L175"/>
    <mergeCell ref="M175:V175"/>
    <mergeCell ref="X175:X177"/>
    <mergeCell ref="Y175:AH175"/>
    <mergeCell ref="AI175:AR175"/>
    <mergeCell ref="C162:G162"/>
    <mergeCell ref="H162:L162"/>
    <mergeCell ref="M162:Q162"/>
    <mergeCell ref="R162:V162"/>
    <mergeCell ref="Y162:AC162"/>
    <mergeCell ref="AD162:AH162"/>
    <mergeCell ref="B161:B163"/>
    <mergeCell ref="C161:L161"/>
    <mergeCell ref="M161:V161"/>
    <mergeCell ref="X161:X163"/>
    <mergeCell ref="Y161:AH161"/>
    <mergeCell ref="AI161:AR161"/>
    <mergeCell ref="C190:G190"/>
    <mergeCell ref="H190:L190"/>
    <mergeCell ref="AU190:AY190"/>
    <mergeCell ref="AZ190:BD190"/>
    <mergeCell ref="AU175:BD175"/>
    <mergeCell ref="C176:G176"/>
    <mergeCell ref="H176:L176"/>
    <mergeCell ref="M176:Q176"/>
    <mergeCell ref="R176:V176"/>
    <mergeCell ref="Y176:AC176"/>
    <mergeCell ref="AD176:AH176"/>
    <mergeCell ref="AI176:AM176"/>
    <mergeCell ref="AN176:AR176"/>
    <mergeCell ref="AU176:AY176"/>
    <mergeCell ref="AZ176:BD176"/>
    <mergeCell ref="B203:B205"/>
    <mergeCell ref="C203:L203"/>
    <mergeCell ref="M203:V203"/>
    <mergeCell ref="X203:X205"/>
    <mergeCell ref="Y203:AH203"/>
    <mergeCell ref="AI203:AR203"/>
    <mergeCell ref="AU203:BD203"/>
    <mergeCell ref="C204:G204"/>
    <mergeCell ref="M190:Q190"/>
    <mergeCell ref="R190:V190"/>
    <mergeCell ref="Y190:AC190"/>
    <mergeCell ref="AD190:AH190"/>
    <mergeCell ref="AI190:AM190"/>
    <mergeCell ref="AN190:AR190"/>
    <mergeCell ref="AN204:AR204"/>
    <mergeCell ref="AU204:AY204"/>
    <mergeCell ref="AZ204:BD204"/>
    <mergeCell ref="B189:B191"/>
    <mergeCell ref="C189:L189"/>
    <mergeCell ref="M189:V189"/>
    <mergeCell ref="X189:X191"/>
    <mergeCell ref="Y189:AH189"/>
    <mergeCell ref="AI189:AR189"/>
    <mergeCell ref="AU189:BD189"/>
    <mergeCell ref="AU217:BD217"/>
    <mergeCell ref="H204:L204"/>
    <mergeCell ref="M204:Q204"/>
    <mergeCell ref="R204:V204"/>
    <mergeCell ref="Y204:AC204"/>
    <mergeCell ref="AD204:AH204"/>
    <mergeCell ref="AI204:AM204"/>
    <mergeCell ref="AI218:AM218"/>
    <mergeCell ref="AN218:AR218"/>
    <mergeCell ref="AU218:AY218"/>
    <mergeCell ref="AZ218:BD218"/>
    <mergeCell ref="B231:B233"/>
    <mergeCell ref="C231:L231"/>
    <mergeCell ref="M231:V231"/>
    <mergeCell ref="X231:X233"/>
    <mergeCell ref="Y231:AH231"/>
    <mergeCell ref="AI231:AR231"/>
    <mergeCell ref="C218:G218"/>
    <mergeCell ref="H218:L218"/>
    <mergeCell ref="M218:Q218"/>
    <mergeCell ref="R218:V218"/>
    <mergeCell ref="Y218:AC218"/>
    <mergeCell ref="AD218:AH218"/>
    <mergeCell ref="B217:B219"/>
    <mergeCell ref="C217:L217"/>
    <mergeCell ref="M217:V217"/>
    <mergeCell ref="X217:X219"/>
    <mergeCell ref="Y217:AH217"/>
    <mergeCell ref="AI217:AR217"/>
    <mergeCell ref="C246:G246"/>
    <mergeCell ref="H246:L246"/>
    <mergeCell ref="AU246:AY246"/>
    <mergeCell ref="AZ246:BD246"/>
    <mergeCell ref="AU231:BD231"/>
    <mergeCell ref="C232:G232"/>
    <mergeCell ref="H232:L232"/>
    <mergeCell ref="M232:Q232"/>
    <mergeCell ref="R232:V232"/>
    <mergeCell ref="Y232:AC232"/>
    <mergeCell ref="AD232:AH232"/>
    <mergeCell ref="AI232:AM232"/>
    <mergeCell ref="AN232:AR232"/>
    <mergeCell ref="AU232:AY232"/>
    <mergeCell ref="AZ232:BD232"/>
    <mergeCell ref="B259:B261"/>
    <mergeCell ref="C259:L259"/>
    <mergeCell ref="M259:V259"/>
    <mergeCell ref="X259:X261"/>
    <mergeCell ref="Y259:AH259"/>
    <mergeCell ref="AI259:AR259"/>
    <mergeCell ref="AU259:BD259"/>
    <mergeCell ref="C260:G260"/>
    <mergeCell ref="M246:Q246"/>
    <mergeCell ref="R246:V246"/>
    <mergeCell ref="Y246:AC246"/>
    <mergeCell ref="AD246:AH246"/>
    <mergeCell ref="AI246:AM246"/>
    <mergeCell ref="AN246:AR246"/>
    <mergeCell ref="AN260:AR260"/>
    <mergeCell ref="AU260:AY260"/>
    <mergeCell ref="AZ260:BD260"/>
    <mergeCell ref="B245:B247"/>
    <mergeCell ref="C245:L245"/>
    <mergeCell ref="M245:V245"/>
    <mergeCell ref="X245:X247"/>
    <mergeCell ref="Y245:AH245"/>
    <mergeCell ref="AI245:AR245"/>
    <mergeCell ref="AU245:BD245"/>
    <mergeCell ref="AU273:BD273"/>
    <mergeCell ref="H260:L260"/>
    <mergeCell ref="M260:Q260"/>
    <mergeCell ref="R260:V260"/>
    <mergeCell ref="Y260:AC260"/>
    <mergeCell ref="AD260:AH260"/>
    <mergeCell ref="AI260:AM260"/>
    <mergeCell ref="AI274:AM274"/>
    <mergeCell ref="AN274:AR274"/>
    <mergeCell ref="AU274:AY274"/>
    <mergeCell ref="AZ274:BD274"/>
    <mergeCell ref="B287:B289"/>
    <mergeCell ref="C287:L287"/>
    <mergeCell ref="M287:V287"/>
    <mergeCell ref="X287:X289"/>
    <mergeCell ref="Y287:AH287"/>
    <mergeCell ref="AI287:AR287"/>
    <mergeCell ref="C274:G274"/>
    <mergeCell ref="H274:L274"/>
    <mergeCell ref="M274:Q274"/>
    <mergeCell ref="R274:V274"/>
    <mergeCell ref="Y274:AC274"/>
    <mergeCell ref="AD274:AH274"/>
    <mergeCell ref="B273:B275"/>
    <mergeCell ref="C273:L273"/>
    <mergeCell ref="M273:V273"/>
    <mergeCell ref="X273:X275"/>
    <mergeCell ref="Y273:AH273"/>
    <mergeCell ref="AI273:AR273"/>
    <mergeCell ref="AU287:BD287"/>
    <mergeCell ref="C288:G288"/>
    <mergeCell ref="H288:L288"/>
    <mergeCell ref="M288:Q288"/>
    <mergeCell ref="R288:V288"/>
    <mergeCell ref="Y288:AC288"/>
    <mergeCell ref="AD288:AH288"/>
    <mergeCell ref="AI288:AM288"/>
    <mergeCell ref="AN288:AR288"/>
    <mergeCell ref="AU288:AY288"/>
    <mergeCell ref="AZ288:BD288"/>
    <mergeCell ref="B301:B303"/>
    <mergeCell ref="C301:L301"/>
    <mergeCell ref="M301:V301"/>
    <mergeCell ref="X301:X303"/>
    <mergeCell ref="Y301:AH301"/>
    <mergeCell ref="AI301:AR301"/>
    <mergeCell ref="AU301:BD301"/>
    <mergeCell ref="C302:G302"/>
    <mergeCell ref="H302:L302"/>
    <mergeCell ref="AU302:AY302"/>
    <mergeCell ref="AZ302:BD302"/>
    <mergeCell ref="M302:Q302"/>
    <mergeCell ref="R302:V302"/>
    <mergeCell ref="Y302:AC302"/>
    <mergeCell ref="AD302:AH302"/>
    <mergeCell ref="AI302:AM302"/>
    <mergeCell ref="AN302:AR302"/>
  </mergeCells>
  <conditionalFormatting sqref="N15">
    <cfRule type="cellIs" dxfId="263" priority="132" operator="equal">
      <formula>"Fail"</formula>
    </cfRule>
  </conditionalFormatting>
  <conditionalFormatting sqref="S15">
    <cfRule type="cellIs" dxfId="262" priority="131" operator="equal">
      <formula>"Fail"</formula>
    </cfRule>
  </conditionalFormatting>
  <conditionalFormatting sqref="AJ15">
    <cfRule type="cellIs" dxfId="261" priority="130" operator="equal">
      <formula>"Fail"</formula>
    </cfRule>
  </conditionalFormatting>
  <conditionalFormatting sqref="AO15">
    <cfRule type="cellIs" dxfId="260" priority="129" operator="equal">
      <formula>"Fail"</formula>
    </cfRule>
  </conditionalFormatting>
  <conditionalFormatting sqref="O16">
    <cfRule type="cellIs" dxfId="259" priority="128" operator="equal">
      <formula>"Fail"</formula>
    </cfRule>
  </conditionalFormatting>
  <conditionalFormatting sqref="AK16">
    <cfRule type="cellIs" dxfId="258" priority="127" operator="equal">
      <formula>"Fail"</formula>
    </cfRule>
  </conditionalFormatting>
  <conditionalFormatting sqref="N29">
    <cfRule type="cellIs" dxfId="257" priority="126" operator="equal">
      <formula>"Fail"</formula>
    </cfRule>
  </conditionalFormatting>
  <conditionalFormatting sqref="S29">
    <cfRule type="cellIs" dxfId="256" priority="125" operator="equal">
      <formula>"Fail"</formula>
    </cfRule>
  </conditionalFormatting>
  <conditionalFormatting sqref="AJ29">
    <cfRule type="cellIs" dxfId="255" priority="124" operator="equal">
      <formula>"Fail"</formula>
    </cfRule>
  </conditionalFormatting>
  <conditionalFormatting sqref="AO29">
    <cfRule type="cellIs" dxfId="254" priority="123" operator="equal">
      <formula>"Fail"</formula>
    </cfRule>
  </conditionalFormatting>
  <conditionalFormatting sqref="O30">
    <cfRule type="cellIs" dxfId="253" priority="122" operator="equal">
      <formula>"Fail"</formula>
    </cfRule>
  </conditionalFormatting>
  <conditionalFormatting sqref="AK30">
    <cfRule type="cellIs" dxfId="252" priority="121" operator="equal">
      <formula>"Fail"</formula>
    </cfRule>
  </conditionalFormatting>
  <conditionalFormatting sqref="N43">
    <cfRule type="cellIs" dxfId="251" priority="120" operator="equal">
      <formula>"Fail"</formula>
    </cfRule>
  </conditionalFormatting>
  <conditionalFormatting sqref="S43">
    <cfRule type="cellIs" dxfId="250" priority="119" operator="equal">
      <formula>"Fail"</formula>
    </cfRule>
  </conditionalFormatting>
  <conditionalFormatting sqref="AJ43">
    <cfRule type="cellIs" dxfId="249" priority="118" operator="equal">
      <formula>"Fail"</formula>
    </cfRule>
  </conditionalFormatting>
  <conditionalFormatting sqref="AO43">
    <cfRule type="cellIs" dxfId="248" priority="117" operator="equal">
      <formula>"Fail"</formula>
    </cfRule>
  </conditionalFormatting>
  <conditionalFormatting sqref="O44">
    <cfRule type="cellIs" dxfId="247" priority="116" operator="equal">
      <formula>"Fail"</formula>
    </cfRule>
  </conditionalFormatting>
  <conditionalFormatting sqref="AK44">
    <cfRule type="cellIs" dxfId="246" priority="115" operator="equal">
      <formula>"Fail"</formula>
    </cfRule>
  </conditionalFormatting>
  <conditionalFormatting sqref="N57">
    <cfRule type="cellIs" dxfId="245" priority="114" operator="equal">
      <formula>"Fail"</formula>
    </cfRule>
  </conditionalFormatting>
  <conditionalFormatting sqref="S57">
    <cfRule type="cellIs" dxfId="244" priority="113" operator="equal">
      <formula>"Fail"</formula>
    </cfRule>
  </conditionalFormatting>
  <conditionalFormatting sqref="AJ57">
    <cfRule type="cellIs" dxfId="243" priority="112" operator="equal">
      <formula>"Fail"</formula>
    </cfRule>
  </conditionalFormatting>
  <conditionalFormatting sqref="AO57">
    <cfRule type="cellIs" dxfId="242" priority="111" operator="equal">
      <formula>"Fail"</formula>
    </cfRule>
  </conditionalFormatting>
  <conditionalFormatting sqref="O58">
    <cfRule type="cellIs" dxfId="241" priority="110" operator="equal">
      <formula>"Fail"</formula>
    </cfRule>
  </conditionalFormatting>
  <conditionalFormatting sqref="AK58">
    <cfRule type="cellIs" dxfId="240" priority="109" operator="equal">
      <formula>"Fail"</formula>
    </cfRule>
  </conditionalFormatting>
  <conditionalFormatting sqref="N71">
    <cfRule type="cellIs" dxfId="239" priority="108" operator="equal">
      <formula>"Fail"</formula>
    </cfRule>
  </conditionalFormatting>
  <conditionalFormatting sqref="S71">
    <cfRule type="cellIs" dxfId="238" priority="107" operator="equal">
      <formula>"Fail"</formula>
    </cfRule>
  </conditionalFormatting>
  <conditionalFormatting sqref="AJ71">
    <cfRule type="cellIs" dxfId="237" priority="106" operator="equal">
      <formula>"Fail"</formula>
    </cfRule>
  </conditionalFormatting>
  <conditionalFormatting sqref="AO71">
    <cfRule type="cellIs" dxfId="236" priority="105" operator="equal">
      <formula>"Fail"</formula>
    </cfRule>
  </conditionalFormatting>
  <conditionalFormatting sqref="O72">
    <cfRule type="cellIs" dxfId="235" priority="104" operator="equal">
      <formula>"Fail"</formula>
    </cfRule>
  </conditionalFormatting>
  <conditionalFormatting sqref="AK72">
    <cfRule type="cellIs" dxfId="234" priority="103" operator="equal">
      <formula>"Fail"</formula>
    </cfRule>
  </conditionalFormatting>
  <conditionalFormatting sqref="N85">
    <cfRule type="cellIs" dxfId="233" priority="102" operator="equal">
      <formula>"Fail"</formula>
    </cfRule>
  </conditionalFormatting>
  <conditionalFormatting sqref="S85">
    <cfRule type="cellIs" dxfId="232" priority="101" operator="equal">
      <formula>"Fail"</formula>
    </cfRule>
  </conditionalFormatting>
  <conditionalFormatting sqref="AJ85">
    <cfRule type="cellIs" dxfId="231" priority="100" operator="equal">
      <formula>"Fail"</formula>
    </cfRule>
  </conditionalFormatting>
  <conditionalFormatting sqref="AO85">
    <cfRule type="cellIs" dxfId="230" priority="99" operator="equal">
      <formula>"Fail"</formula>
    </cfRule>
  </conditionalFormatting>
  <conditionalFormatting sqref="O86">
    <cfRule type="cellIs" dxfId="229" priority="98" operator="equal">
      <formula>"Fail"</formula>
    </cfRule>
  </conditionalFormatting>
  <conditionalFormatting sqref="AK86">
    <cfRule type="cellIs" dxfId="228" priority="97" operator="equal">
      <formula>"Fail"</formula>
    </cfRule>
  </conditionalFormatting>
  <conditionalFormatting sqref="N99">
    <cfRule type="cellIs" dxfId="227" priority="96" operator="equal">
      <formula>"Fail"</formula>
    </cfRule>
  </conditionalFormatting>
  <conditionalFormatting sqref="S99">
    <cfRule type="cellIs" dxfId="226" priority="95" operator="equal">
      <formula>"Fail"</formula>
    </cfRule>
  </conditionalFormatting>
  <conditionalFormatting sqref="AJ99">
    <cfRule type="cellIs" dxfId="225" priority="94" operator="equal">
      <formula>"Fail"</formula>
    </cfRule>
  </conditionalFormatting>
  <conditionalFormatting sqref="AO99">
    <cfRule type="cellIs" dxfId="224" priority="93" operator="equal">
      <formula>"Fail"</formula>
    </cfRule>
  </conditionalFormatting>
  <conditionalFormatting sqref="O100">
    <cfRule type="cellIs" dxfId="223" priority="92" operator="equal">
      <formula>"Fail"</formula>
    </cfRule>
  </conditionalFormatting>
  <conditionalFormatting sqref="AK100">
    <cfRule type="cellIs" dxfId="222" priority="91" operator="equal">
      <formula>"Fail"</formula>
    </cfRule>
  </conditionalFormatting>
  <conditionalFormatting sqref="N113">
    <cfRule type="cellIs" dxfId="221" priority="90" operator="equal">
      <formula>"Fail"</formula>
    </cfRule>
  </conditionalFormatting>
  <conditionalFormatting sqref="S113">
    <cfRule type="cellIs" dxfId="220" priority="89" operator="equal">
      <formula>"Fail"</formula>
    </cfRule>
  </conditionalFormatting>
  <conditionalFormatting sqref="AJ113">
    <cfRule type="cellIs" dxfId="219" priority="88" operator="equal">
      <formula>"Fail"</formula>
    </cfRule>
  </conditionalFormatting>
  <conditionalFormatting sqref="AO113">
    <cfRule type="cellIs" dxfId="218" priority="87" operator="equal">
      <formula>"Fail"</formula>
    </cfRule>
  </conditionalFormatting>
  <conditionalFormatting sqref="O114">
    <cfRule type="cellIs" dxfId="217" priority="86" operator="equal">
      <formula>"Fail"</formula>
    </cfRule>
  </conditionalFormatting>
  <conditionalFormatting sqref="AK114">
    <cfRule type="cellIs" dxfId="216" priority="85" operator="equal">
      <formula>"Fail"</formula>
    </cfRule>
  </conditionalFormatting>
  <conditionalFormatting sqref="N127">
    <cfRule type="cellIs" dxfId="215" priority="84" operator="equal">
      <formula>"Fail"</formula>
    </cfRule>
  </conditionalFormatting>
  <conditionalFormatting sqref="S127">
    <cfRule type="cellIs" dxfId="214" priority="83" operator="equal">
      <formula>"Fail"</formula>
    </cfRule>
  </conditionalFormatting>
  <conditionalFormatting sqref="AJ127">
    <cfRule type="cellIs" dxfId="213" priority="82" operator="equal">
      <formula>"Fail"</formula>
    </cfRule>
  </conditionalFormatting>
  <conditionalFormatting sqref="AO127">
    <cfRule type="cellIs" dxfId="212" priority="81" operator="equal">
      <formula>"Fail"</formula>
    </cfRule>
  </conditionalFormatting>
  <conditionalFormatting sqref="O128">
    <cfRule type="cellIs" dxfId="211" priority="80" operator="equal">
      <formula>"Fail"</formula>
    </cfRule>
  </conditionalFormatting>
  <conditionalFormatting sqref="AK128">
    <cfRule type="cellIs" dxfId="210" priority="79" operator="equal">
      <formula>"Fail"</formula>
    </cfRule>
  </conditionalFormatting>
  <conditionalFormatting sqref="N141">
    <cfRule type="cellIs" dxfId="209" priority="78" operator="equal">
      <formula>"Fail"</formula>
    </cfRule>
  </conditionalFormatting>
  <conditionalFormatting sqref="S141">
    <cfRule type="cellIs" dxfId="208" priority="77" operator="equal">
      <formula>"Fail"</formula>
    </cfRule>
  </conditionalFormatting>
  <conditionalFormatting sqref="AJ141">
    <cfRule type="cellIs" dxfId="207" priority="76" operator="equal">
      <formula>"Fail"</formula>
    </cfRule>
  </conditionalFormatting>
  <conditionalFormatting sqref="AO141">
    <cfRule type="cellIs" dxfId="206" priority="75" operator="equal">
      <formula>"Fail"</formula>
    </cfRule>
  </conditionalFormatting>
  <conditionalFormatting sqref="O142">
    <cfRule type="cellIs" dxfId="205" priority="74" operator="equal">
      <formula>"Fail"</formula>
    </cfRule>
  </conditionalFormatting>
  <conditionalFormatting sqref="AK142">
    <cfRule type="cellIs" dxfId="204" priority="73" operator="equal">
      <formula>"Fail"</formula>
    </cfRule>
  </conditionalFormatting>
  <conditionalFormatting sqref="N155">
    <cfRule type="cellIs" dxfId="203" priority="72" operator="equal">
      <formula>"Fail"</formula>
    </cfRule>
  </conditionalFormatting>
  <conditionalFormatting sqref="S155">
    <cfRule type="cellIs" dxfId="202" priority="71" operator="equal">
      <formula>"Fail"</formula>
    </cfRule>
  </conditionalFormatting>
  <conditionalFormatting sqref="AJ155">
    <cfRule type="cellIs" dxfId="201" priority="70" operator="equal">
      <formula>"Fail"</formula>
    </cfRule>
  </conditionalFormatting>
  <conditionalFormatting sqref="AO155">
    <cfRule type="cellIs" dxfId="200" priority="69" operator="equal">
      <formula>"Fail"</formula>
    </cfRule>
  </conditionalFormatting>
  <conditionalFormatting sqref="O156">
    <cfRule type="cellIs" dxfId="199" priority="68" operator="equal">
      <formula>"Fail"</formula>
    </cfRule>
  </conditionalFormatting>
  <conditionalFormatting sqref="AK156">
    <cfRule type="cellIs" dxfId="198" priority="67" operator="equal">
      <formula>"Fail"</formula>
    </cfRule>
  </conditionalFormatting>
  <conditionalFormatting sqref="N169">
    <cfRule type="cellIs" dxfId="197" priority="66" operator="equal">
      <formula>"Fail"</formula>
    </cfRule>
  </conditionalFormatting>
  <conditionalFormatting sqref="S169">
    <cfRule type="cellIs" dxfId="196" priority="65" operator="equal">
      <formula>"Fail"</formula>
    </cfRule>
  </conditionalFormatting>
  <conditionalFormatting sqref="AJ169">
    <cfRule type="cellIs" dxfId="195" priority="64" operator="equal">
      <formula>"Fail"</formula>
    </cfRule>
  </conditionalFormatting>
  <conditionalFormatting sqref="AO169">
    <cfRule type="cellIs" dxfId="194" priority="63" operator="equal">
      <formula>"Fail"</formula>
    </cfRule>
  </conditionalFormatting>
  <conditionalFormatting sqref="O170">
    <cfRule type="cellIs" dxfId="193" priority="62" operator="equal">
      <formula>"Fail"</formula>
    </cfRule>
  </conditionalFormatting>
  <conditionalFormatting sqref="AK170">
    <cfRule type="cellIs" dxfId="192" priority="61" operator="equal">
      <formula>"Fail"</formula>
    </cfRule>
  </conditionalFormatting>
  <conditionalFormatting sqref="N183">
    <cfRule type="cellIs" dxfId="191" priority="60" operator="equal">
      <formula>"Fail"</formula>
    </cfRule>
  </conditionalFormatting>
  <conditionalFormatting sqref="S183">
    <cfRule type="cellIs" dxfId="190" priority="59" operator="equal">
      <formula>"Fail"</formula>
    </cfRule>
  </conditionalFormatting>
  <conditionalFormatting sqref="AJ183">
    <cfRule type="cellIs" dxfId="189" priority="58" operator="equal">
      <formula>"Fail"</formula>
    </cfRule>
  </conditionalFormatting>
  <conditionalFormatting sqref="AO183">
    <cfRule type="cellIs" dxfId="188" priority="57" operator="equal">
      <formula>"Fail"</formula>
    </cfRule>
  </conditionalFormatting>
  <conditionalFormatting sqref="O184">
    <cfRule type="cellIs" dxfId="187" priority="56" operator="equal">
      <formula>"Fail"</formula>
    </cfRule>
  </conditionalFormatting>
  <conditionalFormatting sqref="AK184">
    <cfRule type="cellIs" dxfId="186" priority="55" operator="equal">
      <formula>"Fail"</formula>
    </cfRule>
  </conditionalFormatting>
  <conditionalFormatting sqref="N197">
    <cfRule type="cellIs" dxfId="185" priority="54" operator="equal">
      <formula>"Fail"</formula>
    </cfRule>
  </conditionalFormatting>
  <conditionalFormatting sqref="S197">
    <cfRule type="cellIs" dxfId="184" priority="53" operator="equal">
      <formula>"Fail"</formula>
    </cfRule>
  </conditionalFormatting>
  <conditionalFormatting sqref="AJ197">
    <cfRule type="cellIs" dxfId="183" priority="52" operator="equal">
      <formula>"Fail"</formula>
    </cfRule>
  </conditionalFormatting>
  <conditionalFormatting sqref="AO197">
    <cfRule type="cellIs" dxfId="182" priority="51" operator="equal">
      <formula>"Fail"</formula>
    </cfRule>
  </conditionalFormatting>
  <conditionalFormatting sqref="O198">
    <cfRule type="cellIs" dxfId="181" priority="50" operator="equal">
      <formula>"Fail"</formula>
    </cfRule>
  </conditionalFormatting>
  <conditionalFormatting sqref="AK198">
    <cfRule type="cellIs" dxfId="180" priority="49" operator="equal">
      <formula>"Fail"</formula>
    </cfRule>
  </conditionalFormatting>
  <conditionalFormatting sqref="N211">
    <cfRule type="cellIs" dxfId="179" priority="48" operator="equal">
      <formula>"Fail"</formula>
    </cfRule>
  </conditionalFormatting>
  <conditionalFormatting sqref="S211">
    <cfRule type="cellIs" dxfId="178" priority="47" operator="equal">
      <formula>"Fail"</formula>
    </cfRule>
  </conditionalFormatting>
  <conditionalFormatting sqref="AJ211">
    <cfRule type="cellIs" dxfId="177" priority="46" operator="equal">
      <formula>"Fail"</formula>
    </cfRule>
  </conditionalFormatting>
  <conditionalFormatting sqref="AO211">
    <cfRule type="cellIs" dxfId="176" priority="45" operator="equal">
      <formula>"Fail"</formula>
    </cfRule>
  </conditionalFormatting>
  <conditionalFormatting sqref="O212">
    <cfRule type="cellIs" dxfId="175" priority="44" operator="equal">
      <formula>"Fail"</formula>
    </cfRule>
  </conditionalFormatting>
  <conditionalFormatting sqref="AK212">
    <cfRule type="cellIs" dxfId="174" priority="43" operator="equal">
      <formula>"Fail"</formula>
    </cfRule>
  </conditionalFormatting>
  <conditionalFormatting sqref="N225">
    <cfRule type="cellIs" dxfId="173" priority="42" operator="equal">
      <formula>"Fail"</formula>
    </cfRule>
  </conditionalFormatting>
  <conditionalFormatting sqref="S225">
    <cfRule type="cellIs" dxfId="172" priority="41" operator="equal">
      <formula>"Fail"</formula>
    </cfRule>
  </conditionalFormatting>
  <conditionalFormatting sqref="AJ225">
    <cfRule type="cellIs" dxfId="171" priority="40" operator="equal">
      <formula>"Fail"</formula>
    </cfRule>
  </conditionalFormatting>
  <conditionalFormatting sqref="AO225">
    <cfRule type="cellIs" dxfId="170" priority="39" operator="equal">
      <formula>"Fail"</formula>
    </cfRule>
  </conditionalFormatting>
  <conditionalFormatting sqref="O226">
    <cfRule type="cellIs" dxfId="169" priority="38" operator="equal">
      <formula>"Fail"</formula>
    </cfRule>
  </conditionalFormatting>
  <conditionalFormatting sqref="AK226">
    <cfRule type="cellIs" dxfId="168" priority="37" operator="equal">
      <formula>"Fail"</formula>
    </cfRule>
  </conditionalFormatting>
  <conditionalFormatting sqref="N239">
    <cfRule type="cellIs" dxfId="167" priority="36" operator="equal">
      <formula>"Fail"</formula>
    </cfRule>
  </conditionalFormatting>
  <conditionalFormatting sqref="S239">
    <cfRule type="cellIs" dxfId="166" priority="35" operator="equal">
      <formula>"Fail"</formula>
    </cfRule>
  </conditionalFormatting>
  <conditionalFormatting sqref="AJ239">
    <cfRule type="cellIs" dxfId="165" priority="34" operator="equal">
      <formula>"Fail"</formula>
    </cfRule>
  </conditionalFormatting>
  <conditionalFormatting sqref="AO239">
    <cfRule type="cellIs" dxfId="164" priority="33" operator="equal">
      <formula>"Fail"</formula>
    </cfRule>
  </conditionalFormatting>
  <conditionalFormatting sqref="O240">
    <cfRule type="cellIs" dxfId="163" priority="32" operator="equal">
      <formula>"Fail"</formula>
    </cfRule>
  </conditionalFormatting>
  <conditionalFormatting sqref="AK240">
    <cfRule type="cellIs" dxfId="162" priority="31" operator="equal">
      <formula>"Fail"</formula>
    </cfRule>
  </conditionalFormatting>
  <conditionalFormatting sqref="N253">
    <cfRule type="cellIs" dxfId="161" priority="30" operator="equal">
      <formula>"Fail"</formula>
    </cfRule>
  </conditionalFormatting>
  <conditionalFormatting sqref="S253">
    <cfRule type="cellIs" dxfId="160" priority="29" operator="equal">
      <formula>"Fail"</formula>
    </cfRule>
  </conditionalFormatting>
  <conditionalFormatting sqref="AJ253">
    <cfRule type="cellIs" dxfId="159" priority="28" operator="equal">
      <formula>"Fail"</formula>
    </cfRule>
  </conditionalFormatting>
  <conditionalFormatting sqref="AO253">
    <cfRule type="cellIs" dxfId="158" priority="27" operator="equal">
      <formula>"Fail"</formula>
    </cfRule>
  </conditionalFormatting>
  <conditionalFormatting sqref="O254">
    <cfRule type="cellIs" dxfId="157" priority="26" operator="equal">
      <formula>"Fail"</formula>
    </cfRule>
  </conditionalFormatting>
  <conditionalFormatting sqref="AK254">
    <cfRule type="cellIs" dxfId="156" priority="25" operator="equal">
      <formula>"Fail"</formula>
    </cfRule>
  </conditionalFormatting>
  <conditionalFormatting sqref="N267">
    <cfRule type="cellIs" dxfId="155" priority="24" operator="equal">
      <formula>"Fail"</formula>
    </cfRule>
  </conditionalFormatting>
  <conditionalFormatting sqref="S267">
    <cfRule type="cellIs" dxfId="154" priority="23" operator="equal">
      <formula>"Fail"</formula>
    </cfRule>
  </conditionalFormatting>
  <conditionalFormatting sqref="AJ267">
    <cfRule type="cellIs" dxfId="153" priority="22" operator="equal">
      <formula>"Fail"</formula>
    </cfRule>
  </conditionalFormatting>
  <conditionalFormatting sqref="AO267">
    <cfRule type="cellIs" dxfId="152" priority="21" operator="equal">
      <formula>"Fail"</formula>
    </cfRule>
  </conditionalFormatting>
  <conditionalFormatting sqref="O268">
    <cfRule type="cellIs" dxfId="151" priority="20" operator="equal">
      <formula>"Fail"</formula>
    </cfRule>
  </conditionalFormatting>
  <conditionalFormatting sqref="AK268">
    <cfRule type="cellIs" dxfId="150" priority="19" operator="equal">
      <formula>"Fail"</formula>
    </cfRule>
  </conditionalFormatting>
  <conditionalFormatting sqref="N281">
    <cfRule type="cellIs" dxfId="149" priority="18" operator="equal">
      <formula>"Fail"</formula>
    </cfRule>
  </conditionalFormatting>
  <conditionalFormatting sqref="S281">
    <cfRule type="cellIs" dxfId="148" priority="17" operator="equal">
      <formula>"Fail"</formula>
    </cfRule>
  </conditionalFormatting>
  <conditionalFormatting sqref="AJ281">
    <cfRule type="cellIs" dxfId="147" priority="16" operator="equal">
      <formula>"Fail"</formula>
    </cfRule>
  </conditionalFormatting>
  <conditionalFormatting sqref="AO281">
    <cfRule type="cellIs" dxfId="146" priority="15" operator="equal">
      <formula>"Fail"</formula>
    </cfRule>
  </conditionalFormatting>
  <conditionalFormatting sqref="O282">
    <cfRule type="cellIs" dxfId="145" priority="14" operator="equal">
      <formula>"Fail"</formula>
    </cfRule>
  </conditionalFormatting>
  <conditionalFormatting sqref="AK282">
    <cfRule type="cellIs" dxfId="144" priority="13" operator="equal">
      <formula>"Fail"</formula>
    </cfRule>
  </conditionalFormatting>
  <conditionalFormatting sqref="N295">
    <cfRule type="cellIs" dxfId="143" priority="12" operator="equal">
      <formula>"Fail"</formula>
    </cfRule>
  </conditionalFormatting>
  <conditionalFormatting sqref="S295">
    <cfRule type="cellIs" dxfId="142" priority="11" operator="equal">
      <formula>"Fail"</formula>
    </cfRule>
  </conditionalFormatting>
  <conditionalFormatting sqref="AJ295">
    <cfRule type="cellIs" dxfId="141" priority="10" operator="equal">
      <formula>"Fail"</formula>
    </cfRule>
  </conditionalFormatting>
  <conditionalFormatting sqref="AO295">
    <cfRule type="cellIs" dxfId="140" priority="9" operator="equal">
      <formula>"Fail"</formula>
    </cfRule>
  </conditionalFormatting>
  <conditionalFormatting sqref="O296">
    <cfRule type="cellIs" dxfId="139" priority="8" operator="equal">
      <formula>"Fail"</formula>
    </cfRule>
  </conditionalFormatting>
  <conditionalFormatting sqref="AK296">
    <cfRule type="cellIs" dxfId="138" priority="7" operator="equal">
      <formula>"Fail"</formula>
    </cfRule>
  </conditionalFormatting>
  <conditionalFormatting sqref="N309">
    <cfRule type="cellIs" dxfId="137" priority="6" operator="equal">
      <formula>"Fail"</formula>
    </cfRule>
  </conditionalFormatting>
  <conditionalFormatting sqref="S309">
    <cfRule type="cellIs" dxfId="136" priority="5" operator="equal">
      <formula>"Fail"</formula>
    </cfRule>
  </conditionalFormatting>
  <conditionalFormatting sqref="AJ309">
    <cfRule type="cellIs" dxfId="135" priority="4" operator="equal">
      <formula>"Fail"</formula>
    </cfRule>
  </conditionalFormatting>
  <conditionalFormatting sqref="AO309">
    <cfRule type="cellIs" dxfId="134" priority="3" operator="equal">
      <formula>"Fail"</formula>
    </cfRule>
  </conditionalFormatting>
  <conditionalFormatting sqref="O310">
    <cfRule type="cellIs" dxfId="133" priority="2" operator="equal">
      <formula>"Fail"</formula>
    </cfRule>
  </conditionalFormatting>
  <conditionalFormatting sqref="AK310">
    <cfRule type="cellIs" dxfId="132" priority="1" operator="equal">
      <formula>"Fail"</formula>
    </cfRule>
  </conditionalFormatting>
  <pageMargins left="0.7" right="0.7" top="0.75" bottom="0.75" header="0.3" footer="0.3"/>
  <pageSetup paperSize="8" scale="27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2:BD312"/>
  <sheetViews>
    <sheetView tabSelected="1" topLeftCell="A158" zoomScale="70" zoomScaleNormal="70" workbookViewId="0">
      <selection activeCell="O201" sqref="O201"/>
    </sheetView>
  </sheetViews>
  <sheetFormatPr defaultRowHeight="12"/>
  <cols>
    <col min="1" max="2" width="9" style="1"/>
    <col min="3" max="12" width="7" style="1" customWidth="1"/>
    <col min="13" max="13" width="8.625" style="1" customWidth="1"/>
    <col min="14" max="22" width="7" style="1" customWidth="1"/>
    <col min="23" max="23" width="3.375" style="1" customWidth="1"/>
    <col min="24" max="24" width="9" style="1"/>
    <col min="25" max="44" width="7" style="1" customWidth="1"/>
    <col min="45" max="46" width="9" style="1"/>
    <col min="47" max="56" width="7" style="1" customWidth="1"/>
    <col min="57" max="16384" width="9" style="1"/>
  </cols>
  <sheetData>
    <row r="2" spans="2:56" ht="23.25">
      <c r="B2" s="177" t="s">
        <v>0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X2" s="177" t="s">
        <v>1</v>
      </c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</row>
    <row r="3" spans="2:56">
      <c r="M3" s="2"/>
      <c r="AU3" s="2"/>
      <c r="AZ3" s="2"/>
    </row>
    <row r="4" spans="2:56" ht="12.75" thickBot="1"/>
    <row r="5" spans="2:56" ht="13.5" thickBot="1">
      <c r="B5" s="3" t="s">
        <v>2</v>
      </c>
      <c r="C5" s="4"/>
      <c r="D5" s="4"/>
      <c r="E5" s="4"/>
      <c r="F5" s="5"/>
      <c r="L5"/>
      <c r="X5" s="3" t="s">
        <v>2</v>
      </c>
      <c r="Y5" s="4"/>
      <c r="Z5" s="4"/>
      <c r="AA5" s="4"/>
      <c r="AB5" s="5"/>
      <c r="AH5"/>
    </row>
    <row r="6" spans="2:56" ht="12.75" thickBot="1"/>
    <row r="7" spans="2:56" ht="12.75" customHeight="1">
      <c r="B7" s="165"/>
      <c r="C7" s="169" t="s">
        <v>3</v>
      </c>
      <c r="D7" s="169"/>
      <c r="E7" s="169"/>
      <c r="F7" s="169"/>
      <c r="G7" s="169"/>
      <c r="H7" s="169"/>
      <c r="I7" s="169"/>
      <c r="J7" s="169"/>
      <c r="K7" s="169"/>
      <c r="L7" s="169"/>
      <c r="M7" s="169" t="s">
        <v>4</v>
      </c>
      <c r="N7" s="169"/>
      <c r="O7" s="169"/>
      <c r="P7" s="169"/>
      <c r="Q7" s="169"/>
      <c r="R7" s="169"/>
      <c r="S7" s="169"/>
      <c r="T7" s="169"/>
      <c r="U7" s="169"/>
      <c r="V7" s="169"/>
      <c r="X7" s="165"/>
      <c r="Y7" s="169" t="s">
        <v>3</v>
      </c>
      <c r="Z7" s="169"/>
      <c r="AA7" s="169"/>
      <c r="AB7" s="169"/>
      <c r="AC7" s="169"/>
      <c r="AD7" s="169"/>
      <c r="AE7" s="169"/>
      <c r="AF7" s="169"/>
      <c r="AG7" s="169"/>
      <c r="AH7" s="169"/>
      <c r="AI7" s="169" t="s">
        <v>4</v>
      </c>
      <c r="AJ7" s="169"/>
      <c r="AK7" s="169"/>
      <c r="AL7" s="169"/>
      <c r="AM7" s="169"/>
      <c r="AN7" s="169"/>
      <c r="AO7" s="169"/>
      <c r="AP7" s="169"/>
      <c r="AQ7" s="169"/>
      <c r="AR7" s="169"/>
      <c r="AU7" s="170" t="s">
        <v>5</v>
      </c>
      <c r="AV7" s="169"/>
      <c r="AW7" s="169"/>
      <c r="AX7" s="169"/>
      <c r="AY7" s="169"/>
      <c r="AZ7" s="169"/>
      <c r="BA7" s="169"/>
      <c r="BB7" s="169"/>
      <c r="BC7" s="169"/>
      <c r="BD7" s="171"/>
    </row>
    <row r="8" spans="2:56" ht="16.5" customHeight="1">
      <c r="B8" s="166"/>
      <c r="C8" s="173" t="s">
        <v>6</v>
      </c>
      <c r="D8" s="173"/>
      <c r="E8" s="173"/>
      <c r="F8" s="173"/>
      <c r="G8" s="174"/>
      <c r="H8" s="172" t="s">
        <v>7</v>
      </c>
      <c r="I8" s="173"/>
      <c r="J8" s="173"/>
      <c r="K8" s="173"/>
      <c r="L8" s="175"/>
      <c r="M8" s="173" t="s">
        <v>6</v>
      </c>
      <c r="N8" s="173"/>
      <c r="O8" s="173"/>
      <c r="P8" s="173"/>
      <c r="Q8" s="174"/>
      <c r="R8" s="172" t="s">
        <v>7</v>
      </c>
      <c r="S8" s="173"/>
      <c r="T8" s="173"/>
      <c r="U8" s="173"/>
      <c r="V8" s="175"/>
      <c r="X8" s="166"/>
      <c r="Y8" s="173" t="s">
        <v>6</v>
      </c>
      <c r="Z8" s="173"/>
      <c r="AA8" s="173"/>
      <c r="AB8" s="173"/>
      <c r="AC8" s="174"/>
      <c r="AD8" s="172" t="s">
        <v>7</v>
      </c>
      <c r="AE8" s="173"/>
      <c r="AF8" s="173"/>
      <c r="AG8" s="173"/>
      <c r="AH8" s="175"/>
      <c r="AI8" s="173" t="s">
        <v>6</v>
      </c>
      <c r="AJ8" s="173"/>
      <c r="AK8" s="173"/>
      <c r="AL8" s="173"/>
      <c r="AM8" s="174"/>
      <c r="AN8" s="172" t="s">
        <v>7</v>
      </c>
      <c r="AO8" s="173"/>
      <c r="AP8" s="173"/>
      <c r="AQ8" s="173"/>
      <c r="AR8" s="175"/>
      <c r="AU8" s="176" t="s">
        <v>3</v>
      </c>
      <c r="AV8" s="173"/>
      <c r="AW8" s="173"/>
      <c r="AX8" s="173"/>
      <c r="AY8" s="174"/>
      <c r="AZ8" s="173" t="s">
        <v>8</v>
      </c>
      <c r="BA8" s="173"/>
      <c r="BB8" s="173"/>
      <c r="BC8" s="173"/>
      <c r="BD8" s="175"/>
    </row>
    <row r="9" spans="2:56">
      <c r="B9" s="167"/>
      <c r="C9" s="6" t="s">
        <v>9</v>
      </c>
      <c r="D9" s="7" t="s">
        <v>10</v>
      </c>
      <c r="E9" s="7" t="s">
        <v>11</v>
      </c>
      <c r="F9" s="7" t="s">
        <v>12</v>
      </c>
      <c r="G9" s="7" t="s">
        <v>13</v>
      </c>
      <c r="H9" s="7" t="s">
        <v>9</v>
      </c>
      <c r="I9" s="7" t="s">
        <v>10</v>
      </c>
      <c r="J9" s="7" t="s">
        <v>11</v>
      </c>
      <c r="K9" s="7" t="s">
        <v>12</v>
      </c>
      <c r="L9" s="8" t="s">
        <v>13</v>
      </c>
      <c r="M9" s="6" t="s">
        <v>9</v>
      </c>
      <c r="N9" s="7" t="s">
        <v>10</v>
      </c>
      <c r="O9" s="7" t="s">
        <v>11</v>
      </c>
      <c r="P9" s="7" t="s">
        <v>12</v>
      </c>
      <c r="Q9" s="7" t="s">
        <v>13</v>
      </c>
      <c r="R9" s="7" t="s">
        <v>9</v>
      </c>
      <c r="S9" s="7" t="s">
        <v>10</v>
      </c>
      <c r="T9" s="7" t="s">
        <v>11</v>
      </c>
      <c r="U9" s="7" t="s">
        <v>12</v>
      </c>
      <c r="V9" s="8" t="s">
        <v>13</v>
      </c>
      <c r="X9" s="167"/>
      <c r="Y9" s="6" t="s">
        <v>9</v>
      </c>
      <c r="Z9" s="7" t="s">
        <v>10</v>
      </c>
      <c r="AA9" s="7" t="s">
        <v>11</v>
      </c>
      <c r="AB9" s="7" t="s">
        <v>12</v>
      </c>
      <c r="AC9" s="7" t="s">
        <v>13</v>
      </c>
      <c r="AD9" s="7" t="s">
        <v>9</v>
      </c>
      <c r="AE9" s="7" t="s">
        <v>10</v>
      </c>
      <c r="AF9" s="7" t="s">
        <v>11</v>
      </c>
      <c r="AG9" s="7" t="s">
        <v>12</v>
      </c>
      <c r="AH9" s="8" t="s">
        <v>13</v>
      </c>
      <c r="AI9" s="6" t="s">
        <v>9</v>
      </c>
      <c r="AJ9" s="7" t="s">
        <v>10</v>
      </c>
      <c r="AK9" s="7" t="s">
        <v>11</v>
      </c>
      <c r="AL9" s="7" t="s">
        <v>12</v>
      </c>
      <c r="AM9" s="7" t="s">
        <v>13</v>
      </c>
      <c r="AN9" s="7" t="s">
        <v>9</v>
      </c>
      <c r="AO9" s="7" t="s">
        <v>10</v>
      </c>
      <c r="AP9" s="7" t="s">
        <v>11</v>
      </c>
      <c r="AQ9" s="7" t="s">
        <v>12</v>
      </c>
      <c r="AR9" s="8" t="s">
        <v>13</v>
      </c>
      <c r="AU9" s="9" t="s">
        <v>9</v>
      </c>
      <c r="AV9" s="7" t="s">
        <v>10</v>
      </c>
      <c r="AW9" s="7" t="s">
        <v>11</v>
      </c>
      <c r="AX9" s="7" t="s">
        <v>12</v>
      </c>
      <c r="AY9" s="7" t="s">
        <v>13</v>
      </c>
      <c r="AZ9" s="6" t="s">
        <v>9</v>
      </c>
      <c r="BA9" s="7" t="s">
        <v>10</v>
      </c>
      <c r="BB9" s="7" t="s">
        <v>11</v>
      </c>
      <c r="BC9" s="7" t="s">
        <v>12</v>
      </c>
      <c r="BD9" s="8" t="s">
        <v>13</v>
      </c>
    </row>
    <row r="10" spans="2:56">
      <c r="B10" s="10" t="s">
        <v>14</v>
      </c>
      <c r="C10" s="11">
        <v>-32</v>
      </c>
      <c r="D10" s="12">
        <v>-77</v>
      </c>
      <c r="E10" s="12">
        <v>-512</v>
      </c>
      <c r="F10" s="12">
        <v>-962</v>
      </c>
      <c r="G10" s="13">
        <v>-1278</v>
      </c>
      <c r="H10" s="14">
        <v>2740</v>
      </c>
      <c r="I10" s="12">
        <v>0</v>
      </c>
      <c r="J10" s="12">
        <v>0</v>
      </c>
      <c r="K10" s="12">
        <v>0</v>
      </c>
      <c r="L10" s="15">
        <v>0</v>
      </c>
      <c r="M10" s="11">
        <v>0</v>
      </c>
      <c r="N10" s="12">
        <v>0</v>
      </c>
      <c r="O10" s="12">
        <v>0</v>
      </c>
      <c r="P10" s="12">
        <v>-1098</v>
      </c>
      <c r="Q10" s="13">
        <v>-947</v>
      </c>
      <c r="R10" s="14">
        <v>1705</v>
      </c>
      <c r="S10" s="12">
        <v>0</v>
      </c>
      <c r="T10" s="12">
        <v>0</v>
      </c>
      <c r="U10" s="12">
        <v>0</v>
      </c>
      <c r="V10" s="15">
        <v>0</v>
      </c>
      <c r="X10" s="10" t="s">
        <v>14</v>
      </c>
      <c r="Y10" s="11">
        <v>0</v>
      </c>
      <c r="Z10" s="12">
        <v>0</v>
      </c>
      <c r="AA10" s="12">
        <v>0</v>
      </c>
      <c r="AB10" s="12">
        <v>0</v>
      </c>
      <c r="AC10" s="13">
        <v>0</v>
      </c>
      <c r="AD10" s="14">
        <v>0</v>
      </c>
      <c r="AE10" s="12">
        <v>0</v>
      </c>
      <c r="AF10" s="12">
        <v>0</v>
      </c>
      <c r="AG10" s="12">
        <v>0</v>
      </c>
      <c r="AH10" s="15">
        <v>0</v>
      </c>
      <c r="AI10" s="11">
        <v>0</v>
      </c>
      <c r="AJ10" s="12">
        <v>0</v>
      </c>
      <c r="AK10" s="12">
        <v>0</v>
      </c>
      <c r="AL10" s="12">
        <v>0</v>
      </c>
      <c r="AM10" s="13">
        <v>0</v>
      </c>
      <c r="AN10" s="14">
        <v>0</v>
      </c>
      <c r="AO10" s="12">
        <v>0</v>
      </c>
      <c r="AP10" s="12">
        <v>0</v>
      </c>
      <c r="AQ10" s="12">
        <v>0</v>
      </c>
      <c r="AR10" s="15">
        <v>0</v>
      </c>
      <c r="AU10" s="16">
        <v>0.18144712343450564</v>
      </c>
      <c r="AV10" s="12">
        <v>0.78040000467171811</v>
      </c>
      <c r="AW10" s="12">
        <v>2.252432035671732</v>
      </c>
      <c r="AX10" s="12">
        <v>5.0418320145386959</v>
      </c>
      <c r="AY10" s="15">
        <v>9.5928887393767575</v>
      </c>
      <c r="AZ10" s="16">
        <v>18.37066447137898</v>
      </c>
      <c r="BA10" s="12">
        <v>27.351962500504833</v>
      </c>
      <c r="BB10" s="12">
        <v>48.360750786599041</v>
      </c>
      <c r="BC10" s="12">
        <v>78.320828105607902</v>
      </c>
      <c r="BD10" s="15">
        <v>183.70977746200469</v>
      </c>
    </row>
    <row r="11" spans="2:56">
      <c r="B11" s="17" t="s">
        <v>15</v>
      </c>
      <c r="C11" s="18">
        <v>-8</v>
      </c>
      <c r="D11" s="19">
        <v>-66</v>
      </c>
      <c r="E11" s="19">
        <v>-417</v>
      </c>
      <c r="F11" s="19">
        <v>-1069</v>
      </c>
      <c r="G11" s="20">
        <v>-1426</v>
      </c>
      <c r="H11" s="21">
        <v>2381</v>
      </c>
      <c r="I11" s="19">
        <v>0</v>
      </c>
      <c r="J11" s="19">
        <v>0</v>
      </c>
      <c r="K11" s="19">
        <v>0</v>
      </c>
      <c r="L11" s="22">
        <v>0</v>
      </c>
      <c r="M11" s="18">
        <v>0</v>
      </c>
      <c r="N11" s="19">
        <v>0</v>
      </c>
      <c r="O11" s="19">
        <v>-343</v>
      </c>
      <c r="P11" s="19">
        <v>-1168</v>
      </c>
      <c r="Q11" s="20">
        <v>-908</v>
      </c>
      <c r="R11" s="21">
        <v>2176</v>
      </c>
      <c r="S11" s="19">
        <v>0</v>
      </c>
      <c r="T11" s="19">
        <v>0</v>
      </c>
      <c r="U11" s="19">
        <v>0</v>
      </c>
      <c r="V11" s="22">
        <v>0</v>
      </c>
      <c r="X11" s="17" t="s">
        <v>15</v>
      </c>
      <c r="Y11" s="18">
        <v>0</v>
      </c>
      <c r="Z11" s="19">
        <v>0</v>
      </c>
      <c r="AA11" s="19">
        <v>0</v>
      </c>
      <c r="AB11" s="19">
        <v>0</v>
      </c>
      <c r="AC11" s="20">
        <v>0</v>
      </c>
      <c r="AD11" s="21">
        <v>0</v>
      </c>
      <c r="AE11" s="19">
        <v>0</v>
      </c>
      <c r="AF11" s="19">
        <v>0</v>
      </c>
      <c r="AG11" s="19">
        <v>0</v>
      </c>
      <c r="AH11" s="22">
        <v>0</v>
      </c>
      <c r="AI11" s="18">
        <v>0</v>
      </c>
      <c r="AJ11" s="19">
        <v>0</v>
      </c>
      <c r="AK11" s="19">
        <v>0</v>
      </c>
      <c r="AL11" s="19">
        <v>0</v>
      </c>
      <c r="AM11" s="20">
        <v>0</v>
      </c>
      <c r="AN11" s="21">
        <v>0</v>
      </c>
      <c r="AO11" s="19">
        <v>0</v>
      </c>
      <c r="AP11" s="19">
        <v>0</v>
      </c>
      <c r="AQ11" s="19">
        <v>0</v>
      </c>
      <c r="AR11" s="22">
        <v>0</v>
      </c>
      <c r="AU11" s="23">
        <v>0.25921017633500809</v>
      </c>
      <c r="AV11" s="19">
        <v>1.114857149531026</v>
      </c>
      <c r="AW11" s="19">
        <v>3.2177600509596176</v>
      </c>
      <c r="AX11" s="19">
        <v>7.2026171636267087</v>
      </c>
      <c r="AY11" s="22">
        <v>13.704126770538226</v>
      </c>
      <c r="AZ11" s="23">
        <v>26.243806387684263</v>
      </c>
      <c r="BA11" s="19">
        <v>39.074232143578335</v>
      </c>
      <c r="BB11" s="19">
        <v>69.086786837998645</v>
      </c>
      <c r="BC11" s="19">
        <v>111.8868972937256</v>
      </c>
      <c r="BD11" s="22">
        <v>262.44253923143532</v>
      </c>
    </row>
    <row r="12" spans="2:56">
      <c r="B12" s="17" t="s">
        <v>16</v>
      </c>
      <c r="C12" s="18">
        <v>-8</v>
      </c>
      <c r="D12" s="19">
        <v>-16</v>
      </c>
      <c r="E12" s="19">
        <v>-79</v>
      </c>
      <c r="F12" s="19">
        <v>0</v>
      </c>
      <c r="G12" s="20">
        <v>0</v>
      </c>
      <c r="H12" s="21">
        <v>300</v>
      </c>
      <c r="I12" s="19">
        <v>0</v>
      </c>
      <c r="J12" s="19">
        <v>0</v>
      </c>
      <c r="K12" s="19">
        <v>0</v>
      </c>
      <c r="L12" s="22">
        <v>0</v>
      </c>
      <c r="M12" s="18">
        <v>0</v>
      </c>
      <c r="N12" s="19">
        <v>-48</v>
      </c>
      <c r="O12" s="19">
        <v>-512</v>
      </c>
      <c r="P12" s="19">
        <v>-1010</v>
      </c>
      <c r="Q12" s="20">
        <v>-739</v>
      </c>
      <c r="R12" s="21">
        <v>1925</v>
      </c>
      <c r="S12" s="19">
        <v>0</v>
      </c>
      <c r="T12" s="19">
        <v>0</v>
      </c>
      <c r="U12" s="19">
        <v>0</v>
      </c>
      <c r="V12" s="22">
        <v>0</v>
      </c>
      <c r="X12" s="17" t="s">
        <v>16</v>
      </c>
      <c r="Y12" s="18">
        <v>0</v>
      </c>
      <c r="Z12" s="19">
        <v>0</v>
      </c>
      <c r="AA12" s="19">
        <v>0</v>
      </c>
      <c r="AB12" s="19">
        <v>0</v>
      </c>
      <c r="AC12" s="20">
        <v>0</v>
      </c>
      <c r="AD12" s="21">
        <v>0</v>
      </c>
      <c r="AE12" s="19">
        <v>0</v>
      </c>
      <c r="AF12" s="19">
        <v>0</v>
      </c>
      <c r="AG12" s="19">
        <v>0</v>
      </c>
      <c r="AH12" s="22">
        <v>0</v>
      </c>
      <c r="AI12" s="18">
        <v>0</v>
      </c>
      <c r="AJ12" s="19">
        <v>0</v>
      </c>
      <c r="AK12" s="19">
        <v>0</v>
      </c>
      <c r="AL12" s="19">
        <v>0</v>
      </c>
      <c r="AM12" s="20">
        <v>0</v>
      </c>
      <c r="AN12" s="21">
        <v>0</v>
      </c>
      <c r="AO12" s="19">
        <v>0</v>
      </c>
      <c r="AP12" s="19">
        <v>0</v>
      </c>
      <c r="AQ12" s="19">
        <v>0</v>
      </c>
      <c r="AR12" s="22">
        <v>0</v>
      </c>
      <c r="AU12" s="23">
        <v>0.38881526450251214</v>
      </c>
      <c r="AV12" s="19">
        <v>1.672285724296539</v>
      </c>
      <c r="AW12" s="19">
        <v>4.8266400764394266</v>
      </c>
      <c r="AX12" s="19">
        <v>10.803925745440063</v>
      </c>
      <c r="AY12" s="22">
        <v>20.556190155807339</v>
      </c>
      <c r="AZ12" s="23">
        <v>39.365709581526389</v>
      </c>
      <c r="BA12" s="19">
        <v>58.611348215367499</v>
      </c>
      <c r="BB12" s="19">
        <v>103.63018025699796</v>
      </c>
      <c r="BC12" s="19">
        <v>167.83034594058839</v>
      </c>
      <c r="BD12" s="22">
        <v>393.66380884715295</v>
      </c>
    </row>
    <row r="13" spans="2:56" ht="12.75" thickBot="1">
      <c r="B13" s="24" t="s">
        <v>17</v>
      </c>
      <c r="C13" s="25">
        <v>-8</v>
      </c>
      <c r="D13" s="26">
        <v>-29</v>
      </c>
      <c r="E13" s="26">
        <v>-168</v>
      </c>
      <c r="F13" s="26">
        <v>-363</v>
      </c>
      <c r="G13" s="27">
        <v>-482</v>
      </c>
      <c r="H13" s="28">
        <v>579</v>
      </c>
      <c r="I13" s="26">
        <v>0</v>
      </c>
      <c r="J13" s="26">
        <v>0</v>
      </c>
      <c r="K13" s="26">
        <v>0</v>
      </c>
      <c r="L13" s="29">
        <v>0</v>
      </c>
      <c r="M13" s="25">
        <v>-1</v>
      </c>
      <c r="N13" s="26">
        <v>-12</v>
      </c>
      <c r="O13" s="26">
        <v>-15</v>
      </c>
      <c r="P13" s="26">
        <v>-122</v>
      </c>
      <c r="Q13" s="27">
        <v>-77</v>
      </c>
      <c r="R13" s="28">
        <v>194</v>
      </c>
      <c r="S13" s="26">
        <v>0</v>
      </c>
      <c r="T13" s="26">
        <v>0</v>
      </c>
      <c r="U13" s="26">
        <v>0</v>
      </c>
      <c r="V13" s="29">
        <v>0</v>
      </c>
      <c r="X13" s="24" t="s">
        <v>17</v>
      </c>
      <c r="Y13" s="25">
        <v>0</v>
      </c>
      <c r="Z13" s="26">
        <v>0</v>
      </c>
      <c r="AA13" s="26">
        <v>0</v>
      </c>
      <c r="AB13" s="26">
        <v>0</v>
      </c>
      <c r="AC13" s="27">
        <v>0</v>
      </c>
      <c r="AD13" s="28">
        <v>0</v>
      </c>
      <c r="AE13" s="26">
        <v>0</v>
      </c>
      <c r="AF13" s="26">
        <v>0</v>
      </c>
      <c r="AG13" s="26">
        <v>0</v>
      </c>
      <c r="AH13" s="29">
        <v>0</v>
      </c>
      <c r="AI13" s="25">
        <v>0</v>
      </c>
      <c r="AJ13" s="26">
        <v>0</v>
      </c>
      <c r="AK13" s="26">
        <v>0</v>
      </c>
      <c r="AL13" s="26">
        <v>0</v>
      </c>
      <c r="AM13" s="27">
        <v>0</v>
      </c>
      <c r="AN13" s="28">
        <v>0</v>
      </c>
      <c r="AO13" s="26">
        <v>0</v>
      </c>
      <c r="AP13" s="26">
        <v>0</v>
      </c>
      <c r="AQ13" s="26">
        <v>0</v>
      </c>
      <c r="AR13" s="29">
        <v>0</v>
      </c>
      <c r="AU13" s="30">
        <v>0.64802544083752023</v>
      </c>
      <c r="AV13" s="26">
        <v>2.7871428738275648</v>
      </c>
      <c r="AW13" s="26">
        <v>8.0444001273990438</v>
      </c>
      <c r="AX13" s="26">
        <v>18.006542909066773</v>
      </c>
      <c r="AY13" s="29">
        <v>34.260316926345567</v>
      </c>
      <c r="AZ13" s="30">
        <v>65.609515969210662</v>
      </c>
      <c r="BA13" s="26">
        <v>97.685580358945842</v>
      </c>
      <c r="BB13" s="26">
        <v>172.71696709499662</v>
      </c>
      <c r="BC13" s="26">
        <v>279.71724323431403</v>
      </c>
      <c r="BD13" s="29">
        <v>656.10634807858833</v>
      </c>
    </row>
    <row r="14" spans="2:56" s="33" customFormat="1" ht="12.75" thickBot="1">
      <c r="B14" s="31"/>
      <c r="C14" s="32"/>
      <c r="D14" s="31"/>
      <c r="E14" s="31"/>
      <c r="F14" s="31"/>
      <c r="G14" s="32"/>
      <c r="H14" s="31"/>
      <c r="I14" s="31"/>
      <c r="J14" s="31"/>
      <c r="K14" s="31"/>
      <c r="L14" s="32"/>
      <c r="X14" s="31"/>
      <c r="Y14" s="32"/>
      <c r="Z14" s="31"/>
      <c r="AA14" s="31"/>
      <c r="AB14" s="31"/>
      <c r="AC14" s="32"/>
      <c r="AD14" s="31"/>
      <c r="AE14" s="31"/>
      <c r="AF14" s="31"/>
      <c r="AG14" s="31"/>
      <c r="AH14" s="32"/>
      <c r="AT14" s="1"/>
    </row>
    <row r="15" spans="2:56" s="33" customFormat="1" ht="13.5" thickBot="1">
      <c r="B15" s="34" t="s">
        <v>18</v>
      </c>
      <c r="C15" s="35">
        <f>SUM(C10:G13)</f>
        <v>-7000</v>
      </c>
      <c r="D15" s="35"/>
      <c r="E15" s="36"/>
      <c r="F15" s="37" t="s">
        <v>19</v>
      </c>
      <c r="G15" s="36">
        <f>SUMPRODUCT(C10:G13,AU10:AY13)</f>
        <v>-71886.729297221638</v>
      </c>
      <c r="H15" s="35">
        <f>SUM(H10:L13)</f>
        <v>6000</v>
      </c>
      <c r="I15" s="35"/>
      <c r="J15" s="38"/>
      <c r="K15" s="38"/>
      <c r="L15" s="34"/>
      <c r="M15" s="35">
        <f>SUM(M10:Q13)</f>
        <v>-7000</v>
      </c>
      <c r="N15" s="39" t="str">
        <f>IF(M15=C15,"Pass","Fail")</f>
        <v>Pass</v>
      </c>
      <c r="O15" s="36"/>
      <c r="P15" s="37" t="s">
        <v>19</v>
      </c>
      <c r="Q15" s="36">
        <f>SUMPRODUCT(M10:Q13,BE10:BI13)</f>
        <v>0</v>
      </c>
      <c r="R15" s="35">
        <f>SUM(R10:V13)</f>
        <v>6000</v>
      </c>
      <c r="S15" s="39" t="str">
        <f>IF(R15=H15,"Pass","Fail")</f>
        <v>Pass</v>
      </c>
      <c r="T15" s="36"/>
      <c r="U15" s="36"/>
      <c r="V15" s="36"/>
      <c r="W15" s="36"/>
      <c r="X15" s="34" t="s">
        <v>18</v>
      </c>
      <c r="Y15" s="35">
        <f>SUM(Y10:AC13)</f>
        <v>0</v>
      </c>
      <c r="Z15" s="35"/>
      <c r="AA15" s="36"/>
      <c r="AB15" s="36"/>
      <c r="AC15" s="36"/>
      <c r="AD15" s="35">
        <f>SUM(AD10:AH13)</f>
        <v>0</v>
      </c>
      <c r="AE15" s="35"/>
      <c r="AF15" s="38"/>
      <c r="AG15" s="38"/>
      <c r="AH15" s="34"/>
      <c r="AI15" s="35">
        <f>SUM(AI10:AM13)</f>
        <v>0</v>
      </c>
      <c r="AJ15" s="39" t="str">
        <f>IF(AI15=Y15,"Pass","Fail")</f>
        <v>Pass</v>
      </c>
      <c r="AK15" s="36"/>
      <c r="AL15" s="36"/>
      <c r="AM15" s="36"/>
      <c r="AN15" s="35">
        <f>SUM(AN10:AR13)</f>
        <v>0</v>
      </c>
      <c r="AO15" s="39" t="str">
        <f>IF(AN15=AD15,"Pass","Fail")</f>
        <v>Pass</v>
      </c>
      <c r="AP15" s="36"/>
      <c r="AQ15" s="36"/>
      <c r="AR15" s="36"/>
      <c r="AT15" s="1"/>
      <c r="AU15"/>
      <c r="AV15"/>
      <c r="AW15"/>
      <c r="AX15"/>
      <c r="AY15"/>
      <c r="AZ15"/>
      <c r="BA15"/>
      <c r="BB15"/>
      <c r="BC15"/>
      <c r="BD15"/>
    </row>
    <row r="16" spans="2:56" ht="13.5" thickBot="1">
      <c r="B16" s="40" t="s">
        <v>20</v>
      </c>
      <c r="C16" s="41">
        <f>SUM(C10:E13)</f>
        <v>-1420</v>
      </c>
      <c r="D16" s="42">
        <f>IFERROR(SUM(C10:E13)/SUM(C10:G13),0)</f>
        <v>0.20285714285714285</v>
      </c>
      <c r="E16" s="43"/>
      <c r="F16" s="43"/>
      <c r="G16" s="43"/>
      <c r="H16" s="42"/>
      <c r="I16" s="42"/>
      <c r="J16" s="43"/>
      <c r="K16" s="43"/>
      <c r="L16" s="43"/>
      <c r="M16" s="41">
        <f>SUM(M10:N13)</f>
        <v>-61</v>
      </c>
      <c r="N16" s="42">
        <f>IFERROR(SUM(M10:N13)/SUM(M10:Q13),0)</f>
        <v>8.7142857142857143E-3</v>
      </c>
      <c r="O16" s="39" t="str">
        <f>IF(N16&lt;=D16,"Pass","Fail")</f>
        <v>Pass</v>
      </c>
      <c r="P16" s="43"/>
      <c r="Q16" s="43"/>
      <c r="R16" s="42"/>
      <c r="S16" s="43"/>
      <c r="T16" s="43"/>
      <c r="U16" s="43"/>
      <c r="V16" s="43"/>
      <c r="W16" s="43"/>
      <c r="X16" s="40" t="s">
        <v>20</v>
      </c>
      <c r="Y16" s="41">
        <f>SUM(Y10:AA13)</f>
        <v>0</v>
      </c>
      <c r="Z16" s="42">
        <f>IFERROR(SUM(Y10:AA13)/SUM(Y10:AC13),0)</f>
        <v>0</v>
      </c>
      <c r="AA16" s="43"/>
      <c r="AB16" s="43"/>
      <c r="AC16" s="43"/>
      <c r="AD16" s="42"/>
      <c r="AE16" s="43"/>
      <c r="AF16" s="43"/>
      <c r="AG16" s="43"/>
      <c r="AH16" s="43"/>
      <c r="AI16" s="41">
        <f>SUM(AI10:AJ13)</f>
        <v>0</v>
      </c>
      <c r="AJ16" s="42">
        <f>IFERROR(SUM(AI10:AJ13)/SUM(AI10:AM13),0)</f>
        <v>0</v>
      </c>
      <c r="AK16" s="39" t="str">
        <f>IF(AJ16&lt;=Z16,"Pass","Fail")</f>
        <v>Pass</v>
      </c>
      <c r="AL16" s="43"/>
      <c r="AM16" s="43"/>
      <c r="AN16" s="42"/>
      <c r="AO16" s="43"/>
      <c r="AP16" s="43"/>
      <c r="AQ16" s="43"/>
      <c r="AR16" s="43"/>
      <c r="AU16"/>
      <c r="AV16"/>
      <c r="AW16"/>
      <c r="AX16"/>
      <c r="AY16"/>
      <c r="AZ16"/>
      <c r="BA16"/>
      <c r="BB16"/>
      <c r="BC16"/>
      <c r="BD16"/>
    </row>
    <row r="17" spans="2:56">
      <c r="B17" s="44" t="s">
        <v>21</v>
      </c>
      <c r="C17" s="45">
        <f>SUMPRODUCT(C10:G13,AU10:AY13)</f>
        <v>-71886.729297221638</v>
      </c>
      <c r="D17" s="46"/>
      <c r="E17" s="47" t="s">
        <v>22</v>
      </c>
      <c r="F17" s="46">
        <f>SUMPRODUCT(H10:L13,AU10:AY13)+SUMPRODUCT(C10:G13,AU10:AY13)</f>
        <v>-70280.533439561754</v>
      </c>
      <c r="G17" s="48"/>
      <c r="H17" s="48"/>
      <c r="I17" s="48"/>
      <c r="J17" s="48"/>
      <c r="K17" s="48"/>
      <c r="L17" s="48"/>
      <c r="M17" s="45">
        <f>SUMPRODUCT(M10:Q13,AZ10:BD13)</f>
        <v>-1257420.4026704242</v>
      </c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4" t="s">
        <v>21</v>
      </c>
      <c r="Y17" s="45">
        <f>SUMPRODUCT(Y10:AC13,AU10:AY13)</f>
        <v>0</v>
      </c>
      <c r="Z17" s="48"/>
      <c r="AA17" s="48"/>
      <c r="AB17" s="48"/>
      <c r="AC17" s="48"/>
      <c r="AD17" s="48"/>
      <c r="AE17" s="48"/>
      <c r="AF17" s="48"/>
      <c r="AG17" s="48"/>
      <c r="AH17" s="48"/>
      <c r="AI17" s="45">
        <f>SUMPRODUCT(AI10:AM13,AZ10:BD13)</f>
        <v>0</v>
      </c>
      <c r="AJ17" s="48"/>
      <c r="AK17" s="48"/>
      <c r="AL17" s="48"/>
      <c r="AM17" s="48"/>
      <c r="AN17" s="48"/>
      <c r="AO17" s="48"/>
      <c r="AP17" s="48"/>
      <c r="AQ17" s="48"/>
      <c r="AR17" s="48"/>
      <c r="AU17" s="49"/>
      <c r="AZ17" s="49"/>
    </row>
    <row r="18" spans="2:56" s="33" customFormat="1" ht="12.75" thickBot="1">
      <c r="B18" s="31"/>
      <c r="C18" s="32"/>
      <c r="D18" s="31"/>
      <c r="E18" s="31"/>
      <c r="F18" s="31"/>
      <c r="G18" s="32"/>
      <c r="H18" s="31"/>
      <c r="I18" s="31"/>
      <c r="J18" s="31"/>
      <c r="K18" s="31"/>
      <c r="L18" s="32" t="s">
        <v>23</v>
      </c>
      <c r="M18" s="50">
        <f>SUMPRODUCT(R10:V13,AZ10:BD13)+SUMPRODUCT(M10:Q13,AZ10:BD13)</f>
        <v>-1080484.660004657</v>
      </c>
      <c r="X18" s="31"/>
      <c r="Y18" s="32"/>
      <c r="Z18" s="31"/>
      <c r="AA18" s="31"/>
      <c r="AB18" s="31"/>
      <c r="AC18" s="32"/>
      <c r="AD18" s="31"/>
      <c r="AE18" s="31"/>
      <c r="AF18" s="31"/>
      <c r="AG18" s="31"/>
      <c r="AH18" s="32" t="s">
        <v>23</v>
      </c>
      <c r="AI18" s="50">
        <f>SUMPRODUCT(AN10:AR13,AZ10:BD13)+SUMPRODUCT(AI10:AM13,AZ10:BD13)</f>
        <v>0</v>
      </c>
    </row>
    <row r="19" spans="2:56" ht="13.5" thickBot="1">
      <c r="B19" s="3" t="s">
        <v>24</v>
      </c>
      <c r="C19" s="4"/>
      <c r="D19" s="4"/>
      <c r="E19" s="4"/>
      <c r="F19" s="5"/>
      <c r="L19"/>
      <c r="X19" s="3" t="s">
        <v>24</v>
      </c>
      <c r="Y19" s="4"/>
      <c r="Z19" s="4"/>
      <c r="AA19" s="4"/>
      <c r="AB19" s="5"/>
      <c r="AH19"/>
    </row>
    <row r="20" spans="2:56" ht="12.75" thickBot="1"/>
    <row r="21" spans="2:56">
      <c r="B21" s="165"/>
      <c r="C21" s="169" t="s">
        <v>3</v>
      </c>
      <c r="D21" s="169"/>
      <c r="E21" s="169"/>
      <c r="F21" s="169"/>
      <c r="G21" s="169"/>
      <c r="H21" s="169"/>
      <c r="I21" s="169"/>
      <c r="J21" s="169"/>
      <c r="K21" s="169"/>
      <c r="L21" s="169"/>
      <c r="M21" s="169" t="s">
        <v>4</v>
      </c>
      <c r="N21" s="169"/>
      <c r="O21" s="169"/>
      <c r="P21" s="169"/>
      <c r="Q21" s="169"/>
      <c r="R21" s="169"/>
      <c r="S21" s="169"/>
      <c r="T21" s="169"/>
      <c r="U21" s="169"/>
      <c r="V21" s="169"/>
      <c r="X21" s="165"/>
      <c r="Y21" s="169" t="s">
        <v>3</v>
      </c>
      <c r="Z21" s="169"/>
      <c r="AA21" s="169"/>
      <c r="AB21" s="169"/>
      <c r="AC21" s="169"/>
      <c r="AD21" s="169"/>
      <c r="AE21" s="169"/>
      <c r="AF21" s="169"/>
      <c r="AG21" s="169"/>
      <c r="AH21" s="169"/>
      <c r="AI21" s="169" t="s">
        <v>4</v>
      </c>
      <c r="AJ21" s="169"/>
      <c r="AK21" s="169"/>
      <c r="AL21" s="169"/>
      <c r="AM21" s="169"/>
      <c r="AN21" s="169"/>
      <c r="AO21" s="169"/>
      <c r="AP21" s="169"/>
      <c r="AQ21" s="169"/>
      <c r="AR21" s="169"/>
      <c r="AU21" s="170" t="s">
        <v>5</v>
      </c>
      <c r="AV21" s="169"/>
      <c r="AW21" s="169"/>
      <c r="AX21" s="169"/>
      <c r="AY21" s="169"/>
      <c r="AZ21" s="169"/>
      <c r="BA21" s="169"/>
      <c r="BB21" s="169"/>
      <c r="BC21" s="169"/>
      <c r="BD21" s="171"/>
    </row>
    <row r="22" spans="2:56">
      <c r="B22" s="166"/>
      <c r="C22" s="173" t="s">
        <v>6</v>
      </c>
      <c r="D22" s="173"/>
      <c r="E22" s="173"/>
      <c r="F22" s="173"/>
      <c r="G22" s="174"/>
      <c r="H22" s="172" t="s">
        <v>7</v>
      </c>
      <c r="I22" s="173"/>
      <c r="J22" s="173"/>
      <c r="K22" s="173"/>
      <c r="L22" s="175"/>
      <c r="M22" s="173" t="s">
        <v>6</v>
      </c>
      <c r="N22" s="173"/>
      <c r="O22" s="173"/>
      <c r="P22" s="173"/>
      <c r="Q22" s="174"/>
      <c r="R22" s="172" t="s">
        <v>7</v>
      </c>
      <c r="S22" s="173"/>
      <c r="T22" s="173"/>
      <c r="U22" s="173"/>
      <c r="V22" s="175"/>
      <c r="X22" s="166"/>
      <c r="Y22" s="173" t="s">
        <v>6</v>
      </c>
      <c r="Z22" s="173"/>
      <c r="AA22" s="173"/>
      <c r="AB22" s="173"/>
      <c r="AC22" s="174"/>
      <c r="AD22" s="172" t="s">
        <v>7</v>
      </c>
      <c r="AE22" s="173"/>
      <c r="AF22" s="173"/>
      <c r="AG22" s="173"/>
      <c r="AH22" s="175"/>
      <c r="AI22" s="173" t="s">
        <v>6</v>
      </c>
      <c r="AJ22" s="173"/>
      <c r="AK22" s="173"/>
      <c r="AL22" s="173"/>
      <c r="AM22" s="174"/>
      <c r="AN22" s="172" t="s">
        <v>7</v>
      </c>
      <c r="AO22" s="173"/>
      <c r="AP22" s="173"/>
      <c r="AQ22" s="173"/>
      <c r="AR22" s="175"/>
      <c r="AU22" s="176" t="s">
        <v>3</v>
      </c>
      <c r="AV22" s="173"/>
      <c r="AW22" s="173"/>
      <c r="AX22" s="173"/>
      <c r="AY22" s="174"/>
      <c r="AZ22" s="173" t="s">
        <v>8</v>
      </c>
      <c r="BA22" s="173"/>
      <c r="BB22" s="173"/>
      <c r="BC22" s="173"/>
      <c r="BD22" s="175"/>
    </row>
    <row r="23" spans="2:56">
      <c r="B23" s="167"/>
      <c r="C23" s="6" t="s">
        <v>9</v>
      </c>
      <c r="D23" s="7" t="s">
        <v>10</v>
      </c>
      <c r="E23" s="7" t="s">
        <v>11</v>
      </c>
      <c r="F23" s="7" t="s">
        <v>12</v>
      </c>
      <c r="G23" s="7" t="s">
        <v>13</v>
      </c>
      <c r="H23" s="7" t="s">
        <v>9</v>
      </c>
      <c r="I23" s="7" t="s">
        <v>10</v>
      </c>
      <c r="J23" s="7" t="s">
        <v>11</v>
      </c>
      <c r="K23" s="7" t="s">
        <v>12</v>
      </c>
      <c r="L23" s="8" t="s">
        <v>13</v>
      </c>
      <c r="M23" s="6" t="s">
        <v>9</v>
      </c>
      <c r="N23" s="7" t="s">
        <v>10</v>
      </c>
      <c r="O23" s="7" t="s">
        <v>11</v>
      </c>
      <c r="P23" s="7" t="s">
        <v>12</v>
      </c>
      <c r="Q23" s="7" t="s">
        <v>13</v>
      </c>
      <c r="R23" s="7" t="s">
        <v>9</v>
      </c>
      <c r="S23" s="7" t="s">
        <v>10</v>
      </c>
      <c r="T23" s="7" t="s">
        <v>11</v>
      </c>
      <c r="U23" s="7" t="s">
        <v>12</v>
      </c>
      <c r="V23" s="8" t="s">
        <v>13</v>
      </c>
      <c r="X23" s="167"/>
      <c r="Y23" s="6" t="s">
        <v>9</v>
      </c>
      <c r="Z23" s="7" t="s">
        <v>10</v>
      </c>
      <c r="AA23" s="7" t="s">
        <v>11</v>
      </c>
      <c r="AB23" s="7" t="s">
        <v>12</v>
      </c>
      <c r="AC23" s="7" t="s">
        <v>13</v>
      </c>
      <c r="AD23" s="7" t="s">
        <v>9</v>
      </c>
      <c r="AE23" s="7" t="s">
        <v>10</v>
      </c>
      <c r="AF23" s="7" t="s">
        <v>11</v>
      </c>
      <c r="AG23" s="7" t="s">
        <v>12</v>
      </c>
      <c r="AH23" s="8" t="s">
        <v>13</v>
      </c>
      <c r="AI23" s="6" t="s">
        <v>9</v>
      </c>
      <c r="AJ23" s="7" t="s">
        <v>10</v>
      </c>
      <c r="AK23" s="7" t="s">
        <v>11</v>
      </c>
      <c r="AL23" s="7" t="s">
        <v>12</v>
      </c>
      <c r="AM23" s="7" t="s">
        <v>13</v>
      </c>
      <c r="AN23" s="7" t="s">
        <v>9</v>
      </c>
      <c r="AO23" s="7" t="s">
        <v>10</v>
      </c>
      <c r="AP23" s="7" t="s">
        <v>11</v>
      </c>
      <c r="AQ23" s="7" t="s">
        <v>12</v>
      </c>
      <c r="AR23" s="8" t="s">
        <v>13</v>
      </c>
      <c r="AU23" s="9" t="s">
        <v>9</v>
      </c>
      <c r="AV23" s="7" t="s">
        <v>10</v>
      </c>
      <c r="AW23" s="7" t="s">
        <v>11</v>
      </c>
      <c r="AX23" s="7" t="s">
        <v>12</v>
      </c>
      <c r="AY23" s="7" t="s">
        <v>13</v>
      </c>
      <c r="AZ23" s="6" t="s">
        <v>9</v>
      </c>
      <c r="BA23" s="7" t="s">
        <v>10</v>
      </c>
      <c r="BB23" s="7" t="s">
        <v>11</v>
      </c>
      <c r="BC23" s="7" t="s">
        <v>12</v>
      </c>
      <c r="BD23" s="8" t="s">
        <v>13</v>
      </c>
    </row>
    <row r="24" spans="2:56">
      <c r="B24" s="10" t="s">
        <v>14</v>
      </c>
      <c r="C24" s="11">
        <v>-2</v>
      </c>
      <c r="D24" s="12">
        <v>-5</v>
      </c>
      <c r="E24" s="12">
        <v>-10</v>
      </c>
      <c r="F24" s="12">
        <v>-19</v>
      </c>
      <c r="G24" s="13">
        <v>-184</v>
      </c>
      <c r="H24" s="14">
        <v>205</v>
      </c>
      <c r="I24" s="12">
        <v>0</v>
      </c>
      <c r="J24" s="12">
        <v>0</v>
      </c>
      <c r="K24" s="12">
        <v>0</v>
      </c>
      <c r="L24" s="15">
        <v>0</v>
      </c>
      <c r="M24" s="11">
        <v>0</v>
      </c>
      <c r="N24" s="12">
        <v>0</v>
      </c>
      <c r="O24" s="12">
        <v>0</v>
      </c>
      <c r="P24" s="12">
        <v>0</v>
      </c>
      <c r="Q24" s="13">
        <v>-94</v>
      </c>
      <c r="R24" s="14">
        <v>90</v>
      </c>
      <c r="S24" s="12">
        <v>0</v>
      </c>
      <c r="T24" s="12">
        <v>0</v>
      </c>
      <c r="U24" s="12">
        <v>0</v>
      </c>
      <c r="V24" s="15">
        <v>0</v>
      </c>
      <c r="X24" s="10" t="s">
        <v>14</v>
      </c>
      <c r="Y24" s="11">
        <v>0</v>
      </c>
      <c r="Z24" s="12">
        <v>-40</v>
      </c>
      <c r="AA24" s="12">
        <v>-8</v>
      </c>
      <c r="AB24" s="12">
        <v>0</v>
      </c>
      <c r="AC24" s="13">
        <v>0</v>
      </c>
      <c r="AD24" s="14">
        <v>0</v>
      </c>
      <c r="AE24" s="12">
        <v>40</v>
      </c>
      <c r="AF24" s="12">
        <v>8</v>
      </c>
      <c r="AG24" s="12">
        <v>0</v>
      </c>
      <c r="AH24" s="15">
        <v>0</v>
      </c>
      <c r="AI24" s="11">
        <v>0</v>
      </c>
      <c r="AJ24" s="12">
        <v>0</v>
      </c>
      <c r="AK24" s="12">
        <v>0</v>
      </c>
      <c r="AL24" s="12">
        <v>0</v>
      </c>
      <c r="AM24" s="13">
        <v>-55</v>
      </c>
      <c r="AN24" s="14">
        <v>55</v>
      </c>
      <c r="AO24" s="12">
        <v>0</v>
      </c>
      <c r="AP24" s="12">
        <v>0</v>
      </c>
      <c r="AQ24" s="12">
        <v>0</v>
      </c>
      <c r="AR24" s="15">
        <v>0</v>
      </c>
      <c r="AU24" s="16">
        <v>4.7873141492772691</v>
      </c>
      <c r="AV24" s="12">
        <v>20.59013068790534</v>
      </c>
      <c r="AW24" s="12">
        <v>59.428331243558709</v>
      </c>
      <c r="AX24" s="12">
        <v>133.02406389590709</v>
      </c>
      <c r="AY24" s="15">
        <v>253.09947672462019</v>
      </c>
      <c r="AZ24" s="16">
        <v>100.16671398419386</v>
      </c>
      <c r="BA24" s="12">
        <v>149.13756706856915</v>
      </c>
      <c r="BB24" s="12">
        <v>263.68874678698671</v>
      </c>
      <c r="BC24" s="12">
        <v>427.04715445008344</v>
      </c>
      <c r="BD24" s="15">
        <v>1001.6842212651453</v>
      </c>
    </row>
    <row r="25" spans="2:56">
      <c r="B25" s="17" t="s">
        <v>15</v>
      </c>
      <c r="C25" s="18">
        <v>0</v>
      </c>
      <c r="D25" s="19">
        <v>0</v>
      </c>
      <c r="E25" s="19">
        <v>-27</v>
      </c>
      <c r="F25" s="19">
        <v>-62</v>
      </c>
      <c r="G25" s="20">
        <v>-217</v>
      </c>
      <c r="H25" s="21">
        <v>292</v>
      </c>
      <c r="I25" s="19">
        <v>0</v>
      </c>
      <c r="J25" s="19">
        <v>0</v>
      </c>
      <c r="K25" s="19">
        <v>0</v>
      </c>
      <c r="L25" s="22">
        <v>0</v>
      </c>
      <c r="M25" s="18">
        <v>0</v>
      </c>
      <c r="N25" s="19">
        <v>0</v>
      </c>
      <c r="O25" s="19">
        <v>0</v>
      </c>
      <c r="P25" s="19">
        <v>-119</v>
      </c>
      <c r="Q25" s="20">
        <v>-251</v>
      </c>
      <c r="R25" s="21">
        <v>333</v>
      </c>
      <c r="S25" s="19">
        <v>0</v>
      </c>
      <c r="T25" s="19">
        <v>0</v>
      </c>
      <c r="U25" s="19">
        <v>0</v>
      </c>
      <c r="V25" s="22">
        <v>0</v>
      </c>
      <c r="X25" s="17" t="s">
        <v>15</v>
      </c>
      <c r="Y25" s="18">
        <v>0</v>
      </c>
      <c r="Z25" s="19">
        <v>-36</v>
      </c>
      <c r="AA25" s="19">
        <v>0</v>
      </c>
      <c r="AB25" s="19">
        <v>-2</v>
      </c>
      <c r="AC25" s="20">
        <v>0</v>
      </c>
      <c r="AD25" s="21">
        <v>0</v>
      </c>
      <c r="AE25" s="19">
        <v>36</v>
      </c>
      <c r="AF25" s="19">
        <v>0</v>
      </c>
      <c r="AG25" s="19">
        <v>2</v>
      </c>
      <c r="AH25" s="22">
        <v>0</v>
      </c>
      <c r="AI25" s="18">
        <v>0</v>
      </c>
      <c r="AJ25" s="19">
        <v>0</v>
      </c>
      <c r="AK25" s="19">
        <v>0</v>
      </c>
      <c r="AL25" s="19">
        <v>0</v>
      </c>
      <c r="AM25" s="20">
        <v>-29</v>
      </c>
      <c r="AN25" s="21">
        <v>29</v>
      </c>
      <c r="AO25" s="19">
        <v>0</v>
      </c>
      <c r="AP25" s="19">
        <v>0</v>
      </c>
      <c r="AQ25" s="19">
        <v>0</v>
      </c>
      <c r="AR25" s="22">
        <v>0</v>
      </c>
      <c r="AU25" s="23">
        <v>6.8390202132532414</v>
      </c>
      <c r="AV25" s="19">
        <v>29.414472411293342</v>
      </c>
      <c r="AW25" s="19">
        <v>84.897616062226732</v>
      </c>
      <c r="AX25" s="19">
        <v>190.03437699415301</v>
      </c>
      <c r="AY25" s="22">
        <v>361.57068103517167</v>
      </c>
      <c r="AZ25" s="23">
        <v>143.09530569170553</v>
      </c>
      <c r="BA25" s="19">
        <v>213.05366724081313</v>
      </c>
      <c r="BB25" s="19">
        <v>376.69820969569531</v>
      </c>
      <c r="BC25" s="19">
        <v>610.06736350011931</v>
      </c>
      <c r="BD25" s="22">
        <v>1430.9774589502078</v>
      </c>
    </row>
    <row r="26" spans="2:56">
      <c r="B26" s="17" t="s">
        <v>16</v>
      </c>
      <c r="C26" s="18">
        <v>0</v>
      </c>
      <c r="D26" s="19">
        <v>0</v>
      </c>
      <c r="E26" s="19">
        <v>-1</v>
      </c>
      <c r="F26" s="19">
        <v>-17</v>
      </c>
      <c r="G26" s="20">
        <v>-86</v>
      </c>
      <c r="H26" s="21">
        <v>100</v>
      </c>
      <c r="I26" s="19">
        <v>0</v>
      </c>
      <c r="J26" s="19">
        <v>0</v>
      </c>
      <c r="K26" s="19">
        <v>0</v>
      </c>
      <c r="L26" s="22">
        <v>0</v>
      </c>
      <c r="M26" s="18">
        <v>0</v>
      </c>
      <c r="N26" s="19">
        <v>0</v>
      </c>
      <c r="O26" s="19">
        <v>-1</v>
      </c>
      <c r="P26" s="19">
        <v>-60</v>
      </c>
      <c r="Q26" s="20">
        <v>-92</v>
      </c>
      <c r="R26" s="21">
        <v>148</v>
      </c>
      <c r="S26" s="19">
        <v>0</v>
      </c>
      <c r="T26" s="19">
        <v>0</v>
      </c>
      <c r="U26" s="19">
        <v>0</v>
      </c>
      <c r="V26" s="22">
        <v>0</v>
      </c>
      <c r="X26" s="17" t="s">
        <v>16</v>
      </c>
      <c r="Y26" s="18">
        <v>0</v>
      </c>
      <c r="Z26" s="19">
        <v>-17</v>
      </c>
      <c r="AA26" s="19">
        <v>0</v>
      </c>
      <c r="AB26" s="19">
        <v>0</v>
      </c>
      <c r="AC26" s="20">
        <v>0</v>
      </c>
      <c r="AD26" s="21">
        <v>0</v>
      </c>
      <c r="AE26" s="19">
        <v>17</v>
      </c>
      <c r="AF26" s="19">
        <v>0</v>
      </c>
      <c r="AG26" s="19">
        <v>0</v>
      </c>
      <c r="AH26" s="22">
        <v>0</v>
      </c>
      <c r="AI26" s="18">
        <v>0</v>
      </c>
      <c r="AJ26" s="19">
        <v>0</v>
      </c>
      <c r="AK26" s="19">
        <v>0</v>
      </c>
      <c r="AL26" s="19">
        <v>0</v>
      </c>
      <c r="AM26" s="20">
        <v>-22</v>
      </c>
      <c r="AN26" s="21">
        <v>22</v>
      </c>
      <c r="AO26" s="19">
        <v>0</v>
      </c>
      <c r="AP26" s="19">
        <v>0</v>
      </c>
      <c r="AQ26" s="19">
        <v>0</v>
      </c>
      <c r="AR26" s="22">
        <v>0</v>
      </c>
      <c r="AU26" s="23">
        <v>10.258530319879863</v>
      </c>
      <c r="AV26" s="19">
        <v>44.121708616940019</v>
      </c>
      <c r="AW26" s="19">
        <v>127.3464240933401</v>
      </c>
      <c r="AX26" s="19">
        <v>285.0515654912295</v>
      </c>
      <c r="AY26" s="22">
        <v>542.35602155275751</v>
      </c>
      <c r="AZ26" s="23">
        <v>214.64295853755829</v>
      </c>
      <c r="BA26" s="19">
        <v>319.58050086121966</v>
      </c>
      <c r="BB26" s="19">
        <v>565.04731454354294</v>
      </c>
      <c r="BC26" s="19">
        <v>915.10104525017891</v>
      </c>
      <c r="BD26" s="22">
        <v>2146.4661884253114</v>
      </c>
    </row>
    <row r="27" spans="2:56" ht="12.75" thickBot="1">
      <c r="B27" s="24" t="s">
        <v>17</v>
      </c>
      <c r="C27" s="25">
        <v>0</v>
      </c>
      <c r="D27" s="26">
        <v>0</v>
      </c>
      <c r="E27" s="26">
        <v>0</v>
      </c>
      <c r="F27" s="26">
        <v>0</v>
      </c>
      <c r="G27" s="27">
        <v>0</v>
      </c>
      <c r="H27" s="28">
        <v>0</v>
      </c>
      <c r="I27" s="26">
        <v>0</v>
      </c>
      <c r="J27" s="26">
        <v>0</v>
      </c>
      <c r="K27" s="26">
        <v>0</v>
      </c>
      <c r="L27" s="29">
        <v>0</v>
      </c>
      <c r="M27" s="25">
        <v>0</v>
      </c>
      <c r="N27" s="26">
        <v>0</v>
      </c>
      <c r="O27" s="26">
        <v>-3</v>
      </c>
      <c r="P27" s="26">
        <v>-4</v>
      </c>
      <c r="Q27" s="27">
        <v>-6</v>
      </c>
      <c r="R27" s="28">
        <v>26</v>
      </c>
      <c r="S27" s="26">
        <v>0</v>
      </c>
      <c r="T27" s="26">
        <v>0</v>
      </c>
      <c r="U27" s="26">
        <v>0</v>
      </c>
      <c r="V27" s="29">
        <v>0</v>
      </c>
      <c r="X27" s="24" t="s">
        <v>17</v>
      </c>
      <c r="Y27" s="25">
        <v>0</v>
      </c>
      <c r="Z27" s="26">
        <v>-12</v>
      </c>
      <c r="AA27" s="26">
        <v>0</v>
      </c>
      <c r="AB27" s="26">
        <v>0</v>
      </c>
      <c r="AC27" s="27">
        <v>0</v>
      </c>
      <c r="AD27" s="28">
        <v>0</v>
      </c>
      <c r="AE27" s="26">
        <v>12</v>
      </c>
      <c r="AF27" s="26">
        <v>0</v>
      </c>
      <c r="AG27" s="26">
        <v>0</v>
      </c>
      <c r="AH27" s="29">
        <v>0</v>
      </c>
      <c r="AI27" s="25">
        <v>0</v>
      </c>
      <c r="AJ27" s="26">
        <v>0</v>
      </c>
      <c r="AK27" s="26">
        <v>0</v>
      </c>
      <c r="AL27" s="26">
        <v>0</v>
      </c>
      <c r="AM27" s="27">
        <v>-9</v>
      </c>
      <c r="AN27" s="28">
        <v>9</v>
      </c>
      <c r="AO27" s="26">
        <v>0</v>
      </c>
      <c r="AP27" s="26">
        <v>0</v>
      </c>
      <c r="AQ27" s="26">
        <v>0</v>
      </c>
      <c r="AR27" s="29">
        <v>0</v>
      </c>
      <c r="AU27" s="30">
        <v>17.097550533133102</v>
      </c>
      <c r="AV27" s="26">
        <v>73.536181028233358</v>
      </c>
      <c r="AW27" s="26">
        <v>212.24404015556684</v>
      </c>
      <c r="AX27" s="26">
        <v>475.08594248538247</v>
      </c>
      <c r="AY27" s="29">
        <v>903.92670258792919</v>
      </c>
      <c r="AZ27" s="30">
        <v>357.73826422926385</v>
      </c>
      <c r="BA27" s="26">
        <v>532.63416810203285</v>
      </c>
      <c r="BB27" s="26">
        <v>941.74552423923831</v>
      </c>
      <c r="BC27" s="26">
        <v>1525.1684087502983</v>
      </c>
      <c r="BD27" s="29">
        <v>3577.4436473755195</v>
      </c>
    </row>
    <row r="28" spans="2:56" ht="12.75" thickBot="1">
      <c r="B28" s="31"/>
      <c r="C28" s="32"/>
      <c r="D28" s="31"/>
      <c r="E28" s="31"/>
      <c r="F28" s="31"/>
      <c r="G28" s="32"/>
      <c r="H28" s="31"/>
      <c r="I28" s="31"/>
      <c r="J28" s="31"/>
      <c r="K28" s="31"/>
      <c r="L28" s="32"/>
      <c r="M28" s="33"/>
      <c r="N28" s="33"/>
      <c r="O28" s="33"/>
      <c r="P28" s="33"/>
      <c r="Q28" s="33"/>
      <c r="R28" s="33"/>
      <c r="S28" s="33"/>
      <c r="T28" s="33"/>
      <c r="U28" s="33"/>
      <c r="V28" s="33"/>
      <c r="X28" s="31"/>
      <c r="Y28" s="32"/>
      <c r="Z28" s="31"/>
      <c r="AA28" s="31"/>
      <c r="AB28" s="31"/>
      <c r="AC28" s="32"/>
      <c r="AD28" s="31"/>
      <c r="AE28" s="31"/>
      <c r="AF28" s="31"/>
      <c r="AG28" s="31"/>
      <c r="AH28" s="32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2:56" ht="13.5" thickBot="1">
      <c r="B29" s="34" t="s">
        <v>18</v>
      </c>
      <c r="C29" s="35">
        <f>SUM(C24:G27)</f>
        <v>-630</v>
      </c>
      <c r="D29" s="35"/>
      <c r="E29" s="36"/>
      <c r="F29" s="36"/>
      <c r="G29" s="36"/>
      <c r="H29" s="35">
        <f>SUM(H24:L27)</f>
        <v>597</v>
      </c>
      <c r="I29" s="35"/>
      <c r="J29" s="38"/>
      <c r="K29" s="38"/>
      <c r="L29" s="34"/>
      <c r="M29" s="35">
        <f>SUM(M24:Q27)</f>
        <v>-630</v>
      </c>
      <c r="N29" s="39" t="str">
        <f>IF(M29=C29,"Pass","Fail")</f>
        <v>Pass</v>
      </c>
      <c r="O29" s="36"/>
      <c r="P29" s="36"/>
      <c r="Q29" s="36"/>
      <c r="R29" s="35">
        <f>SUM(R24:V27)</f>
        <v>597</v>
      </c>
      <c r="S29" s="39" t="str">
        <f>IF(R29=H29,"Pass","Fail")</f>
        <v>Pass</v>
      </c>
      <c r="T29" s="36"/>
      <c r="U29" s="36"/>
      <c r="V29" s="36"/>
      <c r="W29" s="36"/>
      <c r="X29" s="34" t="s">
        <v>18</v>
      </c>
      <c r="Y29" s="35">
        <f>SUM(Y24:AC27)</f>
        <v>-115</v>
      </c>
      <c r="Z29" s="35"/>
      <c r="AA29" s="36"/>
      <c r="AB29" s="36"/>
      <c r="AC29" s="36"/>
      <c r="AD29" s="35">
        <f>SUM(AD24:AH27)</f>
        <v>115</v>
      </c>
      <c r="AE29" s="35"/>
      <c r="AF29" s="38"/>
      <c r="AG29" s="38"/>
      <c r="AH29" s="34"/>
      <c r="AI29" s="35">
        <f>SUM(AI24:AM27)</f>
        <v>-115</v>
      </c>
      <c r="AJ29" s="39" t="str">
        <f>IF(AI29=Y29,"Pass","Fail")</f>
        <v>Pass</v>
      </c>
      <c r="AK29" s="36"/>
      <c r="AL29" s="36"/>
      <c r="AM29" s="36"/>
      <c r="AN29" s="35">
        <f>SUM(AN24:AR27)</f>
        <v>115</v>
      </c>
      <c r="AO29" s="39" t="str">
        <f>IF(AN29=AD29,"Pass","Fail")</f>
        <v>Pass</v>
      </c>
      <c r="AP29" s="36"/>
      <c r="AQ29" s="36"/>
      <c r="AR29" s="36"/>
      <c r="AU29"/>
      <c r="AV29"/>
      <c r="AW29"/>
      <c r="AX29"/>
      <c r="AY29"/>
      <c r="AZ29"/>
      <c r="BA29"/>
      <c r="BB29"/>
      <c r="BC29"/>
      <c r="BD29"/>
    </row>
    <row r="30" spans="2:56" ht="13.5" thickBot="1">
      <c r="B30" s="40" t="s">
        <v>20</v>
      </c>
      <c r="C30" s="41">
        <f>SUM(C24:E27)</f>
        <v>-45</v>
      </c>
      <c r="D30" s="42">
        <f>IFERROR(SUM(C24:E27)/SUM(C24:G27),0)</f>
        <v>7.1428571428571425E-2</v>
      </c>
      <c r="E30" s="43"/>
      <c r="F30" s="43"/>
      <c r="G30" s="43"/>
      <c r="H30" s="42"/>
      <c r="I30" s="42"/>
      <c r="J30" s="43"/>
      <c r="K30" s="43"/>
      <c r="L30" s="43"/>
      <c r="M30" s="41">
        <f>SUM(M24:N27)</f>
        <v>0</v>
      </c>
      <c r="N30" s="42">
        <f>IFERROR(SUM(M24:N27)/SUM(M24:Q27),0)</f>
        <v>0</v>
      </c>
      <c r="O30" s="39" t="str">
        <f>IF(N30&lt;=D30,"Pass","Fail")</f>
        <v>Pass</v>
      </c>
      <c r="P30" s="43"/>
      <c r="Q30" s="43"/>
      <c r="R30" s="42"/>
      <c r="S30" s="43"/>
      <c r="T30" s="43"/>
      <c r="U30" s="43"/>
      <c r="V30" s="43"/>
      <c r="W30" s="43"/>
      <c r="X30" s="40" t="s">
        <v>20</v>
      </c>
      <c r="Y30" s="41">
        <f>SUM(Y24:AA27)</f>
        <v>-113</v>
      </c>
      <c r="Z30" s="42">
        <f>IFERROR(SUM(Y24:AA27)/SUM(Y24:AC27),0)</f>
        <v>0.9826086956521739</v>
      </c>
      <c r="AA30" s="43"/>
      <c r="AB30" s="43"/>
      <c r="AC30" s="43"/>
      <c r="AD30" s="42"/>
      <c r="AE30" s="43"/>
      <c r="AF30" s="43"/>
      <c r="AG30" s="43"/>
      <c r="AH30" s="43"/>
      <c r="AI30" s="41">
        <f>SUM(AI24:AJ27)</f>
        <v>0</v>
      </c>
      <c r="AJ30" s="42">
        <f>IFERROR(SUM(AI24:AJ27)/SUM(AI24:AM27),0)</f>
        <v>0</v>
      </c>
      <c r="AK30" s="39" t="str">
        <f>IF(AJ30&lt;=Z30,"Pass","Fail")</f>
        <v>Pass</v>
      </c>
      <c r="AL30" s="43"/>
      <c r="AM30" s="43"/>
      <c r="AN30" s="42"/>
      <c r="AO30" s="43"/>
      <c r="AP30" s="43"/>
      <c r="AQ30" s="43"/>
      <c r="AR30" s="43"/>
      <c r="AU30"/>
      <c r="AV30"/>
      <c r="AW30"/>
      <c r="AX30"/>
      <c r="AY30"/>
      <c r="AZ30"/>
      <c r="BA30"/>
      <c r="BB30"/>
      <c r="BC30"/>
      <c r="BD30"/>
    </row>
    <row r="31" spans="2:56">
      <c r="B31" s="37" t="s">
        <v>19</v>
      </c>
      <c r="C31" s="36">
        <f>SUMPRODUCT(C24:G27,AU24:AY27)</f>
        <v>-193955.61520845728</v>
      </c>
      <c r="M31" s="36">
        <f>SUMPRODUCT(M24:Q27,AZ24:BD27)</f>
        <v>-809268.24670859496</v>
      </c>
      <c r="X31" s="37" t="s">
        <v>19</v>
      </c>
      <c r="Y31" s="36">
        <f>SUMPRODUCT(Y24:AC27,AU24:AY27)</f>
        <v>-4370.5248570863305</v>
      </c>
      <c r="AI31" s="36">
        <f>SUMPRODUCT(AI24:AM27,AZ24:BD27)</f>
        <v>-176010.22745087551</v>
      </c>
      <c r="AU31" s="49"/>
      <c r="AZ31" s="49"/>
    </row>
    <row r="32" spans="2:56" s="33" customFormat="1" ht="12.75" thickBot="1">
      <c r="B32" s="31"/>
      <c r="C32" s="32"/>
      <c r="D32" s="31"/>
      <c r="E32" s="31"/>
      <c r="F32" s="31"/>
      <c r="G32" s="32"/>
      <c r="H32" s="31"/>
      <c r="I32" s="31"/>
      <c r="J32" s="31"/>
      <c r="K32" s="31"/>
      <c r="L32" s="32" t="s">
        <v>23</v>
      </c>
      <c r="M32" s="50">
        <f>SUMPRODUCT(R24:V27,AZ24:BD27)+SUMPRODUCT(M24:Q27,AZ24:BD27)</f>
        <v>-711534.1529211601</v>
      </c>
      <c r="X32" s="31"/>
      <c r="Y32" s="32"/>
      <c r="Z32" s="31"/>
      <c r="AA32" s="31"/>
      <c r="AB32" s="31"/>
      <c r="AC32" s="32"/>
      <c r="AD32" s="31"/>
      <c r="AE32" s="31"/>
      <c r="AF32" s="31"/>
      <c r="AG32" s="31"/>
      <c r="AH32" s="32" t="s">
        <v>23</v>
      </c>
      <c r="AI32" s="50">
        <f>SUMPRODUCT(AN24:AR27,AZ24:BD27)+SUMPRODUCT(AI24:AM27,AZ24:BD27)</f>
        <v>-158409.50485079573</v>
      </c>
    </row>
    <row r="33" spans="2:56" ht="13.5" thickBot="1">
      <c r="B33" s="3" t="s">
        <v>25</v>
      </c>
      <c r="C33" s="4"/>
      <c r="D33" s="4"/>
      <c r="E33" s="4"/>
      <c r="F33" s="5"/>
      <c r="L33"/>
      <c r="X33" s="3" t="s">
        <v>25</v>
      </c>
      <c r="Y33" s="4"/>
      <c r="Z33" s="4"/>
      <c r="AA33" s="4"/>
      <c r="AB33" s="5"/>
      <c r="AH33"/>
    </row>
    <row r="34" spans="2:56" ht="12.75" thickBot="1"/>
    <row r="35" spans="2:56">
      <c r="B35" s="165"/>
      <c r="C35" s="169" t="s">
        <v>3</v>
      </c>
      <c r="D35" s="169"/>
      <c r="E35" s="169"/>
      <c r="F35" s="169"/>
      <c r="G35" s="169"/>
      <c r="H35" s="169"/>
      <c r="I35" s="169"/>
      <c r="J35" s="169"/>
      <c r="K35" s="169"/>
      <c r="L35" s="169"/>
      <c r="M35" s="169" t="s">
        <v>4</v>
      </c>
      <c r="N35" s="169"/>
      <c r="O35" s="169"/>
      <c r="P35" s="169"/>
      <c r="Q35" s="169"/>
      <c r="R35" s="169"/>
      <c r="S35" s="169"/>
      <c r="T35" s="169"/>
      <c r="U35" s="169"/>
      <c r="V35" s="169"/>
      <c r="X35" s="165"/>
      <c r="Y35" s="169" t="s">
        <v>3</v>
      </c>
      <c r="Z35" s="169"/>
      <c r="AA35" s="169"/>
      <c r="AB35" s="169"/>
      <c r="AC35" s="169"/>
      <c r="AD35" s="169"/>
      <c r="AE35" s="169"/>
      <c r="AF35" s="169"/>
      <c r="AG35" s="169"/>
      <c r="AH35" s="169"/>
      <c r="AI35" s="169" t="s">
        <v>4</v>
      </c>
      <c r="AJ35" s="169"/>
      <c r="AK35" s="169"/>
      <c r="AL35" s="169"/>
      <c r="AM35" s="169"/>
      <c r="AN35" s="169"/>
      <c r="AO35" s="169"/>
      <c r="AP35" s="169"/>
      <c r="AQ35" s="169"/>
      <c r="AR35" s="169"/>
      <c r="AU35" s="170" t="s">
        <v>5</v>
      </c>
      <c r="AV35" s="169"/>
      <c r="AW35" s="169"/>
      <c r="AX35" s="169"/>
      <c r="AY35" s="169"/>
      <c r="AZ35" s="169"/>
      <c r="BA35" s="169"/>
      <c r="BB35" s="169"/>
      <c r="BC35" s="169"/>
      <c r="BD35" s="171"/>
    </row>
    <row r="36" spans="2:56">
      <c r="B36" s="166"/>
      <c r="C36" s="173" t="s">
        <v>6</v>
      </c>
      <c r="D36" s="173"/>
      <c r="E36" s="173"/>
      <c r="F36" s="173"/>
      <c r="G36" s="174"/>
      <c r="H36" s="172" t="s">
        <v>7</v>
      </c>
      <c r="I36" s="173"/>
      <c r="J36" s="173"/>
      <c r="K36" s="173"/>
      <c r="L36" s="175"/>
      <c r="M36" s="173" t="s">
        <v>6</v>
      </c>
      <c r="N36" s="173"/>
      <c r="O36" s="173"/>
      <c r="P36" s="173"/>
      <c r="Q36" s="174"/>
      <c r="R36" s="172" t="s">
        <v>7</v>
      </c>
      <c r="S36" s="173"/>
      <c r="T36" s="173"/>
      <c r="U36" s="173"/>
      <c r="V36" s="175"/>
      <c r="X36" s="166"/>
      <c r="Y36" s="173" t="s">
        <v>6</v>
      </c>
      <c r="Z36" s="173"/>
      <c r="AA36" s="173"/>
      <c r="AB36" s="173"/>
      <c r="AC36" s="174"/>
      <c r="AD36" s="172" t="s">
        <v>7</v>
      </c>
      <c r="AE36" s="173"/>
      <c r="AF36" s="173"/>
      <c r="AG36" s="173"/>
      <c r="AH36" s="175"/>
      <c r="AI36" s="173" t="s">
        <v>6</v>
      </c>
      <c r="AJ36" s="173"/>
      <c r="AK36" s="173"/>
      <c r="AL36" s="173"/>
      <c r="AM36" s="174"/>
      <c r="AN36" s="172" t="s">
        <v>7</v>
      </c>
      <c r="AO36" s="173"/>
      <c r="AP36" s="173"/>
      <c r="AQ36" s="173"/>
      <c r="AR36" s="175"/>
      <c r="AU36" s="176" t="s">
        <v>3</v>
      </c>
      <c r="AV36" s="173"/>
      <c r="AW36" s="173"/>
      <c r="AX36" s="173"/>
      <c r="AY36" s="174"/>
      <c r="AZ36" s="173" t="s">
        <v>8</v>
      </c>
      <c r="BA36" s="173"/>
      <c r="BB36" s="173"/>
      <c r="BC36" s="173"/>
      <c r="BD36" s="175"/>
    </row>
    <row r="37" spans="2:56">
      <c r="B37" s="167"/>
      <c r="C37" s="6" t="s">
        <v>9</v>
      </c>
      <c r="D37" s="7" t="s">
        <v>10</v>
      </c>
      <c r="E37" s="7" t="s">
        <v>11</v>
      </c>
      <c r="F37" s="7" t="s">
        <v>12</v>
      </c>
      <c r="G37" s="7" t="s">
        <v>13</v>
      </c>
      <c r="H37" s="7" t="s">
        <v>9</v>
      </c>
      <c r="I37" s="7" t="s">
        <v>10</v>
      </c>
      <c r="J37" s="7" t="s">
        <v>11</v>
      </c>
      <c r="K37" s="7" t="s">
        <v>12</v>
      </c>
      <c r="L37" s="8" t="s">
        <v>13</v>
      </c>
      <c r="M37" s="6" t="s">
        <v>9</v>
      </c>
      <c r="N37" s="7" t="s">
        <v>10</v>
      </c>
      <c r="O37" s="7" t="s">
        <v>11</v>
      </c>
      <c r="P37" s="7" t="s">
        <v>12</v>
      </c>
      <c r="Q37" s="7" t="s">
        <v>13</v>
      </c>
      <c r="R37" s="7" t="s">
        <v>9</v>
      </c>
      <c r="S37" s="7" t="s">
        <v>10</v>
      </c>
      <c r="T37" s="7" t="s">
        <v>11</v>
      </c>
      <c r="U37" s="7" t="s">
        <v>12</v>
      </c>
      <c r="V37" s="8" t="s">
        <v>13</v>
      </c>
      <c r="X37" s="167"/>
      <c r="Y37" s="6" t="s">
        <v>9</v>
      </c>
      <c r="Z37" s="7" t="s">
        <v>10</v>
      </c>
      <c r="AA37" s="7" t="s">
        <v>11</v>
      </c>
      <c r="AB37" s="7" t="s">
        <v>12</v>
      </c>
      <c r="AC37" s="7" t="s">
        <v>13</v>
      </c>
      <c r="AD37" s="7" t="s">
        <v>9</v>
      </c>
      <c r="AE37" s="7" t="s">
        <v>10</v>
      </c>
      <c r="AF37" s="7" t="s">
        <v>11</v>
      </c>
      <c r="AG37" s="7" t="s">
        <v>12</v>
      </c>
      <c r="AH37" s="8" t="s">
        <v>13</v>
      </c>
      <c r="AI37" s="6" t="s">
        <v>9</v>
      </c>
      <c r="AJ37" s="7" t="s">
        <v>10</v>
      </c>
      <c r="AK37" s="7" t="s">
        <v>11</v>
      </c>
      <c r="AL37" s="7" t="s">
        <v>12</v>
      </c>
      <c r="AM37" s="7" t="s">
        <v>13</v>
      </c>
      <c r="AN37" s="7" t="s">
        <v>9</v>
      </c>
      <c r="AO37" s="7" t="s">
        <v>10</v>
      </c>
      <c r="AP37" s="7" t="s">
        <v>11</v>
      </c>
      <c r="AQ37" s="7" t="s">
        <v>12</v>
      </c>
      <c r="AR37" s="8" t="s">
        <v>13</v>
      </c>
      <c r="AU37" s="9" t="s">
        <v>9</v>
      </c>
      <c r="AV37" s="7" t="s">
        <v>10</v>
      </c>
      <c r="AW37" s="7" t="s">
        <v>11</v>
      </c>
      <c r="AX37" s="7" t="s">
        <v>12</v>
      </c>
      <c r="AY37" s="7" t="s">
        <v>13</v>
      </c>
      <c r="AZ37" s="6" t="s">
        <v>9</v>
      </c>
      <c r="BA37" s="7" t="s">
        <v>10</v>
      </c>
      <c r="BB37" s="7" t="s">
        <v>11</v>
      </c>
      <c r="BC37" s="7" t="s">
        <v>12</v>
      </c>
      <c r="BD37" s="8" t="s">
        <v>13</v>
      </c>
    </row>
    <row r="38" spans="2:56">
      <c r="B38" s="10" t="s">
        <v>14</v>
      </c>
      <c r="C38" s="11">
        <v>0</v>
      </c>
      <c r="D38" s="12">
        <v>-146</v>
      </c>
      <c r="E38" s="12">
        <v>-246</v>
      </c>
      <c r="F38" s="12">
        <v>-142</v>
      </c>
      <c r="G38" s="13">
        <v>-146</v>
      </c>
      <c r="H38" s="14">
        <v>969</v>
      </c>
      <c r="I38" s="12">
        <v>0</v>
      </c>
      <c r="J38" s="12">
        <v>0</v>
      </c>
      <c r="K38" s="12">
        <v>0</v>
      </c>
      <c r="L38" s="15">
        <v>0</v>
      </c>
      <c r="M38" s="11">
        <v>0</v>
      </c>
      <c r="N38" s="12">
        <v>0</v>
      </c>
      <c r="O38" s="12">
        <v>0</v>
      </c>
      <c r="P38" s="12">
        <v>-100</v>
      </c>
      <c r="Q38" s="13">
        <v>-131</v>
      </c>
      <c r="R38" s="14">
        <v>81</v>
      </c>
      <c r="S38" s="12">
        <v>0</v>
      </c>
      <c r="T38" s="12">
        <v>0</v>
      </c>
      <c r="U38" s="12">
        <v>0</v>
      </c>
      <c r="V38" s="15">
        <v>0</v>
      </c>
      <c r="X38" s="10" t="s">
        <v>14</v>
      </c>
      <c r="Y38" s="11">
        <v>0</v>
      </c>
      <c r="Z38" s="12">
        <v>0</v>
      </c>
      <c r="AA38" s="12">
        <v>0</v>
      </c>
      <c r="AB38" s="12">
        <v>0</v>
      </c>
      <c r="AC38" s="13">
        <v>0</v>
      </c>
      <c r="AD38" s="14">
        <v>0</v>
      </c>
      <c r="AE38" s="12">
        <v>0</v>
      </c>
      <c r="AF38" s="12">
        <v>0</v>
      </c>
      <c r="AG38" s="12">
        <v>0</v>
      </c>
      <c r="AH38" s="15">
        <v>0</v>
      </c>
      <c r="AI38" s="11">
        <v>0</v>
      </c>
      <c r="AJ38" s="12">
        <v>0</v>
      </c>
      <c r="AK38" s="12">
        <v>0</v>
      </c>
      <c r="AL38" s="12">
        <v>0</v>
      </c>
      <c r="AM38" s="13">
        <v>0</v>
      </c>
      <c r="AN38" s="14">
        <v>0</v>
      </c>
      <c r="AO38" s="12">
        <v>0</v>
      </c>
      <c r="AP38" s="12">
        <v>0</v>
      </c>
      <c r="AQ38" s="12">
        <v>0</v>
      </c>
      <c r="AR38" s="15">
        <v>0</v>
      </c>
      <c r="AU38" s="16">
        <v>11.959628703043254</v>
      </c>
      <c r="AV38" s="12">
        <v>51.43809457577801</v>
      </c>
      <c r="AW38" s="12">
        <v>148.46336671298792</v>
      </c>
      <c r="AX38" s="12">
        <v>332.31961871671359</v>
      </c>
      <c r="AY38" s="15">
        <v>632.29102418899561</v>
      </c>
      <c r="AZ38" s="16">
        <v>16.153242965155748</v>
      </c>
      <c r="BA38" s="12">
        <v>24.05045808401934</v>
      </c>
      <c r="BB38" s="12">
        <v>42.523391500092124</v>
      </c>
      <c r="BC38" s="12">
        <v>68.867153259106772</v>
      </c>
      <c r="BD38" s="15">
        <v>161.53518426302745</v>
      </c>
    </row>
    <row r="39" spans="2:56">
      <c r="B39" s="17" t="s">
        <v>15</v>
      </c>
      <c r="C39" s="18">
        <v>0</v>
      </c>
      <c r="D39" s="19">
        <v>-483</v>
      </c>
      <c r="E39" s="19">
        <v>-1191</v>
      </c>
      <c r="F39" s="19">
        <v>-594</v>
      </c>
      <c r="G39" s="20">
        <v>-913</v>
      </c>
      <c r="H39" s="21">
        <v>743</v>
      </c>
      <c r="I39" s="19">
        <v>0</v>
      </c>
      <c r="J39" s="19">
        <v>0</v>
      </c>
      <c r="K39" s="19">
        <v>0</v>
      </c>
      <c r="L39" s="22">
        <v>0</v>
      </c>
      <c r="M39" s="18">
        <v>0</v>
      </c>
      <c r="N39" s="19">
        <v>-200</v>
      </c>
      <c r="O39" s="19">
        <v>-895</v>
      </c>
      <c r="P39" s="19">
        <v>-2000</v>
      </c>
      <c r="Q39" s="20">
        <v>-1424</v>
      </c>
      <c r="R39" s="21">
        <v>1555</v>
      </c>
      <c r="S39" s="19">
        <v>0</v>
      </c>
      <c r="T39" s="19">
        <v>0</v>
      </c>
      <c r="U39" s="19">
        <v>0</v>
      </c>
      <c r="V39" s="22">
        <v>0</v>
      </c>
      <c r="X39" s="17" t="s">
        <v>15</v>
      </c>
      <c r="Y39" s="18">
        <v>0</v>
      </c>
      <c r="Z39" s="19">
        <v>0</v>
      </c>
      <c r="AA39" s="19">
        <v>0</v>
      </c>
      <c r="AB39" s="19">
        <v>0</v>
      </c>
      <c r="AC39" s="20">
        <v>0</v>
      </c>
      <c r="AD39" s="21">
        <v>0</v>
      </c>
      <c r="AE39" s="19">
        <v>0</v>
      </c>
      <c r="AF39" s="19">
        <v>0</v>
      </c>
      <c r="AG39" s="19">
        <v>0</v>
      </c>
      <c r="AH39" s="22">
        <v>0</v>
      </c>
      <c r="AI39" s="18">
        <v>0</v>
      </c>
      <c r="AJ39" s="19">
        <v>0</v>
      </c>
      <c r="AK39" s="19">
        <v>0</v>
      </c>
      <c r="AL39" s="19">
        <v>0</v>
      </c>
      <c r="AM39" s="20">
        <v>0</v>
      </c>
      <c r="AN39" s="21">
        <v>0</v>
      </c>
      <c r="AO39" s="19">
        <v>0</v>
      </c>
      <c r="AP39" s="19">
        <v>0</v>
      </c>
      <c r="AQ39" s="19">
        <v>0</v>
      </c>
      <c r="AR39" s="22">
        <v>0</v>
      </c>
      <c r="AU39" s="23">
        <v>17.085183861490364</v>
      </c>
      <c r="AV39" s="19">
        <v>73.482992251111455</v>
      </c>
      <c r="AW39" s="19">
        <v>212.09052387569704</v>
      </c>
      <c r="AX39" s="19">
        <v>474.74231245244806</v>
      </c>
      <c r="AY39" s="22">
        <v>903.27289169856533</v>
      </c>
      <c r="AZ39" s="23">
        <v>23.076061378793927</v>
      </c>
      <c r="BA39" s="19">
        <v>34.357797262884773</v>
      </c>
      <c r="BB39" s="19">
        <v>60.74770214298875</v>
      </c>
      <c r="BC39" s="19">
        <v>98.381647513009668</v>
      </c>
      <c r="BD39" s="22">
        <v>230.76454894718208</v>
      </c>
    </row>
    <row r="40" spans="2:56">
      <c r="B40" s="17" t="s">
        <v>16</v>
      </c>
      <c r="C40" s="18">
        <v>0</v>
      </c>
      <c r="D40" s="19">
        <v>-176</v>
      </c>
      <c r="E40" s="19">
        <v>-560</v>
      </c>
      <c r="F40" s="19">
        <v>-293</v>
      </c>
      <c r="G40" s="20">
        <v>-442</v>
      </c>
      <c r="H40" s="21">
        <v>182</v>
      </c>
      <c r="I40" s="19">
        <v>0</v>
      </c>
      <c r="J40" s="19">
        <v>0</v>
      </c>
      <c r="K40" s="19">
        <v>0</v>
      </c>
      <c r="L40" s="22">
        <v>0</v>
      </c>
      <c r="M40" s="18">
        <v>0</v>
      </c>
      <c r="N40" s="19">
        <v>0</v>
      </c>
      <c r="O40" s="19">
        <v>-258</v>
      </c>
      <c r="P40" s="19">
        <v>-327</v>
      </c>
      <c r="Q40" s="20">
        <v>-214</v>
      </c>
      <c r="R40" s="21">
        <v>278</v>
      </c>
      <c r="S40" s="19">
        <v>0</v>
      </c>
      <c r="T40" s="19">
        <v>0</v>
      </c>
      <c r="U40" s="19">
        <v>0</v>
      </c>
      <c r="V40" s="22">
        <v>0</v>
      </c>
      <c r="X40" s="17" t="s">
        <v>16</v>
      </c>
      <c r="Y40" s="18">
        <v>0</v>
      </c>
      <c r="Z40" s="19">
        <v>0</v>
      </c>
      <c r="AA40" s="19">
        <v>0</v>
      </c>
      <c r="AB40" s="19">
        <v>0</v>
      </c>
      <c r="AC40" s="20">
        <v>0</v>
      </c>
      <c r="AD40" s="21">
        <v>0</v>
      </c>
      <c r="AE40" s="19">
        <v>0</v>
      </c>
      <c r="AF40" s="19">
        <v>0</v>
      </c>
      <c r="AG40" s="19">
        <v>0</v>
      </c>
      <c r="AH40" s="22">
        <v>0</v>
      </c>
      <c r="AI40" s="18">
        <v>0</v>
      </c>
      <c r="AJ40" s="19">
        <v>0</v>
      </c>
      <c r="AK40" s="19">
        <v>0</v>
      </c>
      <c r="AL40" s="19">
        <v>0</v>
      </c>
      <c r="AM40" s="20">
        <v>0</v>
      </c>
      <c r="AN40" s="21">
        <v>0</v>
      </c>
      <c r="AO40" s="19">
        <v>0</v>
      </c>
      <c r="AP40" s="19">
        <v>0</v>
      </c>
      <c r="AQ40" s="19">
        <v>0</v>
      </c>
      <c r="AR40" s="22">
        <v>0</v>
      </c>
      <c r="AU40" s="23">
        <v>25.627775792235546</v>
      </c>
      <c r="AV40" s="19">
        <v>110.22448837666718</v>
      </c>
      <c r="AW40" s="19">
        <v>318.13578581354557</v>
      </c>
      <c r="AX40" s="19">
        <v>712.11346867867212</v>
      </c>
      <c r="AY40" s="22">
        <v>1354.9093375478481</v>
      </c>
      <c r="AZ40" s="23">
        <v>34.614092068190885</v>
      </c>
      <c r="BA40" s="19">
        <v>51.53669589432716</v>
      </c>
      <c r="BB40" s="19">
        <v>91.121553214483129</v>
      </c>
      <c r="BC40" s="19">
        <v>147.57247126951449</v>
      </c>
      <c r="BD40" s="22">
        <v>346.1468234207731</v>
      </c>
    </row>
    <row r="41" spans="2:56" ht="12.75" thickBot="1">
      <c r="B41" s="24" t="s">
        <v>17</v>
      </c>
      <c r="C41" s="25">
        <v>0</v>
      </c>
      <c r="D41" s="26">
        <v>-38</v>
      </c>
      <c r="E41" s="26">
        <v>-83</v>
      </c>
      <c r="F41" s="26">
        <v>-42</v>
      </c>
      <c r="G41" s="27">
        <v>-60</v>
      </c>
      <c r="H41" s="28">
        <v>23</v>
      </c>
      <c r="I41" s="26">
        <v>0</v>
      </c>
      <c r="J41" s="26">
        <v>0</v>
      </c>
      <c r="K41" s="26">
        <v>0</v>
      </c>
      <c r="L41" s="29">
        <v>0</v>
      </c>
      <c r="M41" s="25">
        <v>0</v>
      </c>
      <c r="N41" s="26">
        <v>0</v>
      </c>
      <c r="O41" s="26">
        <v>0</v>
      </c>
      <c r="P41" s="26">
        <v>0</v>
      </c>
      <c r="Q41" s="27">
        <v>-6</v>
      </c>
      <c r="R41" s="28">
        <v>3</v>
      </c>
      <c r="S41" s="26">
        <v>0</v>
      </c>
      <c r="T41" s="26">
        <v>0</v>
      </c>
      <c r="U41" s="26">
        <v>0</v>
      </c>
      <c r="V41" s="29">
        <v>0</v>
      </c>
      <c r="X41" s="24" t="s">
        <v>17</v>
      </c>
      <c r="Y41" s="25">
        <v>0</v>
      </c>
      <c r="Z41" s="26">
        <v>0</v>
      </c>
      <c r="AA41" s="26">
        <v>0</v>
      </c>
      <c r="AB41" s="26">
        <v>0</v>
      </c>
      <c r="AC41" s="27">
        <v>0</v>
      </c>
      <c r="AD41" s="28">
        <v>0</v>
      </c>
      <c r="AE41" s="26">
        <v>0</v>
      </c>
      <c r="AF41" s="26">
        <v>0</v>
      </c>
      <c r="AG41" s="26">
        <v>0</v>
      </c>
      <c r="AH41" s="29">
        <v>0</v>
      </c>
      <c r="AI41" s="25">
        <v>0</v>
      </c>
      <c r="AJ41" s="26">
        <v>0</v>
      </c>
      <c r="AK41" s="26">
        <v>0</v>
      </c>
      <c r="AL41" s="26">
        <v>0</v>
      </c>
      <c r="AM41" s="27">
        <v>0</v>
      </c>
      <c r="AN41" s="28">
        <v>0</v>
      </c>
      <c r="AO41" s="26">
        <v>0</v>
      </c>
      <c r="AP41" s="26">
        <v>0</v>
      </c>
      <c r="AQ41" s="26">
        <v>0</v>
      </c>
      <c r="AR41" s="29">
        <v>0</v>
      </c>
      <c r="AU41" s="30">
        <v>42.71295965372591</v>
      </c>
      <c r="AV41" s="26">
        <v>183.70748062777864</v>
      </c>
      <c r="AW41" s="26">
        <v>530.22630968924261</v>
      </c>
      <c r="AX41" s="26">
        <v>1186.85578113112</v>
      </c>
      <c r="AY41" s="29">
        <v>2258.182229246413</v>
      </c>
      <c r="AZ41" s="30">
        <v>57.690153446984816</v>
      </c>
      <c r="BA41" s="26">
        <v>85.894493157211926</v>
      </c>
      <c r="BB41" s="26">
        <v>151.86925535747187</v>
      </c>
      <c r="BC41" s="26">
        <v>245.95411878252418</v>
      </c>
      <c r="BD41" s="29">
        <v>576.91137236795521</v>
      </c>
    </row>
    <row r="42" spans="2:56" ht="12.75" thickBot="1">
      <c r="B42" s="31"/>
      <c r="C42" s="32"/>
      <c r="D42" s="31"/>
      <c r="E42" s="31"/>
      <c r="F42" s="31"/>
      <c r="G42" s="32"/>
      <c r="H42" s="31"/>
      <c r="I42" s="31"/>
      <c r="J42" s="31"/>
      <c r="K42" s="31"/>
      <c r="L42" s="32"/>
      <c r="M42" s="33"/>
      <c r="N42" s="33"/>
      <c r="O42" s="33"/>
      <c r="P42" s="33"/>
      <c r="Q42" s="33"/>
      <c r="R42" s="33"/>
      <c r="S42" s="33"/>
      <c r="T42" s="33"/>
      <c r="U42" s="33"/>
      <c r="V42" s="33"/>
      <c r="X42" s="31"/>
      <c r="Y42" s="32"/>
      <c r="Z42" s="31"/>
      <c r="AA42" s="31"/>
      <c r="AB42" s="31"/>
      <c r="AC42" s="32"/>
      <c r="AD42" s="31"/>
      <c r="AE42" s="31"/>
      <c r="AF42" s="31"/>
      <c r="AG42" s="31"/>
      <c r="AH42" s="32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2:56" ht="13.5" thickBot="1">
      <c r="B43" s="34" t="s">
        <v>18</v>
      </c>
      <c r="C43" s="35">
        <f>SUM(C38:G41)</f>
        <v>-5555</v>
      </c>
      <c r="D43" s="35"/>
      <c r="E43" s="36"/>
      <c r="F43" s="36"/>
      <c r="G43" s="36"/>
      <c r="H43" s="35">
        <f>SUM(H38:L41)</f>
        <v>1917</v>
      </c>
      <c r="I43" s="35"/>
      <c r="J43" s="38"/>
      <c r="K43" s="38"/>
      <c r="L43" s="34"/>
      <c r="M43" s="35">
        <f>SUM(M38:Q41)</f>
        <v>-5555</v>
      </c>
      <c r="N43" s="39" t="str">
        <f>IF(M43=C43,"Pass","Fail")</f>
        <v>Pass</v>
      </c>
      <c r="O43" s="36"/>
      <c r="P43" s="36"/>
      <c r="Q43" s="36"/>
      <c r="R43" s="35">
        <f>SUM(R38:V41)</f>
        <v>1917</v>
      </c>
      <c r="S43" s="39" t="str">
        <f>IF(R43=H43,"Pass","Fail")</f>
        <v>Pass</v>
      </c>
      <c r="T43" s="36"/>
      <c r="U43" s="36"/>
      <c r="V43" s="36"/>
      <c r="W43" s="36"/>
      <c r="X43" s="34" t="s">
        <v>18</v>
      </c>
      <c r="Y43" s="35">
        <f>SUM(Y38:AC41)</f>
        <v>0</v>
      </c>
      <c r="Z43" s="35"/>
      <c r="AA43" s="36"/>
      <c r="AB43" s="36"/>
      <c r="AC43" s="36"/>
      <c r="AD43" s="35">
        <f>SUM(AD38:AH41)</f>
        <v>0</v>
      </c>
      <c r="AE43" s="35"/>
      <c r="AF43" s="38"/>
      <c r="AG43" s="38"/>
      <c r="AH43" s="34"/>
      <c r="AI43" s="35">
        <f>SUM(AI38:AM41)</f>
        <v>0</v>
      </c>
      <c r="AJ43" s="39" t="str">
        <f>IF(AI43=Y43,"Pass","Fail")</f>
        <v>Pass</v>
      </c>
      <c r="AK43" s="36"/>
      <c r="AL43" s="36"/>
      <c r="AM43" s="36"/>
      <c r="AN43" s="35">
        <f>SUM(AN38:AR41)</f>
        <v>0</v>
      </c>
      <c r="AO43" s="39" t="str">
        <f>IF(AN43=AD43,"Pass","Fail")</f>
        <v>Pass</v>
      </c>
      <c r="AP43" s="36"/>
      <c r="AQ43" s="36"/>
      <c r="AR43" s="36"/>
      <c r="AU43"/>
      <c r="AV43"/>
      <c r="AW43"/>
      <c r="AX43"/>
      <c r="AY43"/>
      <c r="AZ43"/>
      <c r="BA43"/>
      <c r="BB43"/>
      <c r="BC43"/>
      <c r="BD43"/>
    </row>
    <row r="44" spans="2:56" ht="13.5" thickBot="1">
      <c r="B44" s="40" t="s">
        <v>20</v>
      </c>
      <c r="C44" s="41">
        <f>SUM(C38:E41)</f>
        <v>-2923</v>
      </c>
      <c r="D44" s="42">
        <f>IFERROR(SUM(C38:E41)/SUM(C38:G41),0)</f>
        <v>0.52619261926192618</v>
      </c>
      <c r="E44" s="43"/>
      <c r="F44" s="43"/>
      <c r="G44" s="43"/>
      <c r="H44" s="42"/>
      <c r="I44" s="42"/>
      <c r="J44" s="43"/>
      <c r="K44" s="43"/>
      <c r="L44" s="43"/>
      <c r="M44" s="41">
        <f>SUM(M38:N41)</f>
        <v>-200</v>
      </c>
      <c r="N44" s="42">
        <f>IFERROR(SUM(M38:N41)/SUM(M38:Q41),0)</f>
        <v>3.6003600360036005E-2</v>
      </c>
      <c r="O44" s="39" t="str">
        <f>IF(N44&lt;=D44,"Pass","Fail")</f>
        <v>Pass</v>
      </c>
      <c r="P44" s="43"/>
      <c r="Q44" s="43"/>
      <c r="R44" s="42"/>
      <c r="S44" s="43"/>
      <c r="T44" s="43"/>
      <c r="U44" s="43"/>
      <c r="V44" s="43"/>
      <c r="W44" s="43"/>
      <c r="X44" s="40" t="s">
        <v>20</v>
      </c>
      <c r="Y44" s="41">
        <f>SUM(Y38:AA41)</f>
        <v>0</v>
      </c>
      <c r="Z44" s="42">
        <f>IFERROR(SUM(Y38:AA41)/SUM(Y38:AC41),0)</f>
        <v>0</v>
      </c>
      <c r="AA44" s="43"/>
      <c r="AB44" s="43"/>
      <c r="AC44" s="43"/>
      <c r="AD44" s="42"/>
      <c r="AE44" s="43"/>
      <c r="AF44" s="43"/>
      <c r="AG44" s="43"/>
      <c r="AH44" s="43"/>
      <c r="AI44" s="41">
        <f>SUM(AI38:AJ41)</f>
        <v>0</v>
      </c>
      <c r="AJ44" s="42">
        <f>IFERROR(SUM(AI38:AJ41)/SUM(AI38:AM41),0)</f>
        <v>0</v>
      </c>
      <c r="AK44" s="39" t="str">
        <f>IF(AJ44&lt;=Z44,"Pass","Fail")</f>
        <v>Pass</v>
      </c>
      <c r="AL44" s="43"/>
      <c r="AM44" s="43"/>
      <c r="AN44" s="42"/>
      <c r="AO44" s="43"/>
      <c r="AP44" s="43"/>
      <c r="AQ44" s="43"/>
      <c r="AR44" s="43"/>
      <c r="AU44"/>
      <c r="AV44"/>
      <c r="AW44"/>
      <c r="AX44"/>
      <c r="AY44"/>
      <c r="AZ44"/>
      <c r="BA44"/>
      <c r="BB44"/>
      <c r="BC44"/>
      <c r="BD44"/>
    </row>
    <row r="45" spans="2:56">
      <c r="B45" s="37" t="s">
        <v>19</v>
      </c>
      <c r="C45" s="36">
        <f>SUMPRODUCT(C38:G41,AU38:AY41)</f>
        <v>-2819716.2763788453</v>
      </c>
      <c r="M45" s="36">
        <f>SUMPRODUCT(M38:Q41,AZ38:BD41)</f>
        <v>-763963.03734244686</v>
      </c>
      <c r="X45" s="37" t="s">
        <v>19</v>
      </c>
      <c r="Y45" s="36">
        <f>SUMPRODUCT(Y38:AC41,AU38:AY41)</f>
        <v>0</v>
      </c>
      <c r="AI45" s="36">
        <f>SUMPRODUCT(AI38:AM41,AZ38:BD41)</f>
        <v>0</v>
      </c>
      <c r="AU45" s="49"/>
      <c r="AZ45" s="49"/>
    </row>
    <row r="46" spans="2:56" s="33" customFormat="1" ht="12.75" thickBot="1">
      <c r="B46" s="31"/>
      <c r="C46" s="32"/>
      <c r="D46" s="31"/>
      <c r="E46" s="31"/>
      <c r="F46" s="31"/>
      <c r="G46" s="32"/>
      <c r="H46" s="31"/>
      <c r="I46" s="31"/>
      <c r="J46" s="31"/>
      <c r="K46" s="31"/>
      <c r="L46" s="32" t="s">
        <v>23</v>
      </c>
      <c r="M46" s="50">
        <f>SUMPRODUCT(R38:V41,AZ38:BD41)+SUMPRODUCT(M38:Q41,AZ38:BD41)</f>
        <v>-716975.56116294663</v>
      </c>
      <c r="X46" s="31"/>
      <c r="Y46" s="32"/>
      <c r="Z46" s="31"/>
      <c r="AA46" s="31"/>
      <c r="AB46" s="31"/>
      <c r="AC46" s="32"/>
      <c r="AD46" s="31"/>
      <c r="AE46" s="31"/>
      <c r="AF46" s="31"/>
      <c r="AG46" s="31"/>
      <c r="AH46" s="32" t="s">
        <v>23</v>
      </c>
      <c r="AI46" s="50">
        <f>SUMPRODUCT(AN38:AR41,AZ38:BD41)+SUMPRODUCT(AI38:AM41,AZ38:BD41)</f>
        <v>0</v>
      </c>
    </row>
    <row r="47" spans="2:56" ht="13.5" thickBot="1">
      <c r="B47" s="3" t="s">
        <v>26</v>
      </c>
      <c r="C47" s="4"/>
      <c r="D47" s="4"/>
      <c r="E47" s="4"/>
      <c r="F47" s="5"/>
      <c r="L47"/>
      <c r="X47" s="3" t="s">
        <v>26</v>
      </c>
      <c r="Y47" s="4"/>
      <c r="Z47" s="4"/>
      <c r="AA47" s="4"/>
      <c r="AB47" s="5"/>
      <c r="AH47"/>
    </row>
    <row r="48" spans="2:56" ht="12.75" thickBot="1"/>
    <row r="49" spans="2:56">
      <c r="B49" s="165"/>
      <c r="C49" s="169" t="s">
        <v>3</v>
      </c>
      <c r="D49" s="169"/>
      <c r="E49" s="169"/>
      <c r="F49" s="169"/>
      <c r="G49" s="169"/>
      <c r="H49" s="169"/>
      <c r="I49" s="169"/>
      <c r="J49" s="169"/>
      <c r="K49" s="169"/>
      <c r="L49" s="169"/>
      <c r="M49" s="169" t="s">
        <v>4</v>
      </c>
      <c r="N49" s="169"/>
      <c r="O49" s="169"/>
      <c r="P49" s="169"/>
      <c r="Q49" s="169"/>
      <c r="R49" s="169"/>
      <c r="S49" s="169"/>
      <c r="T49" s="169"/>
      <c r="U49" s="169"/>
      <c r="V49" s="169"/>
      <c r="X49" s="165"/>
      <c r="Y49" s="169" t="s">
        <v>3</v>
      </c>
      <c r="Z49" s="169"/>
      <c r="AA49" s="169"/>
      <c r="AB49" s="169"/>
      <c r="AC49" s="169"/>
      <c r="AD49" s="169"/>
      <c r="AE49" s="169"/>
      <c r="AF49" s="169"/>
      <c r="AG49" s="169"/>
      <c r="AH49" s="169"/>
      <c r="AI49" s="169" t="s">
        <v>4</v>
      </c>
      <c r="AJ49" s="169"/>
      <c r="AK49" s="169"/>
      <c r="AL49" s="169"/>
      <c r="AM49" s="169"/>
      <c r="AN49" s="169"/>
      <c r="AO49" s="169"/>
      <c r="AP49" s="169"/>
      <c r="AQ49" s="169"/>
      <c r="AR49" s="169"/>
      <c r="AU49" s="170" t="s">
        <v>5</v>
      </c>
      <c r="AV49" s="169"/>
      <c r="AW49" s="169"/>
      <c r="AX49" s="169"/>
      <c r="AY49" s="169"/>
      <c r="AZ49" s="169"/>
      <c r="BA49" s="169"/>
      <c r="BB49" s="169"/>
      <c r="BC49" s="169"/>
      <c r="BD49" s="171"/>
    </row>
    <row r="50" spans="2:56">
      <c r="B50" s="166"/>
      <c r="C50" s="173" t="s">
        <v>6</v>
      </c>
      <c r="D50" s="173"/>
      <c r="E50" s="173"/>
      <c r="F50" s="173"/>
      <c r="G50" s="174"/>
      <c r="H50" s="172" t="s">
        <v>7</v>
      </c>
      <c r="I50" s="173"/>
      <c r="J50" s="173"/>
      <c r="K50" s="173"/>
      <c r="L50" s="175"/>
      <c r="M50" s="173" t="s">
        <v>6</v>
      </c>
      <c r="N50" s="173"/>
      <c r="O50" s="173"/>
      <c r="P50" s="173"/>
      <c r="Q50" s="174"/>
      <c r="R50" s="172" t="s">
        <v>7</v>
      </c>
      <c r="S50" s="173"/>
      <c r="T50" s="173"/>
      <c r="U50" s="173"/>
      <c r="V50" s="175"/>
      <c r="X50" s="166"/>
      <c r="Y50" s="173" t="s">
        <v>6</v>
      </c>
      <c r="Z50" s="173"/>
      <c r="AA50" s="173"/>
      <c r="AB50" s="173"/>
      <c r="AC50" s="174"/>
      <c r="AD50" s="172" t="s">
        <v>7</v>
      </c>
      <c r="AE50" s="173"/>
      <c r="AF50" s="173"/>
      <c r="AG50" s="173"/>
      <c r="AH50" s="175"/>
      <c r="AI50" s="173" t="s">
        <v>6</v>
      </c>
      <c r="AJ50" s="173"/>
      <c r="AK50" s="173"/>
      <c r="AL50" s="173"/>
      <c r="AM50" s="174"/>
      <c r="AN50" s="172" t="s">
        <v>7</v>
      </c>
      <c r="AO50" s="173"/>
      <c r="AP50" s="173"/>
      <c r="AQ50" s="173"/>
      <c r="AR50" s="175"/>
      <c r="AU50" s="176" t="s">
        <v>3</v>
      </c>
      <c r="AV50" s="173"/>
      <c r="AW50" s="173"/>
      <c r="AX50" s="173"/>
      <c r="AY50" s="174"/>
      <c r="AZ50" s="173" t="s">
        <v>8</v>
      </c>
      <c r="BA50" s="173"/>
      <c r="BB50" s="173"/>
      <c r="BC50" s="173"/>
      <c r="BD50" s="175"/>
    </row>
    <row r="51" spans="2:56">
      <c r="B51" s="167"/>
      <c r="C51" s="6" t="s">
        <v>9</v>
      </c>
      <c r="D51" s="7" t="s">
        <v>10</v>
      </c>
      <c r="E51" s="7" t="s">
        <v>11</v>
      </c>
      <c r="F51" s="7" t="s">
        <v>12</v>
      </c>
      <c r="G51" s="7" t="s">
        <v>13</v>
      </c>
      <c r="H51" s="7" t="s">
        <v>9</v>
      </c>
      <c r="I51" s="7" t="s">
        <v>10</v>
      </c>
      <c r="J51" s="7" t="s">
        <v>11</v>
      </c>
      <c r="K51" s="7" t="s">
        <v>12</v>
      </c>
      <c r="L51" s="8" t="s">
        <v>13</v>
      </c>
      <c r="M51" s="6" t="s">
        <v>9</v>
      </c>
      <c r="N51" s="7" t="s">
        <v>10</v>
      </c>
      <c r="O51" s="7" t="s">
        <v>11</v>
      </c>
      <c r="P51" s="7" t="s">
        <v>12</v>
      </c>
      <c r="Q51" s="7" t="s">
        <v>13</v>
      </c>
      <c r="R51" s="7" t="s">
        <v>9</v>
      </c>
      <c r="S51" s="7" t="s">
        <v>10</v>
      </c>
      <c r="T51" s="7" t="s">
        <v>11</v>
      </c>
      <c r="U51" s="7" t="s">
        <v>12</v>
      </c>
      <c r="V51" s="8" t="s">
        <v>13</v>
      </c>
      <c r="X51" s="167"/>
      <c r="Y51" s="6" t="s">
        <v>9</v>
      </c>
      <c r="Z51" s="7" t="s">
        <v>10</v>
      </c>
      <c r="AA51" s="7" t="s">
        <v>11</v>
      </c>
      <c r="AB51" s="7" t="s">
        <v>12</v>
      </c>
      <c r="AC51" s="7" t="s">
        <v>13</v>
      </c>
      <c r="AD51" s="7" t="s">
        <v>9</v>
      </c>
      <c r="AE51" s="7" t="s">
        <v>10</v>
      </c>
      <c r="AF51" s="7" t="s">
        <v>11</v>
      </c>
      <c r="AG51" s="7" t="s">
        <v>12</v>
      </c>
      <c r="AH51" s="8" t="s">
        <v>13</v>
      </c>
      <c r="AI51" s="6" t="s">
        <v>9</v>
      </c>
      <c r="AJ51" s="7" t="s">
        <v>10</v>
      </c>
      <c r="AK51" s="7" t="s">
        <v>11</v>
      </c>
      <c r="AL51" s="7" t="s">
        <v>12</v>
      </c>
      <c r="AM51" s="7" t="s">
        <v>13</v>
      </c>
      <c r="AN51" s="7" t="s">
        <v>9</v>
      </c>
      <c r="AO51" s="7" t="s">
        <v>10</v>
      </c>
      <c r="AP51" s="7" t="s">
        <v>11</v>
      </c>
      <c r="AQ51" s="7" t="s">
        <v>12</v>
      </c>
      <c r="AR51" s="8" t="s">
        <v>13</v>
      </c>
      <c r="AU51" s="9" t="s">
        <v>9</v>
      </c>
      <c r="AV51" s="7" t="s">
        <v>10</v>
      </c>
      <c r="AW51" s="7" t="s">
        <v>11</v>
      </c>
      <c r="AX51" s="7" t="s">
        <v>12</v>
      </c>
      <c r="AY51" s="7" t="s">
        <v>13</v>
      </c>
      <c r="AZ51" s="6" t="s">
        <v>9</v>
      </c>
      <c r="BA51" s="7" t="s">
        <v>10</v>
      </c>
      <c r="BB51" s="7" t="s">
        <v>11</v>
      </c>
      <c r="BC51" s="7" t="s">
        <v>12</v>
      </c>
      <c r="BD51" s="8" t="s">
        <v>13</v>
      </c>
    </row>
    <row r="52" spans="2:56">
      <c r="B52" s="10" t="s">
        <v>14</v>
      </c>
      <c r="C52" s="11">
        <v>0</v>
      </c>
      <c r="D52" s="142" t="s">
        <v>44</v>
      </c>
      <c r="E52" s="12">
        <v>0</v>
      </c>
      <c r="F52" s="12">
        <v>-39</v>
      </c>
      <c r="G52" s="13">
        <v>-164</v>
      </c>
      <c r="H52" s="14">
        <v>438</v>
      </c>
      <c r="I52" s="12">
        <v>0</v>
      </c>
      <c r="J52" s="12">
        <v>0</v>
      </c>
      <c r="K52" s="12">
        <v>0</v>
      </c>
      <c r="L52" s="15">
        <v>0</v>
      </c>
      <c r="M52" s="11">
        <v>0</v>
      </c>
      <c r="N52" s="12">
        <v>0</v>
      </c>
      <c r="O52" s="12">
        <v>-21</v>
      </c>
      <c r="P52" s="12">
        <v>-26</v>
      </c>
      <c r="Q52" s="13">
        <v>-5</v>
      </c>
      <c r="R52" s="14">
        <v>52</v>
      </c>
      <c r="S52" s="12">
        <v>0</v>
      </c>
      <c r="T52" s="12">
        <v>0</v>
      </c>
      <c r="U52" s="12">
        <v>0</v>
      </c>
      <c r="V52" s="15">
        <v>0</v>
      </c>
      <c r="X52" s="10" t="s">
        <v>14</v>
      </c>
      <c r="Y52" s="11">
        <v>0</v>
      </c>
      <c r="Z52" s="12">
        <v>0</v>
      </c>
      <c r="AA52" s="12">
        <v>0</v>
      </c>
      <c r="AB52" s="12">
        <v>0</v>
      </c>
      <c r="AC52" s="13">
        <v>0</v>
      </c>
      <c r="AD52" s="14">
        <v>0</v>
      </c>
      <c r="AE52" s="12">
        <v>0</v>
      </c>
      <c r="AF52" s="12">
        <v>0</v>
      </c>
      <c r="AG52" s="12">
        <v>0</v>
      </c>
      <c r="AH52" s="15">
        <v>0</v>
      </c>
      <c r="AI52" s="11">
        <v>0</v>
      </c>
      <c r="AJ52" s="12">
        <v>0</v>
      </c>
      <c r="AK52" s="12">
        <v>0</v>
      </c>
      <c r="AL52" s="12">
        <v>0</v>
      </c>
      <c r="AM52" s="13">
        <v>0</v>
      </c>
      <c r="AN52" s="14">
        <v>0</v>
      </c>
      <c r="AO52" s="12">
        <v>0</v>
      </c>
      <c r="AP52" s="12">
        <v>0</v>
      </c>
      <c r="AQ52" s="12">
        <v>0</v>
      </c>
      <c r="AR52" s="15">
        <v>0</v>
      </c>
      <c r="AU52" s="16">
        <v>7.9715561178468546</v>
      </c>
      <c r="AV52" s="12">
        <v>34.285483913191129</v>
      </c>
      <c r="AW52" s="12">
        <v>98.95658875228375</v>
      </c>
      <c r="AX52" s="12">
        <v>221.50390747395525</v>
      </c>
      <c r="AY52" s="15">
        <v>421.44647691703619</v>
      </c>
      <c r="AZ52" s="16">
        <v>28.911581442180616</v>
      </c>
      <c r="BA52" s="12">
        <v>43.046265020453873</v>
      </c>
      <c r="BB52" s="12">
        <v>76.109701265846752</v>
      </c>
      <c r="BC52" s="12">
        <v>123.26059320947023</v>
      </c>
      <c r="BD52" s="15">
        <v>289.12074471190505</v>
      </c>
    </row>
    <row r="53" spans="2:56">
      <c r="B53" s="17" t="s">
        <v>15</v>
      </c>
      <c r="C53" s="18">
        <v>0</v>
      </c>
      <c r="D53" s="141" t="s">
        <v>44</v>
      </c>
      <c r="E53" s="19">
        <v>0</v>
      </c>
      <c r="F53" s="141">
        <v>-156</v>
      </c>
      <c r="G53" s="20">
        <v>-328</v>
      </c>
      <c r="H53" s="21">
        <v>313</v>
      </c>
      <c r="I53" s="19">
        <v>0</v>
      </c>
      <c r="J53" s="19">
        <v>0</v>
      </c>
      <c r="K53" s="19">
        <v>0</v>
      </c>
      <c r="L53" s="22">
        <v>0</v>
      </c>
      <c r="M53" s="18">
        <v>0</v>
      </c>
      <c r="N53" s="19">
        <v>0</v>
      </c>
      <c r="O53" s="19">
        <v>-279</v>
      </c>
      <c r="P53" s="19">
        <v>-164</v>
      </c>
      <c r="Q53" s="20">
        <v>-28</v>
      </c>
      <c r="R53" s="21">
        <v>471</v>
      </c>
      <c r="S53" s="19">
        <v>0</v>
      </c>
      <c r="T53" s="19">
        <v>0</v>
      </c>
      <c r="U53" s="19">
        <v>0</v>
      </c>
      <c r="V53" s="22">
        <v>0</v>
      </c>
      <c r="X53" s="17" t="s">
        <v>15</v>
      </c>
      <c r="Y53" s="18">
        <v>0</v>
      </c>
      <c r="Z53" s="19">
        <v>0</v>
      </c>
      <c r="AA53" s="19">
        <v>0</v>
      </c>
      <c r="AB53" s="19">
        <v>0</v>
      </c>
      <c r="AC53" s="20">
        <v>0</v>
      </c>
      <c r="AD53" s="21">
        <v>0</v>
      </c>
      <c r="AE53" s="19">
        <v>0</v>
      </c>
      <c r="AF53" s="19">
        <v>0</v>
      </c>
      <c r="AG53" s="19">
        <v>0</v>
      </c>
      <c r="AH53" s="22">
        <v>0</v>
      </c>
      <c r="AI53" s="18">
        <v>0</v>
      </c>
      <c r="AJ53" s="19">
        <v>0</v>
      </c>
      <c r="AK53" s="19">
        <v>0</v>
      </c>
      <c r="AL53" s="19">
        <v>0</v>
      </c>
      <c r="AM53" s="20">
        <v>0</v>
      </c>
      <c r="AN53" s="21">
        <v>0</v>
      </c>
      <c r="AO53" s="19">
        <v>0</v>
      </c>
      <c r="AP53" s="19">
        <v>0</v>
      </c>
      <c r="AQ53" s="19">
        <v>0</v>
      </c>
      <c r="AR53" s="22">
        <v>0</v>
      </c>
      <c r="AU53" s="23">
        <v>11.387937311209793</v>
      </c>
      <c r="AV53" s="19">
        <v>48.979262733130192</v>
      </c>
      <c r="AW53" s="19">
        <v>141.36655536040536</v>
      </c>
      <c r="AX53" s="19">
        <v>316.43415353422182</v>
      </c>
      <c r="AY53" s="22">
        <v>602.06639559576604</v>
      </c>
      <c r="AZ53" s="23">
        <v>41.30225920311517</v>
      </c>
      <c r="BA53" s="19">
        <v>61.494664314934106</v>
      </c>
      <c r="BB53" s="19">
        <v>108.72814466549536</v>
      </c>
      <c r="BC53" s="19">
        <v>176.08656172781463</v>
      </c>
      <c r="BD53" s="22">
        <v>413.02963530272154</v>
      </c>
    </row>
    <row r="54" spans="2:56">
      <c r="B54" s="17" t="s">
        <v>16</v>
      </c>
      <c r="C54" s="18">
        <v>0</v>
      </c>
      <c r="D54" s="141" t="s">
        <v>44</v>
      </c>
      <c r="E54" s="19">
        <v>0</v>
      </c>
      <c r="F54" s="19">
        <v>-24</v>
      </c>
      <c r="G54" s="20">
        <v>-39</v>
      </c>
      <c r="H54" s="21">
        <v>31</v>
      </c>
      <c r="I54" s="19">
        <v>0</v>
      </c>
      <c r="J54" s="19">
        <v>0</v>
      </c>
      <c r="K54" s="19">
        <v>0</v>
      </c>
      <c r="L54" s="22">
        <v>0</v>
      </c>
      <c r="M54" s="18">
        <v>0</v>
      </c>
      <c r="N54" s="19">
        <v>-197</v>
      </c>
      <c r="O54" s="19">
        <v>-41</v>
      </c>
      <c r="P54" s="19">
        <v>-19</v>
      </c>
      <c r="Q54" s="20">
        <v>-2</v>
      </c>
      <c r="R54" s="21">
        <v>259</v>
      </c>
      <c r="S54" s="19">
        <v>0</v>
      </c>
      <c r="T54" s="19">
        <v>0</v>
      </c>
      <c r="U54" s="19">
        <v>0</v>
      </c>
      <c r="V54" s="22">
        <v>0</v>
      </c>
      <c r="X54" s="17" t="s">
        <v>16</v>
      </c>
      <c r="Y54" s="18">
        <v>0</v>
      </c>
      <c r="Z54" s="19">
        <v>0</v>
      </c>
      <c r="AA54" s="19">
        <v>0</v>
      </c>
      <c r="AB54" s="19">
        <v>0</v>
      </c>
      <c r="AC54" s="20">
        <v>0</v>
      </c>
      <c r="AD54" s="21">
        <v>0</v>
      </c>
      <c r="AE54" s="19">
        <v>0</v>
      </c>
      <c r="AF54" s="19">
        <v>0</v>
      </c>
      <c r="AG54" s="19">
        <v>0</v>
      </c>
      <c r="AH54" s="22">
        <v>0</v>
      </c>
      <c r="AI54" s="18">
        <v>0</v>
      </c>
      <c r="AJ54" s="19">
        <v>0</v>
      </c>
      <c r="AK54" s="19">
        <v>0</v>
      </c>
      <c r="AL54" s="19">
        <v>0</v>
      </c>
      <c r="AM54" s="20">
        <v>0</v>
      </c>
      <c r="AN54" s="21">
        <v>0</v>
      </c>
      <c r="AO54" s="19">
        <v>0</v>
      </c>
      <c r="AP54" s="19">
        <v>0</v>
      </c>
      <c r="AQ54" s="19">
        <v>0</v>
      </c>
      <c r="AR54" s="22">
        <v>0</v>
      </c>
      <c r="AU54" s="23">
        <v>17.081905966814691</v>
      </c>
      <c r="AV54" s="19">
        <v>73.468894099695291</v>
      </c>
      <c r="AW54" s="19">
        <v>212.04983304060804</v>
      </c>
      <c r="AX54" s="19">
        <v>474.6512303013327</v>
      </c>
      <c r="AY54" s="22">
        <v>903.09959339364912</v>
      </c>
      <c r="AZ54" s="23">
        <v>61.953388804672755</v>
      </c>
      <c r="BA54" s="19">
        <v>92.241996472401155</v>
      </c>
      <c r="BB54" s="19">
        <v>163.09221699824306</v>
      </c>
      <c r="BC54" s="19">
        <v>264.12984259172197</v>
      </c>
      <c r="BD54" s="22">
        <v>619.54445295408232</v>
      </c>
    </row>
    <row r="55" spans="2:56" ht="12.75" thickBot="1">
      <c r="B55" s="24" t="s">
        <v>17</v>
      </c>
      <c r="C55" s="25">
        <v>0</v>
      </c>
      <c r="D55" s="143" t="s">
        <v>44</v>
      </c>
      <c r="E55" s="26">
        <v>0</v>
      </c>
      <c r="F55" s="26">
        <v>-16</v>
      </c>
      <c r="G55" s="27">
        <v>-16</v>
      </c>
      <c r="H55" s="28">
        <v>0</v>
      </c>
      <c r="I55" s="26">
        <v>0</v>
      </c>
      <c r="J55" s="26">
        <v>0</v>
      </c>
      <c r="K55" s="26">
        <v>0</v>
      </c>
      <c r="L55" s="29">
        <v>0</v>
      </c>
      <c r="M55" s="25">
        <v>0</v>
      </c>
      <c r="N55" s="26">
        <v>0</v>
      </c>
      <c r="O55" s="26">
        <v>0</v>
      </c>
      <c r="P55" s="26">
        <v>0</v>
      </c>
      <c r="Q55" s="27">
        <v>0</v>
      </c>
      <c r="R55" s="28">
        <v>0</v>
      </c>
      <c r="S55" s="26">
        <v>0</v>
      </c>
      <c r="T55" s="26">
        <v>0</v>
      </c>
      <c r="U55" s="26">
        <v>0</v>
      </c>
      <c r="V55" s="29">
        <v>0</v>
      </c>
      <c r="X55" s="24" t="s">
        <v>17</v>
      </c>
      <c r="Y55" s="25">
        <v>0</v>
      </c>
      <c r="Z55" s="26">
        <v>0</v>
      </c>
      <c r="AA55" s="26">
        <v>0</v>
      </c>
      <c r="AB55" s="26">
        <v>0</v>
      </c>
      <c r="AC55" s="27">
        <v>0</v>
      </c>
      <c r="AD55" s="28">
        <v>0</v>
      </c>
      <c r="AE55" s="26">
        <v>0</v>
      </c>
      <c r="AF55" s="26">
        <v>0</v>
      </c>
      <c r="AG55" s="26">
        <v>0</v>
      </c>
      <c r="AH55" s="29">
        <v>0</v>
      </c>
      <c r="AI55" s="25">
        <v>0</v>
      </c>
      <c r="AJ55" s="26">
        <v>0</v>
      </c>
      <c r="AK55" s="26">
        <v>0</v>
      </c>
      <c r="AL55" s="26">
        <v>0</v>
      </c>
      <c r="AM55" s="27">
        <v>0</v>
      </c>
      <c r="AN55" s="28">
        <v>0</v>
      </c>
      <c r="AO55" s="26">
        <v>0</v>
      </c>
      <c r="AP55" s="26">
        <v>0</v>
      </c>
      <c r="AQ55" s="26">
        <v>0</v>
      </c>
      <c r="AR55" s="29">
        <v>0</v>
      </c>
      <c r="AU55" s="30">
        <v>28.469843278024481</v>
      </c>
      <c r="AV55" s="26">
        <v>122.44815683282546</v>
      </c>
      <c r="AW55" s="26">
        <v>353.41638840101336</v>
      </c>
      <c r="AX55" s="26">
        <v>791.08538383555447</v>
      </c>
      <c r="AY55" s="29">
        <v>1505.1659889894149</v>
      </c>
      <c r="AZ55" s="30">
        <v>103.25564800778793</v>
      </c>
      <c r="BA55" s="26">
        <v>153.73666078733527</v>
      </c>
      <c r="BB55" s="26">
        <v>271.82036166373842</v>
      </c>
      <c r="BC55" s="26">
        <v>440.21640431953659</v>
      </c>
      <c r="BD55" s="29">
        <v>1032.5740882568039</v>
      </c>
    </row>
    <row r="56" spans="2:56" ht="12.75" thickBot="1">
      <c r="B56" s="31"/>
      <c r="C56" s="144" t="s">
        <v>43</v>
      </c>
      <c r="D56" s="31"/>
      <c r="E56" s="31"/>
      <c r="F56" s="31"/>
      <c r="G56" s="32"/>
      <c r="H56" s="31"/>
      <c r="I56" s="31"/>
      <c r="J56" s="31"/>
      <c r="K56" s="31"/>
      <c r="L56" s="32"/>
      <c r="M56" s="33"/>
      <c r="N56" s="33"/>
      <c r="O56" s="33"/>
      <c r="P56" s="33"/>
      <c r="Q56" s="33"/>
      <c r="R56" s="33"/>
      <c r="S56" s="33"/>
      <c r="T56" s="33"/>
      <c r="U56" s="33"/>
      <c r="V56" s="33"/>
      <c r="X56" s="31"/>
      <c r="Y56" s="32"/>
      <c r="Z56" s="31"/>
      <c r="AA56" s="31"/>
      <c r="AB56" s="31"/>
      <c r="AC56" s="32"/>
      <c r="AD56" s="31"/>
      <c r="AE56" s="31"/>
      <c r="AF56" s="31"/>
      <c r="AG56" s="31"/>
      <c r="AH56" s="32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2:56" ht="13.5" thickBot="1">
      <c r="B57" s="34" t="s">
        <v>18</v>
      </c>
      <c r="C57" s="35">
        <f>SUM(C52:G55)</f>
        <v>-782</v>
      </c>
      <c r="D57" s="35"/>
      <c r="E57" s="36"/>
      <c r="F57" s="36"/>
      <c r="G57" s="36"/>
      <c r="H57" s="35">
        <f>SUM(H52:L55)</f>
        <v>782</v>
      </c>
      <c r="I57" s="35"/>
      <c r="J57" s="38"/>
      <c r="K57" s="38"/>
      <c r="L57" s="34"/>
      <c r="M57" s="35">
        <f>SUM(M52:Q55)</f>
        <v>-782</v>
      </c>
      <c r="N57" s="39" t="str">
        <f>IF(M57=C57,"Pass","Fail")</f>
        <v>Pass</v>
      </c>
      <c r="O57" s="36"/>
      <c r="P57" s="36"/>
      <c r="Q57" s="36"/>
      <c r="R57" s="35">
        <f>SUM(R52:V55)</f>
        <v>782</v>
      </c>
      <c r="S57" s="39" t="str">
        <f>IF(R57=H57,"Pass","Fail")</f>
        <v>Pass</v>
      </c>
      <c r="T57" s="36"/>
      <c r="U57" s="36"/>
      <c r="V57" s="36"/>
      <c r="W57" s="36"/>
      <c r="X57" s="34" t="s">
        <v>18</v>
      </c>
      <c r="Y57" s="35">
        <f>SUM(Y52:AC55)</f>
        <v>0</v>
      </c>
      <c r="Z57" s="35"/>
      <c r="AA57" s="36"/>
      <c r="AB57" s="36"/>
      <c r="AC57" s="36"/>
      <c r="AD57" s="35">
        <f>SUM(AD52:AH55)</f>
        <v>0</v>
      </c>
      <c r="AE57" s="35"/>
      <c r="AF57" s="38"/>
      <c r="AG57" s="38"/>
      <c r="AH57" s="34"/>
      <c r="AI57" s="35">
        <f>SUM(AI52:AM55)</f>
        <v>0</v>
      </c>
      <c r="AJ57" s="39" t="str">
        <f>IF(AI57=Y57,"Pass","Fail")</f>
        <v>Pass</v>
      </c>
      <c r="AK57" s="36"/>
      <c r="AL57" s="36"/>
      <c r="AM57" s="36"/>
      <c r="AN57" s="35">
        <f>SUM(AN52:AR55)</f>
        <v>0</v>
      </c>
      <c r="AO57" s="39" t="str">
        <f>IF(AN57=AD57,"Pass","Fail")</f>
        <v>Pass</v>
      </c>
      <c r="AP57" s="36"/>
      <c r="AQ57" s="36"/>
      <c r="AR57" s="36"/>
      <c r="AU57"/>
      <c r="AV57"/>
      <c r="AW57"/>
      <c r="AX57"/>
      <c r="AY57"/>
      <c r="AZ57"/>
      <c r="BA57"/>
      <c r="BB57"/>
      <c r="BC57"/>
      <c r="BD57"/>
    </row>
    <row r="58" spans="2:56" ht="13.5" thickBot="1">
      <c r="B58" s="40" t="s">
        <v>20</v>
      </c>
      <c r="C58" s="41">
        <f>SUM(C52:E55)</f>
        <v>0</v>
      </c>
      <c r="D58" s="42">
        <f>IFERROR(SUM(C52:E55)/SUM(C52:G55),0)</f>
        <v>0</v>
      </c>
      <c r="E58" s="43"/>
      <c r="F58" s="43"/>
      <c r="G58" s="43"/>
      <c r="H58" s="42"/>
      <c r="I58" s="42"/>
      <c r="J58" s="43"/>
      <c r="K58" s="43"/>
      <c r="L58" s="43"/>
      <c r="M58" s="41">
        <f>SUM(M52:N55)</f>
        <v>-197</v>
      </c>
      <c r="N58" s="42">
        <f>IFERROR(SUM(M52:N55)/SUM(M52:Q55),0)</f>
        <v>0.25191815856777494</v>
      </c>
      <c r="O58" s="39" t="str">
        <f>IF(N58&lt;=D58,"Pass","Fail")</f>
        <v>Fail</v>
      </c>
      <c r="P58" s="43"/>
      <c r="Q58" s="43"/>
      <c r="R58" s="42"/>
      <c r="S58" s="43"/>
      <c r="T58" s="43"/>
      <c r="U58" s="43"/>
      <c r="V58" s="43"/>
      <c r="W58" s="43"/>
      <c r="X58" s="40" t="s">
        <v>20</v>
      </c>
      <c r="Y58" s="41">
        <f>SUM(Y52:AA55)</f>
        <v>0</v>
      </c>
      <c r="Z58" s="42">
        <f>IFERROR(SUM(Y52:AA55)/SUM(Y52:AC55),0)</f>
        <v>0</v>
      </c>
      <c r="AA58" s="43"/>
      <c r="AB58" s="43"/>
      <c r="AC58" s="43"/>
      <c r="AD58" s="42"/>
      <c r="AE58" s="43"/>
      <c r="AF58" s="43"/>
      <c r="AG58" s="43"/>
      <c r="AH58" s="43"/>
      <c r="AI58" s="41">
        <f>SUM(AI52:AJ55)</f>
        <v>0</v>
      </c>
      <c r="AJ58" s="42">
        <f>IFERROR(SUM(AI52:AJ55)/SUM(AI52:AM55),0)</f>
        <v>0</v>
      </c>
      <c r="AK58" s="39" t="str">
        <f>IF(AJ58&lt;=Z58,"Pass","Fail")</f>
        <v>Pass</v>
      </c>
      <c r="AL58" s="43"/>
      <c r="AM58" s="43"/>
      <c r="AN58" s="42"/>
      <c r="AO58" s="43"/>
      <c r="AP58" s="43"/>
      <c r="AQ58" s="43"/>
      <c r="AR58" s="43"/>
      <c r="AU58"/>
      <c r="AV58"/>
      <c r="AW58"/>
      <c r="AX58"/>
      <c r="AY58"/>
      <c r="AZ58"/>
      <c r="BA58"/>
      <c r="BB58"/>
      <c r="BC58"/>
      <c r="BD58"/>
    </row>
    <row r="59" spans="2:56">
      <c r="B59" s="37" t="s">
        <v>19</v>
      </c>
      <c r="C59" s="36">
        <f>SUMPRODUCT(C52:G55,AU52:AY55)</f>
        <v>-407949.91594741185</v>
      </c>
      <c r="M59" s="36">
        <f>SUMPRODUCT(M52:Q55,AZ52:BD55)</f>
        <v>-108142.87126424142</v>
      </c>
      <c r="X59" s="37" t="s">
        <v>19</v>
      </c>
      <c r="Y59" s="36">
        <f>SUMPRODUCT(Y52:AC55,AU52:AY55)</f>
        <v>0</v>
      </c>
      <c r="AI59" s="36">
        <f>SUMPRODUCT(AI52:AM55,AZ52:BD55)</f>
        <v>0</v>
      </c>
      <c r="AU59" s="49"/>
      <c r="AZ59" s="49"/>
    </row>
    <row r="60" spans="2:56" s="33" customFormat="1" ht="12.75" thickBot="1">
      <c r="B60" s="31"/>
      <c r="C60" s="32"/>
      <c r="D60" s="31"/>
      <c r="E60" s="31"/>
      <c r="F60" s="31"/>
      <c r="G60" s="32"/>
      <c r="H60" s="31"/>
      <c r="I60" s="31"/>
      <c r="J60" s="31"/>
      <c r="K60" s="31"/>
      <c r="L60" s="32" t="s">
        <v>23</v>
      </c>
      <c r="M60" s="50">
        <f>SUMPRODUCT(R52:V55,AZ52:BD55)+SUMPRODUCT(M52:Q55,AZ52:BD55)</f>
        <v>-71140.17724417054</v>
      </c>
      <c r="X60" s="31"/>
      <c r="Y60" s="32"/>
      <c r="Z60" s="31"/>
      <c r="AA60" s="31"/>
      <c r="AB60" s="31"/>
      <c r="AC60" s="32"/>
      <c r="AD60" s="31"/>
      <c r="AE60" s="31"/>
      <c r="AF60" s="31"/>
      <c r="AG60" s="31"/>
      <c r="AH60" s="32" t="s">
        <v>23</v>
      </c>
      <c r="AI60" s="50">
        <f>SUMPRODUCT(AN52:AR55,AZ52:BD55)+SUMPRODUCT(AI52:AM55,AZ52:BD55)</f>
        <v>0</v>
      </c>
    </row>
    <row r="61" spans="2:56" ht="13.5" thickBot="1">
      <c r="B61" s="3" t="s">
        <v>27</v>
      </c>
      <c r="C61" s="4"/>
      <c r="D61" s="4"/>
      <c r="E61" s="4"/>
      <c r="F61" s="5"/>
      <c r="L61"/>
      <c r="X61" s="3" t="s">
        <v>27</v>
      </c>
      <c r="Y61" s="4"/>
      <c r="Z61" s="4"/>
      <c r="AA61" s="4"/>
      <c r="AB61" s="5"/>
      <c r="AH61"/>
    </row>
    <row r="62" spans="2:56" ht="12.75" thickBot="1"/>
    <row r="63" spans="2:56">
      <c r="B63" s="165"/>
      <c r="C63" s="169" t="s">
        <v>3</v>
      </c>
      <c r="D63" s="169"/>
      <c r="E63" s="169"/>
      <c r="F63" s="169"/>
      <c r="G63" s="169"/>
      <c r="H63" s="169"/>
      <c r="I63" s="169"/>
      <c r="J63" s="169"/>
      <c r="K63" s="169"/>
      <c r="L63" s="169"/>
      <c r="M63" s="169" t="s">
        <v>4</v>
      </c>
      <c r="N63" s="169"/>
      <c r="O63" s="169"/>
      <c r="P63" s="169"/>
      <c r="Q63" s="169"/>
      <c r="R63" s="169"/>
      <c r="S63" s="169"/>
      <c r="T63" s="169"/>
      <c r="U63" s="169"/>
      <c r="V63" s="169"/>
      <c r="X63" s="165"/>
      <c r="Y63" s="169" t="s">
        <v>3</v>
      </c>
      <c r="Z63" s="169"/>
      <c r="AA63" s="169"/>
      <c r="AB63" s="169"/>
      <c r="AC63" s="169"/>
      <c r="AD63" s="169"/>
      <c r="AE63" s="169"/>
      <c r="AF63" s="169"/>
      <c r="AG63" s="169"/>
      <c r="AH63" s="169"/>
      <c r="AI63" s="169" t="s">
        <v>4</v>
      </c>
      <c r="AJ63" s="169"/>
      <c r="AK63" s="169"/>
      <c r="AL63" s="169"/>
      <c r="AM63" s="169"/>
      <c r="AN63" s="169"/>
      <c r="AO63" s="169"/>
      <c r="AP63" s="169"/>
      <c r="AQ63" s="169"/>
      <c r="AR63" s="169"/>
      <c r="AU63" s="170" t="s">
        <v>5</v>
      </c>
      <c r="AV63" s="169"/>
      <c r="AW63" s="169"/>
      <c r="AX63" s="169"/>
      <c r="AY63" s="169"/>
      <c r="AZ63" s="169"/>
      <c r="BA63" s="169"/>
      <c r="BB63" s="169"/>
      <c r="BC63" s="169"/>
      <c r="BD63" s="171"/>
    </row>
    <row r="64" spans="2:56">
      <c r="B64" s="166"/>
      <c r="C64" s="173" t="s">
        <v>6</v>
      </c>
      <c r="D64" s="173"/>
      <c r="E64" s="173"/>
      <c r="F64" s="173"/>
      <c r="G64" s="174"/>
      <c r="H64" s="172" t="s">
        <v>7</v>
      </c>
      <c r="I64" s="173"/>
      <c r="J64" s="173"/>
      <c r="K64" s="173"/>
      <c r="L64" s="175"/>
      <c r="M64" s="173" t="s">
        <v>6</v>
      </c>
      <c r="N64" s="173"/>
      <c r="O64" s="173"/>
      <c r="P64" s="173"/>
      <c r="Q64" s="174"/>
      <c r="R64" s="172" t="s">
        <v>7</v>
      </c>
      <c r="S64" s="173"/>
      <c r="T64" s="173"/>
      <c r="U64" s="173"/>
      <c r="V64" s="175"/>
      <c r="X64" s="166"/>
      <c r="Y64" s="173" t="s">
        <v>6</v>
      </c>
      <c r="Z64" s="173"/>
      <c r="AA64" s="173"/>
      <c r="AB64" s="173"/>
      <c r="AC64" s="174"/>
      <c r="AD64" s="172" t="s">
        <v>7</v>
      </c>
      <c r="AE64" s="173"/>
      <c r="AF64" s="173"/>
      <c r="AG64" s="173"/>
      <c r="AH64" s="175"/>
      <c r="AI64" s="173" t="s">
        <v>6</v>
      </c>
      <c r="AJ64" s="173"/>
      <c r="AK64" s="173"/>
      <c r="AL64" s="173"/>
      <c r="AM64" s="174"/>
      <c r="AN64" s="172" t="s">
        <v>7</v>
      </c>
      <c r="AO64" s="173"/>
      <c r="AP64" s="173"/>
      <c r="AQ64" s="173"/>
      <c r="AR64" s="175"/>
      <c r="AU64" s="176" t="s">
        <v>3</v>
      </c>
      <c r="AV64" s="173"/>
      <c r="AW64" s="173"/>
      <c r="AX64" s="173"/>
      <c r="AY64" s="174"/>
      <c r="AZ64" s="173" t="s">
        <v>8</v>
      </c>
      <c r="BA64" s="173"/>
      <c r="BB64" s="173"/>
      <c r="BC64" s="173"/>
      <c r="BD64" s="175"/>
    </row>
    <row r="65" spans="2:56">
      <c r="B65" s="167"/>
      <c r="C65" s="6" t="s">
        <v>9</v>
      </c>
      <c r="D65" s="7" t="s">
        <v>10</v>
      </c>
      <c r="E65" s="7" t="s">
        <v>11</v>
      </c>
      <c r="F65" s="7" t="s">
        <v>12</v>
      </c>
      <c r="G65" s="7" t="s">
        <v>13</v>
      </c>
      <c r="H65" s="7" t="s">
        <v>9</v>
      </c>
      <c r="I65" s="7" t="s">
        <v>10</v>
      </c>
      <c r="J65" s="7" t="s">
        <v>11</v>
      </c>
      <c r="K65" s="7" t="s">
        <v>12</v>
      </c>
      <c r="L65" s="8" t="s">
        <v>13</v>
      </c>
      <c r="M65" s="6" t="s">
        <v>9</v>
      </c>
      <c r="N65" s="7" t="s">
        <v>10</v>
      </c>
      <c r="O65" s="7" t="s">
        <v>11</v>
      </c>
      <c r="P65" s="7" t="s">
        <v>12</v>
      </c>
      <c r="Q65" s="7" t="s">
        <v>13</v>
      </c>
      <c r="R65" s="7" t="s">
        <v>9</v>
      </c>
      <c r="S65" s="7" t="s">
        <v>10</v>
      </c>
      <c r="T65" s="7" t="s">
        <v>11</v>
      </c>
      <c r="U65" s="7" t="s">
        <v>12</v>
      </c>
      <c r="V65" s="8" t="s">
        <v>13</v>
      </c>
      <c r="X65" s="167"/>
      <c r="Y65" s="6" t="s">
        <v>9</v>
      </c>
      <c r="Z65" s="7" t="s">
        <v>10</v>
      </c>
      <c r="AA65" s="7" t="s">
        <v>11</v>
      </c>
      <c r="AB65" s="7" t="s">
        <v>12</v>
      </c>
      <c r="AC65" s="7" t="s">
        <v>13</v>
      </c>
      <c r="AD65" s="7" t="s">
        <v>9</v>
      </c>
      <c r="AE65" s="7" t="s">
        <v>10</v>
      </c>
      <c r="AF65" s="7" t="s">
        <v>11</v>
      </c>
      <c r="AG65" s="7" t="s">
        <v>12</v>
      </c>
      <c r="AH65" s="8" t="s">
        <v>13</v>
      </c>
      <c r="AI65" s="6" t="s">
        <v>9</v>
      </c>
      <c r="AJ65" s="7" t="s">
        <v>10</v>
      </c>
      <c r="AK65" s="7" t="s">
        <v>11</v>
      </c>
      <c r="AL65" s="7" t="s">
        <v>12</v>
      </c>
      <c r="AM65" s="7" t="s">
        <v>13</v>
      </c>
      <c r="AN65" s="7" t="s">
        <v>9</v>
      </c>
      <c r="AO65" s="7" t="s">
        <v>10</v>
      </c>
      <c r="AP65" s="7" t="s">
        <v>11</v>
      </c>
      <c r="AQ65" s="7" t="s">
        <v>12</v>
      </c>
      <c r="AR65" s="8" t="s">
        <v>13</v>
      </c>
      <c r="AU65" s="9" t="s">
        <v>9</v>
      </c>
      <c r="AV65" s="7" t="s">
        <v>10</v>
      </c>
      <c r="AW65" s="7" t="s">
        <v>11</v>
      </c>
      <c r="AX65" s="7" t="s">
        <v>12</v>
      </c>
      <c r="AY65" s="7" t="s">
        <v>13</v>
      </c>
      <c r="AZ65" s="6" t="s">
        <v>9</v>
      </c>
      <c r="BA65" s="7" t="s">
        <v>10</v>
      </c>
      <c r="BB65" s="7" t="s">
        <v>11</v>
      </c>
      <c r="BC65" s="7" t="s">
        <v>12</v>
      </c>
      <c r="BD65" s="8" t="s">
        <v>13</v>
      </c>
    </row>
    <row r="66" spans="2:56">
      <c r="B66" s="10" t="s">
        <v>14</v>
      </c>
      <c r="C66" s="11">
        <v>-16</v>
      </c>
      <c r="D66" s="12">
        <v>-96</v>
      </c>
      <c r="E66" s="12">
        <v>-536</v>
      </c>
      <c r="F66" s="12">
        <v>-1270</v>
      </c>
      <c r="G66" s="13">
        <v>-1224</v>
      </c>
      <c r="H66" s="14">
        <v>3203</v>
      </c>
      <c r="I66" s="12">
        <v>0</v>
      </c>
      <c r="J66" s="12">
        <v>0</v>
      </c>
      <c r="K66" s="12">
        <v>0</v>
      </c>
      <c r="L66" s="15">
        <v>0</v>
      </c>
      <c r="M66" s="11">
        <v>0</v>
      </c>
      <c r="N66" s="12">
        <v>0</v>
      </c>
      <c r="O66" s="12">
        <v>-554</v>
      </c>
      <c r="P66" s="12">
        <v>-1442</v>
      </c>
      <c r="Q66" s="13">
        <v>-1774</v>
      </c>
      <c r="R66" s="14">
        <v>3770</v>
      </c>
      <c r="S66" s="12">
        <v>0</v>
      </c>
      <c r="T66" s="12">
        <v>0</v>
      </c>
      <c r="U66" s="12">
        <v>0</v>
      </c>
      <c r="V66" s="15">
        <v>0</v>
      </c>
      <c r="X66" s="10" t="s">
        <v>14</v>
      </c>
      <c r="Y66" s="11">
        <v>0</v>
      </c>
      <c r="Z66" s="12">
        <v>0</v>
      </c>
      <c r="AA66" s="12">
        <v>0</v>
      </c>
      <c r="AB66" s="12">
        <v>0</v>
      </c>
      <c r="AC66" s="13">
        <v>0</v>
      </c>
      <c r="AD66" s="14">
        <v>0</v>
      </c>
      <c r="AE66" s="12">
        <v>0</v>
      </c>
      <c r="AF66" s="12">
        <v>0</v>
      </c>
      <c r="AG66" s="12">
        <v>0</v>
      </c>
      <c r="AH66" s="15">
        <v>0</v>
      </c>
      <c r="AI66" s="11">
        <v>0</v>
      </c>
      <c r="AJ66" s="12">
        <v>0</v>
      </c>
      <c r="AK66" s="12">
        <v>0</v>
      </c>
      <c r="AL66" s="12">
        <v>0</v>
      </c>
      <c r="AM66" s="13">
        <v>0</v>
      </c>
      <c r="AN66" s="14">
        <v>0</v>
      </c>
      <c r="AO66" s="12">
        <v>0</v>
      </c>
      <c r="AP66" s="12">
        <v>0</v>
      </c>
      <c r="AQ66" s="12">
        <v>0</v>
      </c>
      <c r="AR66" s="15">
        <v>0</v>
      </c>
      <c r="AU66" s="16">
        <v>0.12385104110067163</v>
      </c>
      <c r="AV66" s="12">
        <v>0.53268054750092997</v>
      </c>
      <c r="AW66" s="12">
        <v>1.537450951803838</v>
      </c>
      <c r="AX66" s="12">
        <v>3.4414221192142951</v>
      </c>
      <c r="AY66" s="15">
        <v>6.5478539149371988</v>
      </c>
      <c r="AZ66" s="16">
        <v>18.875339622179709</v>
      </c>
      <c r="BA66" s="12">
        <v>28.10337004056111</v>
      </c>
      <c r="BB66" s="12">
        <v>49.689307477299479</v>
      </c>
      <c r="BC66" s="12">
        <v>80.472441935179333</v>
      </c>
      <c r="BD66" s="15">
        <v>188.75661503223253</v>
      </c>
    </row>
    <row r="67" spans="2:56">
      <c r="B67" s="17" t="s">
        <v>15</v>
      </c>
      <c r="C67" s="18">
        <v>0</v>
      </c>
      <c r="D67" s="19">
        <v>-112</v>
      </c>
      <c r="E67" s="19">
        <v>-648</v>
      </c>
      <c r="F67" s="19">
        <v>-1305</v>
      </c>
      <c r="G67" s="20">
        <v>-1655</v>
      </c>
      <c r="H67" s="21">
        <v>3615</v>
      </c>
      <c r="I67" s="19">
        <v>0</v>
      </c>
      <c r="J67" s="19">
        <v>0</v>
      </c>
      <c r="K67" s="19">
        <v>0</v>
      </c>
      <c r="L67" s="22">
        <v>0</v>
      </c>
      <c r="M67" s="18">
        <v>0</v>
      </c>
      <c r="N67" s="19">
        <v>0</v>
      </c>
      <c r="O67" s="19">
        <v>-212</v>
      </c>
      <c r="P67" s="19">
        <v>-1211</v>
      </c>
      <c r="Q67" s="20">
        <v>-1385</v>
      </c>
      <c r="R67" s="21">
        <v>2808</v>
      </c>
      <c r="S67" s="19">
        <v>0</v>
      </c>
      <c r="T67" s="19">
        <v>0</v>
      </c>
      <c r="U67" s="19">
        <v>0</v>
      </c>
      <c r="V67" s="22">
        <v>0</v>
      </c>
      <c r="X67" s="17" t="s">
        <v>15</v>
      </c>
      <c r="Y67" s="18">
        <v>0</v>
      </c>
      <c r="Z67" s="19">
        <v>0</v>
      </c>
      <c r="AA67" s="19">
        <v>0</v>
      </c>
      <c r="AB67" s="19">
        <v>0</v>
      </c>
      <c r="AC67" s="20">
        <v>0</v>
      </c>
      <c r="AD67" s="21">
        <v>0</v>
      </c>
      <c r="AE67" s="19">
        <v>0</v>
      </c>
      <c r="AF67" s="19">
        <v>0</v>
      </c>
      <c r="AG67" s="19">
        <v>0</v>
      </c>
      <c r="AH67" s="22">
        <v>0</v>
      </c>
      <c r="AI67" s="18">
        <v>0</v>
      </c>
      <c r="AJ67" s="19">
        <v>0</v>
      </c>
      <c r="AK67" s="19">
        <v>0</v>
      </c>
      <c r="AL67" s="19">
        <v>0</v>
      </c>
      <c r="AM67" s="20">
        <v>0</v>
      </c>
      <c r="AN67" s="21">
        <v>0</v>
      </c>
      <c r="AO67" s="19">
        <v>0</v>
      </c>
      <c r="AP67" s="19">
        <v>0</v>
      </c>
      <c r="AQ67" s="19">
        <v>0</v>
      </c>
      <c r="AR67" s="22">
        <v>0</v>
      </c>
      <c r="AU67" s="23">
        <v>0.1769300587152452</v>
      </c>
      <c r="AV67" s="19">
        <v>0.76097221071561438</v>
      </c>
      <c r="AW67" s="19">
        <v>2.1963585025769117</v>
      </c>
      <c r="AX67" s="19">
        <v>4.9163173131632787</v>
      </c>
      <c r="AY67" s="22">
        <v>9.3540770213388562</v>
      </c>
      <c r="AZ67" s="23">
        <v>26.964770888828156</v>
      </c>
      <c r="BA67" s="19">
        <v>40.147671486515868</v>
      </c>
      <c r="BB67" s="19">
        <v>70.984724967570685</v>
      </c>
      <c r="BC67" s="19">
        <v>114.96063133597049</v>
      </c>
      <c r="BD67" s="22">
        <v>269.65230718890365</v>
      </c>
    </row>
    <row r="68" spans="2:56">
      <c r="B68" s="17" t="s">
        <v>16</v>
      </c>
      <c r="C68" s="18">
        <v>-8</v>
      </c>
      <c r="D68" s="19">
        <v>-32</v>
      </c>
      <c r="E68" s="19">
        <v>-152</v>
      </c>
      <c r="F68" s="19">
        <v>-308</v>
      </c>
      <c r="G68" s="20">
        <v>-405</v>
      </c>
      <c r="H68" s="21">
        <v>1090</v>
      </c>
      <c r="I68" s="19">
        <v>0</v>
      </c>
      <c r="J68" s="19">
        <v>0</v>
      </c>
      <c r="K68" s="19">
        <v>0</v>
      </c>
      <c r="L68" s="22">
        <v>0</v>
      </c>
      <c r="M68" s="18">
        <v>0</v>
      </c>
      <c r="N68" s="19">
        <v>-150</v>
      </c>
      <c r="O68" s="19">
        <v>-80</v>
      </c>
      <c r="P68" s="19">
        <v>-462</v>
      </c>
      <c r="Q68" s="20">
        <v>-521</v>
      </c>
      <c r="R68" s="21">
        <v>1213</v>
      </c>
      <c r="S68" s="19">
        <v>0</v>
      </c>
      <c r="T68" s="19">
        <v>0</v>
      </c>
      <c r="U68" s="19">
        <v>0</v>
      </c>
      <c r="V68" s="22">
        <v>0</v>
      </c>
      <c r="X68" s="17" t="s">
        <v>16</v>
      </c>
      <c r="Y68" s="18">
        <v>0</v>
      </c>
      <c r="Z68" s="19">
        <v>0</v>
      </c>
      <c r="AA68" s="19">
        <v>0</v>
      </c>
      <c r="AB68" s="19">
        <v>0</v>
      </c>
      <c r="AC68" s="20">
        <v>0</v>
      </c>
      <c r="AD68" s="21">
        <v>0</v>
      </c>
      <c r="AE68" s="19">
        <v>0</v>
      </c>
      <c r="AF68" s="19">
        <v>0</v>
      </c>
      <c r="AG68" s="19">
        <v>0</v>
      </c>
      <c r="AH68" s="22">
        <v>0</v>
      </c>
      <c r="AI68" s="18">
        <v>0</v>
      </c>
      <c r="AJ68" s="19">
        <v>0</v>
      </c>
      <c r="AK68" s="19">
        <v>0</v>
      </c>
      <c r="AL68" s="19">
        <v>0</v>
      </c>
      <c r="AM68" s="20">
        <v>0</v>
      </c>
      <c r="AN68" s="21">
        <v>0</v>
      </c>
      <c r="AO68" s="19">
        <v>0</v>
      </c>
      <c r="AP68" s="19">
        <v>0</v>
      </c>
      <c r="AQ68" s="19">
        <v>0</v>
      </c>
      <c r="AR68" s="22">
        <v>0</v>
      </c>
      <c r="AU68" s="23">
        <v>0.26539508807286777</v>
      </c>
      <c r="AV68" s="19">
        <v>1.1414583160734213</v>
      </c>
      <c r="AW68" s="19">
        <v>3.2945377538653671</v>
      </c>
      <c r="AX68" s="19">
        <v>7.3744759697449176</v>
      </c>
      <c r="AY68" s="22">
        <v>14.031115532008283</v>
      </c>
      <c r="AZ68" s="23">
        <v>40.447156333242233</v>
      </c>
      <c r="BA68" s="19">
        <v>60.221507229773806</v>
      </c>
      <c r="BB68" s="19">
        <v>106.47708745135604</v>
      </c>
      <c r="BC68" s="19">
        <v>172.44094700395576</v>
      </c>
      <c r="BD68" s="22">
        <v>404.4784607833555</v>
      </c>
    </row>
    <row r="69" spans="2:56" ht="12.75" thickBot="1">
      <c r="B69" s="24" t="s">
        <v>17</v>
      </c>
      <c r="C69" s="25">
        <v>-8</v>
      </c>
      <c r="D69" s="26">
        <v>-20</v>
      </c>
      <c r="E69" s="26">
        <v>-92</v>
      </c>
      <c r="F69" s="26">
        <v>-192</v>
      </c>
      <c r="G69" s="27">
        <v>-235</v>
      </c>
      <c r="H69" s="28">
        <v>406</v>
      </c>
      <c r="I69" s="26">
        <v>0</v>
      </c>
      <c r="J69" s="26">
        <v>0</v>
      </c>
      <c r="K69" s="26">
        <v>0</v>
      </c>
      <c r="L69" s="29">
        <v>0</v>
      </c>
      <c r="M69" s="25">
        <v>-5</v>
      </c>
      <c r="N69" s="26">
        <v>-36</v>
      </c>
      <c r="O69" s="26">
        <v>-36</v>
      </c>
      <c r="P69" s="26">
        <v>-210</v>
      </c>
      <c r="Q69" s="27">
        <v>-236</v>
      </c>
      <c r="R69" s="28">
        <v>523</v>
      </c>
      <c r="S69" s="26">
        <v>0</v>
      </c>
      <c r="T69" s="26">
        <v>0</v>
      </c>
      <c r="U69" s="26">
        <v>0</v>
      </c>
      <c r="V69" s="29">
        <v>0</v>
      </c>
      <c r="X69" s="24" t="s">
        <v>17</v>
      </c>
      <c r="Y69" s="25">
        <v>0</v>
      </c>
      <c r="Z69" s="26">
        <v>0</v>
      </c>
      <c r="AA69" s="26">
        <v>0</v>
      </c>
      <c r="AB69" s="26">
        <v>0</v>
      </c>
      <c r="AC69" s="27">
        <v>0</v>
      </c>
      <c r="AD69" s="28">
        <v>0</v>
      </c>
      <c r="AE69" s="26">
        <v>0</v>
      </c>
      <c r="AF69" s="26">
        <v>0</v>
      </c>
      <c r="AG69" s="26">
        <v>0</v>
      </c>
      <c r="AH69" s="29">
        <v>0</v>
      </c>
      <c r="AI69" s="25">
        <v>0</v>
      </c>
      <c r="AJ69" s="26">
        <v>0</v>
      </c>
      <c r="AK69" s="26">
        <v>0</v>
      </c>
      <c r="AL69" s="26">
        <v>0</v>
      </c>
      <c r="AM69" s="27">
        <v>0</v>
      </c>
      <c r="AN69" s="28">
        <v>0</v>
      </c>
      <c r="AO69" s="26">
        <v>0</v>
      </c>
      <c r="AP69" s="26">
        <v>0</v>
      </c>
      <c r="AQ69" s="26">
        <v>0</v>
      </c>
      <c r="AR69" s="29">
        <v>0</v>
      </c>
      <c r="AU69" s="30">
        <v>0.44232514678811302</v>
      </c>
      <c r="AV69" s="26">
        <v>1.902430526789036</v>
      </c>
      <c r="AW69" s="26">
        <v>5.4908962564422792</v>
      </c>
      <c r="AX69" s="26">
        <v>12.290793282908197</v>
      </c>
      <c r="AY69" s="29">
        <v>23.385192553347142</v>
      </c>
      <c r="AZ69" s="30">
        <v>67.411927222070389</v>
      </c>
      <c r="BA69" s="26">
        <v>100.36917871628967</v>
      </c>
      <c r="BB69" s="26">
        <v>177.46181241892671</v>
      </c>
      <c r="BC69" s="26">
        <v>287.40157833992617</v>
      </c>
      <c r="BD69" s="29">
        <v>674.13076797225904</v>
      </c>
    </row>
    <row r="70" spans="2:56" ht="12.75" thickBot="1">
      <c r="B70" s="31"/>
      <c r="C70" s="32"/>
      <c r="D70" s="31"/>
      <c r="E70" s="31"/>
      <c r="F70" s="31"/>
      <c r="G70" s="32"/>
      <c r="H70" s="31"/>
      <c r="I70" s="31"/>
      <c r="J70" s="31"/>
      <c r="K70" s="31"/>
      <c r="L70" s="32"/>
      <c r="M70" s="33"/>
      <c r="N70" s="33"/>
      <c r="O70" s="33"/>
      <c r="P70" s="33"/>
      <c r="Q70" s="33"/>
      <c r="R70" s="33"/>
      <c r="S70" s="33"/>
      <c r="T70" s="33"/>
      <c r="U70" s="33"/>
      <c r="V70" s="33"/>
      <c r="X70" s="31"/>
      <c r="Y70" s="32"/>
      <c r="Z70" s="31"/>
      <c r="AA70" s="31"/>
      <c r="AB70" s="31"/>
      <c r="AC70" s="32"/>
      <c r="AD70" s="31"/>
      <c r="AE70" s="31"/>
      <c r="AF70" s="31"/>
      <c r="AG70" s="31"/>
      <c r="AH70" s="32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</row>
    <row r="71" spans="2:56" ht="13.5" thickBot="1">
      <c r="B71" s="34" t="s">
        <v>18</v>
      </c>
      <c r="C71" s="35">
        <f>SUM(C66:G69)</f>
        <v>-8314</v>
      </c>
      <c r="D71" s="35"/>
      <c r="E71" s="36"/>
      <c r="F71" s="36"/>
      <c r="G71" s="36"/>
      <c r="H71" s="35">
        <f>SUM(H66:L69)</f>
        <v>8314</v>
      </c>
      <c r="I71" s="35"/>
      <c r="J71" s="38"/>
      <c r="K71" s="38"/>
      <c r="L71" s="34"/>
      <c r="M71" s="35">
        <f>SUM(M66:Q69)</f>
        <v>-8314</v>
      </c>
      <c r="N71" s="39" t="str">
        <f>IF(M71=C71,"Pass","Fail")</f>
        <v>Pass</v>
      </c>
      <c r="O71" s="36"/>
      <c r="P71" s="36"/>
      <c r="Q71" s="36"/>
      <c r="R71" s="35">
        <f>SUM(R66:V69)</f>
        <v>8314</v>
      </c>
      <c r="S71" s="39" t="str">
        <f>IF(R71=H71,"Pass","Fail")</f>
        <v>Pass</v>
      </c>
      <c r="T71" s="36"/>
      <c r="U71" s="36"/>
      <c r="V71" s="36"/>
      <c r="W71" s="36"/>
      <c r="X71" s="34" t="s">
        <v>18</v>
      </c>
      <c r="Y71" s="35">
        <f>SUM(Y66:AC69)</f>
        <v>0</v>
      </c>
      <c r="Z71" s="35"/>
      <c r="AA71" s="36"/>
      <c r="AB71" s="36"/>
      <c r="AC71" s="36"/>
      <c r="AD71" s="35">
        <f>SUM(AD66:AH69)</f>
        <v>0</v>
      </c>
      <c r="AE71" s="35"/>
      <c r="AF71" s="38"/>
      <c r="AG71" s="38"/>
      <c r="AH71" s="34"/>
      <c r="AI71" s="35">
        <f>SUM(AI66:AM69)</f>
        <v>0</v>
      </c>
      <c r="AJ71" s="39" t="str">
        <f>IF(AI71=Y71,"Pass","Fail")</f>
        <v>Pass</v>
      </c>
      <c r="AK71" s="36"/>
      <c r="AL71" s="36"/>
      <c r="AM71" s="36"/>
      <c r="AN71" s="35">
        <f>SUM(AN66:AR69)</f>
        <v>0</v>
      </c>
      <c r="AO71" s="39" t="str">
        <f>IF(AN71=AD71,"Pass","Fail")</f>
        <v>Pass</v>
      </c>
      <c r="AP71" s="36"/>
      <c r="AQ71" s="36"/>
      <c r="AR71" s="36"/>
      <c r="AU71"/>
      <c r="AV71"/>
      <c r="AW71"/>
      <c r="AX71"/>
      <c r="AY71"/>
      <c r="AZ71"/>
      <c r="BA71"/>
      <c r="BB71"/>
      <c r="BC71"/>
      <c r="BD71"/>
    </row>
    <row r="72" spans="2:56" ht="13.5" thickBot="1">
      <c r="B72" s="40" t="s">
        <v>20</v>
      </c>
      <c r="C72" s="41">
        <f>SUM(C66:E69)</f>
        <v>-1720</v>
      </c>
      <c r="D72" s="42">
        <f>IFERROR(SUM(C66:E69)/SUM(C66:G69),0)</f>
        <v>0.20687996151070484</v>
      </c>
      <c r="E72" s="43"/>
      <c r="F72" s="43"/>
      <c r="G72" s="43"/>
      <c r="H72" s="42"/>
      <c r="I72" s="42"/>
      <c r="J72" s="43"/>
      <c r="K72" s="43"/>
      <c r="L72" s="43"/>
      <c r="M72" s="41">
        <f>SUM(M66:N69)</f>
        <v>-191</v>
      </c>
      <c r="N72" s="42">
        <f>IFERROR(SUM(M66:N69)/SUM(M66:Q69),0)</f>
        <v>2.2973298051479431E-2</v>
      </c>
      <c r="O72" s="39" t="str">
        <f>IF(N72&lt;=D72,"Pass","Fail")</f>
        <v>Pass</v>
      </c>
      <c r="P72" s="43"/>
      <c r="Q72" s="43"/>
      <c r="R72" s="42"/>
      <c r="S72" s="43"/>
      <c r="T72" s="43"/>
      <c r="U72" s="43"/>
      <c r="V72" s="43"/>
      <c r="W72" s="43"/>
      <c r="X72" s="40" t="s">
        <v>20</v>
      </c>
      <c r="Y72" s="41">
        <f>SUM(Y66:AA69)</f>
        <v>0</v>
      </c>
      <c r="Z72" s="42">
        <f>IFERROR(SUM(Y66:AA69)/SUM(Y66:AC69),0)</f>
        <v>0</v>
      </c>
      <c r="AA72" s="43"/>
      <c r="AB72" s="43"/>
      <c r="AC72" s="43"/>
      <c r="AD72" s="42"/>
      <c r="AE72" s="43"/>
      <c r="AF72" s="43"/>
      <c r="AG72" s="43"/>
      <c r="AH72" s="43"/>
      <c r="AI72" s="41">
        <f>SUM(AI66:AJ69)</f>
        <v>0</v>
      </c>
      <c r="AJ72" s="42">
        <f>IFERROR(SUM(AI66:AJ69)/SUM(AI66:AM69),0)</f>
        <v>0</v>
      </c>
      <c r="AK72" s="39" t="str">
        <f>IF(AJ72&lt;=Z72,"Pass","Fail")</f>
        <v>Pass</v>
      </c>
      <c r="AL72" s="43"/>
      <c r="AM72" s="43"/>
      <c r="AN72" s="42"/>
      <c r="AO72" s="43"/>
      <c r="AP72" s="43"/>
      <c r="AQ72" s="43"/>
      <c r="AR72" s="43"/>
      <c r="AU72"/>
      <c r="AV72"/>
      <c r="AW72"/>
      <c r="AX72"/>
      <c r="AY72"/>
      <c r="AZ72"/>
      <c r="BA72"/>
      <c r="BB72"/>
      <c r="BC72"/>
      <c r="BD72"/>
    </row>
    <row r="73" spans="2:56">
      <c r="B73" s="37" t="s">
        <v>19</v>
      </c>
      <c r="C73" s="36">
        <f>SUMPRODUCT(C66:G69,AU66:AY69)</f>
        <v>-53563.094886142695</v>
      </c>
      <c r="M73" s="36">
        <f>SUMPRODUCT(M66:Q69,AZ66:BD69)</f>
        <v>-1543898.461052096</v>
      </c>
      <c r="X73" s="37" t="s">
        <v>19</v>
      </c>
      <c r="Y73" s="36">
        <f>SUMPRODUCT(Y66:AC69,AU66:AY69)</f>
        <v>0</v>
      </c>
      <c r="AI73" s="36">
        <f>SUMPRODUCT(AI66:AM69,AZ66:BD69)</f>
        <v>0</v>
      </c>
      <c r="AU73" s="49"/>
      <c r="AZ73" s="49"/>
    </row>
    <row r="74" spans="2:56" s="33" customFormat="1" ht="12.75" thickBot="1">
      <c r="B74" s="31"/>
      <c r="C74" s="32"/>
      <c r="D74" s="31"/>
      <c r="E74" s="31"/>
      <c r="F74" s="31"/>
      <c r="G74" s="32"/>
      <c r="H74" s="31"/>
      <c r="I74" s="31"/>
      <c r="J74" s="31"/>
      <c r="K74" s="31"/>
      <c r="L74" s="32" t="s">
        <v>23</v>
      </c>
      <c r="M74" s="50">
        <f>SUMPRODUCT(R66:V69,AZ66:BD69)+SUMPRODUCT(M66:Q69,AZ66:BD69)</f>
        <v>-1312702.5154512834</v>
      </c>
      <c r="X74" s="31"/>
      <c r="Y74" s="32"/>
      <c r="Z74" s="31"/>
      <c r="AA74" s="31"/>
      <c r="AB74" s="31"/>
      <c r="AC74" s="32"/>
      <c r="AD74" s="31"/>
      <c r="AE74" s="31"/>
      <c r="AF74" s="31"/>
      <c r="AG74" s="31"/>
      <c r="AH74" s="32" t="s">
        <v>23</v>
      </c>
      <c r="AI74" s="50">
        <f>SUMPRODUCT(AN66:AR69,AZ66:BD69)+SUMPRODUCT(AI66:AM69,AZ66:BD69)</f>
        <v>0</v>
      </c>
    </row>
    <row r="75" spans="2:56" ht="13.5" thickBot="1">
      <c r="B75" s="3" t="s">
        <v>28</v>
      </c>
      <c r="C75" s="4"/>
      <c r="D75" s="4"/>
      <c r="E75" s="4"/>
      <c r="F75" s="5"/>
      <c r="L75"/>
      <c r="X75" s="3" t="s">
        <v>28</v>
      </c>
      <c r="Y75" s="4"/>
      <c r="Z75" s="4"/>
      <c r="AA75" s="4"/>
      <c r="AB75" s="5"/>
      <c r="AH75"/>
    </row>
    <row r="76" spans="2:56" ht="12.75" thickBot="1"/>
    <row r="77" spans="2:56">
      <c r="B77" s="165"/>
      <c r="C77" s="169" t="s">
        <v>3</v>
      </c>
      <c r="D77" s="169"/>
      <c r="E77" s="169"/>
      <c r="F77" s="169"/>
      <c r="G77" s="169"/>
      <c r="H77" s="169"/>
      <c r="I77" s="169"/>
      <c r="J77" s="169"/>
      <c r="K77" s="169"/>
      <c r="L77" s="169"/>
      <c r="M77" s="169" t="s">
        <v>4</v>
      </c>
      <c r="N77" s="169"/>
      <c r="O77" s="169"/>
      <c r="P77" s="169"/>
      <c r="Q77" s="169"/>
      <c r="R77" s="169"/>
      <c r="S77" s="169"/>
      <c r="T77" s="169"/>
      <c r="U77" s="169"/>
      <c r="V77" s="169"/>
      <c r="X77" s="165"/>
      <c r="Y77" s="169" t="s">
        <v>3</v>
      </c>
      <c r="Z77" s="169"/>
      <c r="AA77" s="169"/>
      <c r="AB77" s="169"/>
      <c r="AC77" s="169"/>
      <c r="AD77" s="169"/>
      <c r="AE77" s="169"/>
      <c r="AF77" s="169"/>
      <c r="AG77" s="169"/>
      <c r="AH77" s="169"/>
      <c r="AI77" s="169" t="s">
        <v>4</v>
      </c>
      <c r="AJ77" s="169"/>
      <c r="AK77" s="169"/>
      <c r="AL77" s="169"/>
      <c r="AM77" s="169"/>
      <c r="AN77" s="169"/>
      <c r="AO77" s="169"/>
      <c r="AP77" s="169"/>
      <c r="AQ77" s="169"/>
      <c r="AR77" s="169"/>
      <c r="AU77" s="170" t="s">
        <v>5</v>
      </c>
      <c r="AV77" s="169"/>
      <c r="AW77" s="169"/>
      <c r="AX77" s="169"/>
      <c r="AY77" s="169"/>
      <c r="AZ77" s="169"/>
      <c r="BA77" s="169"/>
      <c r="BB77" s="169"/>
      <c r="BC77" s="169"/>
      <c r="BD77" s="171"/>
    </row>
    <row r="78" spans="2:56">
      <c r="B78" s="166"/>
      <c r="C78" s="173" t="s">
        <v>6</v>
      </c>
      <c r="D78" s="173"/>
      <c r="E78" s="173"/>
      <c r="F78" s="173"/>
      <c r="G78" s="174"/>
      <c r="H78" s="172" t="s">
        <v>7</v>
      </c>
      <c r="I78" s="173"/>
      <c r="J78" s="173"/>
      <c r="K78" s="173"/>
      <c r="L78" s="175"/>
      <c r="M78" s="173" t="s">
        <v>6</v>
      </c>
      <c r="N78" s="173"/>
      <c r="O78" s="173"/>
      <c r="P78" s="173"/>
      <c r="Q78" s="174"/>
      <c r="R78" s="172" t="s">
        <v>7</v>
      </c>
      <c r="S78" s="173"/>
      <c r="T78" s="173"/>
      <c r="U78" s="173"/>
      <c r="V78" s="175"/>
      <c r="X78" s="166"/>
      <c r="Y78" s="173" t="s">
        <v>6</v>
      </c>
      <c r="Z78" s="173"/>
      <c r="AA78" s="173"/>
      <c r="AB78" s="173"/>
      <c r="AC78" s="174"/>
      <c r="AD78" s="172" t="s">
        <v>7</v>
      </c>
      <c r="AE78" s="173"/>
      <c r="AF78" s="173"/>
      <c r="AG78" s="173"/>
      <c r="AH78" s="175"/>
      <c r="AI78" s="173" t="s">
        <v>6</v>
      </c>
      <c r="AJ78" s="173"/>
      <c r="AK78" s="173"/>
      <c r="AL78" s="173"/>
      <c r="AM78" s="174"/>
      <c r="AN78" s="172" t="s">
        <v>7</v>
      </c>
      <c r="AO78" s="173"/>
      <c r="AP78" s="173"/>
      <c r="AQ78" s="173"/>
      <c r="AR78" s="175"/>
      <c r="AU78" s="176" t="s">
        <v>3</v>
      </c>
      <c r="AV78" s="173"/>
      <c r="AW78" s="173"/>
      <c r="AX78" s="173"/>
      <c r="AY78" s="174"/>
      <c r="AZ78" s="173" t="s">
        <v>8</v>
      </c>
      <c r="BA78" s="173"/>
      <c r="BB78" s="173"/>
      <c r="BC78" s="173"/>
      <c r="BD78" s="175"/>
    </row>
    <row r="79" spans="2:56">
      <c r="B79" s="167"/>
      <c r="C79" s="6" t="s">
        <v>9</v>
      </c>
      <c r="D79" s="7" t="s">
        <v>10</v>
      </c>
      <c r="E79" s="7" t="s">
        <v>11</v>
      </c>
      <c r="F79" s="7" t="s">
        <v>12</v>
      </c>
      <c r="G79" s="7" t="s">
        <v>13</v>
      </c>
      <c r="H79" s="7" t="s">
        <v>9</v>
      </c>
      <c r="I79" s="7" t="s">
        <v>10</v>
      </c>
      <c r="J79" s="7" t="s">
        <v>11</v>
      </c>
      <c r="K79" s="7" t="s">
        <v>12</v>
      </c>
      <c r="L79" s="8" t="s">
        <v>13</v>
      </c>
      <c r="M79" s="6" t="s">
        <v>9</v>
      </c>
      <c r="N79" s="7" t="s">
        <v>10</v>
      </c>
      <c r="O79" s="7" t="s">
        <v>11</v>
      </c>
      <c r="P79" s="7" t="s">
        <v>12</v>
      </c>
      <c r="Q79" s="7" t="s">
        <v>13</v>
      </c>
      <c r="R79" s="7" t="s">
        <v>9</v>
      </c>
      <c r="S79" s="7" t="s">
        <v>10</v>
      </c>
      <c r="T79" s="7" t="s">
        <v>11</v>
      </c>
      <c r="U79" s="7" t="s">
        <v>12</v>
      </c>
      <c r="V79" s="8" t="s">
        <v>13</v>
      </c>
      <c r="X79" s="167"/>
      <c r="Y79" s="6" t="s">
        <v>9</v>
      </c>
      <c r="Z79" s="7" t="s">
        <v>10</v>
      </c>
      <c r="AA79" s="7" t="s">
        <v>11</v>
      </c>
      <c r="AB79" s="7" t="s">
        <v>12</v>
      </c>
      <c r="AC79" s="7" t="s">
        <v>13</v>
      </c>
      <c r="AD79" s="7" t="s">
        <v>9</v>
      </c>
      <c r="AE79" s="7" t="s">
        <v>10</v>
      </c>
      <c r="AF79" s="7" t="s">
        <v>11</v>
      </c>
      <c r="AG79" s="7" t="s">
        <v>12</v>
      </c>
      <c r="AH79" s="8" t="s">
        <v>13</v>
      </c>
      <c r="AI79" s="6" t="s">
        <v>9</v>
      </c>
      <c r="AJ79" s="7" t="s">
        <v>10</v>
      </c>
      <c r="AK79" s="7" t="s">
        <v>11</v>
      </c>
      <c r="AL79" s="7" t="s">
        <v>12</v>
      </c>
      <c r="AM79" s="7" t="s">
        <v>13</v>
      </c>
      <c r="AN79" s="7" t="s">
        <v>9</v>
      </c>
      <c r="AO79" s="7" t="s">
        <v>10</v>
      </c>
      <c r="AP79" s="7" t="s">
        <v>11</v>
      </c>
      <c r="AQ79" s="7" t="s">
        <v>12</v>
      </c>
      <c r="AR79" s="8" t="s">
        <v>13</v>
      </c>
      <c r="AU79" s="9" t="s">
        <v>9</v>
      </c>
      <c r="AV79" s="7" t="s">
        <v>10</v>
      </c>
      <c r="AW79" s="7" t="s">
        <v>11</v>
      </c>
      <c r="AX79" s="7" t="s">
        <v>12</v>
      </c>
      <c r="AY79" s="7" t="s">
        <v>13</v>
      </c>
      <c r="AZ79" s="6" t="s">
        <v>9</v>
      </c>
      <c r="BA79" s="7" t="s">
        <v>10</v>
      </c>
      <c r="BB79" s="7" t="s">
        <v>11</v>
      </c>
      <c r="BC79" s="7" t="s">
        <v>12</v>
      </c>
      <c r="BD79" s="8" t="s">
        <v>13</v>
      </c>
    </row>
    <row r="80" spans="2:56">
      <c r="B80" s="10" t="s">
        <v>14</v>
      </c>
      <c r="C80" s="11">
        <v>0</v>
      </c>
      <c r="D80" s="12">
        <v>0</v>
      </c>
      <c r="E80" s="12">
        <v>0</v>
      </c>
      <c r="F80" s="12">
        <v>0</v>
      </c>
      <c r="G80" s="13">
        <v>-3</v>
      </c>
      <c r="H80" s="14">
        <v>6</v>
      </c>
      <c r="I80" s="12">
        <v>0</v>
      </c>
      <c r="J80" s="12">
        <v>0</v>
      </c>
      <c r="K80" s="12">
        <v>0</v>
      </c>
      <c r="L80" s="15">
        <v>0</v>
      </c>
      <c r="M80" s="11">
        <v>0</v>
      </c>
      <c r="N80" s="12">
        <v>0</v>
      </c>
      <c r="O80" s="12">
        <v>0</v>
      </c>
      <c r="P80" s="12">
        <v>-1</v>
      </c>
      <c r="Q80" s="13">
        <v>-2</v>
      </c>
      <c r="R80" s="14">
        <v>6</v>
      </c>
      <c r="S80" s="12">
        <v>0</v>
      </c>
      <c r="T80" s="12">
        <v>0</v>
      </c>
      <c r="U80" s="12">
        <v>0</v>
      </c>
      <c r="V80" s="15">
        <v>0</v>
      </c>
      <c r="X80" s="10" t="s">
        <v>14</v>
      </c>
      <c r="Y80" s="11">
        <v>0</v>
      </c>
      <c r="Z80" s="12">
        <v>0</v>
      </c>
      <c r="AA80" s="12">
        <v>0</v>
      </c>
      <c r="AB80" s="12">
        <v>0</v>
      </c>
      <c r="AC80" s="13">
        <v>0</v>
      </c>
      <c r="AD80" s="14">
        <v>0</v>
      </c>
      <c r="AE80" s="12">
        <v>0</v>
      </c>
      <c r="AF80" s="12">
        <v>0</v>
      </c>
      <c r="AG80" s="12">
        <v>0</v>
      </c>
      <c r="AH80" s="15">
        <v>0</v>
      </c>
      <c r="AI80" s="11">
        <v>0</v>
      </c>
      <c r="AJ80" s="12">
        <v>0</v>
      </c>
      <c r="AK80" s="12">
        <v>0</v>
      </c>
      <c r="AL80" s="12">
        <v>0</v>
      </c>
      <c r="AM80" s="13">
        <v>0</v>
      </c>
      <c r="AN80" s="14">
        <v>0</v>
      </c>
      <c r="AO80" s="12">
        <v>0</v>
      </c>
      <c r="AP80" s="12">
        <v>0</v>
      </c>
      <c r="AQ80" s="12">
        <v>0</v>
      </c>
      <c r="AR80" s="15">
        <v>0</v>
      </c>
      <c r="AU80" s="16">
        <v>27.193549392279948</v>
      </c>
      <c r="AV80" s="12">
        <v>116.95884548115203</v>
      </c>
      <c r="AW80" s="12">
        <v>337.57284577124773</v>
      </c>
      <c r="AX80" s="12">
        <v>755.62128139455058</v>
      </c>
      <c r="AY80" s="15">
        <v>1437.6898834830447</v>
      </c>
      <c r="AZ80" s="16">
        <v>343.4937606746235</v>
      </c>
      <c r="BA80" s="12">
        <v>511.42561967571748</v>
      </c>
      <c r="BB80" s="12">
        <v>904.24688680246868</v>
      </c>
      <c r="BC80" s="12">
        <v>1464.4389062279022</v>
      </c>
      <c r="BD80" s="15">
        <v>3434.9961827148541</v>
      </c>
    </row>
    <row r="81" spans="2:56">
      <c r="B81" s="17" t="s">
        <v>15</v>
      </c>
      <c r="C81" s="18">
        <v>0</v>
      </c>
      <c r="D81" s="19">
        <v>0</v>
      </c>
      <c r="E81" s="19">
        <v>0</v>
      </c>
      <c r="F81" s="19">
        <v>-3</v>
      </c>
      <c r="G81" s="20">
        <v>-17</v>
      </c>
      <c r="H81" s="21">
        <v>18</v>
      </c>
      <c r="I81" s="19">
        <v>0</v>
      </c>
      <c r="J81" s="19">
        <v>0</v>
      </c>
      <c r="K81" s="19">
        <v>0</v>
      </c>
      <c r="L81" s="22">
        <v>0</v>
      </c>
      <c r="M81" s="18">
        <v>0</v>
      </c>
      <c r="N81" s="19">
        <v>0</v>
      </c>
      <c r="O81" s="19">
        <v>-10</v>
      </c>
      <c r="P81" s="19">
        <v>-4</v>
      </c>
      <c r="Q81" s="20">
        <v>-32</v>
      </c>
      <c r="R81" s="21">
        <v>40</v>
      </c>
      <c r="S81" s="19">
        <v>0</v>
      </c>
      <c r="T81" s="19">
        <v>0</v>
      </c>
      <c r="U81" s="19">
        <v>0</v>
      </c>
      <c r="V81" s="22">
        <v>0</v>
      </c>
      <c r="X81" s="17" t="s">
        <v>15</v>
      </c>
      <c r="Y81" s="18">
        <v>0</v>
      </c>
      <c r="Z81" s="19">
        <v>0</v>
      </c>
      <c r="AA81" s="19">
        <v>0</v>
      </c>
      <c r="AB81" s="19">
        <v>0</v>
      </c>
      <c r="AC81" s="20">
        <v>0</v>
      </c>
      <c r="AD81" s="21">
        <v>0</v>
      </c>
      <c r="AE81" s="19">
        <v>0</v>
      </c>
      <c r="AF81" s="19">
        <v>0</v>
      </c>
      <c r="AG81" s="19">
        <v>0</v>
      </c>
      <c r="AH81" s="22">
        <v>0</v>
      </c>
      <c r="AI81" s="18">
        <v>0</v>
      </c>
      <c r="AJ81" s="19">
        <v>0</v>
      </c>
      <c r="AK81" s="19">
        <v>0</v>
      </c>
      <c r="AL81" s="19">
        <v>0</v>
      </c>
      <c r="AM81" s="20">
        <v>0</v>
      </c>
      <c r="AN81" s="21">
        <v>0</v>
      </c>
      <c r="AO81" s="19">
        <v>0</v>
      </c>
      <c r="AP81" s="19">
        <v>0</v>
      </c>
      <c r="AQ81" s="19">
        <v>0</v>
      </c>
      <c r="AR81" s="22">
        <v>0</v>
      </c>
      <c r="AU81" s="23">
        <v>38.847927703257071</v>
      </c>
      <c r="AV81" s="19">
        <v>167.08406497307433</v>
      </c>
      <c r="AW81" s="19">
        <v>482.24692253035391</v>
      </c>
      <c r="AX81" s="19">
        <v>1079.4589734207866</v>
      </c>
      <c r="AY81" s="22">
        <v>2053.842690690064</v>
      </c>
      <c r="AZ81" s="23">
        <v>490.7053723923193</v>
      </c>
      <c r="BA81" s="19">
        <v>730.6080281081679</v>
      </c>
      <c r="BB81" s="19">
        <v>1291.7812668606696</v>
      </c>
      <c r="BC81" s="19">
        <v>2092.0555803255743</v>
      </c>
      <c r="BD81" s="22">
        <v>4907.1374038783624</v>
      </c>
    </row>
    <row r="82" spans="2:56">
      <c r="B82" s="17" t="s">
        <v>16</v>
      </c>
      <c r="C82" s="18">
        <v>0</v>
      </c>
      <c r="D82" s="19">
        <v>-2</v>
      </c>
      <c r="E82" s="19">
        <v>0</v>
      </c>
      <c r="F82" s="19">
        <v>-7</v>
      </c>
      <c r="G82" s="20">
        <v>-10</v>
      </c>
      <c r="H82" s="21">
        <v>15</v>
      </c>
      <c r="I82" s="19">
        <v>0</v>
      </c>
      <c r="J82" s="19">
        <v>0</v>
      </c>
      <c r="K82" s="19">
        <v>0</v>
      </c>
      <c r="L82" s="22">
        <v>0</v>
      </c>
      <c r="M82" s="18">
        <v>0</v>
      </c>
      <c r="N82" s="19">
        <v>0</v>
      </c>
      <c r="O82" s="19">
        <v>0</v>
      </c>
      <c r="P82" s="19">
        <v>0</v>
      </c>
      <c r="Q82" s="20">
        <v>-14</v>
      </c>
      <c r="R82" s="21">
        <v>14</v>
      </c>
      <c r="S82" s="19">
        <v>0</v>
      </c>
      <c r="T82" s="19">
        <v>0</v>
      </c>
      <c r="U82" s="19">
        <v>0</v>
      </c>
      <c r="V82" s="22">
        <v>0</v>
      </c>
      <c r="X82" s="17" t="s">
        <v>16</v>
      </c>
      <c r="Y82" s="18">
        <v>0</v>
      </c>
      <c r="Z82" s="19">
        <v>0</v>
      </c>
      <c r="AA82" s="19">
        <v>0</v>
      </c>
      <c r="AB82" s="19">
        <v>0</v>
      </c>
      <c r="AC82" s="20">
        <v>0</v>
      </c>
      <c r="AD82" s="21">
        <v>0</v>
      </c>
      <c r="AE82" s="19">
        <v>0</v>
      </c>
      <c r="AF82" s="19">
        <v>0</v>
      </c>
      <c r="AG82" s="19">
        <v>0</v>
      </c>
      <c r="AH82" s="22">
        <v>0</v>
      </c>
      <c r="AI82" s="18">
        <v>0</v>
      </c>
      <c r="AJ82" s="19">
        <v>0</v>
      </c>
      <c r="AK82" s="19">
        <v>0</v>
      </c>
      <c r="AL82" s="19">
        <v>0</v>
      </c>
      <c r="AM82" s="20">
        <v>0</v>
      </c>
      <c r="AN82" s="21">
        <v>0</v>
      </c>
      <c r="AO82" s="19">
        <v>0</v>
      </c>
      <c r="AP82" s="19">
        <v>0</v>
      </c>
      <c r="AQ82" s="19">
        <v>0</v>
      </c>
      <c r="AR82" s="22">
        <v>0</v>
      </c>
      <c r="AU82" s="23">
        <v>58.271891554885599</v>
      </c>
      <c r="AV82" s="19">
        <v>250.62609745961149</v>
      </c>
      <c r="AW82" s="19">
        <v>723.37038379553087</v>
      </c>
      <c r="AX82" s="19">
        <v>1619.1884601311799</v>
      </c>
      <c r="AY82" s="22">
        <v>3080.7640360350956</v>
      </c>
      <c r="AZ82" s="23">
        <v>736.05805858847896</v>
      </c>
      <c r="BA82" s="19">
        <v>1095.9120421622517</v>
      </c>
      <c r="BB82" s="19">
        <v>1937.6719002910045</v>
      </c>
      <c r="BC82" s="19">
        <v>3138.0833704883617</v>
      </c>
      <c r="BD82" s="22">
        <v>7360.7061058175441</v>
      </c>
    </row>
    <row r="83" spans="2:56" ht="12.75" thickBot="1">
      <c r="B83" s="24" t="s">
        <v>17</v>
      </c>
      <c r="C83" s="25">
        <v>0</v>
      </c>
      <c r="D83" s="26">
        <v>0</v>
      </c>
      <c r="E83" s="26">
        <v>0</v>
      </c>
      <c r="F83" s="26">
        <v>-3</v>
      </c>
      <c r="G83" s="27">
        <v>-18</v>
      </c>
      <c r="H83" s="28">
        <v>21</v>
      </c>
      <c r="I83" s="26">
        <v>0</v>
      </c>
      <c r="J83" s="26">
        <v>0</v>
      </c>
      <c r="K83" s="26">
        <v>0</v>
      </c>
      <c r="L83" s="29">
        <v>0</v>
      </c>
      <c r="M83" s="25">
        <v>0</v>
      </c>
      <c r="N83" s="26">
        <v>0</v>
      </c>
      <c r="O83" s="26">
        <v>0</v>
      </c>
      <c r="P83" s="26">
        <v>0</v>
      </c>
      <c r="Q83" s="27">
        <v>0</v>
      </c>
      <c r="R83" s="28">
        <v>0</v>
      </c>
      <c r="S83" s="26">
        <v>0</v>
      </c>
      <c r="T83" s="26">
        <v>0</v>
      </c>
      <c r="U83" s="26">
        <v>0</v>
      </c>
      <c r="V83" s="29">
        <v>0</v>
      </c>
      <c r="X83" s="24" t="s">
        <v>17</v>
      </c>
      <c r="Y83" s="25">
        <v>0</v>
      </c>
      <c r="Z83" s="26">
        <v>0</v>
      </c>
      <c r="AA83" s="26">
        <v>0</v>
      </c>
      <c r="AB83" s="26">
        <v>0</v>
      </c>
      <c r="AC83" s="27">
        <v>0</v>
      </c>
      <c r="AD83" s="28">
        <v>0</v>
      </c>
      <c r="AE83" s="26">
        <v>0</v>
      </c>
      <c r="AF83" s="26">
        <v>0</v>
      </c>
      <c r="AG83" s="26">
        <v>0</v>
      </c>
      <c r="AH83" s="29">
        <v>0</v>
      </c>
      <c r="AI83" s="25">
        <v>0</v>
      </c>
      <c r="AJ83" s="26">
        <v>0</v>
      </c>
      <c r="AK83" s="26">
        <v>0</v>
      </c>
      <c r="AL83" s="26">
        <v>0</v>
      </c>
      <c r="AM83" s="27">
        <v>0</v>
      </c>
      <c r="AN83" s="28">
        <v>0</v>
      </c>
      <c r="AO83" s="26">
        <v>0</v>
      </c>
      <c r="AP83" s="26">
        <v>0</v>
      </c>
      <c r="AQ83" s="26">
        <v>0</v>
      </c>
      <c r="AR83" s="29">
        <v>0</v>
      </c>
      <c r="AU83" s="30">
        <v>97.119819258142684</v>
      </c>
      <c r="AV83" s="26">
        <v>417.71016243268588</v>
      </c>
      <c r="AW83" s="26">
        <v>1205.6173063258848</v>
      </c>
      <c r="AX83" s="26">
        <v>2698.647433551967</v>
      </c>
      <c r="AY83" s="29">
        <v>5134.6067267251601</v>
      </c>
      <c r="AZ83" s="30">
        <v>1226.7634309807981</v>
      </c>
      <c r="BA83" s="26">
        <v>1826.5200702704196</v>
      </c>
      <c r="BB83" s="26">
        <v>3229.4531671516738</v>
      </c>
      <c r="BC83" s="26">
        <v>5230.1389508139355</v>
      </c>
      <c r="BD83" s="29">
        <v>12267.843509695906</v>
      </c>
    </row>
    <row r="84" spans="2:56" ht="12.75" thickBot="1">
      <c r="B84" s="31"/>
      <c r="C84" s="32"/>
      <c r="D84" s="31"/>
      <c r="E84" s="31"/>
      <c r="F84" s="31"/>
      <c r="G84" s="32"/>
      <c r="H84" s="31"/>
      <c r="I84" s="31"/>
      <c r="J84" s="31"/>
      <c r="K84" s="31"/>
      <c r="L84" s="32"/>
      <c r="M84" s="33"/>
      <c r="N84" s="33"/>
      <c r="O84" s="33"/>
      <c r="P84" s="33"/>
      <c r="Q84" s="33"/>
      <c r="R84" s="33"/>
      <c r="S84" s="33"/>
      <c r="T84" s="33"/>
      <c r="U84" s="33"/>
      <c r="V84" s="33"/>
      <c r="X84" s="31"/>
      <c r="Y84" s="32"/>
      <c r="Z84" s="31"/>
      <c r="AA84" s="31"/>
      <c r="AB84" s="31"/>
      <c r="AC84" s="32"/>
      <c r="AD84" s="31"/>
      <c r="AE84" s="31"/>
      <c r="AF84" s="31"/>
      <c r="AG84" s="31"/>
      <c r="AH84" s="32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</row>
    <row r="85" spans="2:56" ht="13.5" thickBot="1">
      <c r="B85" s="34" t="s">
        <v>18</v>
      </c>
      <c r="C85" s="35">
        <f>SUM(C80:G83)</f>
        <v>-63</v>
      </c>
      <c r="D85" s="35"/>
      <c r="E85" s="36"/>
      <c r="F85" s="36"/>
      <c r="G85" s="36"/>
      <c r="H85" s="35">
        <f>SUM(H80:L83)</f>
        <v>60</v>
      </c>
      <c r="I85" s="35"/>
      <c r="J85" s="38"/>
      <c r="K85" s="38"/>
      <c r="L85" s="34"/>
      <c r="M85" s="35">
        <f>SUM(M80:Q83)</f>
        <v>-63</v>
      </c>
      <c r="N85" s="39" t="str">
        <f>IF(M85=C85,"Pass","Fail")</f>
        <v>Pass</v>
      </c>
      <c r="O85" s="36"/>
      <c r="P85" s="36"/>
      <c r="Q85" s="36"/>
      <c r="R85" s="35">
        <f>SUM(R80:V83)</f>
        <v>60</v>
      </c>
      <c r="S85" s="39" t="str">
        <f>IF(R85=H85,"Pass","Fail")</f>
        <v>Pass</v>
      </c>
      <c r="T85" s="36"/>
      <c r="U85" s="36"/>
      <c r="V85" s="36"/>
      <c r="W85" s="36"/>
      <c r="X85" s="34" t="s">
        <v>18</v>
      </c>
      <c r="Y85" s="35">
        <f>SUM(Y80:AC83)</f>
        <v>0</v>
      </c>
      <c r="Z85" s="35"/>
      <c r="AA85" s="36"/>
      <c r="AB85" s="36"/>
      <c r="AC85" s="36"/>
      <c r="AD85" s="35">
        <f>SUM(AD80:AH83)</f>
        <v>0</v>
      </c>
      <c r="AE85" s="35"/>
      <c r="AF85" s="38"/>
      <c r="AG85" s="38"/>
      <c r="AH85" s="34"/>
      <c r="AI85" s="35">
        <f>SUM(AI80:AM83)</f>
        <v>0</v>
      </c>
      <c r="AJ85" s="39" t="str">
        <f>IF(AI85=Y85,"Pass","Fail")</f>
        <v>Pass</v>
      </c>
      <c r="AK85" s="36"/>
      <c r="AL85" s="36"/>
      <c r="AM85" s="36"/>
      <c r="AN85" s="35">
        <f>SUM(AN80:AR83)</f>
        <v>0</v>
      </c>
      <c r="AO85" s="39" t="str">
        <f>IF(AN85=AD85,"Pass","Fail")</f>
        <v>Pass</v>
      </c>
      <c r="AP85" s="36"/>
      <c r="AQ85" s="36"/>
      <c r="AR85" s="36"/>
      <c r="AU85"/>
      <c r="AV85"/>
      <c r="AW85"/>
      <c r="AX85"/>
      <c r="AY85"/>
      <c r="AZ85"/>
      <c r="BA85"/>
      <c r="BB85"/>
      <c r="BC85"/>
      <c r="BD85"/>
    </row>
    <row r="86" spans="2:56" ht="13.5" thickBot="1">
      <c r="B86" s="40" t="s">
        <v>20</v>
      </c>
      <c r="C86" s="41">
        <f>SUM(C80:E83)</f>
        <v>-2</v>
      </c>
      <c r="D86" s="42">
        <f>IFERROR(SUM(C80:E83)/SUM(C80:G83),0)</f>
        <v>3.1746031746031744E-2</v>
      </c>
      <c r="E86" s="43"/>
      <c r="F86" s="43"/>
      <c r="G86" s="43"/>
      <c r="H86" s="42"/>
      <c r="I86" s="42"/>
      <c r="J86" s="43"/>
      <c r="K86" s="43"/>
      <c r="L86" s="43"/>
      <c r="M86" s="41">
        <f>SUM(M80:N83)</f>
        <v>0</v>
      </c>
      <c r="N86" s="42">
        <f>IFERROR(SUM(M80:N83)/SUM(M80:Q83),0)</f>
        <v>0</v>
      </c>
      <c r="O86" s="39" t="str">
        <f>IF(N86&lt;=D86,"Pass","Fail")</f>
        <v>Pass</v>
      </c>
      <c r="P86" s="43"/>
      <c r="Q86" s="43"/>
      <c r="R86" s="42"/>
      <c r="S86" s="43"/>
      <c r="T86" s="43"/>
      <c r="U86" s="43"/>
      <c r="V86" s="43"/>
      <c r="W86" s="43"/>
      <c r="X86" s="40" t="s">
        <v>20</v>
      </c>
      <c r="Y86" s="41">
        <f>SUM(Y80:AA83)</f>
        <v>0</v>
      </c>
      <c r="Z86" s="42">
        <f>IFERROR(SUM(Y80:AA83)/SUM(Y80:AC83),0)</f>
        <v>0</v>
      </c>
      <c r="AA86" s="43"/>
      <c r="AB86" s="43"/>
      <c r="AC86" s="43"/>
      <c r="AD86" s="42"/>
      <c r="AE86" s="43"/>
      <c r="AF86" s="43"/>
      <c r="AG86" s="43"/>
      <c r="AH86" s="43"/>
      <c r="AI86" s="41">
        <f>SUM(AI80:AJ83)</f>
        <v>0</v>
      </c>
      <c r="AJ86" s="42">
        <f>IFERROR(SUM(AI80:AJ83)/SUM(AI80:AM83),0)</f>
        <v>0</v>
      </c>
      <c r="AK86" s="39" t="str">
        <f>IF(AJ86&lt;=Z86,"Pass","Fail")</f>
        <v>Pass</v>
      </c>
      <c r="AL86" s="43"/>
      <c r="AM86" s="43"/>
      <c r="AN86" s="42"/>
      <c r="AO86" s="43"/>
      <c r="AP86" s="43"/>
      <c r="AQ86" s="43"/>
      <c r="AR86" s="43"/>
      <c r="AU86"/>
      <c r="AV86"/>
      <c r="AW86"/>
      <c r="AX86"/>
      <c r="AY86"/>
      <c r="AZ86"/>
      <c r="BA86"/>
      <c r="BB86"/>
      <c r="BC86"/>
      <c r="BD86"/>
    </row>
    <row r="87" spans="2:56">
      <c r="B87" s="37" t="s">
        <v>19</v>
      </c>
      <c r="C87" s="36">
        <f>SUMPRODUCT(C80:G83,AU80:AY83)</f>
        <v>-185628.84747033982</v>
      </c>
      <c r="M87" s="36">
        <f>SUMPRODUCT(M80:Q83,AZ80:BD83)</f>
        <v>-289698.74866711977</v>
      </c>
      <c r="X87" s="37" t="s">
        <v>19</v>
      </c>
      <c r="Y87" s="36">
        <f>SUMPRODUCT(Y80:AC83,AU80:AY83)</f>
        <v>0</v>
      </c>
      <c r="AI87" s="36">
        <f>SUMPRODUCT(AI80:AM83,AZ80:BD83)</f>
        <v>0</v>
      </c>
      <c r="AU87" s="49"/>
      <c r="AZ87" s="49"/>
    </row>
    <row r="88" spans="2:56" s="33" customFormat="1" ht="12.75" thickBot="1">
      <c r="B88" s="31"/>
      <c r="C88" s="32"/>
      <c r="D88" s="31"/>
      <c r="E88" s="31"/>
      <c r="F88" s="31"/>
      <c r="G88" s="32"/>
      <c r="H88" s="31"/>
      <c r="I88" s="31"/>
      <c r="J88" s="31"/>
      <c r="K88" s="31"/>
      <c r="L88" s="32" t="s">
        <v>23</v>
      </c>
      <c r="M88" s="50">
        <f>SUMPRODUCT(R80:V83,AZ80:BD83)+SUMPRODUCT(M80:Q83,AZ80:BD83)</f>
        <v>-257704.75838714055</v>
      </c>
      <c r="X88" s="31"/>
      <c r="Y88" s="32"/>
      <c r="Z88" s="31"/>
      <c r="AA88" s="31"/>
      <c r="AB88" s="31"/>
      <c r="AC88" s="32"/>
      <c r="AD88" s="31"/>
      <c r="AE88" s="31"/>
      <c r="AF88" s="31"/>
      <c r="AG88" s="31"/>
      <c r="AH88" s="32" t="s">
        <v>23</v>
      </c>
      <c r="AI88" s="50">
        <f>SUMPRODUCT(AN80:AR83,AZ80:BD83)+SUMPRODUCT(AI80:AM83,AZ80:BD83)</f>
        <v>0</v>
      </c>
    </row>
    <row r="89" spans="2:56" ht="13.5" thickBot="1">
      <c r="B89" s="3" t="s">
        <v>29</v>
      </c>
      <c r="C89" s="4"/>
      <c r="D89" s="4"/>
      <c r="E89" s="4"/>
      <c r="F89" s="5"/>
      <c r="L89"/>
      <c r="X89" s="3" t="s">
        <v>29</v>
      </c>
      <c r="Y89" s="4"/>
      <c r="Z89" s="4"/>
      <c r="AA89" s="4"/>
      <c r="AB89" s="5"/>
      <c r="AH89"/>
    </row>
    <row r="90" spans="2:56" ht="12.75" thickBot="1"/>
    <row r="91" spans="2:56">
      <c r="B91" s="165"/>
      <c r="C91" s="169" t="s">
        <v>3</v>
      </c>
      <c r="D91" s="169"/>
      <c r="E91" s="169"/>
      <c r="F91" s="169"/>
      <c r="G91" s="169"/>
      <c r="H91" s="169"/>
      <c r="I91" s="169"/>
      <c r="J91" s="169"/>
      <c r="K91" s="169"/>
      <c r="L91" s="169"/>
      <c r="M91" s="169" t="s">
        <v>4</v>
      </c>
      <c r="N91" s="169"/>
      <c r="O91" s="169"/>
      <c r="P91" s="169"/>
      <c r="Q91" s="169"/>
      <c r="R91" s="169"/>
      <c r="S91" s="169"/>
      <c r="T91" s="169"/>
      <c r="U91" s="169"/>
      <c r="V91" s="169"/>
      <c r="X91" s="165"/>
      <c r="Y91" s="169" t="s">
        <v>3</v>
      </c>
      <c r="Z91" s="169"/>
      <c r="AA91" s="169"/>
      <c r="AB91" s="169"/>
      <c r="AC91" s="169"/>
      <c r="AD91" s="169"/>
      <c r="AE91" s="169"/>
      <c r="AF91" s="169"/>
      <c r="AG91" s="169"/>
      <c r="AH91" s="169"/>
      <c r="AI91" s="169" t="s">
        <v>4</v>
      </c>
      <c r="AJ91" s="169"/>
      <c r="AK91" s="169"/>
      <c r="AL91" s="169"/>
      <c r="AM91" s="169"/>
      <c r="AN91" s="169"/>
      <c r="AO91" s="169"/>
      <c r="AP91" s="169"/>
      <c r="AQ91" s="169"/>
      <c r="AR91" s="169"/>
      <c r="AU91" s="170" t="s">
        <v>5</v>
      </c>
      <c r="AV91" s="169"/>
      <c r="AW91" s="169"/>
      <c r="AX91" s="169"/>
      <c r="AY91" s="169"/>
      <c r="AZ91" s="169"/>
      <c r="BA91" s="169"/>
      <c r="BB91" s="169"/>
      <c r="BC91" s="169"/>
      <c r="BD91" s="171"/>
    </row>
    <row r="92" spans="2:56">
      <c r="B92" s="166"/>
      <c r="C92" s="173" t="s">
        <v>6</v>
      </c>
      <c r="D92" s="173"/>
      <c r="E92" s="173"/>
      <c r="F92" s="173"/>
      <c r="G92" s="174"/>
      <c r="H92" s="172" t="s">
        <v>7</v>
      </c>
      <c r="I92" s="173"/>
      <c r="J92" s="173"/>
      <c r="K92" s="173"/>
      <c r="L92" s="175"/>
      <c r="M92" s="173" t="s">
        <v>6</v>
      </c>
      <c r="N92" s="173"/>
      <c r="O92" s="173"/>
      <c r="P92" s="173"/>
      <c r="Q92" s="174"/>
      <c r="R92" s="172" t="s">
        <v>7</v>
      </c>
      <c r="S92" s="173"/>
      <c r="T92" s="173"/>
      <c r="U92" s="173"/>
      <c r="V92" s="175"/>
      <c r="X92" s="166"/>
      <c r="Y92" s="173" t="s">
        <v>6</v>
      </c>
      <c r="Z92" s="173"/>
      <c r="AA92" s="173"/>
      <c r="AB92" s="173"/>
      <c r="AC92" s="174"/>
      <c r="AD92" s="172" t="s">
        <v>7</v>
      </c>
      <c r="AE92" s="173"/>
      <c r="AF92" s="173"/>
      <c r="AG92" s="173"/>
      <c r="AH92" s="175"/>
      <c r="AI92" s="173" t="s">
        <v>6</v>
      </c>
      <c r="AJ92" s="173"/>
      <c r="AK92" s="173"/>
      <c r="AL92" s="173"/>
      <c r="AM92" s="174"/>
      <c r="AN92" s="172" t="s">
        <v>7</v>
      </c>
      <c r="AO92" s="173"/>
      <c r="AP92" s="173"/>
      <c r="AQ92" s="173"/>
      <c r="AR92" s="175"/>
      <c r="AU92" s="176" t="s">
        <v>3</v>
      </c>
      <c r="AV92" s="173"/>
      <c r="AW92" s="173"/>
      <c r="AX92" s="173"/>
      <c r="AY92" s="174"/>
      <c r="AZ92" s="173" t="s">
        <v>8</v>
      </c>
      <c r="BA92" s="173"/>
      <c r="BB92" s="173"/>
      <c r="BC92" s="173"/>
      <c r="BD92" s="175"/>
    </row>
    <row r="93" spans="2:56">
      <c r="B93" s="167"/>
      <c r="C93" s="6" t="s">
        <v>9</v>
      </c>
      <c r="D93" s="7" t="s">
        <v>10</v>
      </c>
      <c r="E93" s="7" t="s">
        <v>11</v>
      </c>
      <c r="F93" s="7" t="s">
        <v>12</v>
      </c>
      <c r="G93" s="7" t="s">
        <v>13</v>
      </c>
      <c r="H93" s="7" t="s">
        <v>9</v>
      </c>
      <c r="I93" s="7" t="s">
        <v>10</v>
      </c>
      <c r="J93" s="7" t="s">
        <v>11</v>
      </c>
      <c r="K93" s="7" t="s">
        <v>12</v>
      </c>
      <c r="L93" s="8" t="s">
        <v>13</v>
      </c>
      <c r="M93" s="6" t="s">
        <v>9</v>
      </c>
      <c r="N93" s="7" t="s">
        <v>10</v>
      </c>
      <c r="O93" s="7" t="s">
        <v>11</v>
      </c>
      <c r="P93" s="7" t="s">
        <v>12</v>
      </c>
      <c r="Q93" s="7" t="s">
        <v>13</v>
      </c>
      <c r="R93" s="7" t="s">
        <v>9</v>
      </c>
      <c r="S93" s="7" t="s">
        <v>10</v>
      </c>
      <c r="T93" s="7" t="s">
        <v>11</v>
      </c>
      <c r="U93" s="7" t="s">
        <v>12</v>
      </c>
      <c r="V93" s="8" t="s">
        <v>13</v>
      </c>
      <c r="X93" s="167"/>
      <c r="Y93" s="6" t="s">
        <v>9</v>
      </c>
      <c r="Z93" s="7" t="s">
        <v>10</v>
      </c>
      <c r="AA93" s="7" t="s">
        <v>11</v>
      </c>
      <c r="AB93" s="7" t="s">
        <v>12</v>
      </c>
      <c r="AC93" s="7" t="s">
        <v>13</v>
      </c>
      <c r="AD93" s="7" t="s">
        <v>9</v>
      </c>
      <c r="AE93" s="7" t="s">
        <v>10</v>
      </c>
      <c r="AF93" s="7" t="s">
        <v>11</v>
      </c>
      <c r="AG93" s="7" t="s">
        <v>12</v>
      </c>
      <c r="AH93" s="8" t="s">
        <v>13</v>
      </c>
      <c r="AI93" s="6" t="s">
        <v>9</v>
      </c>
      <c r="AJ93" s="7" t="s">
        <v>10</v>
      </c>
      <c r="AK93" s="7" t="s">
        <v>11</v>
      </c>
      <c r="AL93" s="7" t="s">
        <v>12</v>
      </c>
      <c r="AM93" s="7" t="s">
        <v>13</v>
      </c>
      <c r="AN93" s="7" t="s">
        <v>9</v>
      </c>
      <c r="AO93" s="7" t="s">
        <v>10</v>
      </c>
      <c r="AP93" s="7" t="s">
        <v>11</v>
      </c>
      <c r="AQ93" s="7" t="s">
        <v>12</v>
      </c>
      <c r="AR93" s="8" t="s">
        <v>13</v>
      </c>
      <c r="AU93" s="9" t="s">
        <v>9</v>
      </c>
      <c r="AV93" s="7" t="s">
        <v>10</v>
      </c>
      <c r="AW93" s="7" t="s">
        <v>11</v>
      </c>
      <c r="AX93" s="7" t="s">
        <v>12</v>
      </c>
      <c r="AY93" s="7" t="s">
        <v>13</v>
      </c>
      <c r="AZ93" s="6" t="s">
        <v>9</v>
      </c>
      <c r="BA93" s="7" t="s">
        <v>10</v>
      </c>
      <c r="BB93" s="7" t="s">
        <v>11</v>
      </c>
      <c r="BC93" s="7" t="s">
        <v>12</v>
      </c>
      <c r="BD93" s="8" t="s">
        <v>13</v>
      </c>
    </row>
    <row r="94" spans="2:56">
      <c r="B94" s="10" t="s">
        <v>14</v>
      </c>
      <c r="C94" s="11">
        <v>0</v>
      </c>
      <c r="D94" s="12">
        <v>-1</v>
      </c>
      <c r="E94" s="12">
        <v>0</v>
      </c>
      <c r="F94" s="12">
        <v>0</v>
      </c>
      <c r="G94" s="13">
        <v>-4</v>
      </c>
      <c r="H94" s="14">
        <v>5</v>
      </c>
      <c r="I94" s="12">
        <v>0</v>
      </c>
      <c r="J94" s="12">
        <v>0</v>
      </c>
      <c r="K94" s="12">
        <v>0</v>
      </c>
      <c r="L94" s="15">
        <v>0</v>
      </c>
      <c r="M94" s="11">
        <v>0</v>
      </c>
      <c r="N94" s="12">
        <v>0</v>
      </c>
      <c r="O94" s="12">
        <v>0</v>
      </c>
      <c r="P94" s="12">
        <v>0</v>
      </c>
      <c r="Q94" s="13">
        <v>0</v>
      </c>
      <c r="R94" s="14">
        <v>0</v>
      </c>
      <c r="S94" s="12">
        <v>0</v>
      </c>
      <c r="T94" s="12">
        <v>0</v>
      </c>
      <c r="U94" s="12">
        <v>0</v>
      </c>
      <c r="V94" s="15">
        <v>0</v>
      </c>
      <c r="X94" s="10" t="s">
        <v>14</v>
      </c>
      <c r="Y94" s="11">
        <v>0</v>
      </c>
      <c r="Z94" s="12">
        <v>0</v>
      </c>
      <c r="AA94" s="12">
        <v>0</v>
      </c>
      <c r="AB94" s="12">
        <v>0</v>
      </c>
      <c r="AC94" s="13">
        <v>-2</v>
      </c>
      <c r="AD94" s="14">
        <v>0</v>
      </c>
      <c r="AE94" s="12">
        <v>0</v>
      </c>
      <c r="AF94" s="12">
        <v>2</v>
      </c>
      <c r="AG94" s="12">
        <v>0</v>
      </c>
      <c r="AH94" s="15">
        <v>0</v>
      </c>
      <c r="AI94" s="11">
        <v>0</v>
      </c>
      <c r="AJ94" s="12">
        <v>0</v>
      </c>
      <c r="AK94" s="12">
        <v>0</v>
      </c>
      <c r="AL94" s="12">
        <v>-1</v>
      </c>
      <c r="AM94" s="13">
        <v>0</v>
      </c>
      <c r="AN94" s="14">
        <v>0</v>
      </c>
      <c r="AO94" s="12">
        <v>0</v>
      </c>
      <c r="AP94" s="12">
        <v>1</v>
      </c>
      <c r="AQ94" s="12">
        <v>0</v>
      </c>
      <c r="AR94" s="15">
        <v>0</v>
      </c>
      <c r="AU94" s="16">
        <v>125.22549097739159</v>
      </c>
      <c r="AV94" s="12">
        <v>538.59202556633159</v>
      </c>
      <c r="AW94" s="12">
        <v>1554.5129744755095</v>
      </c>
      <c r="AX94" s="12">
        <v>3479.6136609684786</v>
      </c>
      <c r="AY94" s="15">
        <v>6620.5194083087927</v>
      </c>
      <c r="AZ94" s="16">
        <v>1303.4176179420087</v>
      </c>
      <c r="BA94" s="12">
        <v>1940.6499892255144</v>
      </c>
      <c r="BB94" s="12">
        <v>3431.2452165441155</v>
      </c>
      <c r="BC94" s="12">
        <v>5556.9436458709706</v>
      </c>
      <c r="BD94" s="15">
        <v>13034.398451141518</v>
      </c>
    </row>
    <row r="95" spans="2:56">
      <c r="B95" s="17" t="s">
        <v>15</v>
      </c>
      <c r="C95" s="18">
        <v>0</v>
      </c>
      <c r="D95" s="19">
        <v>0</v>
      </c>
      <c r="E95" s="19">
        <v>0</v>
      </c>
      <c r="F95" s="19">
        <v>-3</v>
      </c>
      <c r="G95" s="20">
        <v>-20</v>
      </c>
      <c r="H95" s="21">
        <v>23</v>
      </c>
      <c r="I95" s="19">
        <v>0</v>
      </c>
      <c r="J95" s="19">
        <v>0</v>
      </c>
      <c r="K95" s="19">
        <v>0</v>
      </c>
      <c r="L95" s="22">
        <v>0</v>
      </c>
      <c r="M95" s="18">
        <v>0</v>
      </c>
      <c r="N95" s="19">
        <v>-3</v>
      </c>
      <c r="O95" s="19">
        <v>-2</v>
      </c>
      <c r="P95" s="19">
        <v>-9</v>
      </c>
      <c r="Q95" s="20">
        <v>-24</v>
      </c>
      <c r="R95" s="21">
        <v>38</v>
      </c>
      <c r="S95" s="19">
        <v>0</v>
      </c>
      <c r="T95" s="19">
        <v>0</v>
      </c>
      <c r="U95" s="19">
        <v>0</v>
      </c>
      <c r="V95" s="22">
        <v>0</v>
      </c>
      <c r="X95" s="17" t="s">
        <v>15</v>
      </c>
      <c r="Y95" s="18">
        <v>0</v>
      </c>
      <c r="Z95" s="19">
        <v>0</v>
      </c>
      <c r="AA95" s="19">
        <v>0</v>
      </c>
      <c r="AB95" s="19">
        <v>-2</v>
      </c>
      <c r="AC95" s="20">
        <v>-13</v>
      </c>
      <c r="AD95" s="21">
        <v>0</v>
      </c>
      <c r="AE95" s="19">
        <v>0</v>
      </c>
      <c r="AF95" s="19">
        <v>3</v>
      </c>
      <c r="AG95" s="19">
        <v>12</v>
      </c>
      <c r="AH95" s="22">
        <v>0</v>
      </c>
      <c r="AI95" s="18">
        <v>0</v>
      </c>
      <c r="AJ95" s="19">
        <v>0</v>
      </c>
      <c r="AK95" s="19">
        <v>-3</v>
      </c>
      <c r="AL95" s="19">
        <v>-2</v>
      </c>
      <c r="AM95" s="20">
        <v>-14</v>
      </c>
      <c r="AN95" s="21">
        <v>0</v>
      </c>
      <c r="AO95" s="19">
        <v>3</v>
      </c>
      <c r="AP95" s="19">
        <v>2</v>
      </c>
      <c r="AQ95" s="19">
        <v>14</v>
      </c>
      <c r="AR95" s="22">
        <v>0</v>
      </c>
      <c r="AU95" s="23">
        <v>178.89355853913085</v>
      </c>
      <c r="AV95" s="19">
        <v>769.41717938047373</v>
      </c>
      <c r="AW95" s="19">
        <v>2220.732820679299</v>
      </c>
      <c r="AX95" s="19">
        <v>4970.8766585263984</v>
      </c>
      <c r="AY95" s="22">
        <v>9457.8848690125615</v>
      </c>
      <c r="AZ95" s="23">
        <v>1862.0251684885841</v>
      </c>
      <c r="BA95" s="19">
        <v>2772.3571274650208</v>
      </c>
      <c r="BB95" s="19">
        <v>4901.7788807773077</v>
      </c>
      <c r="BC95" s="19">
        <v>7938.490922672815</v>
      </c>
      <c r="BD95" s="22">
        <v>18620.569215916457</v>
      </c>
    </row>
    <row r="96" spans="2:56">
      <c r="B96" s="17" t="s">
        <v>16</v>
      </c>
      <c r="C96" s="18">
        <v>0</v>
      </c>
      <c r="D96" s="19">
        <v>0</v>
      </c>
      <c r="E96" s="19">
        <v>-2</v>
      </c>
      <c r="F96" s="19">
        <v>-4</v>
      </c>
      <c r="G96" s="20">
        <v>-5</v>
      </c>
      <c r="H96" s="21">
        <v>11</v>
      </c>
      <c r="I96" s="19">
        <v>0</v>
      </c>
      <c r="J96" s="19">
        <v>0</v>
      </c>
      <c r="K96" s="19">
        <v>0</v>
      </c>
      <c r="L96" s="22">
        <v>0</v>
      </c>
      <c r="M96" s="18">
        <v>0</v>
      </c>
      <c r="N96" s="19">
        <v>0</v>
      </c>
      <c r="O96" s="19">
        <v>0</v>
      </c>
      <c r="P96" s="19">
        <v>0</v>
      </c>
      <c r="Q96" s="20">
        <v>-1</v>
      </c>
      <c r="R96" s="21">
        <v>1</v>
      </c>
      <c r="S96" s="19">
        <v>0</v>
      </c>
      <c r="T96" s="19">
        <v>0</v>
      </c>
      <c r="U96" s="19">
        <v>0</v>
      </c>
      <c r="V96" s="22">
        <v>0</v>
      </c>
      <c r="X96" s="17" t="s">
        <v>16</v>
      </c>
      <c r="Y96" s="18">
        <v>0</v>
      </c>
      <c r="Z96" s="19">
        <v>0</v>
      </c>
      <c r="AA96" s="19">
        <v>0</v>
      </c>
      <c r="AB96" s="19">
        <v>-1</v>
      </c>
      <c r="AC96" s="20">
        <v>-2</v>
      </c>
      <c r="AD96" s="21">
        <v>0</v>
      </c>
      <c r="AE96" s="19">
        <v>0</v>
      </c>
      <c r="AF96" s="19">
        <v>1</v>
      </c>
      <c r="AG96" s="19">
        <v>2</v>
      </c>
      <c r="AH96" s="22">
        <v>0</v>
      </c>
      <c r="AI96" s="18">
        <v>0</v>
      </c>
      <c r="AJ96" s="19">
        <v>0</v>
      </c>
      <c r="AK96" s="19">
        <v>0</v>
      </c>
      <c r="AL96" s="19">
        <v>0</v>
      </c>
      <c r="AM96" s="20">
        <v>0</v>
      </c>
      <c r="AN96" s="21">
        <v>0</v>
      </c>
      <c r="AO96" s="19">
        <v>0</v>
      </c>
      <c r="AP96" s="19">
        <v>0</v>
      </c>
      <c r="AQ96" s="19">
        <v>0</v>
      </c>
      <c r="AR96" s="22">
        <v>0</v>
      </c>
      <c r="AU96" s="23">
        <v>268.34033780869629</v>
      </c>
      <c r="AV96" s="19">
        <v>1154.1257690707107</v>
      </c>
      <c r="AW96" s="19">
        <v>3331.0992310189486</v>
      </c>
      <c r="AX96" s="19">
        <v>7456.3149877895976</v>
      </c>
      <c r="AY96" s="22">
        <v>14186.827303518841</v>
      </c>
      <c r="AZ96" s="23">
        <v>2793.037752732876</v>
      </c>
      <c r="BA96" s="19">
        <v>4158.5356911975314</v>
      </c>
      <c r="BB96" s="19">
        <v>7352.668321165962</v>
      </c>
      <c r="BC96" s="19">
        <v>11907.736384009222</v>
      </c>
      <c r="BD96" s="22">
        <v>27930.853823874684</v>
      </c>
    </row>
    <row r="97" spans="2:56" ht="12.75" thickBot="1">
      <c r="B97" s="24" t="s">
        <v>17</v>
      </c>
      <c r="C97" s="25">
        <v>0</v>
      </c>
      <c r="D97" s="26">
        <v>0</v>
      </c>
      <c r="E97" s="26">
        <v>0</v>
      </c>
      <c r="F97" s="26">
        <v>0</v>
      </c>
      <c r="G97" s="27">
        <v>0</v>
      </c>
      <c r="H97" s="28">
        <v>0</v>
      </c>
      <c r="I97" s="26">
        <v>0</v>
      </c>
      <c r="J97" s="26">
        <v>0</v>
      </c>
      <c r="K97" s="26">
        <v>0</v>
      </c>
      <c r="L97" s="29">
        <v>0</v>
      </c>
      <c r="M97" s="25">
        <v>0</v>
      </c>
      <c r="N97" s="26">
        <v>0</v>
      </c>
      <c r="O97" s="26">
        <v>0</v>
      </c>
      <c r="P97" s="26">
        <v>0</v>
      </c>
      <c r="Q97" s="27">
        <v>0</v>
      </c>
      <c r="R97" s="28">
        <v>0</v>
      </c>
      <c r="S97" s="26">
        <v>0</v>
      </c>
      <c r="T97" s="26">
        <v>0</v>
      </c>
      <c r="U97" s="26">
        <v>0</v>
      </c>
      <c r="V97" s="29">
        <v>0</v>
      </c>
      <c r="X97" s="24" t="s">
        <v>17</v>
      </c>
      <c r="Y97" s="25">
        <v>0</v>
      </c>
      <c r="Z97" s="26">
        <v>0</v>
      </c>
      <c r="AA97" s="26">
        <v>0</v>
      </c>
      <c r="AB97" s="26">
        <v>0</v>
      </c>
      <c r="AC97" s="27">
        <v>0</v>
      </c>
      <c r="AD97" s="28">
        <v>0</v>
      </c>
      <c r="AE97" s="26">
        <v>0</v>
      </c>
      <c r="AF97" s="26">
        <v>0</v>
      </c>
      <c r="AG97" s="26">
        <v>0</v>
      </c>
      <c r="AH97" s="29">
        <v>0</v>
      </c>
      <c r="AI97" s="25">
        <v>0</v>
      </c>
      <c r="AJ97" s="26">
        <v>0</v>
      </c>
      <c r="AK97" s="26">
        <v>0</v>
      </c>
      <c r="AL97" s="26">
        <v>0</v>
      </c>
      <c r="AM97" s="27">
        <v>0</v>
      </c>
      <c r="AN97" s="28">
        <v>0</v>
      </c>
      <c r="AO97" s="26">
        <v>0</v>
      </c>
      <c r="AP97" s="26">
        <v>0</v>
      </c>
      <c r="AQ97" s="26">
        <v>0</v>
      </c>
      <c r="AR97" s="29">
        <v>0</v>
      </c>
      <c r="AU97" s="30">
        <v>447.23389634782711</v>
      </c>
      <c r="AV97" s="26">
        <v>1923.5429484511844</v>
      </c>
      <c r="AW97" s="26">
        <v>5551.8320516982485</v>
      </c>
      <c r="AX97" s="26">
        <v>12427.191646315996</v>
      </c>
      <c r="AY97" s="29">
        <v>23644.712172531403</v>
      </c>
      <c r="AZ97" s="30">
        <v>4655.0629212214599</v>
      </c>
      <c r="BA97" s="26">
        <v>6930.8928186625517</v>
      </c>
      <c r="BB97" s="26">
        <v>12254.447201943269</v>
      </c>
      <c r="BC97" s="26">
        <v>19846.227306682038</v>
      </c>
      <c r="BD97" s="29">
        <v>46551.423039791138</v>
      </c>
    </row>
    <row r="98" spans="2:56" ht="12.75" thickBot="1">
      <c r="B98" s="31"/>
      <c r="C98" s="32"/>
      <c r="D98" s="31"/>
      <c r="E98" s="31"/>
      <c r="F98" s="31"/>
      <c r="G98" s="32"/>
      <c r="H98" s="31"/>
      <c r="I98" s="31"/>
      <c r="J98" s="31"/>
      <c r="K98" s="31"/>
      <c r="L98" s="32"/>
      <c r="M98" s="33"/>
      <c r="N98" s="33"/>
      <c r="O98" s="33"/>
      <c r="P98" s="33"/>
      <c r="Q98" s="33"/>
      <c r="R98" s="33"/>
      <c r="S98" s="33"/>
      <c r="T98" s="33"/>
      <c r="U98" s="33"/>
      <c r="V98" s="33"/>
      <c r="X98" s="31"/>
      <c r="Y98" s="32"/>
      <c r="Z98" s="31"/>
      <c r="AA98" s="31"/>
      <c r="AB98" s="31"/>
      <c r="AC98" s="32"/>
      <c r="AD98" s="31"/>
      <c r="AE98" s="31"/>
      <c r="AF98" s="31"/>
      <c r="AG98" s="31"/>
      <c r="AH98" s="32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</row>
    <row r="99" spans="2:56" ht="13.5" thickBot="1">
      <c r="B99" s="34" t="s">
        <v>18</v>
      </c>
      <c r="C99" s="35">
        <f>SUM(C94:G97)</f>
        <v>-39</v>
      </c>
      <c r="D99" s="35"/>
      <c r="E99" s="36"/>
      <c r="F99" s="36"/>
      <c r="G99" s="36"/>
      <c r="H99" s="35">
        <f>SUM(H94:L97)</f>
        <v>39</v>
      </c>
      <c r="I99" s="35"/>
      <c r="J99" s="38"/>
      <c r="K99" s="38"/>
      <c r="L99" s="34"/>
      <c r="M99" s="35">
        <f>SUM(M94:Q97)</f>
        <v>-39</v>
      </c>
      <c r="N99" s="39" t="str">
        <f>IF(M99=C99,"Pass","Fail")</f>
        <v>Pass</v>
      </c>
      <c r="O99" s="36"/>
      <c r="P99" s="36"/>
      <c r="Q99" s="36"/>
      <c r="R99" s="35">
        <f>SUM(R94:V97)</f>
        <v>39</v>
      </c>
      <c r="S99" s="39" t="str">
        <f>IF(R99=H99,"Pass","Fail")</f>
        <v>Pass</v>
      </c>
      <c r="T99" s="36"/>
      <c r="U99" s="36"/>
      <c r="V99" s="36"/>
      <c r="W99" s="36"/>
      <c r="X99" s="34" t="s">
        <v>18</v>
      </c>
      <c r="Y99" s="35">
        <f>SUM(Y94:AC97)</f>
        <v>-20</v>
      </c>
      <c r="Z99" s="35"/>
      <c r="AA99" s="36"/>
      <c r="AB99" s="36"/>
      <c r="AC99" s="36"/>
      <c r="AD99" s="35">
        <f>SUM(AD94:AH97)</f>
        <v>20</v>
      </c>
      <c r="AE99" s="35"/>
      <c r="AF99" s="38"/>
      <c r="AG99" s="38"/>
      <c r="AH99" s="34"/>
      <c r="AI99" s="35">
        <f>SUM(AI94:AM97)</f>
        <v>-20</v>
      </c>
      <c r="AJ99" s="39" t="str">
        <f>IF(AI99=Y99,"Pass","Fail")</f>
        <v>Pass</v>
      </c>
      <c r="AK99" s="36"/>
      <c r="AL99" s="36"/>
      <c r="AM99" s="36"/>
      <c r="AN99" s="35">
        <f>SUM(AN94:AR97)</f>
        <v>20</v>
      </c>
      <c r="AO99" s="39" t="str">
        <f>IF(AN99=AD99,"Pass","Fail")</f>
        <v>Pass</v>
      </c>
      <c r="AP99" s="36"/>
      <c r="AQ99" s="36"/>
      <c r="AR99" s="36"/>
      <c r="AU99"/>
      <c r="AV99"/>
      <c r="AW99"/>
      <c r="AX99"/>
      <c r="AY99"/>
      <c r="AZ99"/>
      <c r="BA99"/>
      <c r="BB99"/>
      <c r="BC99"/>
      <c r="BD99"/>
    </row>
    <row r="100" spans="2:56" ht="13.5" thickBot="1">
      <c r="B100" s="40" t="s">
        <v>20</v>
      </c>
      <c r="C100" s="41">
        <f>SUM(C94:E97)</f>
        <v>-3</v>
      </c>
      <c r="D100" s="42">
        <f>IFERROR(SUM(C94:E97)/SUM(C94:G97),0)</f>
        <v>7.6923076923076927E-2</v>
      </c>
      <c r="E100" s="43"/>
      <c r="F100" s="43"/>
      <c r="G100" s="43"/>
      <c r="H100" s="42"/>
      <c r="I100" s="42"/>
      <c r="J100" s="43"/>
      <c r="K100" s="43"/>
      <c r="L100" s="43"/>
      <c r="M100" s="41">
        <f>SUM(M94:N97)</f>
        <v>-3</v>
      </c>
      <c r="N100" s="42">
        <f>IFERROR(SUM(M94:N97)/SUM(M94:Q97),0)</f>
        <v>7.6923076923076927E-2</v>
      </c>
      <c r="O100" s="39" t="str">
        <f>IF(N100&lt;=D100,"Pass","Fail")</f>
        <v>Pass</v>
      </c>
      <c r="P100" s="43"/>
      <c r="Q100" s="43"/>
      <c r="R100" s="42"/>
      <c r="S100" s="43"/>
      <c r="T100" s="43"/>
      <c r="U100" s="43"/>
      <c r="V100" s="43"/>
      <c r="W100" s="43"/>
      <c r="X100" s="40" t="s">
        <v>20</v>
      </c>
      <c r="Y100" s="41">
        <f>SUM(Y94:AA97)</f>
        <v>0</v>
      </c>
      <c r="Z100" s="42">
        <f>IFERROR(SUM(Y94:AA97)/SUM(Y94:AC97),0)</f>
        <v>0</v>
      </c>
      <c r="AA100" s="43"/>
      <c r="AB100" s="43"/>
      <c r="AC100" s="43"/>
      <c r="AD100" s="42"/>
      <c r="AE100" s="43"/>
      <c r="AF100" s="43"/>
      <c r="AG100" s="43"/>
      <c r="AH100" s="43"/>
      <c r="AI100" s="41">
        <f>SUM(AI94:AJ97)</f>
        <v>0</v>
      </c>
      <c r="AJ100" s="42">
        <f>IFERROR(SUM(AI94:AJ97)/SUM(AI94:AM97),0)</f>
        <v>0</v>
      </c>
      <c r="AK100" s="39" t="str">
        <f>IF(AJ100&lt;=Z100,"Pass","Fail")</f>
        <v>Pass</v>
      </c>
      <c r="AL100" s="43"/>
      <c r="AM100" s="43"/>
      <c r="AN100" s="42"/>
      <c r="AO100" s="43"/>
      <c r="AP100" s="43"/>
      <c r="AQ100" s="43"/>
      <c r="AR100" s="43"/>
      <c r="AU100"/>
      <c r="AV100"/>
      <c r="AW100"/>
      <c r="AX100"/>
      <c r="AY100"/>
      <c r="AZ100"/>
      <c r="BA100"/>
      <c r="BB100"/>
      <c r="BC100"/>
      <c r="BD100"/>
    </row>
    <row r="101" spans="2:56">
      <c r="B101" s="37" t="s">
        <v>19</v>
      </c>
      <c r="C101" s="36">
        <f>SUMPRODUCT(C94:G97,AU94:AY97)</f>
        <v>-338512.59194542241</v>
      </c>
      <c r="M101" s="36">
        <f>SUMPRODUCT(M94:Q97,AZ94:BD97)</f>
        <v>-564391.56245387474</v>
      </c>
      <c r="X101" s="37" t="s">
        <v>19</v>
      </c>
      <c r="Y101" s="36">
        <f>SUMPRODUCT(Y94:AC97,AU94:AY97)</f>
        <v>-181965.26502566098</v>
      </c>
      <c r="AI101" s="36">
        <f>SUMPRODUCT(AI94:AM97,AZ94:BD97)</f>
        <v>-296827.23115637893</v>
      </c>
      <c r="AU101" s="49"/>
      <c r="AZ101" s="49"/>
    </row>
    <row r="102" spans="2:56" s="33" customFormat="1" ht="12.75" thickBot="1">
      <c r="B102" s="31"/>
      <c r="C102" s="32"/>
      <c r="D102" s="31"/>
      <c r="E102" s="31"/>
      <c r="F102" s="31"/>
      <c r="G102" s="32"/>
      <c r="H102" s="31"/>
      <c r="I102" s="31"/>
      <c r="J102" s="31"/>
      <c r="K102" s="31"/>
      <c r="L102" s="32" t="s">
        <v>23</v>
      </c>
      <c r="M102" s="50">
        <f>SUMPRODUCT(R94:V97,AZ94:BD97)+SUMPRODUCT(M94:Q97,AZ94:BD97)</f>
        <v>-490841.56829857564</v>
      </c>
      <c r="X102" s="31"/>
      <c r="Y102" s="32"/>
      <c r="Z102" s="31"/>
      <c r="AA102" s="31"/>
      <c r="AB102" s="31"/>
      <c r="AC102" s="32"/>
      <c r="AD102" s="31"/>
      <c r="AE102" s="31"/>
      <c r="AF102" s="31"/>
      <c r="AG102" s="31"/>
      <c r="AH102" s="32" t="s">
        <v>23</v>
      </c>
      <c r="AI102" s="50">
        <f>SUMPRODUCT(AN94:AR97,AZ94:BD97)+SUMPRODUCT(AI94:AM97,AZ94:BD97)</f>
        <v>-164136.48387846572</v>
      </c>
    </row>
    <row r="103" spans="2:56" ht="13.5" thickBot="1">
      <c r="B103" s="3" t="s">
        <v>30</v>
      </c>
      <c r="C103" s="4"/>
      <c r="D103" s="4"/>
      <c r="E103" s="4"/>
      <c r="F103" s="5"/>
      <c r="L103"/>
      <c r="X103" s="3" t="s">
        <v>30</v>
      </c>
      <c r="Y103" s="4"/>
      <c r="Z103" s="4"/>
      <c r="AA103" s="4"/>
      <c r="AB103" s="5"/>
      <c r="AH103"/>
    </row>
    <row r="104" spans="2:56" ht="12.75" thickBot="1"/>
    <row r="105" spans="2:56">
      <c r="B105" s="165"/>
      <c r="C105" s="169" t="s">
        <v>3</v>
      </c>
      <c r="D105" s="169"/>
      <c r="E105" s="169"/>
      <c r="F105" s="169"/>
      <c r="G105" s="169"/>
      <c r="H105" s="169"/>
      <c r="I105" s="169"/>
      <c r="J105" s="169"/>
      <c r="K105" s="169"/>
      <c r="L105" s="169"/>
      <c r="M105" s="169" t="s">
        <v>4</v>
      </c>
      <c r="N105" s="169"/>
      <c r="O105" s="169"/>
      <c r="P105" s="169"/>
      <c r="Q105" s="169"/>
      <c r="R105" s="169"/>
      <c r="S105" s="169"/>
      <c r="T105" s="169"/>
      <c r="U105" s="169"/>
      <c r="V105" s="169"/>
      <c r="X105" s="165"/>
      <c r="Y105" s="169" t="s">
        <v>3</v>
      </c>
      <c r="Z105" s="169"/>
      <c r="AA105" s="169"/>
      <c r="AB105" s="169"/>
      <c r="AC105" s="169"/>
      <c r="AD105" s="169"/>
      <c r="AE105" s="169"/>
      <c r="AF105" s="169"/>
      <c r="AG105" s="169"/>
      <c r="AH105" s="169"/>
      <c r="AI105" s="169" t="s">
        <v>4</v>
      </c>
      <c r="AJ105" s="169"/>
      <c r="AK105" s="169"/>
      <c r="AL105" s="169"/>
      <c r="AM105" s="169"/>
      <c r="AN105" s="169"/>
      <c r="AO105" s="169"/>
      <c r="AP105" s="169"/>
      <c r="AQ105" s="169"/>
      <c r="AR105" s="169"/>
      <c r="AU105" s="170" t="s">
        <v>5</v>
      </c>
      <c r="AV105" s="169"/>
      <c r="AW105" s="169"/>
      <c r="AX105" s="169"/>
      <c r="AY105" s="169"/>
      <c r="AZ105" s="169"/>
      <c r="BA105" s="169"/>
      <c r="BB105" s="169"/>
      <c r="BC105" s="169"/>
      <c r="BD105" s="171"/>
    </row>
    <row r="106" spans="2:56">
      <c r="B106" s="166"/>
      <c r="C106" s="173" t="s">
        <v>6</v>
      </c>
      <c r="D106" s="173"/>
      <c r="E106" s="173"/>
      <c r="F106" s="173"/>
      <c r="G106" s="174"/>
      <c r="H106" s="172" t="s">
        <v>7</v>
      </c>
      <c r="I106" s="173"/>
      <c r="J106" s="173"/>
      <c r="K106" s="173"/>
      <c r="L106" s="175"/>
      <c r="M106" s="173" t="s">
        <v>6</v>
      </c>
      <c r="N106" s="173"/>
      <c r="O106" s="173"/>
      <c r="P106" s="173"/>
      <c r="Q106" s="174"/>
      <c r="R106" s="172" t="s">
        <v>7</v>
      </c>
      <c r="S106" s="173"/>
      <c r="T106" s="173"/>
      <c r="U106" s="173"/>
      <c r="V106" s="175"/>
      <c r="X106" s="166"/>
      <c r="Y106" s="173" t="s">
        <v>6</v>
      </c>
      <c r="Z106" s="173"/>
      <c r="AA106" s="173"/>
      <c r="AB106" s="173"/>
      <c r="AC106" s="174"/>
      <c r="AD106" s="172" t="s">
        <v>7</v>
      </c>
      <c r="AE106" s="173"/>
      <c r="AF106" s="173"/>
      <c r="AG106" s="173"/>
      <c r="AH106" s="175"/>
      <c r="AI106" s="173" t="s">
        <v>6</v>
      </c>
      <c r="AJ106" s="173"/>
      <c r="AK106" s="173"/>
      <c r="AL106" s="173"/>
      <c r="AM106" s="174"/>
      <c r="AN106" s="172" t="s">
        <v>7</v>
      </c>
      <c r="AO106" s="173"/>
      <c r="AP106" s="173"/>
      <c r="AQ106" s="173"/>
      <c r="AR106" s="175"/>
      <c r="AU106" s="176" t="s">
        <v>3</v>
      </c>
      <c r="AV106" s="173"/>
      <c r="AW106" s="173"/>
      <c r="AX106" s="173"/>
      <c r="AY106" s="174"/>
      <c r="AZ106" s="173" t="s">
        <v>8</v>
      </c>
      <c r="BA106" s="173"/>
      <c r="BB106" s="173"/>
      <c r="BC106" s="173"/>
      <c r="BD106" s="175"/>
    </row>
    <row r="107" spans="2:56">
      <c r="B107" s="167"/>
      <c r="C107" s="6" t="s">
        <v>9</v>
      </c>
      <c r="D107" s="7" t="s">
        <v>10</v>
      </c>
      <c r="E107" s="7" t="s">
        <v>11</v>
      </c>
      <c r="F107" s="7" t="s">
        <v>12</v>
      </c>
      <c r="G107" s="7" t="s">
        <v>13</v>
      </c>
      <c r="H107" s="7" t="s">
        <v>9</v>
      </c>
      <c r="I107" s="7" t="s">
        <v>10</v>
      </c>
      <c r="J107" s="7" t="s">
        <v>11</v>
      </c>
      <c r="K107" s="7" t="s">
        <v>12</v>
      </c>
      <c r="L107" s="8" t="s">
        <v>13</v>
      </c>
      <c r="M107" s="6" t="s">
        <v>9</v>
      </c>
      <c r="N107" s="7" t="s">
        <v>10</v>
      </c>
      <c r="O107" s="7" t="s">
        <v>11</v>
      </c>
      <c r="P107" s="7" t="s">
        <v>12</v>
      </c>
      <c r="Q107" s="7" t="s">
        <v>13</v>
      </c>
      <c r="R107" s="7" t="s">
        <v>9</v>
      </c>
      <c r="S107" s="7" t="s">
        <v>10</v>
      </c>
      <c r="T107" s="7" t="s">
        <v>11</v>
      </c>
      <c r="U107" s="7" t="s">
        <v>12</v>
      </c>
      <c r="V107" s="8" t="s">
        <v>13</v>
      </c>
      <c r="X107" s="167"/>
      <c r="Y107" s="6" t="s">
        <v>9</v>
      </c>
      <c r="Z107" s="7" t="s">
        <v>10</v>
      </c>
      <c r="AA107" s="7" t="s">
        <v>11</v>
      </c>
      <c r="AB107" s="7" t="s">
        <v>12</v>
      </c>
      <c r="AC107" s="7" t="s">
        <v>13</v>
      </c>
      <c r="AD107" s="7" t="s">
        <v>9</v>
      </c>
      <c r="AE107" s="7" t="s">
        <v>10</v>
      </c>
      <c r="AF107" s="7" t="s">
        <v>11</v>
      </c>
      <c r="AG107" s="7" t="s">
        <v>12</v>
      </c>
      <c r="AH107" s="8" t="s">
        <v>13</v>
      </c>
      <c r="AI107" s="6" t="s">
        <v>9</v>
      </c>
      <c r="AJ107" s="7" t="s">
        <v>10</v>
      </c>
      <c r="AK107" s="7" t="s">
        <v>11</v>
      </c>
      <c r="AL107" s="7" t="s">
        <v>12</v>
      </c>
      <c r="AM107" s="7" t="s">
        <v>13</v>
      </c>
      <c r="AN107" s="7" t="s">
        <v>9</v>
      </c>
      <c r="AO107" s="7" t="s">
        <v>10</v>
      </c>
      <c r="AP107" s="7" t="s">
        <v>11</v>
      </c>
      <c r="AQ107" s="7" t="s">
        <v>12</v>
      </c>
      <c r="AR107" s="8" t="s">
        <v>13</v>
      </c>
      <c r="AU107" s="9" t="s">
        <v>9</v>
      </c>
      <c r="AV107" s="7" t="s">
        <v>10</v>
      </c>
      <c r="AW107" s="7" t="s">
        <v>11</v>
      </c>
      <c r="AX107" s="7" t="s">
        <v>12</v>
      </c>
      <c r="AY107" s="7" t="s">
        <v>13</v>
      </c>
      <c r="AZ107" s="6" t="s">
        <v>9</v>
      </c>
      <c r="BA107" s="7" t="s">
        <v>10</v>
      </c>
      <c r="BB107" s="7" t="s">
        <v>11</v>
      </c>
      <c r="BC107" s="7" t="s">
        <v>12</v>
      </c>
      <c r="BD107" s="8" t="s">
        <v>13</v>
      </c>
    </row>
    <row r="108" spans="2:56">
      <c r="B108" s="10" t="s">
        <v>14</v>
      </c>
      <c r="C108" s="11">
        <v>0</v>
      </c>
      <c r="D108" s="12">
        <v>0</v>
      </c>
      <c r="E108" s="12">
        <v>-0.15924758137315587</v>
      </c>
      <c r="F108" s="12">
        <v>-9.9772549711717007E-2</v>
      </c>
      <c r="G108" s="13">
        <v>-0.70067768288972609</v>
      </c>
      <c r="H108" s="14">
        <v>0</v>
      </c>
      <c r="I108" s="12">
        <v>0</v>
      </c>
      <c r="J108" s="12">
        <v>0</v>
      </c>
      <c r="K108" s="12">
        <v>0</v>
      </c>
      <c r="L108" s="15">
        <v>0</v>
      </c>
      <c r="M108" s="11">
        <v>0</v>
      </c>
      <c r="N108" s="12">
        <v>0</v>
      </c>
      <c r="O108" s="12">
        <v>0</v>
      </c>
      <c r="P108" s="12">
        <v>0</v>
      </c>
      <c r="Q108" s="13">
        <v>0</v>
      </c>
      <c r="R108" s="14">
        <v>0</v>
      </c>
      <c r="S108" s="12">
        <v>0</v>
      </c>
      <c r="T108" s="12">
        <v>0</v>
      </c>
      <c r="U108" s="12">
        <v>0</v>
      </c>
      <c r="V108" s="15">
        <v>0</v>
      </c>
      <c r="X108" s="10" t="s">
        <v>14</v>
      </c>
      <c r="Y108" s="11">
        <v>0</v>
      </c>
      <c r="Z108" s="12">
        <v>0</v>
      </c>
      <c r="AA108" s="12">
        <v>0</v>
      </c>
      <c r="AB108" s="12">
        <v>0</v>
      </c>
      <c r="AC108" s="13">
        <v>0</v>
      </c>
      <c r="AD108" s="14">
        <v>0</v>
      </c>
      <c r="AE108" s="12">
        <v>0</v>
      </c>
      <c r="AF108" s="12">
        <v>0</v>
      </c>
      <c r="AG108" s="12">
        <v>0</v>
      </c>
      <c r="AH108" s="15">
        <v>0</v>
      </c>
      <c r="AI108" s="11">
        <v>0</v>
      </c>
      <c r="AJ108" s="12">
        <v>0</v>
      </c>
      <c r="AK108" s="12">
        <v>0</v>
      </c>
      <c r="AL108" s="12">
        <v>0</v>
      </c>
      <c r="AM108" s="13">
        <v>0</v>
      </c>
      <c r="AN108" s="14">
        <v>0</v>
      </c>
      <c r="AO108" s="12">
        <v>0</v>
      </c>
      <c r="AP108" s="12">
        <v>0</v>
      </c>
      <c r="AQ108" s="12">
        <v>0</v>
      </c>
      <c r="AR108" s="15">
        <v>0</v>
      </c>
      <c r="AU108" s="16">
        <v>34.089945818154945</v>
      </c>
      <c r="AV108" s="12">
        <v>146.62009169492032</v>
      </c>
      <c r="AW108" s="12">
        <v>423.18271351842009</v>
      </c>
      <c r="AX108" s="12">
        <v>947.24995881184486</v>
      </c>
      <c r="AY108" s="15">
        <v>1802.2939750983849</v>
      </c>
      <c r="AZ108" s="16">
        <v>306.73290939193436</v>
      </c>
      <c r="BA108" s="12">
        <v>456.69262799012756</v>
      </c>
      <c r="BB108" s="12">
        <v>807.47399269430514</v>
      </c>
      <c r="BC108" s="12">
        <v>1307.7140191769768</v>
      </c>
      <c r="BD108" s="15">
        <v>3067.3814010623887</v>
      </c>
    </row>
    <row r="109" spans="2:56">
      <c r="B109" s="17" t="s">
        <v>15</v>
      </c>
      <c r="C109" s="18">
        <v>0</v>
      </c>
      <c r="D109" s="19">
        <v>0</v>
      </c>
      <c r="E109" s="19">
        <v>-0.52043244784232401</v>
      </c>
      <c r="F109" s="19">
        <v>-0.18069419064027092</v>
      </c>
      <c r="G109" s="20">
        <v>-1.6963385574276193</v>
      </c>
      <c r="H109" s="21">
        <v>0</v>
      </c>
      <c r="I109" s="19">
        <v>0</v>
      </c>
      <c r="J109" s="19">
        <v>0</v>
      </c>
      <c r="K109" s="19">
        <v>0</v>
      </c>
      <c r="L109" s="22">
        <v>0</v>
      </c>
      <c r="M109" s="18">
        <v>0</v>
      </c>
      <c r="N109" s="19">
        <v>0</v>
      </c>
      <c r="O109" s="19">
        <v>0</v>
      </c>
      <c r="P109" s="19">
        <v>-4.8</v>
      </c>
      <c r="Q109" s="20">
        <v>-4.2</v>
      </c>
      <c r="R109" s="21">
        <v>0</v>
      </c>
      <c r="S109" s="19">
        <v>0</v>
      </c>
      <c r="T109" s="19">
        <v>0</v>
      </c>
      <c r="U109" s="19">
        <v>0</v>
      </c>
      <c r="V109" s="22">
        <v>0</v>
      </c>
      <c r="X109" s="17" t="s">
        <v>15</v>
      </c>
      <c r="Y109" s="18">
        <v>0</v>
      </c>
      <c r="Z109" s="19">
        <v>0</v>
      </c>
      <c r="AA109" s="19">
        <v>0</v>
      </c>
      <c r="AB109" s="19">
        <v>0</v>
      </c>
      <c r="AC109" s="20">
        <v>0</v>
      </c>
      <c r="AD109" s="21">
        <v>0</v>
      </c>
      <c r="AE109" s="19">
        <v>0</v>
      </c>
      <c r="AF109" s="19">
        <v>0</v>
      </c>
      <c r="AG109" s="19">
        <v>0</v>
      </c>
      <c r="AH109" s="22">
        <v>0</v>
      </c>
      <c r="AI109" s="18">
        <v>0</v>
      </c>
      <c r="AJ109" s="19">
        <v>0</v>
      </c>
      <c r="AK109" s="19">
        <v>0</v>
      </c>
      <c r="AL109" s="19">
        <v>0</v>
      </c>
      <c r="AM109" s="20">
        <v>0</v>
      </c>
      <c r="AN109" s="21">
        <v>0</v>
      </c>
      <c r="AO109" s="19">
        <v>0</v>
      </c>
      <c r="AP109" s="19">
        <v>0</v>
      </c>
      <c r="AQ109" s="19">
        <v>0</v>
      </c>
      <c r="AR109" s="22">
        <v>0</v>
      </c>
      <c r="AU109" s="23">
        <v>48.699922597364214</v>
      </c>
      <c r="AV109" s="19">
        <v>209.45727384988615</v>
      </c>
      <c r="AW109" s="19">
        <v>604.54673359774301</v>
      </c>
      <c r="AX109" s="19">
        <v>1353.214226874064</v>
      </c>
      <c r="AY109" s="22">
        <v>2574.7056787119782</v>
      </c>
      <c r="AZ109" s="23">
        <v>438.18987055990618</v>
      </c>
      <c r="BA109" s="19">
        <v>652.4180399858966</v>
      </c>
      <c r="BB109" s="19">
        <v>1153.5342752775787</v>
      </c>
      <c r="BC109" s="19">
        <v>1868.1628845385383</v>
      </c>
      <c r="BD109" s="22">
        <v>4381.9734300891269</v>
      </c>
    </row>
    <row r="110" spans="2:56">
      <c r="B110" s="17" t="s">
        <v>16</v>
      </c>
      <c r="C110" s="18">
        <v>0</v>
      </c>
      <c r="D110" s="19">
        <v>0</v>
      </c>
      <c r="E110" s="19">
        <v>-9.472006834995611E-2</v>
      </c>
      <c r="F110" s="19">
        <v>-1.0684310186424204</v>
      </c>
      <c r="G110" s="20">
        <v>-2.6919750088114029</v>
      </c>
      <c r="H110" s="21">
        <v>0</v>
      </c>
      <c r="I110" s="19">
        <v>0</v>
      </c>
      <c r="J110" s="19">
        <v>0</v>
      </c>
      <c r="K110" s="19">
        <v>0</v>
      </c>
      <c r="L110" s="22">
        <v>0</v>
      </c>
      <c r="M110" s="18">
        <v>0</v>
      </c>
      <c r="N110" s="19">
        <v>0</v>
      </c>
      <c r="O110" s="19">
        <v>0</v>
      </c>
      <c r="P110" s="19">
        <v>0</v>
      </c>
      <c r="Q110" s="20">
        <v>0</v>
      </c>
      <c r="R110" s="21">
        <v>0</v>
      </c>
      <c r="S110" s="19">
        <v>0</v>
      </c>
      <c r="T110" s="19">
        <v>0</v>
      </c>
      <c r="U110" s="19">
        <v>0</v>
      </c>
      <c r="V110" s="22">
        <v>0</v>
      </c>
      <c r="X110" s="17" t="s">
        <v>16</v>
      </c>
      <c r="Y110" s="18">
        <v>0</v>
      </c>
      <c r="Z110" s="19">
        <v>0</v>
      </c>
      <c r="AA110" s="19">
        <v>0</v>
      </c>
      <c r="AB110" s="19">
        <v>0</v>
      </c>
      <c r="AC110" s="20">
        <v>0</v>
      </c>
      <c r="AD110" s="21">
        <v>0</v>
      </c>
      <c r="AE110" s="19">
        <v>0</v>
      </c>
      <c r="AF110" s="19">
        <v>0</v>
      </c>
      <c r="AG110" s="19">
        <v>0</v>
      </c>
      <c r="AH110" s="22">
        <v>0</v>
      </c>
      <c r="AI110" s="18">
        <v>0</v>
      </c>
      <c r="AJ110" s="19">
        <v>0</v>
      </c>
      <c r="AK110" s="19">
        <v>0</v>
      </c>
      <c r="AL110" s="19">
        <v>0</v>
      </c>
      <c r="AM110" s="20">
        <v>0</v>
      </c>
      <c r="AN110" s="21">
        <v>0</v>
      </c>
      <c r="AO110" s="19">
        <v>0</v>
      </c>
      <c r="AP110" s="19">
        <v>0</v>
      </c>
      <c r="AQ110" s="19">
        <v>0</v>
      </c>
      <c r="AR110" s="22">
        <v>0</v>
      </c>
      <c r="AU110" s="23">
        <v>73.04988389604631</v>
      </c>
      <c r="AV110" s="19">
        <v>314.18591077482921</v>
      </c>
      <c r="AW110" s="19">
        <v>906.82010039661452</v>
      </c>
      <c r="AX110" s="19">
        <v>2029.821340311096</v>
      </c>
      <c r="AY110" s="22">
        <v>3862.0585180679673</v>
      </c>
      <c r="AZ110" s="23">
        <v>657.28480583985936</v>
      </c>
      <c r="BA110" s="19">
        <v>978.62705997884495</v>
      </c>
      <c r="BB110" s="19">
        <v>1730.3014129163682</v>
      </c>
      <c r="BC110" s="19">
        <v>2802.2443268078077</v>
      </c>
      <c r="BD110" s="22">
        <v>6572.9601451336912</v>
      </c>
    </row>
    <row r="111" spans="2:56" ht="12.75" thickBot="1">
      <c r="B111" s="24" t="s">
        <v>17</v>
      </c>
      <c r="C111" s="25">
        <v>0</v>
      </c>
      <c r="D111" s="26">
        <v>0</v>
      </c>
      <c r="E111" s="26">
        <v>-0.12559990243456404</v>
      </c>
      <c r="F111" s="26">
        <v>-0.45110224100559182</v>
      </c>
      <c r="G111" s="27">
        <v>-1.2110087508712513</v>
      </c>
      <c r="H111" s="28">
        <v>0</v>
      </c>
      <c r="I111" s="26">
        <v>0</v>
      </c>
      <c r="J111" s="26">
        <v>0</v>
      </c>
      <c r="K111" s="26">
        <v>0</v>
      </c>
      <c r="L111" s="29">
        <v>0</v>
      </c>
      <c r="M111" s="25">
        <v>0</v>
      </c>
      <c r="N111" s="26">
        <v>0</v>
      </c>
      <c r="O111" s="26">
        <v>0</v>
      </c>
      <c r="P111" s="26">
        <v>0</v>
      </c>
      <c r="Q111" s="27">
        <v>0</v>
      </c>
      <c r="R111" s="28">
        <v>0</v>
      </c>
      <c r="S111" s="26">
        <v>0</v>
      </c>
      <c r="T111" s="26">
        <v>0</v>
      </c>
      <c r="U111" s="26">
        <v>0</v>
      </c>
      <c r="V111" s="29">
        <v>0</v>
      </c>
      <c r="X111" s="24" t="s">
        <v>17</v>
      </c>
      <c r="Y111" s="25">
        <v>0</v>
      </c>
      <c r="Z111" s="26">
        <v>0</v>
      </c>
      <c r="AA111" s="26">
        <v>0</v>
      </c>
      <c r="AB111" s="26">
        <v>0</v>
      </c>
      <c r="AC111" s="27">
        <v>0</v>
      </c>
      <c r="AD111" s="28">
        <v>0</v>
      </c>
      <c r="AE111" s="26">
        <v>0</v>
      </c>
      <c r="AF111" s="26">
        <v>0</v>
      </c>
      <c r="AG111" s="26">
        <v>0</v>
      </c>
      <c r="AH111" s="29">
        <v>0</v>
      </c>
      <c r="AI111" s="25">
        <v>0</v>
      </c>
      <c r="AJ111" s="26">
        <v>0</v>
      </c>
      <c r="AK111" s="26">
        <v>0</v>
      </c>
      <c r="AL111" s="26">
        <v>0</v>
      </c>
      <c r="AM111" s="27">
        <v>0</v>
      </c>
      <c r="AN111" s="28">
        <v>0</v>
      </c>
      <c r="AO111" s="26">
        <v>0</v>
      </c>
      <c r="AP111" s="26">
        <v>0</v>
      </c>
      <c r="AQ111" s="26">
        <v>0</v>
      </c>
      <c r="AR111" s="29">
        <v>0</v>
      </c>
      <c r="AU111" s="30">
        <v>121.74980649341052</v>
      </c>
      <c r="AV111" s="26">
        <v>523.64318462471533</v>
      </c>
      <c r="AW111" s="26">
        <v>1511.3668339943574</v>
      </c>
      <c r="AX111" s="26">
        <v>3383.0355671851598</v>
      </c>
      <c r="AY111" s="29">
        <v>6436.7641967799455</v>
      </c>
      <c r="AZ111" s="30">
        <v>1095.4746763997655</v>
      </c>
      <c r="BA111" s="26">
        <v>1631.0450999647412</v>
      </c>
      <c r="BB111" s="26">
        <v>2883.8356881939467</v>
      </c>
      <c r="BC111" s="26">
        <v>4670.4072113463453</v>
      </c>
      <c r="BD111" s="29">
        <v>10954.933575222816</v>
      </c>
    </row>
    <row r="112" spans="2:56" ht="12.75" thickBot="1">
      <c r="B112" s="31"/>
      <c r="C112" s="32"/>
      <c r="D112" s="31"/>
      <c r="E112" s="31"/>
      <c r="F112" s="31"/>
      <c r="G112" s="32"/>
      <c r="H112" s="31"/>
      <c r="I112" s="31"/>
      <c r="J112" s="31"/>
      <c r="K112" s="31"/>
      <c r="L112" s="32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X112" s="31"/>
      <c r="Y112" s="32"/>
      <c r="Z112" s="31"/>
      <c r="AA112" s="31"/>
      <c r="AB112" s="31"/>
      <c r="AC112" s="32"/>
      <c r="AD112" s="31"/>
      <c r="AE112" s="31"/>
      <c r="AF112" s="31"/>
      <c r="AG112" s="31"/>
      <c r="AH112" s="32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</row>
    <row r="113" spans="2:56" ht="13.5" thickBot="1">
      <c r="B113" s="34" t="s">
        <v>18</v>
      </c>
      <c r="C113" s="35">
        <f>SUM(C108:G111)</f>
        <v>-9</v>
      </c>
      <c r="D113" s="35"/>
      <c r="E113" s="36"/>
      <c r="F113" s="36"/>
      <c r="G113" s="36"/>
      <c r="H113" s="35">
        <f>SUM(H108:L111)</f>
        <v>0</v>
      </c>
      <c r="I113" s="35"/>
      <c r="J113" s="38"/>
      <c r="K113" s="38"/>
      <c r="L113" s="34"/>
      <c r="M113" s="35">
        <f>SUM(M108:Q111)</f>
        <v>-9</v>
      </c>
      <c r="N113" s="39" t="str">
        <f>IF(M113=C113,"Pass","Fail")</f>
        <v>Pass</v>
      </c>
      <c r="O113" s="36"/>
      <c r="P113" s="36"/>
      <c r="Q113" s="36"/>
      <c r="R113" s="35">
        <f>SUM(R108:V111)</f>
        <v>0</v>
      </c>
      <c r="S113" s="39" t="str">
        <f>IF(R113=H113,"Pass","Fail")</f>
        <v>Pass</v>
      </c>
      <c r="T113" s="36"/>
      <c r="U113" s="36"/>
      <c r="V113" s="36"/>
      <c r="W113" s="36"/>
      <c r="X113" s="34" t="s">
        <v>18</v>
      </c>
      <c r="Y113" s="35">
        <f>SUM(Y108:AC111)</f>
        <v>0</v>
      </c>
      <c r="Z113" s="35"/>
      <c r="AA113" s="36"/>
      <c r="AB113" s="36"/>
      <c r="AC113" s="36"/>
      <c r="AD113" s="35">
        <f>SUM(AD108:AH111)</f>
        <v>0</v>
      </c>
      <c r="AE113" s="35"/>
      <c r="AF113" s="38"/>
      <c r="AG113" s="38"/>
      <c r="AH113" s="34"/>
      <c r="AI113" s="35">
        <f>SUM(AI108:AM111)</f>
        <v>0</v>
      </c>
      <c r="AJ113" s="39" t="str">
        <f>IF(AI113=Y113,"Pass","Fail")</f>
        <v>Pass</v>
      </c>
      <c r="AK113" s="36"/>
      <c r="AL113" s="36"/>
      <c r="AM113" s="36"/>
      <c r="AN113" s="35">
        <f>SUM(AN108:AR111)</f>
        <v>0</v>
      </c>
      <c r="AO113" s="39" t="str">
        <f>IF(AN113=AD113,"Pass","Fail")</f>
        <v>Pass</v>
      </c>
      <c r="AP113" s="36"/>
      <c r="AQ113" s="36"/>
      <c r="AR113" s="36"/>
      <c r="AU113"/>
      <c r="AV113"/>
      <c r="AW113"/>
      <c r="AX113"/>
      <c r="AY113"/>
      <c r="AZ113"/>
      <c r="BA113"/>
      <c r="BB113"/>
      <c r="BC113"/>
      <c r="BD113"/>
    </row>
    <row r="114" spans="2:56" ht="13.5" thickBot="1">
      <c r="B114" s="40" t="s">
        <v>20</v>
      </c>
      <c r="C114" s="41">
        <f>SUM(C108:E111)</f>
        <v>-0.89999999999999991</v>
      </c>
      <c r="D114" s="42">
        <f>IFERROR(SUM(C108:E111)/SUM(C108:G111),0)</f>
        <v>9.9999999999999992E-2</v>
      </c>
      <c r="E114" s="43"/>
      <c r="F114" s="43"/>
      <c r="G114" s="43"/>
      <c r="H114" s="42"/>
      <c r="I114" s="42"/>
      <c r="J114" s="43"/>
      <c r="K114" s="43"/>
      <c r="L114" s="43"/>
      <c r="M114" s="41">
        <f>SUM(M108:N111)</f>
        <v>0</v>
      </c>
      <c r="N114" s="42">
        <f>IFERROR(SUM(M108:N111)/SUM(M108:Q111),0)</f>
        <v>0</v>
      </c>
      <c r="O114" s="39" t="str">
        <f>IF(N114&lt;=D114,"Pass","Fail")</f>
        <v>Pass</v>
      </c>
      <c r="P114" s="43"/>
      <c r="Q114" s="43"/>
      <c r="R114" s="42"/>
      <c r="S114" s="43"/>
      <c r="T114" s="43"/>
      <c r="U114" s="43"/>
      <c r="V114" s="43"/>
      <c r="W114" s="43"/>
      <c r="X114" s="40" t="s">
        <v>20</v>
      </c>
      <c r="Y114" s="41">
        <f>SUM(Y108:AA111)</f>
        <v>0</v>
      </c>
      <c r="Z114" s="42">
        <f>IFERROR(SUM(Y108:AA111)/SUM(Y108:AC111),0)</f>
        <v>0</v>
      </c>
      <c r="AA114" s="43"/>
      <c r="AB114" s="43"/>
      <c r="AC114" s="43"/>
      <c r="AD114" s="42"/>
      <c r="AE114" s="43"/>
      <c r="AF114" s="43"/>
      <c r="AG114" s="43"/>
      <c r="AH114" s="43"/>
      <c r="AI114" s="41">
        <f>SUM(AI108:AJ111)</f>
        <v>0</v>
      </c>
      <c r="AJ114" s="42">
        <f>IFERROR(SUM(AI108:AJ111)/SUM(AI108:AM111),0)</f>
        <v>0</v>
      </c>
      <c r="AK114" s="39" t="str">
        <f>IF(AJ114&lt;=Z114,"Pass","Fail")</f>
        <v>Pass</v>
      </c>
      <c r="AL114" s="43"/>
      <c r="AM114" s="43"/>
      <c r="AN114" s="42"/>
      <c r="AO114" s="43"/>
      <c r="AP114" s="43"/>
      <c r="AQ114" s="43"/>
      <c r="AR114" s="43"/>
      <c r="AU114"/>
      <c r="AV114"/>
      <c r="AW114"/>
      <c r="AX114"/>
      <c r="AY114"/>
      <c r="AZ114"/>
      <c r="BA114"/>
      <c r="BB114"/>
      <c r="BC114"/>
      <c r="BD114"/>
    </row>
    <row r="115" spans="2:56">
      <c r="B115" s="37" t="s">
        <v>19</v>
      </c>
      <c r="C115" s="36">
        <f>SUMPRODUCT(C108:G111,AU108:AY111)</f>
        <v>-28513.527115920217</v>
      </c>
      <c r="M115" s="36">
        <f>SUMPRODUCT(M108:Q111,AZ108:BD111)</f>
        <v>-27371.470252159317</v>
      </c>
      <c r="X115" s="37" t="s">
        <v>19</v>
      </c>
      <c r="Y115" s="36">
        <f>SUMPRODUCT(Y108:AC111,AU108:AY111)</f>
        <v>0</v>
      </c>
      <c r="AI115" s="36">
        <f>SUMPRODUCT(AI108:AM111,AZ108:BD111)</f>
        <v>0</v>
      </c>
      <c r="AU115" s="49"/>
      <c r="AZ115" s="49"/>
    </row>
    <row r="116" spans="2:56" s="33" customFormat="1" ht="12.75" thickBot="1">
      <c r="B116" s="31"/>
      <c r="C116" s="32"/>
      <c r="D116" s="31"/>
      <c r="E116" s="31"/>
      <c r="F116" s="31"/>
      <c r="G116" s="32"/>
      <c r="H116" s="31"/>
      <c r="I116" s="31"/>
      <c r="J116" s="31"/>
      <c r="K116" s="31"/>
      <c r="L116" s="32" t="s">
        <v>23</v>
      </c>
      <c r="M116" s="50">
        <f>SUMPRODUCT(R108:V111,AZ108:BD111)+SUMPRODUCT(M108:Q111,AZ108:BD111)</f>
        <v>-27371.470252159317</v>
      </c>
      <c r="X116" s="31"/>
      <c r="Y116" s="32"/>
      <c r="Z116" s="31"/>
      <c r="AA116" s="31"/>
      <c r="AB116" s="31"/>
      <c r="AC116" s="32"/>
      <c r="AD116" s="31"/>
      <c r="AE116" s="31"/>
      <c r="AF116" s="31"/>
      <c r="AG116" s="31"/>
      <c r="AH116" s="32" t="s">
        <v>23</v>
      </c>
      <c r="AI116" s="50">
        <f>SUMPRODUCT(AN108:AR111,AZ108:BD111)+SUMPRODUCT(AI108:AM111,AZ108:BD111)</f>
        <v>0</v>
      </c>
    </row>
    <row r="117" spans="2:56" ht="13.5" thickBot="1">
      <c r="B117" s="3" t="s">
        <v>31</v>
      </c>
      <c r="C117" s="4"/>
      <c r="D117" s="4"/>
      <c r="E117" s="4"/>
      <c r="F117" s="5"/>
      <c r="L117"/>
      <c r="X117" s="3" t="s">
        <v>31</v>
      </c>
      <c r="Y117" s="4"/>
      <c r="Z117" s="4"/>
      <c r="AA117" s="4"/>
      <c r="AB117" s="5"/>
      <c r="AH117"/>
    </row>
    <row r="118" spans="2:56" ht="12.75" thickBot="1"/>
    <row r="119" spans="2:56">
      <c r="B119" s="165"/>
      <c r="C119" s="169" t="s">
        <v>3</v>
      </c>
      <c r="D119" s="169"/>
      <c r="E119" s="169"/>
      <c r="F119" s="169"/>
      <c r="G119" s="169"/>
      <c r="H119" s="169"/>
      <c r="I119" s="169"/>
      <c r="J119" s="169"/>
      <c r="K119" s="169"/>
      <c r="L119" s="169"/>
      <c r="M119" s="169" t="s">
        <v>4</v>
      </c>
      <c r="N119" s="169"/>
      <c r="O119" s="169"/>
      <c r="P119" s="169"/>
      <c r="Q119" s="169"/>
      <c r="R119" s="169"/>
      <c r="S119" s="169"/>
      <c r="T119" s="169"/>
      <c r="U119" s="169"/>
      <c r="V119" s="169"/>
      <c r="X119" s="165"/>
      <c r="Y119" s="169" t="s">
        <v>3</v>
      </c>
      <c r="Z119" s="169"/>
      <c r="AA119" s="169"/>
      <c r="AB119" s="169"/>
      <c r="AC119" s="169"/>
      <c r="AD119" s="169"/>
      <c r="AE119" s="169"/>
      <c r="AF119" s="169"/>
      <c r="AG119" s="169"/>
      <c r="AH119" s="169"/>
      <c r="AI119" s="169" t="s">
        <v>4</v>
      </c>
      <c r="AJ119" s="169"/>
      <c r="AK119" s="169"/>
      <c r="AL119" s="169"/>
      <c r="AM119" s="169"/>
      <c r="AN119" s="169"/>
      <c r="AO119" s="169"/>
      <c r="AP119" s="169"/>
      <c r="AQ119" s="169"/>
      <c r="AR119" s="169"/>
      <c r="AU119" s="170" t="s">
        <v>5</v>
      </c>
      <c r="AV119" s="169"/>
      <c r="AW119" s="169"/>
      <c r="AX119" s="169"/>
      <c r="AY119" s="169"/>
      <c r="AZ119" s="169"/>
      <c r="BA119" s="169"/>
      <c r="BB119" s="169"/>
      <c r="BC119" s="169"/>
      <c r="BD119" s="171"/>
    </row>
    <row r="120" spans="2:56">
      <c r="B120" s="166"/>
      <c r="C120" s="173" t="s">
        <v>6</v>
      </c>
      <c r="D120" s="173"/>
      <c r="E120" s="173"/>
      <c r="F120" s="173"/>
      <c r="G120" s="174"/>
      <c r="H120" s="172" t="s">
        <v>7</v>
      </c>
      <c r="I120" s="173"/>
      <c r="J120" s="173"/>
      <c r="K120" s="173"/>
      <c r="L120" s="175"/>
      <c r="M120" s="173" t="s">
        <v>6</v>
      </c>
      <c r="N120" s="173"/>
      <c r="O120" s="173"/>
      <c r="P120" s="173"/>
      <c r="Q120" s="174"/>
      <c r="R120" s="172" t="s">
        <v>7</v>
      </c>
      <c r="S120" s="173"/>
      <c r="T120" s="173"/>
      <c r="U120" s="173"/>
      <c r="V120" s="175"/>
      <c r="X120" s="166"/>
      <c r="Y120" s="173" t="s">
        <v>6</v>
      </c>
      <c r="Z120" s="173"/>
      <c r="AA120" s="173"/>
      <c r="AB120" s="173"/>
      <c r="AC120" s="174"/>
      <c r="AD120" s="172" t="s">
        <v>7</v>
      </c>
      <c r="AE120" s="173"/>
      <c r="AF120" s="173"/>
      <c r="AG120" s="173"/>
      <c r="AH120" s="175"/>
      <c r="AI120" s="173" t="s">
        <v>6</v>
      </c>
      <c r="AJ120" s="173"/>
      <c r="AK120" s="173"/>
      <c r="AL120" s="173"/>
      <c r="AM120" s="174"/>
      <c r="AN120" s="172" t="s">
        <v>7</v>
      </c>
      <c r="AO120" s="173"/>
      <c r="AP120" s="173"/>
      <c r="AQ120" s="173"/>
      <c r="AR120" s="175"/>
      <c r="AU120" s="176" t="s">
        <v>3</v>
      </c>
      <c r="AV120" s="173"/>
      <c r="AW120" s="173"/>
      <c r="AX120" s="173"/>
      <c r="AY120" s="174"/>
      <c r="AZ120" s="173" t="s">
        <v>8</v>
      </c>
      <c r="BA120" s="173"/>
      <c r="BB120" s="173"/>
      <c r="BC120" s="173"/>
      <c r="BD120" s="175"/>
    </row>
    <row r="121" spans="2:56">
      <c r="B121" s="167"/>
      <c r="C121" s="6" t="s">
        <v>9</v>
      </c>
      <c r="D121" s="7" t="s">
        <v>10</v>
      </c>
      <c r="E121" s="7" t="s">
        <v>11</v>
      </c>
      <c r="F121" s="7" t="s">
        <v>12</v>
      </c>
      <c r="G121" s="7" t="s">
        <v>13</v>
      </c>
      <c r="H121" s="7" t="s">
        <v>9</v>
      </c>
      <c r="I121" s="7" t="s">
        <v>10</v>
      </c>
      <c r="J121" s="7" t="s">
        <v>11</v>
      </c>
      <c r="K121" s="7" t="s">
        <v>12</v>
      </c>
      <c r="L121" s="8" t="s">
        <v>13</v>
      </c>
      <c r="M121" s="6" t="s">
        <v>9</v>
      </c>
      <c r="N121" s="7" t="s">
        <v>10</v>
      </c>
      <c r="O121" s="7" t="s">
        <v>11</v>
      </c>
      <c r="P121" s="7" t="s">
        <v>12</v>
      </c>
      <c r="Q121" s="7" t="s">
        <v>13</v>
      </c>
      <c r="R121" s="7" t="s">
        <v>9</v>
      </c>
      <c r="S121" s="7" t="s">
        <v>10</v>
      </c>
      <c r="T121" s="7" t="s">
        <v>11</v>
      </c>
      <c r="U121" s="7" t="s">
        <v>12</v>
      </c>
      <c r="V121" s="8" t="s">
        <v>13</v>
      </c>
      <c r="X121" s="167"/>
      <c r="Y121" s="6" t="s">
        <v>9</v>
      </c>
      <c r="Z121" s="7" t="s">
        <v>10</v>
      </c>
      <c r="AA121" s="7" t="s">
        <v>11</v>
      </c>
      <c r="AB121" s="7" t="s">
        <v>12</v>
      </c>
      <c r="AC121" s="7" t="s">
        <v>13</v>
      </c>
      <c r="AD121" s="7" t="s">
        <v>9</v>
      </c>
      <c r="AE121" s="7" t="s">
        <v>10</v>
      </c>
      <c r="AF121" s="7" t="s">
        <v>11</v>
      </c>
      <c r="AG121" s="7" t="s">
        <v>12</v>
      </c>
      <c r="AH121" s="8" t="s">
        <v>13</v>
      </c>
      <c r="AI121" s="6" t="s">
        <v>9</v>
      </c>
      <c r="AJ121" s="7" t="s">
        <v>10</v>
      </c>
      <c r="AK121" s="7" t="s">
        <v>11</v>
      </c>
      <c r="AL121" s="7" t="s">
        <v>12</v>
      </c>
      <c r="AM121" s="7" t="s">
        <v>13</v>
      </c>
      <c r="AN121" s="7" t="s">
        <v>9</v>
      </c>
      <c r="AO121" s="7" t="s">
        <v>10</v>
      </c>
      <c r="AP121" s="7" t="s">
        <v>11</v>
      </c>
      <c r="AQ121" s="7" t="s">
        <v>12</v>
      </c>
      <c r="AR121" s="8" t="s">
        <v>13</v>
      </c>
      <c r="AU121" s="9" t="s">
        <v>9</v>
      </c>
      <c r="AV121" s="7" t="s">
        <v>10</v>
      </c>
      <c r="AW121" s="7" t="s">
        <v>11</v>
      </c>
      <c r="AX121" s="7" t="s">
        <v>12</v>
      </c>
      <c r="AY121" s="7" t="s">
        <v>13</v>
      </c>
      <c r="AZ121" s="6" t="s">
        <v>9</v>
      </c>
      <c r="BA121" s="7" t="s">
        <v>10</v>
      </c>
      <c r="BB121" s="7" t="s">
        <v>11</v>
      </c>
      <c r="BC121" s="7" t="s">
        <v>12</v>
      </c>
      <c r="BD121" s="8" t="s">
        <v>13</v>
      </c>
    </row>
    <row r="122" spans="2:56">
      <c r="B122" s="10" t="s">
        <v>14</v>
      </c>
      <c r="C122" s="11">
        <v>0</v>
      </c>
      <c r="D122" s="12">
        <v>0</v>
      </c>
      <c r="E122" s="12">
        <v>0</v>
      </c>
      <c r="F122" s="12">
        <v>0</v>
      </c>
      <c r="G122" s="13">
        <v>-4.5410949863058772</v>
      </c>
      <c r="H122" s="14">
        <v>0</v>
      </c>
      <c r="I122" s="12">
        <v>0</v>
      </c>
      <c r="J122" s="12">
        <v>0</v>
      </c>
      <c r="K122" s="12">
        <v>0</v>
      </c>
      <c r="L122" s="15">
        <v>0</v>
      </c>
      <c r="M122" s="11">
        <v>0</v>
      </c>
      <c r="N122" s="12">
        <v>0</v>
      </c>
      <c r="O122" s="12">
        <v>0</v>
      </c>
      <c r="P122" s="12">
        <v>0</v>
      </c>
      <c r="Q122" s="13">
        <v>-13.2</v>
      </c>
      <c r="R122" s="14">
        <v>0</v>
      </c>
      <c r="S122" s="12">
        <v>0</v>
      </c>
      <c r="T122" s="12">
        <v>0</v>
      </c>
      <c r="U122" s="12">
        <v>0</v>
      </c>
      <c r="V122" s="15">
        <v>0</v>
      </c>
      <c r="X122" s="10" t="s">
        <v>14</v>
      </c>
      <c r="Y122" s="11">
        <v>0</v>
      </c>
      <c r="Z122" s="12">
        <v>0</v>
      </c>
      <c r="AA122" s="12">
        <v>0</v>
      </c>
      <c r="AB122" s="12">
        <v>0</v>
      </c>
      <c r="AC122" s="13">
        <v>0</v>
      </c>
      <c r="AD122" s="14">
        <v>0</v>
      </c>
      <c r="AE122" s="12">
        <v>0</v>
      </c>
      <c r="AF122" s="12">
        <v>0</v>
      </c>
      <c r="AG122" s="12">
        <v>0</v>
      </c>
      <c r="AH122" s="15">
        <v>0</v>
      </c>
      <c r="AI122" s="11">
        <v>0</v>
      </c>
      <c r="AJ122" s="12">
        <v>0</v>
      </c>
      <c r="AK122" s="12">
        <v>0</v>
      </c>
      <c r="AL122" s="12">
        <v>0</v>
      </c>
      <c r="AM122" s="13">
        <v>0</v>
      </c>
      <c r="AN122" s="14">
        <v>0</v>
      </c>
      <c r="AO122" s="12">
        <v>0</v>
      </c>
      <c r="AP122" s="12">
        <v>0</v>
      </c>
      <c r="AQ122" s="12">
        <v>0</v>
      </c>
      <c r="AR122" s="15">
        <v>0</v>
      </c>
      <c r="AU122" s="16">
        <v>50.226828454810224</v>
      </c>
      <c r="AV122" s="12">
        <v>216.02446166597875</v>
      </c>
      <c r="AW122" s="12">
        <v>623.50130065654571</v>
      </c>
      <c r="AX122" s="12">
        <v>1395.6420300243119</v>
      </c>
      <c r="AY122" s="15">
        <v>2655.4313343670774</v>
      </c>
      <c r="AZ122" s="16">
        <v>5602.2877289736107</v>
      </c>
      <c r="BA122" s="12">
        <v>8341.2096562243842</v>
      </c>
      <c r="BB122" s="12">
        <v>14748.015300035444</v>
      </c>
      <c r="BC122" s="12">
        <v>23884.591376795332</v>
      </c>
      <c r="BD122" s="15">
        <v>56023.832647497373</v>
      </c>
    </row>
    <row r="123" spans="2:56">
      <c r="B123" s="17" t="s">
        <v>15</v>
      </c>
      <c r="C123" s="18">
        <v>0</v>
      </c>
      <c r="D123" s="19">
        <v>0</v>
      </c>
      <c r="E123" s="19">
        <v>0</v>
      </c>
      <c r="F123" s="19">
        <v>0</v>
      </c>
      <c r="G123" s="20">
        <v>-23.454942845678623</v>
      </c>
      <c r="H123" s="21">
        <v>0</v>
      </c>
      <c r="I123" s="19">
        <v>0</v>
      </c>
      <c r="J123" s="19">
        <v>0</v>
      </c>
      <c r="K123" s="19">
        <v>0</v>
      </c>
      <c r="L123" s="22">
        <v>0</v>
      </c>
      <c r="M123" s="18">
        <v>0</v>
      </c>
      <c r="N123" s="19">
        <v>0</v>
      </c>
      <c r="O123" s="19">
        <v>0</v>
      </c>
      <c r="P123" s="19">
        <v>-2.2000000000000002</v>
      </c>
      <c r="Q123" s="20">
        <v>-10.6</v>
      </c>
      <c r="R123" s="21">
        <v>0</v>
      </c>
      <c r="S123" s="19">
        <v>0</v>
      </c>
      <c r="T123" s="19">
        <v>0</v>
      </c>
      <c r="U123" s="19">
        <v>0</v>
      </c>
      <c r="V123" s="22">
        <v>0</v>
      </c>
      <c r="X123" s="17" t="s">
        <v>15</v>
      </c>
      <c r="Y123" s="18">
        <v>0</v>
      </c>
      <c r="Z123" s="19">
        <v>0</v>
      </c>
      <c r="AA123" s="19">
        <v>0</v>
      </c>
      <c r="AB123" s="19">
        <v>0</v>
      </c>
      <c r="AC123" s="20">
        <v>0</v>
      </c>
      <c r="AD123" s="21">
        <v>0</v>
      </c>
      <c r="AE123" s="19">
        <v>0</v>
      </c>
      <c r="AF123" s="19">
        <v>0</v>
      </c>
      <c r="AG123" s="19">
        <v>0</v>
      </c>
      <c r="AH123" s="22">
        <v>0</v>
      </c>
      <c r="AI123" s="18">
        <v>0</v>
      </c>
      <c r="AJ123" s="19">
        <v>0</v>
      </c>
      <c r="AK123" s="19">
        <v>0</v>
      </c>
      <c r="AL123" s="19">
        <v>0</v>
      </c>
      <c r="AM123" s="20">
        <v>0</v>
      </c>
      <c r="AN123" s="21">
        <v>0</v>
      </c>
      <c r="AO123" s="19">
        <v>0</v>
      </c>
      <c r="AP123" s="19">
        <v>0</v>
      </c>
      <c r="AQ123" s="19">
        <v>0</v>
      </c>
      <c r="AR123" s="22">
        <v>0</v>
      </c>
      <c r="AU123" s="23">
        <v>71.752612078300331</v>
      </c>
      <c r="AV123" s="19">
        <v>308.60637380854109</v>
      </c>
      <c r="AW123" s="19">
        <v>890.71614379506536</v>
      </c>
      <c r="AX123" s="19">
        <v>1993.77432860616</v>
      </c>
      <c r="AY123" s="22">
        <v>3793.4733348101108</v>
      </c>
      <c r="AZ123" s="23">
        <v>8003.268184248016</v>
      </c>
      <c r="BA123" s="19">
        <v>11916.013794606266</v>
      </c>
      <c r="BB123" s="19">
        <v>21068.593285764924</v>
      </c>
      <c r="BC123" s="19">
        <v>34120.844823993335</v>
      </c>
      <c r="BD123" s="22">
        <v>80034.046639281965</v>
      </c>
    </row>
    <row r="124" spans="2:56">
      <c r="B124" s="17" t="s">
        <v>16</v>
      </c>
      <c r="C124" s="18">
        <v>0</v>
      </c>
      <c r="D124" s="19">
        <v>0</v>
      </c>
      <c r="E124" s="19">
        <v>0</v>
      </c>
      <c r="F124" s="19">
        <v>0</v>
      </c>
      <c r="G124" s="20">
        <v>-6.4752911503900892</v>
      </c>
      <c r="H124" s="21">
        <v>0</v>
      </c>
      <c r="I124" s="19">
        <v>0</v>
      </c>
      <c r="J124" s="19">
        <v>0</v>
      </c>
      <c r="K124" s="19">
        <v>0</v>
      </c>
      <c r="L124" s="22">
        <v>0</v>
      </c>
      <c r="M124" s="18">
        <v>0</v>
      </c>
      <c r="N124" s="19">
        <v>0</v>
      </c>
      <c r="O124" s="19">
        <v>-4.6000000000000023</v>
      </c>
      <c r="P124" s="19">
        <v>-1.6</v>
      </c>
      <c r="Q124" s="20">
        <v>-4.8</v>
      </c>
      <c r="R124" s="21">
        <v>0</v>
      </c>
      <c r="S124" s="19">
        <v>0</v>
      </c>
      <c r="T124" s="19">
        <v>0</v>
      </c>
      <c r="U124" s="19">
        <v>0</v>
      </c>
      <c r="V124" s="22">
        <v>0</v>
      </c>
      <c r="X124" s="17" t="s">
        <v>16</v>
      </c>
      <c r="Y124" s="18">
        <v>0</v>
      </c>
      <c r="Z124" s="19">
        <v>0</v>
      </c>
      <c r="AA124" s="19">
        <v>0</v>
      </c>
      <c r="AB124" s="19">
        <v>0</v>
      </c>
      <c r="AC124" s="20">
        <v>0</v>
      </c>
      <c r="AD124" s="21">
        <v>0</v>
      </c>
      <c r="AE124" s="19">
        <v>0</v>
      </c>
      <c r="AF124" s="19">
        <v>0</v>
      </c>
      <c r="AG124" s="19">
        <v>0</v>
      </c>
      <c r="AH124" s="22">
        <v>0</v>
      </c>
      <c r="AI124" s="18">
        <v>0</v>
      </c>
      <c r="AJ124" s="19">
        <v>0</v>
      </c>
      <c r="AK124" s="19">
        <v>0</v>
      </c>
      <c r="AL124" s="19">
        <v>0</v>
      </c>
      <c r="AM124" s="20">
        <v>0</v>
      </c>
      <c r="AN124" s="21">
        <v>0</v>
      </c>
      <c r="AO124" s="19">
        <v>0</v>
      </c>
      <c r="AP124" s="19">
        <v>0</v>
      </c>
      <c r="AQ124" s="19">
        <v>0</v>
      </c>
      <c r="AR124" s="22">
        <v>0</v>
      </c>
      <c r="AU124" s="23">
        <v>107.62891811745048</v>
      </c>
      <c r="AV124" s="19">
        <v>462.90956071281164</v>
      </c>
      <c r="AW124" s="19">
        <v>1336.074215692598</v>
      </c>
      <c r="AX124" s="19">
        <v>2990.6614929092398</v>
      </c>
      <c r="AY124" s="22">
        <v>5690.2100022151662</v>
      </c>
      <c r="AZ124" s="23">
        <v>12004.902276372026</v>
      </c>
      <c r="BA124" s="19">
        <v>17874.020691909398</v>
      </c>
      <c r="BB124" s="19">
        <v>31602.889928647386</v>
      </c>
      <c r="BC124" s="19">
        <v>51181.267235990003</v>
      </c>
      <c r="BD124" s="22">
        <v>120051.06995892296</v>
      </c>
    </row>
    <row r="125" spans="2:56" ht="12.75" thickBot="1">
      <c r="B125" s="24" t="s">
        <v>17</v>
      </c>
      <c r="C125" s="25">
        <v>0</v>
      </c>
      <c r="D125" s="26">
        <v>0</v>
      </c>
      <c r="E125" s="26">
        <v>0</v>
      </c>
      <c r="F125" s="26">
        <v>0</v>
      </c>
      <c r="G125" s="27">
        <v>-2.5286710176254097</v>
      </c>
      <c r="H125" s="28">
        <v>0</v>
      </c>
      <c r="I125" s="26">
        <v>0</v>
      </c>
      <c r="J125" s="26">
        <v>0</v>
      </c>
      <c r="K125" s="26">
        <v>0</v>
      </c>
      <c r="L125" s="29">
        <v>0</v>
      </c>
      <c r="M125" s="25">
        <v>0</v>
      </c>
      <c r="N125" s="26">
        <v>0</v>
      </c>
      <c r="O125" s="26">
        <v>0</v>
      </c>
      <c r="P125" s="26">
        <v>0</v>
      </c>
      <c r="Q125" s="27">
        <v>0</v>
      </c>
      <c r="R125" s="28">
        <v>0</v>
      </c>
      <c r="S125" s="26">
        <v>0</v>
      </c>
      <c r="T125" s="26">
        <v>0</v>
      </c>
      <c r="U125" s="26">
        <v>0</v>
      </c>
      <c r="V125" s="29">
        <v>0</v>
      </c>
      <c r="X125" s="24" t="s">
        <v>17</v>
      </c>
      <c r="Y125" s="25">
        <v>0</v>
      </c>
      <c r="Z125" s="26">
        <v>0</v>
      </c>
      <c r="AA125" s="26">
        <v>0</v>
      </c>
      <c r="AB125" s="26">
        <v>0</v>
      </c>
      <c r="AC125" s="27">
        <v>0</v>
      </c>
      <c r="AD125" s="28">
        <v>0</v>
      </c>
      <c r="AE125" s="26">
        <v>0</v>
      </c>
      <c r="AF125" s="26">
        <v>0</v>
      </c>
      <c r="AG125" s="26">
        <v>0</v>
      </c>
      <c r="AH125" s="29">
        <v>0</v>
      </c>
      <c r="AI125" s="25">
        <v>0</v>
      </c>
      <c r="AJ125" s="26">
        <v>0</v>
      </c>
      <c r="AK125" s="26">
        <v>0</v>
      </c>
      <c r="AL125" s="26">
        <v>0</v>
      </c>
      <c r="AM125" s="27">
        <v>0</v>
      </c>
      <c r="AN125" s="28">
        <v>0</v>
      </c>
      <c r="AO125" s="26">
        <v>0</v>
      </c>
      <c r="AP125" s="26">
        <v>0</v>
      </c>
      <c r="AQ125" s="26">
        <v>0</v>
      </c>
      <c r="AR125" s="29">
        <v>0</v>
      </c>
      <c r="AU125" s="30">
        <v>179.38153019575083</v>
      </c>
      <c r="AV125" s="26">
        <v>771.51593452135273</v>
      </c>
      <c r="AW125" s="26">
        <v>2226.7903594876634</v>
      </c>
      <c r="AX125" s="26">
        <v>4984.4358215153998</v>
      </c>
      <c r="AY125" s="29">
        <v>9483.6833370252771</v>
      </c>
      <c r="AZ125" s="30">
        <v>20008.17046062004</v>
      </c>
      <c r="BA125" s="26">
        <v>29790.034486515662</v>
      </c>
      <c r="BB125" s="26">
        <v>52671.483214412307</v>
      </c>
      <c r="BC125" s="26">
        <v>85302.112059983338</v>
      </c>
      <c r="BD125" s="29">
        <v>200085.11659820491</v>
      </c>
    </row>
    <row r="126" spans="2:56" ht="12.75" thickBot="1">
      <c r="B126" s="31"/>
      <c r="C126" s="32"/>
      <c r="D126" s="31"/>
      <c r="E126" s="31"/>
      <c r="F126" s="31"/>
      <c r="G126" s="32"/>
      <c r="H126" s="31"/>
      <c r="I126" s="31"/>
      <c r="J126" s="31"/>
      <c r="K126" s="31"/>
      <c r="L126" s="32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X126" s="31"/>
      <c r="Y126" s="32"/>
      <c r="Z126" s="31"/>
      <c r="AA126" s="31"/>
      <c r="AB126" s="31"/>
      <c r="AC126" s="32"/>
      <c r="AD126" s="31"/>
      <c r="AE126" s="31"/>
      <c r="AF126" s="31"/>
      <c r="AG126" s="31"/>
      <c r="AH126" s="32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</row>
    <row r="127" spans="2:56" ht="13.5" thickBot="1">
      <c r="B127" s="34" t="s">
        <v>18</v>
      </c>
      <c r="C127" s="35">
        <f>SUM(C122:G125)</f>
        <v>-37</v>
      </c>
      <c r="D127" s="35"/>
      <c r="E127" s="36"/>
      <c r="F127" s="36"/>
      <c r="G127" s="36"/>
      <c r="H127" s="35">
        <f>SUM(H122:L125)</f>
        <v>0</v>
      </c>
      <c r="I127" s="35"/>
      <c r="J127" s="38"/>
      <c r="K127" s="38"/>
      <c r="L127" s="34"/>
      <c r="M127" s="35">
        <f>SUM(M122:Q125)</f>
        <v>-37</v>
      </c>
      <c r="N127" s="39" t="str">
        <f>IF(M127=C127,"Pass","Fail")</f>
        <v>Pass</v>
      </c>
      <c r="O127" s="36"/>
      <c r="P127" s="36"/>
      <c r="Q127" s="36"/>
      <c r="R127" s="35">
        <f>SUM(R122:V125)</f>
        <v>0</v>
      </c>
      <c r="S127" s="39" t="str">
        <f>IF(R127=H127,"Pass","Fail")</f>
        <v>Pass</v>
      </c>
      <c r="T127" s="36"/>
      <c r="U127" s="36"/>
      <c r="V127" s="36"/>
      <c r="W127" s="36"/>
      <c r="X127" s="34" t="s">
        <v>18</v>
      </c>
      <c r="Y127" s="35">
        <f>SUM(Y122:AC125)</f>
        <v>0</v>
      </c>
      <c r="Z127" s="35"/>
      <c r="AA127" s="36"/>
      <c r="AB127" s="36"/>
      <c r="AC127" s="36"/>
      <c r="AD127" s="35">
        <f>SUM(AD122:AH125)</f>
        <v>0</v>
      </c>
      <c r="AE127" s="35"/>
      <c r="AF127" s="38"/>
      <c r="AG127" s="38"/>
      <c r="AH127" s="34"/>
      <c r="AI127" s="35">
        <f>SUM(AI122:AM125)</f>
        <v>0</v>
      </c>
      <c r="AJ127" s="39" t="str">
        <f>IF(AI127=Y127,"Pass","Fail")</f>
        <v>Pass</v>
      </c>
      <c r="AK127" s="36"/>
      <c r="AL127" s="36"/>
      <c r="AM127" s="36"/>
      <c r="AN127" s="35">
        <f>SUM(AN122:AR125)</f>
        <v>0</v>
      </c>
      <c r="AO127" s="39" t="str">
        <f>IF(AN127=AD127,"Pass","Fail")</f>
        <v>Pass</v>
      </c>
      <c r="AP127" s="36"/>
      <c r="AQ127" s="36"/>
      <c r="AR127" s="36"/>
      <c r="AU127"/>
      <c r="AV127"/>
      <c r="AW127"/>
      <c r="AX127"/>
      <c r="AY127"/>
      <c r="AZ127"/>
      <c r="BA127"/>
      <c r="BB127"/>
      <c r="BC127"/>
      <c r="BD127"/>
    </row>
    <row r="128" spans="2:56" ht="13.5" thickBot="1">
      <c r="B128" s="40" t="s">
        <v>20</v>
      </c>
      <c r="C128" s="41">
        <f>SUM(C122:E125)</f>
        <v>0</v>
      </c>
      <c r="D128" s="42">
        <f>IFERROR(SUM(C122:E125)/SUM(C122:G125),0)</f>
        <v>0</v>
      </c>
      <c r="E128" s="43"/>
      <c r="F128" s="43"/>
      <c r="G128" s="43"/>
      <c r="H128" s="42"/>
      <c r="I128" s="42"/>
      <c r="J128" s="43"/>
      <c r="K128" s="43"/>
      <c r="L128" s="43"/>
      <c r="M128" s="41">
        <f>SUM(M122:N125)</f>
        <v>0</v>
      </c>
      <c r="N128" s="42">
        <f>IFERROR(SUM(M122:N125)/SUM(M122:Q125),0)</f>
        <v>0</v>
      </c>
      <c r="O128" s="39" t="str">
        <f>IF(N128&lt;=D128,"Pass","Fail")</f>
        <v>Pass</v>
      </c>
      <c r="P128" s="43"/>
      <c r="Q128" s="43"/>
      <c r="R128" s="42"/>
      <c r="S128" s="43"/>
      <c r="T128" s="43"/>
      <c r="U128" s="43"/>
      <c r="V128" s="43"/>
      <c r="W128" s="43"/>
      <c r="X128" s="40" t="s">
        <v>20</v>
      </c>
      <c r="Y128" s="41">
        <f>SUM(Y122:AA125)</f>
        <v>0</v>
      </c>
      <c r="Z128" s="42">
        <f>IFERROR(SUM(Y122:AA125)/SUM(Y122:AC125),0)</f>
        <v>0</v>
      </c>
      <c r="AA128" s="43"/>
      <c r="AB128" s="43"/>
      <c r="AC128" s="43"/>
      <c r="AD128" s="42"/>
      <c r="AE128" s="43"/>
      <c r="AF128" s="43"/>
      <c r="AG128" s="43"/>
      <c r="AH128" s="43"/>
      <c r="AI128" s="41">
        <f>SUM(AI122:AJ125)</f>
        <v>0</v>
      </c>
      <c r="AJ128" s="42">
        <f>IFERROR(SUM(AI122:AJ125)/SUM(AI122:AM125),0)</f>
        <v>0</v>
      </c>
      <c r="AK128" s="39" t="str">
        <f>IF(AJ128&lt;=Z128,"Pass","Fail")</f>
        <v>Pass</v>
      </c>
      <c r="AL128" s="43"/>
      <c r="AM128" s="43"/>
      <c r="AN128" s="42"/>
      <c r="AO128" s="43"/>
      <c r="AP128" s="43"/>
      <c r="AQ128" s="43"/>
      <c r="AR128" s="43"/>
      <c r="AU128"/>
      <c r="AV128"/>
      <c r="AW128"/>
      <c r="AX128"/>
      <c r="AY128"/>
      <c r="AZ128"/>
      <c r="BA128"/>
      <c r="BB128"/>
      <c r="BC128"/>
      <c r="BD128"/>
    </row>
    <row r="129" spans="2:56">
      <c r="B129" s="37" t="s">
        <v>19</v>
      </c>
      <c r="C129" s="36">
        <f>SUMPRODUCT(C122:G125,AU122:AY125)</f>
        <v>-161861.1478394288</v>
      </c>
      <c r="M129" s="36">
        <f>SUMPRODUCT(M122:Q125,AZ122:BD125)</f>
        <v>-2466449.8009883314</v>
      </c>
      <c r="X129" s="37" t="s">
        <v>19</v>
      </c>
      <c r="Y129" s="36">
        <f>SUMPRODUCT(Y122:AC125,AU122:AY125)</f>
        <v>0</v>
      </c>
      <c r="AI129" s="36">
        <f>SUMPRODUCT(AI122:AM125,AZ122:BD125)</f>
        <v>0</v>
      </c>
      <c r="AU129" s="49"/>
      <c r="AZ129" s="49"/>
    </row>
    <row r="130" spans="2:56" s="33" customFormat="1" ht="12.75" thickBot="1">
      <c r="B130" s="31"/>
      <c r="C130" s="32"/>
      <c r="D130" s="31"/>
      <c r="E130" s="31"/>
      <c r="F130" s="31"/>
      <c r="G130" s="32"/>
      <c r="H130" s="31"/>
      <c r="I130" s="31"/>
      <c r="J130" s="31"/>
      <c r="K130" s="31"/>
      <c r="L130" s="32" t="s">
        <v>23</v>
      </c>
      <c r="M130" s="50">
        <f>SUMPRODUCT(R122:V125,AZ122:BD125)+SUMPRODUCT(M122:Q125,AZ122:BD125)</f>
        <v>-2466449.8009883314</v>
      </c>
      <c r="X130" s="31"/>
      <c r="Y130" s="32"/>
      <c r="Z130" s="31"/>
      <c r="AA130" s="31"/>
      <c r="AB130" s="31"/>
      <c r="AC130" s="32"/>
      <c r="AD130" s="31"/>
      <c r="AE130" s="31"/>
      <c r="AF130" s="31"/>
      <c r="AG130" s="31"/>
      <c r="AH130" s="32" t="s">
        <v>23</v>
      </c>
      <c r="AI130" s="50">
        <f>SUMPRODUCT(AN122:AR125,AZ122:BD125)+SUMPRODUCT(AI122:AM125,AZ122:BD125)</f>
        <v>0</v>
      </c>
    </row>
    <row r="131" spans="2:56" ht="13.5" thickBot="1">
      <c r="B131" s="3" t="s">
        <v>32</v>
      </c>
      <c r="C131" s="4"/>
      <c r="D131" s="4"/>
      <c r="E131" s="4"/>
      <c r="F131" s="5"/>
      <c r="L131"/>
      <c r="X131" s="3" t="s">
        <v>32</v>
      </c>
      <c r="Y131" s="4"/>
      <c r="Z131" s="4"/>
      <c r="AA131" s="4"/>
      <c r="AB131" s="5"/>
      <c r="AH131"/>
    </row>
    <row r="132" spans="2:56" ht="12.75" thickBot="1"/>
    <row r="133" spans="2:56">
      <c r="B133" s="165"/>
      <c r="C133" s="169" t="s">
        <v>3</v>
      </c>
      <c r="D133" s="169"/>
      <c r="E133" s="169"/>
      <c r="F133" s="169"/>
      <c r="G133" s="169"/>
      <c r="H133" s="169"/>
      <c r="I133" s="169"/>
      <c r="J133" s="169"/>
      <c r="K133" s="169"/>
      <c r="L133" s="169"/>
      <c r="M133" s="169" t="s">
        <v>4</v>
      </c>
      <c r="N133" s="169"/>
      <c r="O133" s="169"/>
      <c r="P133" s="169"/>
      <c r="Q133" s="169"/>
      <c r="R133" s="169"/>
      <c r="S133" s="169"/>
      <c r="T133" s="169"/>
      <c r="U133" s="169"/>
      <c r="V133" s="169"/>
      <c r="X133" s="165"/>
      <c r="Y133" s="169" t="s">
        <v>3</v>
      </c>
      <c r="Z133" s="169"/>
      <c r="AA133" s="169"/>
      <c r="AB133" s="169"/>
      <c r="AC133" s="169"/>
      <c r="AD133" s="169"/>
      <c r="AE133" s="169"/>
      <c r="AF133" s="169"/>
      <c r="AG133" s="169"/>
      <c r="AH133" s="169"/>
      <c r="AI133" s="169" t="s">
        <v>4</v>
      </c>
      <c r="AJ133" s="169"/>
      <c r="AK133" s="169"/>
      <c r="AL133" s="169"/>
      <c r="AM133" s="169"/>
      <c r="AN133" s="169"/>
      <c r="AO133" s="169"/>
      <c r="AP133" s="169"/>
      <c r="AQ133" s="169"/>
      <c r="AR133" s="169"/>
      <c r="AU133" s="170" t="s">
        <v>5</v>
      </c>
      <c r="AV133" s="169"/>
      <c r="AW133" s="169"/>
      <c r="AX133" s="169"/>
      <c r="AY133" s="169"/>
      <c r="AZ133" s="169"/>
      <c r="BA133" s="169"/>
      <c r="BB133" s="169"/>
      <c r="BC133" s="169"/>
      <c r="BD133" s="171"/>
    </row>
    <row r="134" spans="2:56">
      <c r="B134" s="166"/>
      <c r="C134" s="173" t="s">
        <v>6</v>
      </c>
      <c r="D134" s="173"/>
      <c r="E134" s="173"/>
      <c r="F134" s="173"/>
      <c r="G134" s="174"/>
      <c r="H134" s="172" t="s">
        <v>7</v>
      </c>
      <c r="I134" s="173"/>
      <c r="J134" s="173"/>
      <c r="K134" s="173"/>
      <c r="L134" s="175"/>
      <c r="M134" s="173" t="s">
        <v>6</v>
      </c>
      <c r="N134" s="173"/>
      <c r="O134" s="173"/>
      <c r="P134" s="173"/>
      <c r="Q134" s="174"/>
      <c r="R134" s="172" t="s">
        <v>7</v>
      </c>
      <c r="S134" s="173"/>
      <c r="T134" s="173"/>
      <c r="U134" s="173"/>
      <c r="V134" s="175"/>
      <c r="X134" s="166"/>
      <c r="Y134" s="173" t="s">
        <v>6</v>
      </c>
      <c r="Z134" s="173"/>
      <c r="AA134" s="173"/>
      <c r="AB134" s="173"/>
      <c r="AC134" s="174"/>
      <c r="AD134" s="172" t="s">
        <v>7</v>
      </c>
      <c r="AE134" s="173"/>
      <c r="AF134" s="173"/>
      <c r="AG134" s="173"/>
      <c r="AH134" s="175"/>
      <c r="AI134" s="173" t="s">
        <v>6</v>
      </c>
      <c r="AJ134" s="173"/>
      <c r="AK134" s="173"/>
      <c r="AL134" s="173"/>
      <c r="AM134" s="174"/>
      <c r="AN134" s="172" t="s">
        <v>7</v>
      </c>
      <c r="AO134" s="173"/>
      <c r="AP134" s="173"/>
      <c r="AQ134" s="173"/>
      <c r="AR134" s="175"/>
      <c r="AU134" s="176" t="s">
        <v>3</v>
      </c>
      <c r="AV134" s="173"/>
      <c r="AW134" s="173"/>
      <c r="AX134" s="173"/>
      <c r="AY134" s="174"/>
      <c r="AZ134" s="173" t="s">
        <v>8</v>
      </c>
      <c r="BA134" s="173"/>
      <c r="BB134" s="173"/>
      <c r="BC134" s="173"/>
      <c r="BD134" s="175"/>
    </row>
    <row r="135" spans="2:56">
      <c r="B135" s="167"/>
      <c r="C135" s="6" t="s">
        <v>9</v>
      </c>
      <c r="D135" s="7" t="s">
        <v>10</v>
      </c>
      <c r="E135" s="7" t="s">
        <v>11</v>
      </c>
      <c r="F135" s="7" t="s">
        <v>12</v>
      </c>
      <c r="G135" s="7" t="s">
        <v>13</v>
      </c>
      <c r="H135" s="7" t="s">
        <v>9</v>
      </c>
      <c r="I135" s="7" t="s">
        <v>10</v>
      </c>
      <c r="J135" s="7" t="s">
        <v>11</v>
      </c>
      <c r="K135" s="7" t="s">
        <v>12</v>
      </c>
      <c r="L135" s="8" t="s">
        <v>13</v>
      </c>
      <c r="M135" s="6" t="s">
        <v>9</v>
      </c>
      <c r="N135" s="7" t="s">
        <v>10</v>
      </c>
      <c r="O135" s="7" t="s">
        <v>11</v>
      </c>
      <c r="P135" s="7" t="s">
        <v>12</v>
      </c>
      <c r="Q135" s="7" t="s">
        <v>13</v>
      </c>
      <c r="R135" s="7" t="s">
        <v>9</v>
      </c>
      <c r="S135" s="7" t="s">
        <v>10</v>
      </c>
      <c r="T135" s="7" t="s">
        <v>11</v>
      </c>
      <c r="U135" s="7" t="s">
        <v>12</v>
      </c>
      <c r="V135" s="8" t="s">
        <v>13</v>
      </c>
      <c r="X135" s="167"/>
      <c r="Y135" s="6" t="s">
        <v>9</v>
      </c>
      <c r="Z135" s="7" t="s">
        <v>10</v>
      </c>
      <c r="AA135" s="7" t="s">
        <v>11</v>
      </c>
      <c r="AB135" s="7" t="s">
        <v>12</v>
      </c>
      <c r="AC135" s="7" t="s">
        <v>13</v>
      </c>
      <c r="AD135" s="7" t="s">
        <v>9</v>
      </c>
      <c r="AE135" s="7" t="s">
        <v>10</v>
      </c>
      <c r="AF135" s="7" t="s">
        <v>11</v>
      </c>
      <c r="AG135" s="7" t="s">
        <v>12</v>
      </c>
      <c r="AH135" s="8" t="s">
        <v>13</v>
      </c>
      <c r="AI135" s="6" t="s">
        <v>9</v>
      </c>
      <c r="AJ135" s="7" t="s">
        <v>10</v>
      </c>
      <c r="AK135" s="7" t="s">
        <v>11</v>
      </c>
      <c r="AL135" s="7" t="s">
        <v>12</v>
      </c>
      <c r="AM135" s="7" t="s">
        <v>13</v>
      </c>
      <c r="AN135" s="7" t="s">
        <v>9</v>
      </c>
      <c r="AO135" s="7" t="s">
        <v>10</v>
      </c>
      <c r="AP135" s="7" t="s">
        <v>11</v>
      </c>
      <c r="AQ135" s="7" t="s">
        <v>12</v>
      </c>
      <c r="AR135" s="8" t="s">
        <v>13</v>
      </c>
      <c r="AU135" s="9" t="s">
        <v>9</v>
      </c>
      <c r="AV135" s="7" t="s">
        <v>10</v>
      </c>
      <c r="AW135" s="7" t="s">
        <v>11</v>
      </c>
      <c r="AX135" s="7" t="s">
        <v>12</v>
      </c>
      <c r="AY135" s="7" t="s">
        <v>13</v>
      </c>
      <c r="AZ135" s="6" t="s">
        <v>9</v>
      </c>
      <c r="BA135" s="7" t="s">
        <v>10</v>
      </c>
      <c r="BB135" s="7" t="s">
        <v>11</v>
      </c>
      <c r="BC135" s="7" t="s">
        <v>12</v>
      </c>
      <c r="BD135" s="8" t="s">
        <v>13</v>
      </c>
    </row>
    <row r="136" spans="2:56">
      <c r="B136" s="10" t="s">
        <v>14</v>
      </c>
      <c r="C136" s="11">
        <v>0</v>
      </c>
      <c r="D136" s="12">
        <v>0</v>
      </c>
      <c r="E136" s="12">
        <v>-0.13471762847312133</v>
      </c>
      <c r="F136" s="12">
        <v>-0.23054001304782099</v>
      </c>
      <c r="G136" s="13">
        <v>-1.7015873375447879</v>
      </c>
      <c r="H136" s="14">
        <v>4.5023522072599862</v>
      </c>
      <c r="I136" s="12">
        <v>0</v>
      </c>
      <c r="J136" s="12">
        <v>0</v>
      </c>
      <c r="K136" s="12">
        <v>0</v>
      </c>
      <c r="L136" s="15">
        <v>0</v>
      </c>
      <c r="M136" s="11">
        <v>0</v>
      </c>
      <c r="N136" s="12">
        <v>0</v>
      </c>
      <c r="O136" s="12">
        <v>0</v>
      </c>
      <c r="P136" s="12">
        <v>0</v>
      </c>
      <c r="Q136" s="13">
        <v>0</v>
      </c>
      <c r="R136" s="14">
        <v>0</v>
      </c>
      <c r="S136" s="12">
        <v>0</v>
      </c>
      <c r="T136" s="12">
        <v>0</v>
      </c>
      <c r="U136" s="12">
        <v>0</v>
      </c>
      <c r="V136" s="15">
        <v>0</v>
      </c>
      <c r="X136" s="10" t="s">
        <v>14</v>
      </c>
      <c r="Y136" s="11">
        <v>0</v>
      </c>
      <c r="Z136" s="12">
        <v>0</v>
      </c>
      <c r="AA136" s="12">
        <v>0</v>
      </c>
      <c r="AB136" s="12">
        <v>0</v>
      </c>
      <c r="AC136" s="13">
        <v>0</v>
      </c>
      <c r="AD136" s="14">
        <v>0</v>
      </c>
      <c r="AE136" s="12">
        <v>0</v>
      </c>
      <c r="AF136" s="12">
        <v>0</v>
      </c>
      <c r="AG136" s="12">
        <v>0</v>
      </c>
      <c r="AH136" s="15">
        <v>0</v>
      </c>
      <c r="AI136" s="11">
        <v>0</v>
      </c>
      <c r="AJ136" s="12">
        <v>0</v>
      </c>
      <c r="AK136" s="12">
        <v>0</v>
      </c>
      <c r="AL136" s="12">
        <v>0</v>
      </c>
      <c r="AM136" s="13">
        <v>0</v>
      </c>
      <c r="AN136" s="14">
        <v>0</v>
      </c>
      <c r="AO136" s="12">
        <v>0</v>
      </c>
      <c r="AP136" s="12">
        <v>0</v>
      </c>
      <c r="AQ136" s="12">
        <v>0</v>
      </c>
      <c r="AR136" s="15">
        <v>0</v>
      </c>
      <c r="AU136" s="16">
        <v>282.1118317478311</v>
      </c>
      <c r="AV136" s="12">
        <v>1213.3566553532182</v>
      </c>
      <c r="AW136" s="12">
        <v>3502.0545679811403</v>
      </c>
      <c r="AX136" s="12">
        <v>7838.9805143412914</v>
      </c>
      <c r="AY136" s="15">
        <v>14914.909439143365</v>
      </c>
      <c r="AZ136" s="16">
        <v>425.74694018666247</v>
      </c>
      <c r="BA136" s="12">
        <v>633.89184211779036</v>
      </c>
      <c r="BB136" s="12">
        <v>1120.7782769426817</v>
      </c>
      <c r="BC136" s="12">
        <v>1815.1141441181153</v>
      </c>
      <c r="BD136" s="15">
        <v>4257.5420044645844</v>
      </c>
    </row>
    <row r="137" spans="2:56">
      <c r="B137" s="17" t="s">
        <v>15</v>
      </c>
      <c r="C137" s="18">
        <v>0</v>
      </c>
      <c r="D137" s="19">
        <v>0</v>
      </c>
      <c r="E137" s="19">
        <v>-9.3507014527642415E-2</v>
      </c>
      <c r="F137" s="19">
        <v>-0.23503474675528011</v>
      </c>
      <c r="G137" s="20">
        <v>-0.81082744501701209</v>
      </c>
      <c r="H137" s="21">
        <v>6.8145982560613536</v>
      </c>
      <c r="I137" s="19">
        <v>0</v>
      </c>
      <c r="J137" s="19">
        <v>0</v>
      </c>
      <c r="K137" s="19">
        <v>0</v>
      </c>
      <c r="L137" s="22">
        <v>0</v>
      </c>
      <c r="M137" s="18">
        <v>0</v>
      </c>
      <c r="N137" s="19">
        <v>0</v>
      </c>
      <c r="O137" s="19">
        <v>-5.6</v>
      </c>
      <c r="P137" s="19">
        <v>-1.1000000000000001</v>
      </c>
      <c r="Q137" s="20">
        <v>-0.7</v>
      </c>
      <c r="R137" s="21">
        <v>41.2</v>
      </c>
      <c r="S137" s="19">
        <v>0</v>
      </c>
      <c r="T137" s="19">
        <v>0</v>
      </c>
      <c r="U137" s="19">
        <v>0</v>
      </c>
      <c r="V137" s="22">
        <v>0</v>
      </c>
      <c r="X137" s="17" t="s">
        <v>15</v>
      </c>
      <c r="Y137" s="18">
        <v>0</v>
      </c>
      <c r="Z137" s="19">
        <v>0</v>
      </c>
      <c r="AA137" s="19">
        <v>0</v>
      </c>
      <c r="AB137" s="19">
        <v>0</v>
      </c>
      <c r="AC137" s="20">
        <v>0</v>
      </c>
      <c r="AD137" s="21">
        <v>0</v>
      </c>
      <c r="AE137" s="19">
        <v>0</v>
      </c>
      <c r="AF137" s="19">
        <v>0</v>
      </c>
      <c r="AG137" s="19">
        <v>0</v>
      </c>
      <c r="AH137" s="22">
        <v>0</v>
      </c>
      <c r="AI137" s="18">
        <v>0</v>
      </c>
      <c r="AJ137" s="19">
        <v>0</v>
      </c>
      <c r="AK137" s="19">
        <v>0</v>
      </c>
      <c r="AL137" s="19">
        <v>0</v>
      </c>
      <c r="AM137" s="20">
        <v>0</v>
      </c>
      <c r="AN137" s="21">
        <v>0</v>
      </c>
      <c r="AO137" s="19">
        <v>0</v>
      </c>
      <c r="AP137" s="19">
        <v>0</v>
      </c>
      <c r="AQ137" s="19">
        <v>0</v>
      </c>
      <c r="AR137" s="22">
        <v>0</v>
      </c>
      <c r="AU137" s="23">
        <v>403.01690249690159</v>
      </c>
      <c r="AV137" s="19">
        <v>1733.3666505045978</v>
      </c>
      <c r="AW137" s="19">
        <v>5002.9350971159156</v>
      </c>
      <c r="AX137" s="19">
        <v>11198.543591916132</v>
      </c>
      <c r="AY137" s="22">
        <v>21307.013484490522</v>
      </c>
      <c r="AZ137" s="23">
        <v>608.20991455237493</v>
      </c>
      <c r="BA137" s="19">
        <v>905.55977445398628</v>
      </c>
      <c r="BB137" s="19">
        <v>1601.1118242038312</v>
      </c>
      <c r="BC137" s="19">
        <v>2593.0202058830218</v>
      </c>
      <c r="BD137" s="22">
        <v>6082.2028635208344</v>
      </c>
    </row>
    <row r="138" spans="2:56">
      <c r="B138" s="17" t="s">
        <v>16</v>
      </c>
      <c r="C138" s="18">
        <v>0</v>
      </c>
      <c r="D138" s="19">
        <v>0</v>
      </c>
      <c r="E138" s="19">
        <v>-0.11974884333673849</v>
      </c>
      <c r="F138" s="19">
        <v>-0.55719023211622809</v>
      </c>
      <c r="G138" s="20">
        <v>-1.2225842848244426</v>
      </c>
      <c r="H138" s="21">
        <v>11.827192009401328</v>
      </c>
      <c r="I138" s="19">
        <v>0</v>
      </c>
      <c r="J138" s="19">
        <v>0</v>
      </c>
      <c r="K138" s="19">
        <v>0</v>
      </c>
      <c r="L138" s="22">
        <v>0</v>
      </c>
      <c r="M138" s="18">
        <v>0</v>
      </c>
      <c r="N138" s="19">
        <v>0</v>
      </c>
      <c r="O138" s="19">
        <v>-2.7</v>
      </c>
      <c r="P138" s="19">
        <v>0</v>
      </c>
      <c r="Q138" s="20">
        <v>0</v>
      </c>
      <c r="R138" s="21">
        <v>17</v>
      </c>
      <c r="S138" s="19">
        <v>0</v>
      </c>
      <c r="T138" s="19">
        <v>0</v>
      </c>
      <c r="U138" s="19">
        <v>0</v>
      </c>
      <c r="V138" s="22">
        <v>0</v>
      </c>
      <c r="X138" s="17" t="s">
        <v>16</v>
      </c>
      <c r="Y138" s="18">
        <v>0</v>
      </c>
      <c r="Z138" s="19">
        <v>0</v>
      </c>
      <c r="AA138" s="19">
        <v>0</v>
      </c>
      <c r="AB138" s="19">
        <v>0</v>
      </c>
      <c r="AC138" s="20">
        <v>0</v>
      </c>
      <c r="AD138" s="21">
        <v>0</v>
      </c>
      <c r="AE138" s="19">
        <v>0</v>
      </c>
      <c r="AF138" s="19">
        <v>0</v>
      </c>
      <c r="AG138" s="19">
        <v>0</v>
      </c>
      <c r="AH138" s="22">
        <v>0</v>
      </c>
      <c r="AI138" s="18">
        <v>0</v>
      </c>
      <c r="AJ138" s="19">
        <v>0</v>
      </c>
      <c r="AK138" s="19">
        <v>0</v>
      </c>
      <c r="AL138" s="19">
        <v>0</v>
      </c>
      <c r="AM138" s="20">
        <v>0</v>
      </c>
      <c r="AN138" s="21">
        <v>0</v>
      </c>
      <c r="AO138" s="19">
        <v>0</v>
      </c>
      <c r="AP138" s="19">
        <v>0</v>
      </c>
      <c r="AQ138" s="19">
        <v>0</v>
      </c>
      <c r="AR138" s="22">
        <v>0</v>
      </c>
      <c r="AU138" s="23">
        <v>604.52535374535239</v>
      </c>
      <c r="AV138" s="19">
        <v>2600.0499757568969</v>
      </c>
      <c r="AW138" s="19">
        <v>7504.4026456738738</v>
      </c>
      <c r="AX138" s="19">
        <v>16797.815387874198</v>
      </c>
      <c r="AY138" s="22">
        <v>31960.520226735785</v>
      </c>
      <c r="AZ138" s="23">
        <v>912.31487182856245</v>
      </c>
      <c r="BA138" s="19">
        <v>1358.3396616809794</v>
      </c>
      <c r="BB138" s="19">
        <v>2401.6677363057465</v>
      </c>
      <c r="BC138" s="19">
        <v>3889.5303088245328</v>
      </c>
      <c r="BD138" s="22">
        <v>9123.3042952812521</v>
      </c>
    </row>
    <row r="139" spans="2:56" ht="12.75" thickBot="1">
      <c r="B139" s="24" t="s">
        <v>17</v>
      </c>
      <c r="C139" s="25">
        <v>0</v>
      </c>
      <c r="D139" s="26">
        <v>0</v>
      </c>
      <c r="E139" s="26">
        <v>-0.66202651366249765</v>
      </c>
      <c r="F139" s="26">
        <v>-0.99723500808067089</v>
      </c>
      <c r="G139" s="27">
        <v>-3.3350009326137555</v>
      </c>
      <c r="H139" s="28">
        <v>35.055857527277333</v>
      </c>
      <c r="I139" s="26">
        <v>0</v>
      </c>
      <c r="J139" s="26">
        <v>0</v>
      </c>
      <c r="K139" s="26">
        <v>0</v>
      </c>
      <c r="L139" s="29">
        <v>0</v>
      </c>
      <c r="M139" s="25">
        <v>0</v>
      </c>
      <c r="N139" s="26">
        <v>0</v>
      </c>
      <c r="O139" s="26">
        <v>0</v>
      </c>
      <c r="P139" s="26">
        <v>0</v>
      </c>
      <c r="Q139" s="27">
        <v>0</v>
      </c>
      <c r="R139" s="28">
        <v>0</v>
      </c>
      <c r="S139" s="26">
        <v>0</v>
      </c>
      <c r="T139" s="26">
        <v>0</v>
      </c>
      <c r="U139" s="26">
        <v>0</v>
      </c>
      <c r="V139" s="29">
        <v>0</v>
      </c>
      <c r="X139" s="24" t="s">
        <v>17</v>
      </c>
      <c r="Y139" s="25">
        <v>0</v>
      </c>
      <c r="Z139" s="26">
        <v>0</v>
      </c>
      <c r="AA139" s="26">
        <v>0</v>
      </c>
      <c r="AB139" s="26">
        <v>0</v>
      </c>
      <c r="AC139" s="27">
        <v>0</v>
      </c>
      <c r="AD139" s="28">
        <v>0</v>
      </c>
      <c r="AE139" s="26">
        <v>0</v>
      </c>
      <c r="AF139" s="26">
        <v>0</v>
      </c>
      <c r="AG139" s="26">
        <v>0</v>
      </c>
      <c r="AH139" s="29">
        <v>0</v>
      </c>
      <c r="AI139" s="25">
        <v>0</v>
      </c>
      <c r="AJ139" s="26">
        <v>0</v>
      </c>
      <c r="AK139" s="26">
        <v>0</v>
      </c>
      <c r="AL139" s="26">
        <v>0</v>
      </c>
      <c r="AM139" s="27">
        <v>0</v>
      </c>
      <c r="AN139" s="28">
        <v>0</v>
      </c>
      <c r="AO139" s="26">
        <v>0</v>
      </c>
      <c r="AP139" s="26">
        <v>0</v>
      </c>
      <c r="AQ139" s="26">
        <v>0</v>
      </c>
      <c r="AR139" s="29">
        <v>0</v>
      </c>
      <c r="AU139" s="30">
        <v>1007.542256242254</v>
      </c>
      <c r="AV139" s="26">
        <v>4333.4166262614945</v>
      </c>
      <c r="AW139" s="26">
        <v>12507.337742789789</v>
      </c>
      <c r="AX139" s="26">
        <v>27996.35897979033</v>
      </c>
      <c r="AY139" s="29">
        <v>53267.533711226308</v>
      </c>
      <c r="AZ139" s="30">
        <v>1520.5247863809373</v>
      </c>
      <c r="BA139" s="26">
        <v>2263.8994361349655</v>
      </c>
      <c r="BB139" s="26">
        <v>4002.7795605095775</v>
      </c>
      <c r="BC139" s="26">
        <v>6482.5505147075546</v>
      </c>
      <c r="BD139" s="29">
        <v>15205.507158802086</v>
      </c>
    </row>
    <row r="140" spans="2:56" ht="12.75" thickBot="1">
      <c r="B140" s="31"/>
      <c r="C140" s="32"/>
      <c r="D140" s="31"/>
      <c r="E140" s="31"/>
      <c r="F140" s="31"/>
      <c r="G140" s="32"/>
      <c r="H140" s="31"/>
      <c r="I140" s="31"/>
      <c r="J140" s="31"/>
      <c r="K140" s="31"/>
      <c r="L140" s="32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X140" s="31"/>
      <c r="Y140" s="32"/>
      <c r="Z140" s="31"/>
      <c r="AA140" s="31"/>
      <c r="AB140" s="31"/>
      <c r="AC140" s="32"/>
      <c r="AD140" s="31"/>
      <c r="AE140" s="31"/>
      <c r="AF140" s="31"/>
      <c r="AG140" s="31"/>
      <c r="AH140" s="32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</row>
    <row r="141" spans="2:56" ht="13.5" thickBot="1">
      <c r="B141" s="34" t="s">
        <v>18</v>
      </c>
      <c r="C141" s="35">
        <f>SUM(C136:G139)</f>
        <v>-10.099999999999998</v>
      </c>
      <c r="D141" s="35"/>
      <c r="E141" s="36"/>
      <c r="F141" s="36"/>
      <c r="G141" s="36"/>
      <c r="H141" s="35">
        <f>SUM(H136:L139)</f>
        <v>58.2</v>
      </c>
      <c r="I141" s="35"/>
      <c r="J141" s="38"/>
      <c r="K141" s="38"/>
      <c r="L141" s="34"/>
      <c r="M141" s="35">
        <f>SUM(M136:Q139)</f>
        <v>-10.1</v>
      </c>
      <c r="N141" s="39" t="str">
        <f>IF(M141=C141,"Pass","Fail")</f>
        <v>Pass</v>
      </c>
      <c r="O141" s="36"/>
      <c r="P141" s="36"/>
      <c r="Q141" s="36"/>
      <c r="R141" s="35">
        <f>SUM(R136:V139)</f>
        <v>58.2</v>
      </c>
      <c r="S141" s="39" t="str">
        <f>IF(R141=H141,"Pass","Fail")</f>
        <v>Pass</v>
      </c>
      <c r="T141" s="36"/>
      <c r="U141" s="36"/>
      <c r="V141" s="36"/>
      <c r="W141" s="36"/>
      <c r="X141" s="34" t="s">
        <v>18</v>
      </c>
      <c r="Y141" s="35">
        <f>SUM(Y136:AC139)</f>
        <v>0</v>
      </c>
      <c r="Z141" s="35"/>
      <c r="AA141" s="36"/>
      <c r="AB141" s="36"/>
      <c r="AC141" s="36"/>
      <c r="AD141" s="35">
        <f>SUM(AD136:AH139)</f>
        <v>0</v>
      </c>
      <c r="AE141" s="35"/>
      <c r="AF141" s="38"/>
      <c r="AG141" s="38"/>
      <c r="AH141" s="34"/>
      <c r="AI141" s="35">
        <f>SUM(AI136:AM139)</f>
        <v>0</v>
      </c>
      <c r="AJ141" s="39" t="str">
        <f>IF(AI141=Y141,"Pass","Fail")</f>
        <v>Pass</v>
      </c>
      <c r="AK141" s="36"/>
      <c r="AL141" s="36"/>
      <c r="AM141" s="36"/>
      <c r="AN141" s="35">
        <f>SUM(AN136:AR139)</f>
        <v>0</v>
      </c>
      <c r="AO141" s="39" t="str">
        <f>IF(AN141=AD141,"Pass","Fail")</f>
        <v>Pass</v>
      </c>
      <c r="AP141" s="36"/>
      <c r="AQ141" s="36"/>
      <c r="AR141" s="36"/>
      <c r="AU141"/>
      <c r="AV141"/>
      <c r="AW141"/>
      <c r="AX141"/>
      <c r="AY141"/>
      <c r="AZ141"/>
      <c r="BA141"/>
      <c r="BB141"/>
      <c r="BC141"/>
      <c r="BD141"/>
    </row>
    <row r="142" spans="2:56" ht="13.5" thickBot="1">
      <c r="B142" s="40" t="s">
        <v>20</v>
      </c>
      <c r="C142" s="41">
        <f>SUM(C136:E139)</f>
        <v>-1.0099999999999998</v>
      </c>
      <c r="D142" s="42">
        <f>IFERROR(SUM(C136:E139)/SUM(C136:G139),0)</f>
        <v>0.1</v>
      </c>
      <c r="E142" s="43"/>
      <c r="F142" s="43"/>
      <c r="G142" s="43"/>
      <c r="H142" s="42"/>
      <c r="I142" s="42"/>
      <c r="J142" s="43"/>
      <c r="K142" s="43"/>
      <c r="L142" s="43"/>
      <c r="M142" s="41">
        <f>SUM(M136:N139)</f>
        <v>0</v>
      </c>
      <c r="N142" s="42">
        <f>IFERROR(SUM(M136:N139)/SUM(M136:Q139),0)</f>
        <v>0</v>
      </c>
      <c r="O142" s="39" t="str">
        <f>IF(N142&lt;=D142,"Pass","Fail")</f>
        <v>Pass</v>
      </c>
      <c r="P142" s="43"/>
      <c r="Q142" s="43"/>
      <c r="R142" s="42"/>
      <c r="S142" s="43"/>
      <c r="T142" s="43"/>
      <c r="U142" s="43"/>
      <c r="V142" s="43"/>
      <c r="W142" s="43"/>
      <c r="X142" s="40" t="s">
        <v>20</v>
      </c>
      <c r="Y142" s="41">
        <f>SUM(Y136:AA139)</f>
        <v>0</v>
      </c>
      <c r="Z142" s="42">
        <f>IFERROR(SUM(Y136:AA139)/SUM(Y136:AC139),0)</f>
        <v>0</v>
      </c>
      <c r="AA142" s="43"/>
      <c r="AB142" s="43"/>
      <c r="AC142" s="43"/>
      <c r="AD142" s="42"/>
      <c r="AE142" s="43"/>
      <c r="AF142" s="43"/>
      <c r="AG142" s="43"/>
      <c r="AH142" s="43"/>
      <c r="AI142" s="41">
        <f>SUM(AI136:AJ139)</f>
        <v>0</v>
      </c>
      <c r="AJ142" s="42">
        <f>IFERROR(SUM(AI136:AJ139)/SUM(AI136:AM139),0)</f>
        <v>0</v>
      </c>
      <c r="AK142" s="39" t="str">
        <f>IF(AJ142&lt;=Z142,"Pass","Fail")</f>
        <v>Pass</v>
      </c>
      <c r="AL142" s="43"/>
      <c r="AM142" s="43"/>
      <c r="AN142" s="42"/>
      <c r="AO142" s="43"/>
      <c r="AP142" s="43"/>
      <c r="AQ142" s="43"/>
      <c r="AR142" s="43"/>
      <c r="AU142"/>
      <c r="AV142"/>
      <c r="AW142"/>
      <c r="AX142"/>
      <c r="AY142"/>
      <c r="AZ142"/>
      <c r="BA142"/>
      <c r="BB142"/>
      <c r="BC142"/>
      <c r="BD142"/>
    </row>
    <row r="143" spans="2:56">
      <c r="B143" s="37" t="s">
        <v>19</v>
      </c>
      <c r="C143" s="36">
        <f>SUMPRODUCT(C136:G139,AU136:AY139)</f>
        <v>-311213.2409203088</v>
      </c>
      <c r="M143" s="36">
        <f>SUMPRODUCT(M136:Q139,AZ136:BD139)</f>
        <v>-22560.593334502875</v>
      </c>
      <c r="X143" s="37" t="s">
        <v>19</v>
      </c>
      <c r="Y143" s="36">
        <f>SUMPRODUCT(Y136:AC139,AU136:AY139)</f>
        <v>0</v>
      </c>
      <c r="AI143" s="36">
        <f>SUMPRODUCT(AI136:AM139,AZ136:BD139)</f>
        <v>0</v>
      </c>
      <c r="AU143" s="49"/>
      <c r="AZ143" s="49"/>
    </row>
    <row r="144" spans="2:56" s="33" customFormat="1" ht="12.75" thickBot="1">
      <c r="B144" s="31"/>
      <c r="C144" s="32"/>
      <c r="D144" s="31"/>
      <c r="E144" s="31"/>
      <c r="F144" s="31"/>
      <c r="G144" s="32"/>
      <c r="H144" s="31"/>
      <c r="I144" s="31"/>
      <c r="J144" s="31"/>
      <c r="K144" s="31"/>
      <c r="L144" s="32" t="s">
        <v>23</v>
      </c>
      <c r="M144" s="50">
        <f>SUMPRODUCT(R136:V139,AZ136:BD139)+SUMPRODUCT(M136:Q139,AZ136:BD139)</f>
        <v>18007.007966140533</v>
      </c>
      <c r="X144" s="31"/>
      <c r="Y144" s="32"/>
      <c r="Z144" s="31"/>
      <c r="AA144" s="31"/>
      <c r="AB144" s="31"/>
      <c r="AC144" s="32"/>
      <c r="AD144" s="31"/>
      <c r="AE144" s="31"/>
      <c r="AF144" s="31"/>
      <c r="AG144" s="31"/>
      <c r="AH144" s="32" t="s">
        <v>23</v>
      </c>
      <c r="AI144" s="50">
        <f>SUMPRODUCT(AN136:AR139,AZ136:BD139)+SUMPRODUCT(AI136:AM139,AZ136:BD139)</f>
        <v>0</v>
      </c>
    </row>
    <row r="145" spans="2:56" ht="13.5" thickBot="1">
      <c r="B145" s="3" t="s">
        <v>33</v>
      </c>
      <c r="C145" s="4"/>
      <c r="D145" s="4"/>
      <c r="E145" s="4"/>
      <c r="F145" s="5"/>
      <c r="L145"/>
      <c r="X145" s="3" t="s">
        <v>33</v>
      </c>
      <c r="Y145" s="4"/>
      <c r="Z145" s="4"/>
      <c r="AA145" s="4"/>
      <c r="AB145" s="5"/>
      <c r="AH145"/>
    </row>
    <row r="146" spans="2:56" ht="12.75" thickBot="1"/>
    <row r="147" spans="2:56">
      <c r="B147" s="165"/>
      <c r="C147" s="169" t="s">
        <v>3</v>
      </c>
      <c r="D147" s="169"/>
      <c r="E147" s="169"/>
      <c r="F147" s="169"/>
      <c r="G147" s="169"/>
      <c r="H147" s="169"/>
      <c r="I147" s="169"/>
      <c r="J147" s="169"/>
      <c r="K147" s="169"/>
      <c r="L147" s="169"/>
      <c r="M147" s="169" t="s">
        <v>4</v>
      </c>
      <c r="N147" s="169"/>
      <c r="O147" s="169"/>
      <c r="P147" s="169"/>
      <c r="Q147" s="169"/>
      <c r="R147" s="169"/>
      <c r="S147" s="169"/>
      <c r="T147" s="169"/>
      <c r="U147" s="169"/>
      <c r="V147" s="169"/>
      <c r="X147" s="165"/>
      <c r="Y147" s="169" t="s">
        <v>3</v>
      </c>
      <c r="Z147" s="169"/>
      <c r="AA147" s="169"/>
      <c r="AB147" s="169"/>
      <c r="AC147" s="169"/>
      <c r="AD147" s="169"/>
      <c r="AE147" s="169"/>
      <c r="AF147" s="169"/>
      <c r="AG147" s="169"/>
      <c r="AH147" s="169"/>
      <c r="AI147" s="169" t="s">
        <v>4</v>
      </c>
      <c r="AJ147" s="169"/>
      <c r="AK147" s="169"/>
      <c r="AL147" s="169"/>
      <c r="AM147" s="169"/>
      <c r="AN147" s="169"/>
      <c r="AO147" s="169"/>
      <c r="AP147" s="169"/>
      <c r="AQ147" s="169"/>
      <c r="AR147" s="169"/>
      <c r="AU147" s="170" t="s">
        <v>5</v>
      </c>
      <c r="AV147" s="169"/>
      <c r="AW147" s="169"/>
      <c r="AX147" s="169"/>
      <c r="AY147" s="169"/>
      <c r="AZ147" s="169"/>
      <c r="BA147" s="169"/>
      <c r="BB147" s="169"/>
      <c r="BC147" s="169"/>
      <c r="BD147" s="171"/>
    </row>
    <row r="148" spans="2:56">
      <c r="B148" s="166"/>
      <c r="C148" s="173" t="s">
        <v>6</v>
      </c>
      <c r="D148" s="173"/>
      <c r="E148" s="173"/>
      <c r="F148" s="173"/>
      <c r="G148" s="174"/>
      <c r="H148" s="172" t="s">
        <v>7</v>
      </c>
      <c r="I148" s="173"/>
      <c r="J148" s="173"/>
      <c r="K148" s="173"/>
      <c r="L148" s="175"/>
      <c r="M148" s="173" t="s">
        <v>6</v>
      </c>
      <c r="N148" s="173"/>
      <c r="O148" s="173"/>
      <c r="P148" s="173"/>
      <c r="Q148" s="174"/>
      <c r="R148" s="172" t="s">
        <v>7</v>
      </c>
      <c r="S148" s="173"/>
      <c r="T148" s="173"/>
      <c r="U148" s="173"/>
      <c r="V148" s="175"/>
      <c r="X148" s="166"/>
      <c r="Y148" s="173" t="s">
        <v>6</v>
      </c>
      <c r="Z148" s="173"/>
      <c r="AA148" s="173"/>
      <c r="AB148" s="173"/>
      <c r="AC148" s="174"/>
      <c r="AD148" s="172" t="s">
        <v>7</v>
      </c>
      <c r="AE148" s="173"/>
      <c r="AF148" s="173"/>
      <c r="AG148" s="173"/>
      <c r="AH148" s="175"/>
      <c r="AI148" s="173" t="s">
        <v>6</v>
      </c>
      <c r="AJ148" s="173"/>
      <c r="AK148" s="173"/>
      <c r="AL148" s="173"/>
      <c r="AM148" s="174"/>
      <c r="AN148" s="172" t="s">
        <v>7</v>
      </c>
      <c r="AO148" s="173"/>
      <c r="AP148" s="173"/>
      <c r="AQ148" s="173"/>
      <c r="AR148" s="175"/>
      <c r="AU148" s="176" t="s">
        <v>3</v>
      </c>
      <c r="AV148" s="173"/>
      <c r="AW148" s="173"/>
      <c r="AX148" s="173"/>
      <c r="AY148" s="174"/>
      <c r="AZ148" s="173" t="s">
        <v>8</v>
      </c>
      <c r="BA148" s="173"/>
      <c r="BB148" s="173"/>
      <c r="BC148" s="173"/>
      <c r="BD148" s="175"/>
    </row>
    <row r="149" spans="2:56">
      <c r="B149" s="167"/>
      <c r="C149" s="6" t="s">
        <v>9</v>
      </c>
      <c r="D149" s="7" t="s">
        <v>10</v>
      </c>
      <c r="E149" s="7" t="s">
        <v>11</v>
      </c>
      <c r="F149" s="7" t="s">
        <v>12</v>
      </c>
      <c r="G149" s="7" t="s">
        <v>13</v>
      </c>
      <c r="H149" s="7" t="s">
        <v>9</v>
      </c>
      <c r="I149" s="7" t="s">
        <v>10</v>
      </c>
      <c r="J149" s="7" t="s">
        <v>11</v>
      </c>
      <c r="K149" s="7" t="s">
        <v>12</v>
      </c>
      <c r="L149" s="8" t="s">
        <v>13</v>
      </c>
      <c r="M149" s="6" t="s">
        <v>9</v>
      </c>
      <c r="N149" s="7" t="s">
        <v>10</v>
      </c>
      <c r="O149" s="7" t="s">
        <v>11</v>
      </c>
      <c r="P149" s="7" t="s">
        <v>12</v>
      </c>
      <c r="Q149" s="7" t="s">
        <v>13</v>
      </c>
      <c r="R149" s="7" t="s">
        <v>9</v>
      </c>
      <c r="S149" s="7" t="s">
        <v>10</v>
      </c>
      <c r="T149" s="7" t="s">
        <v>11</v>
      </c>
      <c r="U149" s="7" t="s">
        <v>12</v>
      </c>
      <c r="V149" s="8" t="s">
        <v>13</v>
      </c>
      <c r="X149" s="167"/>
      <c r="Y149" s="6" t="s">
        <v>9</v>
      </c>
      <c r="Z149" s="7" t="s">
        <v>10</v>
      </c>
      <c r="AA149" s="7" t="s">
        <v>11</v>
      </c>
      <c r="AB149" s="7" t="s">
        <v>12</v>
      </c>
      <c r="AC149" s="7" t="s">
        <v>13</v>
      </c>
      <c r="AD149" s="7" t="s">
        <v>9</v>
      </c>
      <c r="AE149" s="7" t="s">
        <v>10</v>
      </c>
      <c r="AF149" s="7" t="s">
        <v>11</v>
      </c>
      <c r="AG149" s="7" t="s">
        <v>12</v>
      </c>
      <c r="AH149" s="8" t="s">
        <v>13</v>
      </c>
      <c r="AI149" s="6" t="s">
        <v>9</v>
      </c>
      <c r="AJ149" s="7" t="s">
        <v>10</v>
      </c>
      <c r="AK149" s="7" t="s">
        <v>11</v>
      </c>
      <c r="AL149" s="7" t="s">
        <v>12</v>
      </c>
      <c r="AM149" s="7" t="s">
        <v>13</v>
      </c>
      <c r="AN149" s="7" t="s">
        <v>9</v>
      </c>
      <c r="AO149" s="7" t="s">
        <v>10</v>
      </c>
      <c r="AP149" s="7" t="s">
        <v>11</v>
      </c>
      <c r="AQ149" s="7" t="s">
        <v>12</v>
      </c>
      <c r="AR149" s="8" t="s">
        <v>13</v>
      </c>
      <c r="AU149" s="9" t="s">
        <v>9</v>
      </c>
      <c r="AV149" s="7" t="s">
        <v>10</v>
      </c>
      <c r="AW149" s="7" t="s">
        <v>11</v>
      </c>
      <c r="AX149" s="7" t="s">
        <v>12</v>
      </c>
      <c r="AY149" s="7" t="s">
        <v>13</v>
      </c>
      <c r="AZ149" s="6" t="s">
        <v>9</v>
      </c>
      <c r="BA149" s="7" t="s">
        <v>10</v>
      </c>
      <c r="BB149" s="7" t="s">
        <v>11</v>
      </c>
      <c r="BC149" s="7" t="s">
        <v>12</v>
      </c>
      <c r="BD149" s="8" t="s">
        <v>13</v>
      </c>
    </row>
    <row r="150" spans="2:56">
      <c r="B150" s="10" t="s">
        <v>14</v>
      </c>
      <c r="C150" s="11">
        <v>0</v>
      </c>
      <c r="D150" s="12">
        <v>0</v>
      </c>
      <c r="E150" s="12">
        <v>0</v>
      </c>
      <c r="F150" s="12">
        <v>0</v>
      </c>
      <c r="G150" s="13">
        <v>0</v>
      </c>
      <c r="H150" s="14">
        <v>0</v>
      </c>
      <c r="I150" s="12">
        <v>0</v>
      </c>
      <c r="J150" s="12">
        <v>0</v>
      </c>
      <c r="K150" s="12">
        <v>0</v>
      </c>
      <c r="L150" s="15">
        <v>0</v>
      </c>
      <c r="M150" s="11">
        <v>0</v>
      </c>
      <c r="N150" s="12">
        <v>0</v>
      </c>
      <c r="O150" s="12">
        <v>0</v>
      </c>
      <c r="P150" s="12">
        <v>0</v>
      </c>
      <c r="Q150" s="13">
        <v>0</v>
      </c>
      <c r="R150" s="14">
        <v>0</v>
      </c>
      <c r="S150" s="12">
        <v>0</v>
      </c>
      <c r="T150" s="12">
        <v>0</v>
      </c>
      <c r="U150" s="12">
        <v>0</v>
      </c>
      <c r="V150" s="15">
        <v>0</v>
      </c>
      <c r="X150" s="10" t="s">
        <v>14</v>
      </c>
      <c r="Y150" s="11">
        <v>0</v>
      </c>
      <c r="Z150" s="12">
        <v>-1</v>
      </c>
      <c r="AA150" s="12">
        <v>0</v>
      </c>
      <c r="AB150" s="12">
        <v>-5</v>
      </c>
      <c r="AC150" s="13">
        <v>-4</v>
      </c>
      <c r="AD150" s="14">
        <v>1</v>
      </c>
      <c r="AE150" s="12">
        <v>9</v>
      </c>
      <c r="AF150" s="12">
        <v>0</v>
      </c>
      <c r="AG150" s="12">
        <v>0</v>
      </c>
      <c r="AH150" s="15">
        <v>0</v>
      </c>
      <c r="AI150" s="11">
        <v>0</v>
      </c>
      <c r="AJ150" s="12">
        <v>0</v>
      </c>
      <c r="AK150" s="12">
        <v>-4</v>
      </c>
      <c r="AL150" s="12">
        <v>0</v>
      </c>
      <c r="AM150" s="13">
        <v>-4</v>
      </c>
      <c r="AN150" s="14">
        <v>0</v>
      </c>
      <c r="AO150" s="12">
        <v>4</v>
      </c>
      <c r="AP150" s="12">
        <v>4</v>
      </c>
      <c r="AQ150" s="12">
        <v>0</v>
      </c>
      <c r="AR150" s="15">
        <v>0</v>
      </c>
      <c r="AU150" s="16">
        <v>636.49011878412171</v>
      </c>
      <c r="AV150" s="12">
        <v>947.66598606426726</v>
      </c>
      <c r="AW150" s="12">
        <v>1675.5594257686189</v>
      </c>
      <c r="AX150" s="12">
        <v>2713.5890082732089</v>
      </c>
      <c r="AY150" s="15">
        <v>6365.0097284596868</v>
      </c>
      <c r="AZ150" s="16">
        <v>636.49011878412171</v>
      </c>
      <c r="BA150" s="12">
        <v>947.66598606426726</v>
      </c>
      <c r="BB150" s="12">
        <v>1675.5594257686189</v>
      </c>
      <c r="BC150" s="12">
        <v>2713.5890082732089</v>
      </c>
      <c r="BD150" s="15">
        <v>6365.0097284596868</v>
      </c>
    </row>
    <row r="151" spans="2:56">
      <c r="B151" s="17" t="s">
        <v>15</v>
      </c>
      <c r="C151" s="18">
        <v>0</v>
      </c>
      <c r="D151" s="19">
        <v>0</v>
      </c>
      <c r="E151" s="19">
        <v>0</v>
      </c>
      <c r="F151" s="19">
        <v>0</v>
      </c>
      <c r="G151" s="20">
        <v>0</v>
      </c>
      <c r="H151" s="21">
        <v>0</v>
      </c>
      <c r="I151" s="19">
        <v>0</v>
      </c>
      <c r="J151" s="19">
        <v>0</v>
      </c>
      <c r="K151" s="19">
        <v>0</v>
      </c>
      <c r="L151" s="22">
        <v>0</v>
      </c>
      <c r="M151" s="18">
        <v>0</v>
      </c>
      <c r="N151" s="19">
        <v>0</v>
      </c>
      <c r="O151" s="19">
        <v>0</v>
      </c>
      <c r="P151" s="19">
        <v>0</v>
      </c>
      <c r="Q151" s="20">
        <v>0</v>
      </c>
      <c r="R151" s="21">
        <v>0</v>
      </c>
      <c r="S151" s="19">
        <v>0</v>
      </c>
      <c r="T151" s="19">
        <v>0</v>
      </c>
      <c r="U151" s="19">
        <v>0</v>
      </c>
      <c r="V151" s="22">
        <v>0</v>
      </c>
      <c r="X151" s="17" t="s">
        <v>15</v>
      </c>
      <c r="Y151" s="18">
        <v>-2</v>
      </c>
      <c r="Z151" s="19">
        <v>-4</v>
      </c>
      <c r="AA151" s="19">
        <v>-12</v>
      </c>
      <c r="AB151" s="19">
        <v>-1</v>
      </c>
      <c r="AC151" s="20">
        <v>-25</v>
      </c>
      <c r="AD151" s="21">
        <v>9</v>
      </c>
      <c r="AE151" s="19">
        <v>35</v>
      </c>
      <c r="AF151" s="19">
        <v>0</v>
      </c>
      <c r="AG151" s="19">
        <v>0</v>
      </c>
      <c r="AH151" s="22">
        <v>0</v>
      </c>
      <c r="AI151" s="18">
        <v>-4</v>
      </c>
      <c r="AJ151" s="19">
        <v>0</v>
      </c>
      <c r="AK151" s="19">
        <v>-35</v>
      </c>
      <c r="AL151" s="19">
        <v>-3</v>
      </c>
      <c r="AM151" s="20">
        <v>-6</v>
      </c>
      <c r="AN151" s="21">
        <v>5</v>
      </c>
      <c r="AO151" s="19">
        <v>40</v>
      </c>
      <c r="AP151" s="19">
        <v>0</v>
      </c>
      <c r="AQ151" s="19">
        <v>0</v>
      </c>
      <c r="AR151" s="22">
        <v>0</v>
      </c>
      <c r="AU151" s="23">
        <v>909.27159826303102</v>
      </c>
      <c r="AV151" s="19">
        <v>1353.8085515203818</v>
      </c>
      <c r="AW151" s="19">
        <v>2393.6563225265982</v>
      </c>
      <c r="AX151" s="19">
        <v>3876.5557261045842</v>
      </c>
      <c r="AY151" s="22">
        <v>9092.8710406566952</v>
      </c>
      <c r="AZ151" s="23">
        <v>909.27159826303102</v>
      </c>
      <c r="BA151" s="19">
        <v>1353.8085515203818</v>
      </c>
      <c r="BB151" s="19">
        <v>2393.6563225265982</v>
      </c>
      <c r="BC151" s="19">
        <v>3876.5557261045842</v>
      </c>
      <c r="BD151" s="22">
        <v>9092.8710406566952</v>
      </c>
    </row>
    <row r="152" spans="2:56">
      <c r="B152" s="17" t="s">
        <v>16</v>
      </c>
      <c r="C152" s="18">
        <v>0</v>
      </c>
      <c r="D152" s="19">
        <v>0</v>
      </c>
      <c r="E152" s="19">
        <v>0</v>
      </c>
      <c r="F152" s="19">
        <v>0</v>
      </c>
      <c r="G152" s="20">
        <v>0</v>
      </c>
      <c r="H152" s="21">
        <v>0</v>
      </c>
      <c r="I152" s="19">
        <v>0</v>
      </c>
      <c r="J152" s="19">
        <v>0</v>
      </c>
      <c r="K152" s="19">
        <v>0</v>
      </c>
      <c r="L152" s="22">
        <v>0</v>
      </c>
      <c r="M152" s="18">
        <v>0</v>
      </c>
      <c r="N152" s="19">
        <v>0</v>
      </c>
      <c r="O152" s="19">
        <v>0</v>
      </c>
      <c r="P152" s="19">
        <v>0</v>
      </c>
      <c r="Q152" s="20">
        <v>0</v>
      </c>
      <c r="R152" s="21">
        <v>0</v>
      </c>
      <c r="S152" s="19">
        <v>0</v>
      </c>
      <c r="T152" s="19">
        <v>0</v>
      </c>
      <c r="U152" s="19">
        <v>0</v>
      </c>
      <c r="V152" s="22">
        <v>0</v>
      </c>
      <c r="X152" s="17" t="s">
        <v>16</v>
      </c>
      <c r="Y152" s="18">
        <v>-1</v>
      </c>
      <c r="Z152" s="19">
        <v>0</v>
      </c>
      <c r="AA152" s="19">
        <v>-1</v>
      </c>
      <c r="AB152" s="19">
        <v>-1</v>
      </c>
      <c r="AC152" s="20">
        <v>-10</v>
      </c>
      <c r="AD152" s="21">
        <v>1</v>
      </c>
      <c r="AE152" s="19">
        <v>12</v>
      </c>
      <c r="AF152" s="19">
        <v>0</v>
      </c>
      <c r="AG152" s="19">
        <v>0</v>
      </c>
      <c r="AH152" s="22">
        <v>0</v>
      </c>
      <c r="AI152" s="18">
        <v>-3</v>
      </c>
      <c r="AJ152" s="19">
        <v>0</v>
      </c>
      <c r="AK152" s="19">
        <v>-10</v>
      </c>
      <c r="AL152" s="19">
        <v>-2</v>
      </c>
      <c r="AM152" s="20">
        <v>0</v>
      </c>
      <c r="AN152" s="21">
        <v>3</v>
      </c>
      <c r="AO152" s="19">
        <v>12</v>
      </c>
      <c r="AP152" s="19">
        <v>3</v>
      </c>
      <c r="AQ152" s="19">
        <v>0</v>
      </c>
      <c r="AR152" s="22">
        <v>0</v>
      </c>
      <c r="AU152" s="23">
        <v>1363.9073973945467</v>
      </c>
      <c r="AV152" s="19">
        <v>2030.7128272805728</v>
      </c>
      <c r="AW152" s="19">
        <v>3590.4844837898977</v>
      </c>
      <c r="AX152" s="19">
        <v>5814.8335891568768</v>
      </c>
      <c r="AY152" s="22">
        <v>13639.306560985044</v>
      </c>
      <c r="AZ152" s="23">
        <v>1363.9073973945467</v>
      </c>
      <c r="BA152" s="19">
        <v>2030.7128272805728</v>
      </c>
      <c r="BB152" s="19">
        <v>3590.4844837898977</v>
      </c>
      <c r="BC152" s="19">
        <v>5814.8335891568768</v>
      </c>
      <c r="BD152" s="22">
        <v>13639.306560985044</v>
      </c>
    </row>
    <row r="153" spans="2:56" ht="12.75" thickBot="1">
      <c r="B153" s="24" t="s">
        <v>17</v>
      </c>
      <c r="C153" s="25">
        <v>0</v>
      </c>
      <c r="D153" s="26">
        <v>0</v>
      </c>
      <c r="E153" s="26">
        <v>0</v>
      </c>
      <c r="F153" s="26">
        <v>0</v>
      </c>
      <c r="G153" s="27">
        <v>0</v>
      </c>
      <c r="H153" s="28">
        <v>0</v>
      </c>
      <c r="I153" s="26">
        <v>0</v>
      </c>
      <c r="J153" s="26">
        <v>0</v>
      </c>
      <c r="K153" s="26">
        <v>0</v>
      </c>
      <c r="L153" s="29">
        <v>0</v>
      </c>
      <c r="M153" s="25">
        <v>0</v>
      </c>
      <c r="N153" s="26">
        <v>0</v>
      </c>
      <c r="O153" s="26">
        <v>0</v>
      </c>
      <c r="P153" s="26">
        <v>0</v>
      </c>
      <c r="Q153" s="27">
        <v>0</v>
      </c>
      <c r="R153" s="28">
        <v>0</v>
      </c>
      <c r="S153" s="26">
        <v>0</v>
      </c>
      <c r="T153" s="26">
        <v>0</v>
      </c>
      <c r="U153" s="26">
        <v>0</v>
      </c>
      <c r="V153" s="29">
        <v>0</v>
      </c>
      <c r="X153" s="24" t="s">
        <v>17</v>
      </c>
      <c r="Y153" s="25">
        <v>0</v>
      </c>
      <c r="Z153" s="26">
        <v>0</v>
      </c>
      <c r="AA153" s="26">
        <v>0</v>
      </c>
      <c r="AB153" s="26">
        <v>-2</v>
      </c>
      <c r="AC153" s="27">
        <v>-2</v>
      </c>
      <c r="AD153" s="28">
        <v>0</v>
      </c>
      <c r="AE153" s="26">
        <v>4</v>
      </c>
      <c r="AF153" s="26">
        <v>0</v>
      </c>
      <c r="AG153" s="26">
        <v>0</v>
      </c>
      <c r="AH153" s="29">
        <v>0</v>
      </c>
      <c r="AI153" s="25">
        <v>0</v>
      </c>
      <c r="AJ153" s="26">
        <v>0</v>
      </c>
      <c r="AK153" s="26">
        <v>0</v>
      </c>
      <c r="AL153" s="26">
        <v>0</v>
      </c>
      <c r="AM153" s="27">
        <v>0</v>
      </c>
      <c r="AN153" s="28">
        <v>0</v>
      </c>
      <c r="AO153" s="26">
        <v>0</v>
      </c>
      <c r="AP153" s="26">
        <v>0</v>
      </c>
      <c r="AQ153" s="26">
        <v>0</v>
      </c>
      <c r="AR153" s="29">
        <v>0</v>
      </c>
      <c r="AU153" s="30">
        <v>2273.1789956575776</v>
      </c>
      <c r="AV153" s="26">
        <v>3384.5213788009546</v>
      </c>
      <c r="AW153" s="26">
        <v>5984.1408063164954</v>
      </c>
      <c r="AX153" s="26">
        <v>9691.3893152614601</v>
      </c>
      <c r="AY153" s="29">
        <v>22732.177601641739</v>
      </c>
      <c r="AZ153" s="30">
        <v>2273.1789956575776</v>
      </c>
      <c r="BA153" s="26">
        <v>3384.5213788009546</v>
      </c>
      <c r="BB153" s="26">
        <v>5984.1408063164954</v>
      </c>
      <c r="BC153" s="26">
        <v>9691.3893152614601</v>
      </c>
      <c r="BD153" s="29">
        <v>22732.177601641739</v>
      </c>
    </row>
    <row r="154" spans="2:56" ht="12.75" thickBot="1">
      <c r="B154" s="31"/>
      <c r="C154" s="32"/>
      <c r="D154" s="31"/>
      <c r="E154" s="31"/>
      <c r="F154" s="31"/>
      <c r="G154" s="32"/>
      <c r="H154" s="31"/>
      <c r="I154" s="31"/>
      <c r="J154" s="31"/>
      <c r="K154" s="31"/>
      <c r="L154" s="32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X154" s="31"/>
      <c r="Y154" s="32"/>
      <c r="Z154" s="31"/>
      <c r="AA154" s="31"/>
      <c r="AB154" s="31"/>
      <c r="AC154" s="32"/>
      <c r="AD154" s="31"/>
      <c r="AE154" s="31"/>
      <c r="AF154" s="31"/>
      <c r="AG154" s="31"/>
      <c r="AH154" s="32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3"/>
    </row>
    <row r="155" spans="2:56" ht="13.5" thickBot="1">
      <c r="B155" s="34" t="s">
        <v>18</v>
      </c>
      <c r="C155" s="35">
        <f>SUM(C150:G153)</f>
        <v>0</v>
      </c>
      <c r="D155" s="35"/>
      <c r="E155" s="36"/>
      <c r="F155" s="36"/>
      <c r="G155" s="36"/>
      <c r="H155" s="35">
        <f>SUM(H150:L153)</f>
        <v>0</v>
      </c>
      <c r="I155" s="35"/>
      <c r="J155" s="38"/>
      <c r="K155" s="38"/>
      <c r="L155" s="34"/>
      <c r="M155" s="35">
        <f>SUM(M150:Q153)</f>
        <v>0</v>
      </c>
      <c r="N155" s="39" t="str">
        <f>IF(M155=C155,"Pass","Fail")</f>
        <v>Pass</v>
      </c>
      <c r="O155" s="36"/>
      <c r="P155" s="36"/>
      <c r="Q155" s="36"/>
      <c r="R155" s="35">
        <f>SUM(R150:V153)</f>
        <v>0</v>
      </c>
      <c r="S155" s="39" t="str">
        <f>IF(R155=H155,"Pass","Fail")</f>
        <v>Pass</v>
      </c>
      <c r="T155" s="36"/>
      <c r="U155" s="36"/>
      <c r="V155" s="36"/>
      <c r="W155" s="36"/>
      <c r="X155" s="34" t="s">
        <v>18</v>
      </c>
      <c r="Y155" s="35">
        <f>SUM(Y150:AC153)</f>
        <v>-71</v>
      </c>
      <c r="Z155" s="35"/>
      <c r="AA155" s="36"/>
      <c r="AB155" s="36"/>
      <c r="AC155" s="36"/>
      <c r="AD155" s="35">
        <f>SUM(AD150:AH153)</f>
        <v>71</v>
      </c>
      <c r="AE155" s="35"/>
      <c r="AF155" s="38"/>
      <c r="AG155" s="38"/>
      <c r="AH155" s="34"/>
      <c r="AI155" s="35">
        <f>SUM(AI150:AM153)</f>
        <v>-71</v>
      </c>
      <c r="AJ155" s="39" t="str">
        <f>IF(AI155=Y155,"Pass","Fail")</f>
        <v>Pass</v>
      </c>
      <c r="AK155" s="36"/>
      <c r="AL155" s="36"/>
      <c r="AM155" s="36"/>
      <c r="AN155" s="35">
        <f>SUM(AN150:AR153)</f>
        <v>71</v>
      </c>
      <c r="AO155" s="39" t="str">
        <f>IF(AN155=AD155,"Pass","Fail")</f>
        <v>Pass</v>
      </c>
      <c r="AP155" s="36"/>
      <c r="AQ155" s="36"/>
      <c r="AR155" s="36"/>
      <c r="AU155"/>
      <c r="AV155"/>
      <c r="AW155"/>
      <c r="AX155"/>
      <c r="AY155"/>
      <c r="AZ155"/>
      <c r="BA155"/>
      <c r="BB155"/>
      <c r="BC155"/>
      <c r="BD155"/>
    </row>
    <row r="156" spans="2:56" ht="13.5" thickBot="1">
      <c r="B156" s="40" t="s">
        <v>20</v>
      </c>
      <c r="C156" s="41">
        <f>SUM(C150:E153)</f>
        <v>0</v>
      </c>
      <c r="D156" s="42">
        <f>IFERROR(SUM(C150:E153)/SUM(C150:G153),0)</f>
        <v>0</v>
      </c>
      <c r="E156" s="43"/>
      <c r="F156" s="43"/>
      <c r="G156" s="43"/>
      <c r="H156" s="42"/>
      <c r="I156" s="42"/>
      <c r="J156" s="43"/>
      <c r="K156" s="43"/>
      <c r="L156" s="43"/>
      <c r="M156" s="41">
        <f>SUM(M150:N153)</f>
        <v>0</v>
      </c>
      <c r="N156" s="42">
        <f>IFERROR(SUM(M150:N153)/SUM(M150:Q153),0)</f>
        <v>0</v>
      </c>
      <c r="O156" s="39" t="str">
        <f>IF(N156&lt;=D156,"Pass","Fail")</f>
        <v>Pass</v>
      </c>
      <c r="P156" s="43"/>
      <c r="Q156" s="43"/>
      <c r="R156" s="42"/>
      <c r="S156" s="43"/>
      <c r="T156" s="43"/>
      <c r="U156" s="43"/>
      <c r="V156" s="43"/>
      <c r="W156" s="43"/>
      <c r="X156" s="40" t="s">
        <v>20</v>
      </c>
      <c r="Y156" s="41">
        <f>SUM(Y150:AA153)</f>
        <v>-21</v>
      </c>
      <c r="Z156" s="42">
        <f>IFERROR(SUM(Y150:AA153)/SUM(Y150:AC153),0)</f>
        <v>0.29577464788732394</v>
      </c>
      <c r="AA156" s="43"/>
      <c r="AB156" s="43"/>
      <c r="AC156" s="43"/>
      <c r="AD156" s="42"/>
      <c r="AE156" s="43"/>
      <c r="AF156" s="43"/>
      <c r="AG156" s="43"/>
      <c r="AH156" s="43"/>
      <c r="AI156" s="41">
        <f>SUM(AI150:AJ153)</f>
        <v>-7</v>
      </c>
      <c r="AJ156" s="42">
        <f>IFERROR(SUM(AI150:AJ153)/SUM(AI150:AM153),0)</f>
        <v>9.8591549295774641E-2</v>
      </c>
      <c r="AK156" s="39" t="str">
        <f>IF(AJ156&lt;=Z156,"Pass","Fail")</f>
        <v>Pass</v>
      </c>
      <c r="AL156" s="43"/>
      <c r="AM156" s="43"/>
      <c r="AN156" s="42"/>
      <c r="AO156" s="43"/>
      <c r="AP156" s="43"/>
      <c r="AQ156" s="43"/>
      <c r="AR156" s="43"/>
      <c r="AU156"/>
      <c r="AV156"/>
      <c r="AW156"/>
      <c r="AX156"/>
      <c r="AY156"/>
      <c r="AZ156"/>
      <c r="BA156"/>
      <c r="BB156"/>
      <c r="BC156"/>
      <c r="BD156"/>
    </row>
    <row r="157" spans="2:56">
      <c r="B157" s="37" t="s">
        <v>19</v>
      </c>
      <c r="C157" s="36">
        <f>SUMPRODUCT(C150:G153,AU150:AY153)</f>
        <v>0</v>
      </c>
      <c r="M157" s="36">
        <f>SUMPRODUCT(M150:Q153,AZ150:BD153)</f>
        <v>0</v>
      </c>
      <c r="X157" s="37" t="s">
        <v>19</v>
      </c>
      <c r="Y157" s="36">
        <f>SUMPRODUCT(Y150:AC153,AU150:AY153)</f>
        <v>-519141.05987071584</v>
      </c>
      <c r="AI157" s="36">
        <f>SUMPRODUCT(AI150:AM153,AZ150:BD153)</f>
        <v>-237390.46192904655</v>
      </c>
      <c r="AU157" s="49"/>
      <c r="AZ157" s="49"/>
    </row>
    <row r="158" spans="2:56" s="33" customFormat="1" ht="12.75" thickBot="1">
      <c r="B158" s="31"/>
      <c r="C158" s="32"/>
      <c r="D158" s="31"/>
      <c r="E158" s="31"/>
      <c r="F158" s="31"/>
      <c r="G158" s="32"/>
      <c r="H158" s="31"/>
      <c r="I158" s="31"/>
      <c r="J158" s="31"/>
      <c r="K158" s="31"/>
      <c r="L158" s="32" t="s">
        <v>23</v>
      </c>
      <c r="M158" s="50">
        <f>SUMPRODUCT(R150:V153,AZ150:BD153)+SUMPRODUCT(M150:Q153,AZ150:BD153)</f>
        <v>0</v>
      </c>
      <c r="X158" s="31"/>
      <c r="Y158" s="32"/>
      <c r="Z158" s="31"/>
      <c r="AA158" s="31"/>
      <c r="AB158" s="31"/>
      <c r="AC158" s="32"/>
      <c r="AD158" s="31"/>
      <c r="AE158" s="31"/>
      <c r="AF158" s="31"/>
      <c r="AG158" s="31"/>
      <c r="AH158" s="32" t="s">
        <v>23</v>
      </c>
      <c r="AI158" s="50">
        <f>SUMPRODUCT(AN150:AR153,AZ150:BD153)+SUMPRODUCT(AI150:AM153,AZ150:BD153)</f>
        <v>-128967.13065866436</v>
      </c>
    </row>
    <row r="159" spans="2:56" ht="13.5" thickBot="1">
      <c r="B159" s="3" t="s">
        <v>34</v>
      </c>
      <c r="C159" s="4"/>
      <c r="D159" s="4"/>
      <c r="E159" s="4"/>
      <c r="F159" s="5"/>
      <c r="L159"/>
      <c r="X159" s="3" t="s">
        <v>34</v>
      </c>
      <c r="Y159" s="4"/>
      <c r="Z159" s="4"/>
      <c r="AA159" s="4"/>
      <c r="AB159" s="5"/>
      <c r="AH159"/>
    </row>
    <row r="160" spans="2:56" ht="12.75" thickBot="1"/>
    <row r="161" spans="2:56">
      <c r="B161" s="165"/>
      <c r="C161" s="169" t="s">
        <v>3</v>
      </c>
      <c r="D161" s="169"/>
      <c r="E161" s="169"/>
      <c r="F161" s="169"/>
      <c r="G161" s="169"/>
      <c r="H161" s="169"/>
      <c r="I161" s="169"/>
      <c r="J161" s="169"/>
      <c r="K161" s="169"/>
      <c r="L161" s="169"/>
      <c r="M161" s="169" t="s">
        <v>4</v>
      </c>
      <c r="N161" s="169"/>
      <c r="O161" s="169"/>
      <c r="P161" s="169"/>
      <c r="Q161" s="169"/>
      <c r="R161" s="169"/>
      <c r="S161" s="169"/>
      <c r="T161" s="169"/>
      <c r="U161" s="169"/>
      <c r="V161" s="169"/>
      <c r="X161" s="165"/>
      <c r="Y161" s="169" t="s">
        <v>3</v>
      </c>
      <c r="Z161" s="169"/>
      <c r="AA161" s="169"/>
      <c r="AB161" s="169"/>
      <c r="AC161" s="169"/>
      <c r="AD161" s="169"/>
      <c r="AE161" s="169"/>
      <c r="AF161" s="169"/>
      <c r="AG161" s="169"/>
      <c r="AH161" s="169"/>
      <c r="AI161" s="169" t="s">
        <v>4</v>
      </c>
      <c r="AJ161" s="169"/>
      <c r="AK161" s="169"/>
      <c r="AL161" s="169"/>
      <c r="AM161" s="169"/>
      <c r="AN161" s="169"/>
      <c r="AO161" s="169"/>
      <c r="AP161" s="169"/>
      <c r="AQ161" s="169"/>
      <c r="AR161" s="169"/>
      <c r="AU161" s="170" t="s">
        <v>5</v>
      </c>
      <c r="AV161" s="169"/>
      <c r="AW161" s="169"/>
      <c r="AX161" s="169"/>
      <c r="AY161" s="169"/>
      <c r="AZ161" s="169"/>
      <c r="BA161" s="169"/>
      <c r="BB161" s="169"/>
      <c r="BC161" s="169"/>
      <c r="BD161" s="171"/>
    </row>
    <row r="162" spans="2:56">
      <c r="B162" s="166"/>
      <c r="C162" s="173" t="s">
        <v>6</v>
      </c>
      <c r="D162" s="173"/>
      <c r="E162" s="173"/>
      <c r="F162" s="173"/>
      <c r="G162" s="174"/>
      <c r="H162" s="172" t="s">
        <v>7</v>
      </c>
      <c r="I162" s="173"/>
      <c r="J162" s="173"/>
      <c r="K162" s="173"/>
      <c r="L162" s="175"/>
      <c r="M162" s="173" t="s">
        <v>6</v>
      </c>
      <c r="N162" s="173"/>
      <c r="O162" s="173"/>
      <c r="P162" s="173"/>
      <c r="Q162" s="174"/>
      <c r="R162" s="172" t="s">
        <v>7</v>
      </c>
      <c r="S162" s="173"/>
      <c r="T162" s="173"/>
      <c r="U162" s="173"/>
      <c r="V162" s="175"/>
      <c r="X162" s="166"/>
      <c r="Y162" s="173" t="s">
        <v>6</v>
      </c>
      <c r="Z162" s="173"/>
      <c r="AA162" s="173"/>
      <c r="AB162" s="173"/>
      <c r="AC162" s="174"/>
      <c r="AD162" s="172" t="s">
        <v>7</v>
      </c>
      <c r="AE162" s="173"/>
      <c r="AF162" s="173"/>
      <c r="AG162" s="173"/>
      <c r="AH162" s="175"/>
      <c r="AI162" s="173" t="s">
        <v>6</v>
      </c>
      <c r="AJ162" s="173"/>
      <c r="AK162" s="173"/>
      <c r="AL162" s="173"/>
      <c r="AM162" s="174"/>
      <c r="AN162" s="172" t="s">
        <v>7</v>
      </c>
      <c r="AO162" s="173"/>
      <c r="AP162" s="173"/>
      <c r="AQ162" s="173"/>
      <c r="AR162" s="175"/>
      <c r="AU162" s="176" t="s">
        <v>3</v>
      </c>
      <c r="AV162" s="173"/>
      <c r="AW162" s="173"/>
      <c r="AX162" s="173"/>
      <c r="AY162" s="174"/>
      <c r="AZ162" s="173" t="s">
        <v>8</v>
      </c>
      <c r="BA162" s="173"/>
      <c r="BB162" s="173"/>
      <c r="BC162" s="173"/>
      <c r="BD162" s="175"/>
    </row>
    <row r="163" spans="2:56">
      <c r="B163" s="167"/>
      <c r="C163" s="6" t="s">
        <v>9</v>
      </c>
      <c r="D163" s="7" t="s">
        <v>10</v>
      </c>
      <c r="E163" s="7" t="s">
        <v>11</v>
      </c>
      <c r="F163" s="7" t="s">
        <v>12</v>
      </c>
      <c r="G163" s="7" t="s">
        <v>13</v>
      </c>
      <c r="H163" s="7" t="s">
        <v>9</v>
      </c>
      <c r="I163" s="7" t="s">
        <v>10</v>
      </c>
      <c r="J163" s="7" t="s">
        <v>11</v>
      </c>
      <c r="K163" s="7" t="s">
        <v>12</v>
      </c>
      <c r="L163" s="8" t="s">
        <v>13</v>
      </c>
      <c r="M163" s="6" t="s">
        <v>9</v>
      </c>
      <c r="N163" s="7" t="s">
        <v>10</v>
      </c>
      <c r="O163" s="7" t="s">
        <v>11</v>
      </c>
      <c r="P163" s="7" t="s">
        <v>12</v>
      </c>
      <c r="Q163" s="7" t="s">
        <v>13</v>
      </c>
      <c r="R163" s="7" t="s">
        <v>9</v>
      </c>
      <c r="S163" s="7" t="s">
        <v>10</v>
      </c>
      <c r="T163" s="7" t="s">
        <v>11</v>
      </c>
      <c r="U163" s="7" t="s">
        <v>12</v>
      </c>
      <c r="V163" s="8" t="s">
        <v>13</v>
      </c>
      <c r="X163" s="167"/>
      <c r="Y163" s="6" t="s">
        <v>9</v>
      </c>
      <c r="Z163" s="7" t="s">
        <v>10</v>
      </c>
      <c r="AA163" s="7" t="s">
        <v>11</v>
      </c>
      <c r="AB163" s="7" t="s">
        <v>12</v>
      </c>
      <c r="AC163" s="7" t="s">
        <v>13</v>
      </c>
      <c r="AD163" s="7" t="s">
        <v>9</v>
      </c>
      <c r="AE163" s="7" t="s">
        <v>10</v>
      </c>
      <c r="AF163" s="7" t="s">
        <v>11</v>
      </c>
      <c r="AG163" s="7" t="s">
        <v>12</v>
      </c>
      <c r="AH163" s="8" t="s">
        <v>13</v>
      </c>
      <c r="AI163" s="6" t="s">
        <v>9</v>
      </c>
      <c r="AJ163" s="7" t="s">
        <v>10</v>
      </c>
      <c r="AK163" s="7" t="s">
        <v>11</v>
      </c>
      <c r="AL163" s="7" t="s">
        <v>12</v>
      </c>
      <c r="AM163" s="7" t="s">
        <v>13</v>
      </c>
      <c r="AN163" s="7" t="s">
        <v>9</v>
      </c>
      <c r="AO163" s="7" t="s">
        <v>10</v>
      </c>
      <c r="AP163" s="7" t="s">
        <v>11</v>
      </c>
      <c r="AQ163" s="7" t="s">
        <v>12</v>
      </c>
      <c r="AR163" s="8" t="s">
        <v>13</v>
      </c>
      <c r="AU163" s="9" t="s">
        <v>9</v>
      </c>
      <c r="AV163" s="7" t="s">
        <v>10</v>
      </c>
      <c r="AW163" s="7" t="s">
        <v>11</v>
      </c>
      <c r="AX163" s="7" t="s">
        <v>12</v>
      </c>
      <c r="AY163" s="7" t="s">
        <v>13</v>
      </c>
      <c r="AZ163" s="6" t="s">
        <v>9</v>
      </c>
      <c r="BA163" s="7" t="s">
        <v>10</v>
      </c>
      <c r="BB163" s="7" t="s">
        <v>11</v>
      </c>
      <c r="BC163" s="7" t="s">
        <v>12</v>
      </c>
      <c r="BD163" s="8" t="s">
        <v>13</v>
      </c>
    </row>
    <row r="164" spans="2:56">
      <c r="B164" s="10" t="s">
        <v>14</v>
      </c>
      <c r="C164" s="11">
        <v>-34</v>
      </c>
      <c r="D164" s="12">
        <v>-299</v>
      </c>
      <c r="E164" s="12">
        <v>-824</v>
      </c>
      <c r="F164" s="12">
        <v>-440</v>
      </c>
      <c r="G164" s="13">
        <v>-200</v>
      </c>
      <c r="H164" s="14">
        <v>2213</v>
      </c>
      <c r="I164" s="12">
        <v>0</v>
      </c>
      <c r="J164" s="12">
        <v>0</v>
      </c>
      <c r="K164" s="12">
        <v>0</v>
      </c>
      <c r="L164" s="15">
        <v>0</v>
      </c>
      <c r="M164" s="11">
        <v>-23</v>
      </c>
      <c r="N164" s="12">
        <v>-9</v>
      </c>
      <c r="O164" s="12">
        <v>-69</v>
      </c>
      <c r="P164" s="12">
        <v>-483</v>
      </c>
      <c r="Q164" s="13">
        <v>-805</v>
      </c>
      <c r="R164" s="14">
        <v>1394</v>
      </c>
      <c r="S164" s="12">
        <v>0</v>
      </c>
      <c r="T164" s="12">
        <v>0</v>
      </c>
      <c r="U164" s="12">
        <v>0</v>
      </c>
      <c r="V164" s="15">
        <v>0</v>
      </c>
      <c r="X164" s="10" t="s">
        <v>14</v>
      </c>
      <c r="Y164" s="11">
        <v>0</v>
      </c>
      <c r="Z164" s="12">
        <v>0</v>
      </c>
      <c r="AA164" s="12">
        <v>0</v>
      </c>
      <c r="AB164" s="12">
        <v>0</v>
      </c>
      <c r="AC164" s="13">
        <v>0</v>
      </c>
      <c r="AD164" s="14">
        <v>0</v>
      </c>
      <c r="AE164" s="12">
        <v>0</v>
      </c>
      <c r="AF164" s="12">
        <v>0</v>
      </c>
      <c r="AG164" s="12">
        <v>0</v>
      </c>
      <c r="AH164" s="15">
        <v>0</v>
      </c>
      <c r="AI164" s="11">
        <v>0</v>
      </c>
      <c r="AJ164" s="12">
        <v>0</v>
      </c>
      <c r="AK164" s="12">
        <v>0</v>
      </c>
      <c r="AL164" s="12">
        <v>0</v>
      </c>
      <c r="AM164" s="13">
        <v>0</v>
      </c>
      <c r="AN164" s="14">
        <v>0</v>
      </c>
      <c r="AO164" s="12">
        <v>0</v>
      </c>
      <c r="AP164" s="12">
        <v>0</v>
      </c>
      <c r="AQ164" s="12">
        <v>0</v>
      </c>
      <c r="AR164" s="15">
        <v>0</v>
      </c>
      <c r="AU164" s="16">
        <v>0.12148402733917824</v>
      </c>
      <c r="AV164" s="12">
        <v>0.52250007444871194</v>
      </c>
      <c r="AW164" s="12">
        <v>1.5080675285544305</v>
      </c>
      <c r="AX164" s="12">
        <v>3.3756504192520258</v>
      </c>
      <c r="AY164" s="15">
        <v>6.4227127761371898</v>
      </c>
      <c r="AZ164" s="16">
        <v>19.360398625275803</v>
      </c>
      <c r="BA164" s="12">
        <v>28.825571226255118</v>
      </c>
      <c r="BB164" s="12">
        <v>50.966224684190557</v>
      </c>
      <c r="BC164" s="12">
        <v>82.540424988364748</v>
      </c>
      <c r="BD164" s="15">
        <v>193.60728778027368</v>
      </c>
    </row>
    <row r="165" spans="2:56">
      <c r="B165" s="17" t="s">
        <v>15</v>
      </c>
      <c r="C165" s="160"/>
      <c r="D165" s="141">
        <v>-118</v>
      </c>
      <c r="E165" s="19">
        <v>-577</v>
      </c>
      <c r="F165" s="19">
        <v>-376</v>
      </c>
      <c r="G165" s="20">
        <v>-126</v>
      </c>
      <c r="H165" s="21">
        <v>950</v>
      </c>
      <c r="I165" s="19">
        <v>0</v>
      </c>
      <c r="J165" s="19">
        <v>0</v>
      </c>
      <c r="K165" s="19">
        <v>0</v>
      </c>
      <c r="L165" s="22">
        <v>0</v>
      </c>
      <c r="M165" s="18">
        <v>-37</v>
      </c>
      <c r="N165" s="19">
        <v>-23</v>
      </c>
      <c r="O165" s="19">
        <v>-81</v>
      </c>
      <c r="P165" s="19">
        <v>-678</v>
      </c>
      <c r="Q165" s="20">
        <v>-728</v>
      </c>
      <c r="R165" s="21">
        <v>1596</v>
      </c>
      <c r="S165" s="19">
        <v>0</v>
      </c>
      <c r="T165" s="19">
        <v>0</v>
      </c>
      <c r="U165" s="19">
        <v>0</v>
      </c>
      <c r="V165" s="22">
        <v>0</v>
      </c>
      <c r="X165" s="17" t="s">
        <v>15</v>
      </c>
      <c r="Y165" s="18">
        <v>0</v>
      </c>
      <c r="Z165" s="19">
        <v>0</v>
      </c>
      <c r="AA165" s="19">
        <v>0</v>
      </c>
      <c r="AB165" s="19">
        <v>0</v>
      </c>
      <c r="AC165" s="20">
        <v>0</v>
      </c>
      <c r="AD165" s="21">
        <v>0</v>
      </c>
      <c r="AE165" s="19">
        <v>0</v>
      </c>
      <c r="AF165" s="19">
        <v>0</v>
      </c>
      <c r="AG165" s="19">
        <v>0</v>
      </c>
      <c r="AH165" s="22">
        <v>0</v>
      </c>
      <c r="AI165" s="18">
        <v>0</v>
      </c>
      <c r="AJ165" s="19">
        <v>0</v>
      </c>
      <c r="AK165" s="19">
        <v>0</v>
      </c>
      <c r="AL165" s="19">
        <v>0</v>
      </c>
      <c r="AM165" s="20">
        <v>0</v>
      </c>
      <c r="AN165" s="21">
        <v>0</v>
      </c>
      <c r="AO165" s="19">
        <v>0</v>
      </c>
      <c r="AP165" s="19">
        <v>0</v>
      </c>
      <c r="AQ165" s="19">
        <v>0</v>
      </c>
      <c r="AR165" s="22">
        <v>0</v>
      </c>
      <c r="AU165" s="23">
        <v>0.17354861048454034</v>
      </c>
      <c r="AV165" s="19">
        <v>0.74642867778387423</v>
      </c>
      <c r="AW165" s="19">
        <v>2.1543821836491865</v>
      </c>
      <c r="AX165" s="19">
        <v>4.8223577417886085</v>
      </c>
      <c r="AY165" s="22">
        <v>9.1753039659102722</v>
      </c>
      <c r="AZ165" s="23">
        <v>27.657712321822583</v>
      </c>
      <c r="BA165" s="19">
        <v>41.179387466078744</v>
      </c>
      <c r="BB165" s="19">
        <v>72.808892405986526</v>
      </c>
      <c r="BC165" s="19">
        <v>117.91489284052108</v>
      </c>
      <c r="BD165" s="22">
        <v>276.5818396861053</v>
      </c>
    </row>
    <row r="166" spans="2:56">
      <c r="B166" s="17" t="s">
        <v>16</v>
      </c>
      <c r="C166" s="18">
        <v>-17</v>
      </c>
      <c r="D166" s="19">
        <v>-58</v>
      </c>
      <c r="E166" s="19">
        <v>-406</v>
      </c>
      <c r="F166" s="19">
        <v>-277</v>
      </c>
      <c r="G166" s="20">
        <v>-75</v>
      </c>
      <c r="H166" s="21">
        <v>918</v>
      </c>
      <c r="I166" s="19">
        <v>0</v>
      </c>
      <c r="J166" s="19">
        <v>0</v>
      </c>
      <c r="K166" s="19">
        <v>0</v>
      </c>
      <c r="L166" s="22">
        <v>0</v>
      </c>
      <c r="M166" s="18">
        <v>-206</v>
      </c>
      <c r="N166" s="19">
        <v>-11</v>
      </c>
      <c r="O166" s="19">
        <v>-14</v>
      </c>
      <c r="P166" s="19">
        <v>-81</v>
      </c>
      <c r="Q166" s="20">
        <v>-489</v>
      </c>
      <c r="R166" s="21">
        <v>1021</v>
      </c>
      <c r="S166" s="19">
        <v>0</v>
      </c>
      <c r="T166" s="19">
        <v>0</v>
      </c>
      <c r="U166" s="19">
        <v>0</v>
      </c>
      <c r="V166" s="22">
        <v>0</v>
      </c>
      <c r="X166" s="17" t="s">
        <v>16</v>
      </c>
      <c r="Y166" s="18">
        <v>0</v>
      </c>
      <c r="Z166" s="19">
        <v>0</v>
      </c>
      <c r="AA166" s="19">
        <v>0</v>
      </c>
      <c r="AB166" s="19">
        <v>0</v>
      </c>
      <c r="AC166" s="20">
        <v>0</v>
      </c>
      <c r="AD166" s="21">
        <v>0</v>
      </c>
      <c r="AE166" s="19">
        <v>0</v>
      </c>
      <c r="AF166" s="19">
        <v>0</v>
      </c>
      <c r="AG166" s="19">
        <v>0</v>
      </c>
      <c r="AH166" s="22">
        <v>0</v>
      </c>
      <c r="AI166" s="18">
        <v>0</v>
      </c>
      <c r="AJ166" s="19">
        <v>0</v>
      </c>
      <c r="AK166" s="19">
        <v>0</v>
      </c>
      <c r="AL166" s="19">
        <v>0</v>
      </c>
      <c r="AM166" s="20">
        <v>0</v>
      </c>
      <c r="AN166" s="21">
        <v>0</v>
      </c>
      <c r="AO166" s="19">
        <v>0</v>
      </c>
      <c r="AP166" s="19">
        <v>0</v>
      </c>
      <c r="AQ166" s="19">
        <v>0</v>
      </c>
      <c r="AR166" s="22">
        <v>0</v>
      </c>
      <c r="AU166" s="23">
        <v>0.26032291572681049</v>
      </c>
      <c r="AV166" s="19">
        <v>1.1196430166758111</v>
      </c>
      <c r="AW166" s="19">
        <v>3.2315732754737794</v>
      </c>
      <c r="AX166" s="19">
        <v>7.2335366126829124</v>
      </c>
      <c r="AY166" s="22">
        <v>13.762955948865407</v>
      </c>
      <c r="AZ166" s="23">
        <v>41.486568482733873</v>
      </c>
      <c r="BA166" s="19">
        <v>61.769081199118112</v>
      </c>
      <c r="BB166" s="19">
        <v>109.21333860897978</v>
      </c>
      <c r="BC166" s="19">
        <v>176.87233926078162</v>
      </c>
      <c r="BD166" s="22">
        <v>414.87275952915792</v>
      </c>
    </row>
    <row r="167" spans="2:56" ht="12.75" thickBot="1">
      <c r="B167" s="24" t="s">
        <v>17</v>
      </c>
      <c r="C167" s="25">
        <v>-9</v>
      </c>
      <c r="D167" s="26">
        <v>-46</v>
      </c>
      <c r="E167" s="26">
        <v>-131</v>
      </c>
      <c r="F167" s="26">
        <v>0</v>
      </c>
      <c r="G167" s="27">
        <v>-36</v>
      </c>
      <c r="H167" s="28">
        <v>287</v>
      </c>
      <c r="I167" s="26">
        <v>0</v>
      </c>
      <c r="J167" s="26">
        <v>0</v>
      </c>
      <c r="K167" s="26">
        <v>0</v>
      </c>
      <c r="L167" s="29">
        <v>0</v>
      </c>
      <c r="M167" s="25">
        <v>-54</v>
      </c>
      <c r="N167" s="26">
        <v>-12</v>
      </c>
      <c r="O167" s="26">
        <v>-10</v>
      </c>
      <c r="P167" s="26">
        <v>-56</v>
      </c>
      <c r="Q167" s="27">
        <v>-180</v>
      </c>
      <c r="R167" s="28">
        <v>357</v>
      </c>
      <c r="S167" s="26">
        <v>0</v>
      </c>
      <c r="T167" s="26">
        <v>0</v>
      </c>
      <c r="U167" s="26">
        <v>0</v>
      </c>
      <c r="V167" s="29">
        <v>0</v>
      </c>
      <c r="X167" s="24" t="s">
        <v>17</v>
      </c>
      <c r="Y167" s="25">
        <v>0</v>
      </c>
      <c r="Z167" s="26">
        <v>0</v>
      </c>
      <c r="AA167" s="26">
        <v>0</v>
      </c>
      <c r="AB167" s="26">
        <v>0</v>
      </c>
      <c r="AC167" s="27">
        <v>0</v>
      </c>
      <c r="AD167" s="28">
        <v>0</v>
      </c>
      <c r="AE167" s="26">
        <v>0</v>
      </c>
      <c r="AF167" s="26">
        <v>0</v>
      </c>
      <c r="AG167" s="26">
        <v>0</v>
      </c>
      <c r="AH167" s="29">
        <v>0</v>
      </c>
      <c r="AI167" s="25">
        <v>0</v>
      </c>
      <c r="AJ167" s="26">
        <v>0</v>
      </c>
      <c r="AK167" s="26">
        <v>0</v>
      </c>
      <c r="AL167" s="26">
        <v>0</v>
      </c>
      <c r="AM167" s="27">
        <v>0</v>
      </c>
      <c r="AN167" s="28">
        <v>0</v>
      </c>
      <c r="AO167" s="26">
        <v>0</v>
      </c>
      <c r="AP167" s="26">
        <v>0</v>
      </c>
      <c r="AQ167" s="26">
        <v>0</v>
      </c>
      <c r="AR167" s="29">
        <v>0</v>
      </c>
      <c r="AU167" s="30">
        <v>0.43387152621135089</v>
      </c>
      <c r="AV167" s="26">
        <v>1.8660716944596856</v>
      </c>
      <c r="AW167" s="26">
        <v>5.3859554591229664</v>
      </c>
      <c r="AX167" s="26">
        <v>12.055894354471521</v>
      </c>
      <c r="AY167" s="29">
        <v>22.938259914775681</v>
      </c>
      <c r="AZ167" s="30">
        <v>69.144280804556445</v>
      </c>
      <c r="BA167" s="26">
        <v>102.94846866519684</v>
      </c>
      <c r="BB167" s="26">
        <v>182.02223101496631</v>
      </c>
      <c r="BC167" s="26">
        <v>294.78723210130266</v>
      </c>
      <c r="BD167" s="29">
        <v>691.45459921526322</v>
      </c>
    </row>
    <row r="168" spans="2:56" ht="12.75" thickBot="1">
      <c r="B168" s="31"/>
      <c r="C168" s="144" t="s">
        <v>43</v>
      </c>
      <c r="D168" s="31"/>
      <c r="E168" s="31"/>
      <c r="F168" s="31"/>
      <c r="G168" s="32"/>
      <c r="H168" s="31"/>
      <c r="I168" s="31"/>
      <c r="J168" s="31"/>
      <c r="K168" s="31"/>
      <c r="L168" s="32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X168" s="31"/>
      <c r="Y168" s="32"/>
      <c r="Z168" s="31"/>
      <c r="AA168" s="31"/>
      <c r="AB168" s="31"/>
      <c r="AC168" s="32"/>
      <c r="AD168" s="31"/>
      <c r="AE168" s="31"/>
      <c r="AF168" s="31"/>
      <c r="AG168" s="31"/>
      <c r="AH168" s="32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</row>
    <row r="169" spans="2:56" ht="13.5" thickBot="1">
      <c r="B169" s="34" t="s">
        <v>18</v>
      </c>
      <c r="C169" s="35">
        <f>SUM(C164:G167)</f>
        <v>-4049</v>
      </c>
      <c r="D169" s="35"/>
      <c r="E169" s="36"/>
      <c r="F169" s="36"/>
      <c r="G169" s="36"/>
      <c r="H169" s="35">
        <f>SUM(H164:L167)</f>
        <v>4368</v>
      </c>
      <c r="I169" s="35"/>
      <c r="J169" s="38"/>
      <c r="K169" s="38"/>
      <c r="L169" s="34"/>
      <c r="M169" s="35">
        <f>SUM(M164:Q167)</f>
        <v>-4049</v>
      </c>
      <c r="N169" s="39" t="str">
        <f>IF(M169=C169,"Pass","Fail")</f>
        <v>Pass</v>
      </c>
      <c r="O169" s="36"/>
      <c r="P169" s="36"/>
      <c r="Q169" s="36"/>
      <c r="R169" s="35">
        <f>SUM(R164:V167)</f>
        <v>4368</v>
      </c>
      <c r="S169" s="39" t="str">
        <f>IF(R169=H169,"Pass","Fail")</f>
        <v>Pass</v>
      </c>
      <c r="T169" s="36"/>
      <c r="U169" s="36"/>
      <c r="V169" s="36"/>
      <c r="W169" s="36"/>
      <c r="X169" s="34" t="s">
        <v>18</v>
      </c>
      <c r="Y169" s="35">
        <f>SUM(Y164:AC167)</f>
        <v>0</v>
      </c>
      <c r="Z169" s="35"/>
      <c r="AA169" s="36"/>
      <c r="AB169" s="36"/>
      <c r="AC169" s="36"/>
      <c r="AD169" s="35">
        <f>SUM(AD164:AH167)</f>
        <v>0</v>
      </c>
      <c r="AE169" s="35"/>
      <c r="AF169" s="38"/>
      <c r="AG169" s="38"/>
      <c r="AH169" s="34"/>
      <c r="AI169" s="35">
        <f>SUM(AI164:AM167)</f>
        <v>0</v>
      </c>
      <c r="AJ169" s="39" t="str">
        <f>IF(AI169=Y169,"Pass","Fail")</f>
        <v>Pass</v>
      </c>
      <c r="AK169" s="36"/>
      <c r="AL169" s="36"/>
      <c r="AM169" s="36"/>
      <c r="AN169" s="35">
        <f>SUM(AN164:AR167)</f>
        <v>0</v>
      </c>
      <c r="AO169" s="39" t="str">
        <f>IF(AN169=AD169,"Pass","Fail")</f>
        <v>Pass</v>
      </c>
      <c r="AP169" s="36"/>
      <c r="AQ169" s="36"/>
      <c r="AR169" s="36"/>
      <c r="AU169"/>
      <c r="AV169"/>
      <c r="AW169"/>
      <c r="AX169"/>
      <c r="AY169"/>
      <c r="AZ169"/>
      <c r="BA169"/>
      <c r="BB169"/>
      <c r="BC169"/>
      <c r="BD169"/>
    </row>
    <row r="170" spans="2:56" ht="13.5" thickBot="1">
      <c r="B170" s="40" t="s">
        <v>20</v>
      </c>
      <c r="C170" s="41">
        <f>SUM(C164:E167)</f>
        <v>-2519</v>
      </c>
      <c r="D170" s="42">
        <f>IFERROR(SUM(C164:E167)/SUM(C164:G167),0)</f>
        <v>0.62212892072116577</v>
      </c>
      <c r="E170" s="43"/>
      <c r="F170" s="43"/>
      <c r="G170" s="43"/>
      <c r="H170" s="42"/>
      <c r="I170" s="42"/>
      <c r="J170" s="43"/>
      <c r="K170" s="43"/>
      <c r="L170" s="43"/>
      <c r="M170" s="41">
        <f>SUM(M164:N167)</f>
        <v>-375</v>
      </c>
      <c r="N170" s="42">
        <f>IFERROR(SUM(M164:N167)/SUM(M164:Q167),0)</f>
        <v>9.2615460607557418E-2</v>
      </c>
      <c r="O170" s="39" t="str">
        <f>IF(N170&lt;=D170,"Pass","Fail")</f>
        <v>Pass</v>
      </c>
      <c r="P170" s="43"/>
      <c r="Q170" s="43"/>
      <c r="R170" s="42"/>
      <c r="S170" s="43"/>
      <c r="T170" s="43"/>
      <c r="U170" s="43"/>
      <c r="V170" s="43"/>
      <c r="W170" s="43"/>
      <c r="X170" s="40" t="s">
        <v>20</v>
      </c>
      <c r="Y170" s="41">
        <f>SUM(Y164:AA167)</f>
        <v>0</v>
      </c>
      <c r="Z170" s="42">
        <f>IFERROR(SUM(Y164:AA167)/SUM(Y164:AC167),0)</f>
        <v>0</v>
      </c>
      <c r="AA170" s="43"/>
      <c r="AB170" s="43"/>
      <c r="AC170" s="43"/>
      <c r="AD170" s="42"/>
      <c r="AE170" s="43"/>
      <c r="AF170" s="43"/>
      <c r="AG170" s="43"/>
      <c r="AH170" s="43"/>
      <c r="AI170" s="41">
        <f>SUM(AI164:AJ167)</f>
        <v>0</v>
      </c>
      <c r="AJ170" s="42">
        <f>IFERROR(SUM(AI164:AJ167)/SUM(AI164:AM167),0)</f>
        <v>0</v>
      </c>
      <c r="AK170" s="39" t="str">
        <f>IF(AJ170&lt;=Z170,"Pass","Fail")</f>
        <v>Pass</v>
      </c>
      <c r="AL170" s="43"/>
      <c r="AM170" s="43"/>
      <c r="AN170" s="42"/>
      <c r="AO170" s="43"/>
      <c r="AP170" s="43"/>
      <c r="AQ170" s="43"/>
      <c r="AR170" s="43"/>
      <c r="AU170"/>
      <c r="AV170"/>
      <c r="AW170"/>
      <c r="AX170"/>
      <c r="AY170"/>
      <c r="AZ170"/>
      <c r="BA170"/>
      <c r="BB170"/>
      <c r="BC170"/>
      <c r="BD170"/>
    </row>
    <row r="171" spans="2:56">
      <c r="B171" s="37" t="s">
        <v>19</v>
      </c>
      <c r="C171" s="36">
        <f>SUMPRODUCT(C164:G167,AU164:AY167)</f>
        <v>-14511.66281299123</v>
      </c>
      <c r="M171" s="36">
        <f>SUMPRODUCT(M164:Q167,AZ164:BD167)</f>
        <v>-864821.56552003638</v>
      </c>
      <c r="X171" s="37" t="s">
        <v>19</v>
      </c>
      <c r="Y171" s="36">
        <f>SUMPRODUCT(Y164:AC167,AU164:AY167)</f>
        <v>0</v>
      </c>
      <c r="AI171" s="36">
        <f>SUMPRODUCT(AI164:AM167,AZ164:BD167)</f>
        <v>0</v>
      </c>
      <c r="AU171" s="49"/>
      <c r="AZ171" s="49"/>
    </row>
    <row r="172" spans="2:56" s="33" customFormat="1" ht="12.75" thickBot="1">
      <c r="B172" s="31"/>
      <c r="C172" s="32"/>
      <c r="D172" s="31"/>
      <c r="E172" s="31"/>
      <c r="F172" s="31"/>
      <c r="G172" s="32"/>
      <c r="H172" s="31"/>
      <c r="I172" s="31"/>
      <c r="J172" s="31"/>
      <c r="K172" s="31"/>
      <c r="L172" s="32" t="s">
        <v>23</v>
      </c>
      <c r="M172" s="50">
        <f>SUMPRODUCT(R164:V167,AZ164:BD167)+SUMPRODUCT(M164:Q167,AZ164:BD167)</f>
        <v>-726649.16630267515</v>
      </c>
      <c r="X172" s="31"/>
      <c r="Y172" s="32"/>
      <c r="Z172" s="31"/>
      <c r="AA172" s="31"/>
      <c r="AB172" s="31"/>
      <c r="AC172" s="32"/>
      <c r="AD172" s="31"/>
      <c r="AE172" s="31"/>
      <c r="AF172" s="31"/>
      <c r="AG172" s="31"/>
      <c r="AH172" s="32" t="s">
        <v>23</v>
      </c>
      <c r="AI172" s="50">
        <f>SUMPRODUCT(AN164:AR167,AZ164:BD167)+SUMPRODUCT(AI164:AM167,AZ164:BD167)</f>
        <v>0</v>
      </c>
    </row>
    <row r="173" spans="2:56" ht="13.5" thickBot="1">
      <c r="B173" s="3" t="s">
        <v>35</v>
      </c>
      <c r="C173" s="4"/>
      <c r="D173" s="4"/>
      <c r="E173" s="4"/>
      <c r="F173" s="5"/>
      <c r="L173"/>
      <c r="X173" s="3" t="s">
        <v>35</v>
      </c>
      <c r="Y173" s="4"/>
      <c r="Z173" s="4"/>
      <c r="AA173" s="4"/>
      <c r="AB173" s="5"/>
      <c r="AH173"/>
    </row>
    <row r="174" spans="2:56" ht="12.75" thickBot="1"/>
    <row r="175" spans="2:56">
      <c r="B175" s="165"/>
      <c r="C175" s="169" t="s">
        <v>3</v>
      </c>
      <c r="D175" s="169"/>
      <c r="E175" s="169"/>
      <c r="F175" s="169"/>
      <c r="G175" s="169"/>
      <c r="H175" s="169"/>
      <c r="I175" s="169"/>
      <c r="J175" s="169"/>
      <c r="K175" s="169"/>
      <c r="L175" s="169"/>
      <c r="M175" s="169" t="s">
        <v>4</v>
      </c>
      <c r="N175" s="169"/>
      <c r="O175" s="169"/>
      <c r="P175" s="169"/>
      <c r="Q175" s="169"/>
      <c r="R175" s="169"/>
      <c r="S175" s="169"/>
      <c r="T175" s="169"/>
      <c r="U175" s="169"/>
      <c r="V175" s="169"/>
      <c r="X175" s="165"/>
      <c r="Y175" s="169" t="s">
        <v>3</v>
      </c>
      <c r="Z175" s="169"/>
      <c r="AA175" s="169"/>
      <c r="AB175" s="169"/>
      <c r="AC175" s="169"/>
      <c r="AD175" s="169"/>
      <c r="AE175" s="169"/>
      <c r="AF175" s="169"/>
      <c r="AG175" s="169"/>
      <c r="AH175" s="169"/>
      <c r="AI175" s="169" t="s">
        <v>4</v>
      </c>
      <c r="AJ175" s="169"/>
      <c r="AK175" s="169"/>
      <c r="AL175" s="169"/>
      <c r="AM175" s="169"/>
      <c r="AN175" s="169"/>
      <c r="AO175" s="169"/>
      <c r="AP175" s="169"/>
      <c r="AQ175" s="169"/>
      <c r="AR175" s="169"/>
      <c r="AU175" s="170" t="s">
        <v>5</v>
      </c>
      <c r="AV175" s="169"/>
      <c r="AW175" s="169"/>
      <c r="AX175" s="169"/>
      <c r="AY175" s="169"/>
      <c r="AZ175" s="169"/>
      <c r="BA175" s="169"/>
      <c r="BB175" s="169"/>
      <c r="BC175" s="169"/>
      <c r="BD175" s="171"/>
    </row>
    <row r="176" spans="2:56">
      <c r="B176" s="166"/>
      <c r="C176" s="173" t="s">
        <v>6</v>
      </c>
      <c r="D176" s="173"/>
      <c r="E176" s="173"/>
      <c r="F176" s="173"/>
      <c r="G176" s="174"/>
      <c r="H176" s="172" t="s">
        <v>7</v>
      </c>
      <c r="I176" s="173"/>
      <c r="J176" s="173"/>
      <c r="K176" s="173"/>
      <c r="L176" s="175"/>
      <c r="M176" s="173" t="s">
        <v>6</v>
      </c>
      <c r="N176" s="173"/>
      <c r="O176" s="173"/>
      <c r="P176" s="173"/>
      <c r="Q176" s="174"/>
      <c r="R176" s="172" t="s">
        <v>7</v>
      </c>
      <c r="S176" s="173"/>
      <c r="T176" s="173"/>
      <c r="U176" s="173"/>
      <c r="V176" s="175"/>
      <c r="X176" s="166"/>
      <c r="Y176" s="173" t="s">
        <v>6</v>
      </c>
      <c r="Z176" s="173"/>
      <c r="AA176" s="173"/>
      <c r="AB176" s="173"/>
      <c r="AC176" s="174"/>
      <c r="AD176" s="172" t="s">
        <v>7</v>
      </c>
      <c r="AE176" s="173"/>
      <c r="AF176" s="173"/>
      <c r="AG176" s="173"/>
      <c r="AH176" s="175"/>
      <c r="AI176" s="173" t="s">
        <v>6</v>
      </c>
      <c r="AJ176" s="173"/>
      <c r="AK176" s="173"/>
      <c r="AL176" s="173"/>
      <c r="AM176" s="174"/>
      <c r="AN176" s="172" t="s">
        <v>7</v>
      </c>
      <c r="AO176" s="173"/>
      <c r="AP176" s="173"/>
      <c r="AQ176" s="173"/>
      <c r="AR176" s="175"/>
      <c r="AU176" s="176" t="s">
        <v>3</v>
      </c>
      <c r="AV176" s="173"/>
      <c r="AW176" s="173"/>
      <c r="AX176" s="173"/>
      <c r="AY176" s="174"/>
      <c r="AZ176" s="173" t="s">
        <v>8</v>
      </c>
      <c r="BA176" s="173"/>
      <c r="BB176" s="173"/>
      <c r="BC176" s="173"/>
      <c r="BD176" s="175"/>
    </row>
    <row r="177" spans="2:56">
      <c r="B177" s="167"/>
      <c r="C177" s="6" t="s">
        <v>9</v>
      </c>
      <c r="D177" s="7" t="s">
        <v>10</v>
      </c>
      <c r="E177" s="7" t="s">
        <v>11</v>
      </c>
      <c r="F177" s="7" t="s">
        <v>12</v>
      </c>
      <c r="G177" s="7" t="s">
        <v>13</v>
      </c>
      <c r="H177" s="7" t="s">
        <v>9</v>
      </c>
      <c r="I177" s="7" t="s">
        <v>10</v>
      </c>
      <c r="J177" s="7" t="s">
        <v>11</v>
      </c>
      <c r="K177" s="7" t="s">
        <v>12</v>
      </c>
      <c r="L177" s="8" t="s">
        <v>13</v>
      </c>
      <c r="M177" s="6" t="s">
        <v>9</v>
      </c>
      <c r="N177" s="7" t="s">
        <v>10</v>
      </c>
      <c r="O177" s="7" t="s">
        <v>11</v>
      </c>
      <c r="P177" s="7" t="s">
        <v>12</v>
      </c>
      <c r="Q177" s="7" t="s">
        <v>13</v>
      </c>
      <c r="R177" s="7" t="s">
        <v>9</v>
      </c>
      <c r="S177" s="7" t="s">
        <v>10</v>
      </c>
      <c r="T177" s="7" t="s">
        <v>11</v>
      </c>
      <c r="U177" s="7" t="s">
        <v>12</v>
      </c>
      <c r="V177" s="8" t="s">
        <v>13</v>
      </c>
      <c r="X177" s="167"/>
      <c r="Y177" s="6" t="s">
        <v>9</v>
      </c>
      <c r="Z177" s="7" t="s">
        <v>10</v>
      </c>
      <c r="AA177" s="7" t="s">
        <v>11</v>
      </c>
      <c r="AB177" s="7" t="s">
        <v>12</v>
      </c>
      <c r="AC177" s="7" t="s">
        <v>13</v>
      </c>
      <c r="AD177" s="7" t="s">
        <v>9</v>
      </c>
      <c r="AE177" s="7" t="s">
        <v>10</v>
      </c>
      <c r="AF177" s="7" t="s">
        <v>11</v>
      </c>
      <c r="AG177" s="7" t="s">
        <v>12</v>
      </c>
      <c r="AH177" s="8" t="s">
        <v>13</v>
      </c>
      <c r="AI177" s="6" t="s">
        <v>9</v>
      </c>
      <c r="AJ177" s="7" t="s">
        <v>10</v>
      </c>
      <c r="AK177" s="7" t="s">
        <v>11</v>
      </c>
      <c r="AL177" s="7" t="s">
        <v>12</v>
      </c>
      <c r="AM177" s="7" t="s">
        <v>13</v>
      </c>
      <c r="AN177" s="7" t="s">
        <v>9</v>
      </c>
      <c r="AO177" s="7" t="s">
        <v>10</v>
      </c>
      <c r="AP177" s="7" t="s">
        <v>11</v>
      </c>
      <c r="AQ177" s="7" t="s">
        <v>12</v>
      </c>
      <c r="AR177" s="8" t="s">
        <v>13</v>
      </c>
      <c r="AU177" s="9" t="s">
        <v>9</v>
      </c>
      <c r="AV177" s="7" t="s">
        <v>10</v>
      </c>
      <c r="AW177" s="7" t="s">
        <v>11</v>
      </c>
      <c r="AX177" s="7" t="s">
        <v>12</v>
      </c>
      <c r="AY177" s="7" t="s">
        <v>13</v>
      </c>
      <c r="AZ177" s="6" t="s">
        <v>9</v>
      </c>
      <c r="BA177" s="7" t="s">
        <v>10</v>
      </c>
      <c r="BB177" s="7" t="s">
        <v>11</v>
      </c>
      <c r="BC177" s="7" t="s">
        <v>12</v>
      </c>
      <c r="BD177" s="8" t="s">
        <v>13</v>
      </c>
    </row>
    <row r="178" spans="2:56">
      <c r="B178" s="10" t="s">
        <v>14</v>
      </c>
      <c r="C178" s="51">
        <v>-20</v>
      </c>
      <c r="D178" s="52">
        <v>0</v>
      </c>
      <c r="E178" s="52">
        <v>-26</v>
      </c>
      <c r="F178" s="52">
        <v>0</v>
      </c>
      <c r="G178" s="53">
        <v>-88</v>
      </c>
      <c r="H178" s="54">
        <v>134</v>
      </c>
      <c r="I178" s="52">
        <v>0</v>
      </c>
      <c r="J178" s="52">
        <v>0</v>
      </c>
      <c r="K178" s="52">
        <v>0</v>
      </c>
      <c r="L178" s="55">
        <v>0</v>
      </c>
      <c r="M178" s="11">
        <v>0</v>
      </c>
      <c r="N178" s="12">
        <v>0</v>
      </c>
      <c r="O178" s="12">
        <v>0</v>
      </c>
      <c r="P178" s="12">
        <v>0</v>
      </c>
      <c r="Q178" s="13">
        <v>-4</v>
      </c>
      <c r="R178" s="14">
        <v>4</v>
      </c>
      <c r="S178" s="12">
        <v>0</v>
      </c>
      <c r="T178" s="12">
        <v>0</v>
      </c>
      <c r="U178" s="12">
        <v>0</v>
      </c>
      <c r="V178" s="15">
        <v>0</v>
      </c>
      <c r="X178" s="10" t="s">
        <v>14</v>
      </c>
      <c r="Y178" s="56">
        <v>0</v>
      </c>
      <c r="Z178" s="57">
        <v>0</v>
      </c>
      <c r="AA178" s="57">
        <v>0</v>
      </c>
      <c r="AB178" s="57">
        <v>0</v>
      </c>
      <c r="AC178" s="58">
        <v>0</v>
      </c>
      <c r="AD178" s="59">
        <v>0</v>
      </c>
      <c r="AE178" s="57">
        <v>0</v>
      </c>
      <c r="AF178" s="57">
        <v>0</v>
      </c>
      <c r="AG178" s="57">
        <v>0</v>
      </c>
      <c r="AH178" s="60">
        <v>0</v>
      </c>
      <c r="AI178" s="11">
        <v>0</v>
      </c>
      <c r="AJ178" s="12">
        <v>0</v>
      </c>
      <c r="AK178" s="12">
        <v>0</v>
      </c>
      <c r="AL178" s="12">
        <v>0</v>
      </c>
      <c r="AM178" s="13">
        <v>0</v>
      </c>
      <c r="AN178" s="14">
        <v>0</v>
      </c>
      <c r="AO178" s="12">
        <v>0</v>
      </c>
      <c r="AP178" s="12">
        <v>0</v>
      </c>
      <c r="AQ178" s="12">
        <v>0</v>
      </c>
      <c r="AR178" s="15">
        <v>0</v>
      </c>
      <c r="AU178" s="16">
        <v>4.4627930054403437</v>
      </c>
      <c r="AV178" s="12">
        <v>6.6446233952231522</v>
      </c>
      <c r="AW178" s="12">
        <v>11.748296893916169</v>
      </c>
      <c r="AX178" s="12">
        <v>19.026510684714786</v>
      </c>
      <c r="AY178" s="15">
        <v>44.628691094203766</v>
      </c>
      <c r="AZ178" s="16">
        <v>4.4627930054403437</v>
      </c>
      <c r="BA178" s="12">
        <v>6.6446233952231522</v>
      </c>
      <c r="BB178" s="12">
        <v>11.748296893916169</v>
      </c>
      <c r="BC178" s="12">
        <v>19.026510684714786</v>
      </c>
      <c r="BD178" s="15">
        <v>44.628691094203766</v>
      </c>
    </row>
    <row r="179" spans="2:56">
      <c r="B179" s="17" t="s">
        <v>15</v>
      </c>
      <c r="C179" s="61">
        <v>-2</v>
      </c>
      <c r="D179" s="62">
        <v>0</v>
      </c>
      <c r="E179" s="62">
        <v>0</v>
      </c>
      <c r="F179" s="62">
        <v>0</v>
      </c>
      <c r="G179" s="63">
        <v>-6</v>
      </c>
      <c r="H179" s="64">
        <v>8</v>
      </c>
      <c r="I179" s="62">
        <v>0</v>
      </c>
      <c r="J179" s="62">
        <v>0</v>
      </c>
      <c r="K179" s="62">
        <v>0</v>
      </c>
      <c r="L179" s="65">
        <v>0</v>
      </c>
      <c r="M179" s="18">
        <v>-2</v>
      </c>
      <c r="N179" s="19">
        <v>0</v>
      </c>
      <c r="O179" s="19">
        <v>0</v>
      </c>
      <c r="P179" s="19">
        <v>-32</v>
      </c>
      <c r="Q179" s="20">
        <v>-96</v>
      </c>
      <c r="R179" s="21">
        <v>130</v>
      </c>
      <c r="S179" s="19">
        <v>0</v>
      </c>
      <c r="T179" s="19">
        <v>0</v>
      </c>
      <c r="U179" s="19">
        <v>0</v>
      </c>
      <c r="V179" s="22">
        <v>0</v>
      </c>
      <c r="X179" s="17" t="s">
        <v>15</v>
      </c>
      <c r="Y179" s="66">
        <v>0</v>
      </c>
      <c r="Z179" s="67">
        <v>0</v>
      </c>
      <c r="AA179" s="67">
        <v>0</v>
      </c>
      <c r="AB179" s="67">
        <v>0</v>
      </c>
      <c r="AC179" s="68">
        <v>0</v>
      </c>
      <c r="AD179" s="69">
        <v>0</v>
      </c>
      <c r="AE179" s="67">
        <v>0</v>
      </c>
      <c r="AF179" s="67">
        <v>0</v>
      </c>
      <c r="AG179" s="67">
        <v>0</v>
      </c>
      <c r="AH179" s="70">
        <v>0</v>
      </c>
      <c r="AI179" s="18">
        <v>0</v>
      </c>
      <c r="AJ179" s="19">
        <v>0</v>
      </c>
      <c r="AK179" s="19">
        <v>0</v>
      </c>
      <c r="AL179" s="19">
        <v>0</v>
      </c>
      <c r="AM179" s="20">
        <v>0</v>
      </c>
      <c r="AN179" s="21">
        <v>0</v>
      </c>
      <c r="AO179" s="19">
        <v>0</v>
      </c>
      <c r="AP179" s="19">
        <v>0</v>
      </c>
      <c r="AQ179" s="19">
        <v>0</v>
      </c>
      <c r="AR179" s="22">
        <v>0</v>
      </c>
      <c r="AU179" s="23">
        <v>6.3754185792004909</v>
      </c>
      <c r="AV179" s="19">
        <v>9.4923191360330748</v>
      </c>
      <c r="AW179" s="19">
        <v>16.7832812770231</v>
      </c>
      <c r="AX179" s="19">
        <v>27.180729549592552</v>
      </c>
      <c r="AY179" s="22">
        <v>63.755272991719671</v>
      </c>
      <c r="AZ179" s="23">
        <v>6.3754185792004909</v>
      </c>
      <c r="BA179" s="19">
        <v>9.4923191360330748</v>
      </c>
      <c r="BB179" s="19">
        <v>16.7832812770231</v>
      </c>
      <c r="BC179" s="19">
        <v>27.180729549592552</v>
      </c>
      <c r="BD179" s="22">
        <v>63.755272991719671</v>
      </c>
    </row>
    <row r="180" spans="2:56">
      <c r="B180" s="17" t="s">
        <v>16</v>
      </c>
      <c r="C180" s="61">
        <v>-2</v>
      </c>
      <c r="D180" s="62">
        <v>0</v>
      </c>
      <c r="E180" s="62">
        <v>0</v>
      </c>
      <c r="F180" s="62">
        <v>0</v>
      </c>
      <c r="G180" s="63">
        <v>0</v>
      </c>
      <c r="H180" s="64">
        <v>2</v>
      </c>
      <c r="I180" s="62">
        <v>0</v>
      </c>
      <c r="J180" s="62">
        <v>0</v>
      </c>
      <c r="K180" s="62">
        <v>0</v>
      </c>
      <c r="L180" s="65">
        <v>0</v>
      </c>
      <c r="M180" s="18">
        <v>0</v>
      </c>
      <c r="N180" s="19">
        <v>0</v>
      </c>
      <c r="O180" s="19">
        <v>0</v>
      </c>
      <c r="P180" s="19">
        <v>-2</v>
      </c>
      <c r="Q180" s="20">
        <v>-12</v>
      </c>
      <c r="R180" s="21">
        <v>14</v>
      </c>
      <c r="S180" s="19">
        <v>0</v>
      </c>
      <c r="T180" s="19">
        <v>0</v>
      </c>
      <c r="U180" s="19">
        <v>0</v>
      </c>
      <c r="V180" s="22">
        <v>0</v>
      </c>
      <c r="X180" s="17" t="s">
        <v>16</v>
      </c>
      <c r="Y180" s="66">
        <v>0</v>
      </c>
      <c r="Z180" s="67">
        <v>0</v>
      </c>
      <c r="AA180" s="67">
        <v>0</v>
      </c>
      <c r="AB180" s="67">
        <v>0</v>
      </c>
      <c r="AC180" s="68">
        <v>0</v>
      </c>
      <c r="AD180" s="69">
        <v>0</v>
      </c>
      <c r="AE180" s="67">
        <v>0</v>
      </c>
      <c r="AF180" s="67">
        <v>0</v>
      </c>
      <c r="AG180" s="67">
        <v>0</v>
      </c>
      <c r="AH180" s="70">
        <v>0</v>
      </c>
      <c r="AI180" s="18">
        <v>0</v>
      </c>
      <c r="AJ180" s="19">
        <v>0</v>
      </c>
      <c r="AK180" s="19">
        <v>0</v>
      </c>
      <c r="AL180" s="19">
        <v>0</v>
      </c>
      <c r="AM180" s="20">
        <v>0</v>
      </c>
      <c r="AN180" s="21">
        <v>0</v>
      </c>
      <c r="AO180" s="19">
        <v>0</v>
      </c>
      <c r="AP180" s="19">
        <v>0</v>
      </c>
      <c r="AQ180" s="19">
        <v>0</v>
      </c>
      <c r="AR180" s="22">
        <v>0</v>
      </c>
      <c r="AU180" s="23">
        <v>9.563127868800736</v>
      </c>
      <c r="AV180" s="19">
        <v>14.238478704049612</v>
      </c>
      <c r="AW180" s="19">
        <v>25.17492191553465</v>
      </c>
      <c r="AX180" s="19">
        <v>40.771094324388827</v>
      </c>
      <c r="AY180" s="22">
        <v>95.632909487579496</v>
      </c>
      <c r="AZ180" s="23">
        <v>9.563127868800736</v>
      </c>
      <c r="BA180" s="19">
        <v>14.238478704049612</v>
      </c>
      <c r="BB180" s="19">
        <v>25.17492191553465</v>
      </c>
      <c r="BC180" s="19">
        <v>40.771094324388827</v>
      </c>
      <c r="BD180" s="22">
        <v>95.632909487579496</v>
      </c>
    </row>
    <row r="181" spans="2:56" ht="12.75" thickBot="1">
      <c r="B181" s="24" t="s">
        <v>17</v>
      </c>
      <c r="C181" s="71">
        <v>0</v>
      </c>
      <c r="D181" s="72">
        <v>0</v>
      </c>
      <c r="E181" s="72">
        <v>-4</v>
      </c>
      <c r="F181" s="72">
        <v>0</v>
      </c>
      <c r="G181" s="73">
        <v>0</v>
      </c>
      <c r="H181" s="74">
        <v>4</v>
      </c>
      <c r="I181" s="72">
        <v>0</v>
      </c>
      <c r="J181" s="72">
        <v>0</v>
      </c>
      <c r="K181" s="72">
        <v>0</v>
      </c>
      <c r="L181" s="75">
        <v>0</v>
      </c>
      <c r="M181" s="25">
        <v>0</v>
      </c>
      <c r="N181" s="26">
        <v>0</v>
      </c>
      <c r="O181" s="26">
        <v>0</v>
      </c>
      <c r="P181" s="26">
        <v>0</v>
      </c>
      <c r="Q181" s="27">
        <v>0</v>
      </c>
      <c r="R181" s="28">
        <v>0</v>
      </c>
      <c r="S181" s="26">
        <v>0</v>
      </c>
      <c r="T181" s="26">
        <v>0</v>
      </c>
      <c r="U181" s="26">
        <v>0</v>
      </c>
      <c r="V181" s="29">
        <v>0</v>
      </c>
      <c r="X181" s="24" t="s">
        <v>17</v>
      </c>
      <c r="Y181" s="76">
        <v>0</v>
      </c>
      <c r="Z181" s="77">
        <v>0</v>
      </c>
      <c r="AA181" s="77">
        <v>0</v>
      </c>
      <c r="AB181" s="77">
        <v>0</v>
      </c>
      <c r="AC181" s="78">
        <v>0</v>
      </c>
      <c r="AD181" s="79">
        <v>0</v>
      </c>
      <c r="AE181" s="77">
        <v>0</v>
      </c>
      <c r="AF181" s="77">
        <v>0</v>
      </c>
      <c r="AG181" s="77">
        <v>0</v>
      </c>
      <c r="AH181" s="80">
        <v>0</v>
      </c>
      <c r="AI181" s="25">
        <v>0</v>
      </c>
      <c r="AJ181" s="26">
        <v>0</v>
      </c>
      <c r="AK181" s="26">
        <v>0</v>
      </c>
      <c r="AL181" s="26">
        <v>0</v>
      </c>
      <c r="AM181" s="27">
        <v>0</v>
      </c>
      <c r="AN181" s="28">
        <v>0</v>
      </c>
      <c r="AO181" s="26">
        <v>0</v>
      </c>
      <c r="AP181" s="26">
        <v>0</v>
      </c>
      <c r="AQ181" s="26">
        <v>0</v>
      </c>
      <c r="AR181" s="29">
        <v>0</v>
      </c>
      <c r="AU181" s="30">
        <v>15.938546448001228</v>
      </c>
      <c r="AV181" s="26">
        <v>23.730797840082687</v>
      </c>
      <c r="AW181" s="26">
        <v>41.958203192557747</v>
      </c>
      <c r="AX181" s="26">
        <v>67.951823873981382</v>
      </c>
      <c r="AY181" s="29">
        <v>159.38818247929916</v>
      </c>
      <c r="AZ181" s="30">
        <v>15.938546448001228</v>
      </c>
      <c r="BA181" s="26">
        <v>23.730797840082687</v>
      </c>
      <c r="BB181" s="26">
        <v>41.958203192557747</v>
      </c>
      <c r="BC181" s="26">
        <v>67.951823873981382</v>
      </c>
      <c r="BD181" s="29">
        <v>159.38818247929916</v>
      </c>
    </row>
    <row r="182" spans="2:56" ht="12.75" thickBot="1">
      <c r="B182" s="31"/>
      <c r="C182" s="32"/>
      <c r="D182" s="31"/>
      <c r="E182" s="31"/>
      <c r="F182" s="31"/>
      <c r="G182" s="32"/>
      <c r="H182" s="31"/>
      <c r="I182" s="31"/>
      <c r="J182" s="31"/>
      <c r="K182" s="31"/>
      <c r="L182" s="32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X182" s="31"/>
      <c r="Y182" s="32"/>
      <c r="Z182" s="31"/>
      <c r="AA182" s="31"/>
      <c r="AB182" s="31"/>
      <c r="AC182" s="32"/>
      <c r="AD182" s="31"/>
      <c r="AE182" s="31"/>
      <c r="AF182" s="31"/>
      <c r="AG182" s="31"/>
      <c r="AH182" s="32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</row>
    <row r="183" spans="2:56" ht="13.5" thickBot="1">
      <c r="B183" s="34" t="s">
        <v>18</v>
      </c>
      <c r="C183" s="35">
        <f>SUM(C178:G181)</f>
        <v>-148</v>
      </c>
      <c r="D183" s="35"/>
      <c r="E183" s="36"/>
      <c r="F183" s="36"/>
      <c r="G183" s="36"/>
      <c r="H183" s="35">
        <f>SUM(H178:L181)</f>
        <v>148</v>
      </c>
      <c r="I183" s="35"/>
      <c r="J183" s="38"/>
      <c r="K183" s="38"/>
      <c r="L183" s="34"/>
      <c r="M183" s="35">
        <f>SUM(M178:Q181)</f>
        <v>-148</v>
      </c>
      <c r="N183" s="39" t="str">
        <f>IF(OR((ROUND(M183-C183,1))&lt;&gt;0,(ROUND(R183-H183,1))&lt;&gt;0)=TRUE,"Fail","Pass")</f>
        <v>Pass</v>
      </c>
      <c r="O183" s="36"/>
      <c r="P183" s="36"/>
      <c r="Q183" s="36"/>
      <c r="R183" s="35">
        <f>SUM(R178:V181)</f>
        <v>148</v>
      </c>
      <c r="S183" s="39" t="str">
        <f>IF(R183=H183,"Pass","Fail")</f>
        <v>Pass</v>
      </c>
      <c r="T183" s="36"/>
      <c r="U183" s="36"/>
      <c r="V183" s="36"/>
      <c r="W183" s="36"/>
      <c r="X183" s="34" t="s">
        <v>18</v>
      </c>
      <c r="Y183" s="35">
        <f>SUM(Y178:AC181)</f>
        <v>0</v>
      </c>
      <c r="Z183" s="35"/>
      <c r="AA183" s="36"/>
      <c r="AB183" s="36"/>
      <c r="AC183" s="36"/>
      <c r="AD183" s="35">
        <f>SUM(AD178:AH181)</f>
        <v>0</v>
      </c>
      <c r="AE183" s="35"/>
      <c r="AF183" s="38"/>
      <c r="AG183" s="38"/>
      <c r="AH183" s="34"/>
      <c r="AI183" s="35">
        <f>SUM(AI178:AM181)</f>
        <v>0</v>
      </c>
      <c r="AJ183" s="39" t="str">
        <f>IF(AI183=Y183,"Pass","Fail")</f>
        <v>Pass</v>
      </c>
      <c r="AK183" s="36"/>
      <c r="AL183" s="36"/>
      <c r="AM183" s="36"/>
      <c r="AN183" s="35">
        <f>SUM(AN178:AR181)</f>
        <v>0</v>
      </c>
      <c r="AO183" s="39" t="str">
        <f>IF(AN183=AD183,"Pass","Fail")</f>
        <v>Pass</v>
      </c>
      <c r="AP183" s="36"/>
      <c r="AQ183" s="36"/>
      <c r="AR183" s="36"/>
      <c r="AU183"/>
      <c r="AV183"/>
      <c r="AW183"/>
      <c r="AX183"/>
      <c r="AY183"/>
      <c r="AZ183"/>
      <c r="BA183"/>
      <c r="BB183"/>
      <c r="BC183"/>
      <c r="BD183"/>
    </row>
    <row r="184" spans="2:56" ht="13.5" thickBot="1">
      <c r="B184" s="40" t="s">
        <v>20</v>
      </c>
      <c r="C184" s="41">
        <f>SUM(C178:E181)</f>
        <v>-54</v>
      </c>
      <c r="D184" s="42">
        <f>IFERROR(SUM(C178:E181)/SUM(C178:G181),0)</f>
        <v>0.36486486486486486</v>
      </c>
      <c r="E184" s="43"/>
      <c r="F184" s="43"/>
      <c r="G184" s="43"/>
      <c r="H184" s="42"/>
      <c r="I184" s="42"/>
      <c r="J184" s="43"/>
      <c r="K184" s="43"/>
      <c r="L184" s="43"/>
      <c r="M184" s="41">
        <f>SUM(M178:N181)</f>
        <v>-2</v>
      </c>
      <c r="N184" s="42">
        <f>IFERROR(SUM(M178:N181)/SUM(M178:Q181),0)</f>
        <v>1.3513513513513514E-2</v>
      </c>
      <c r="O184" s="39" t="str">
        <f>IF(N184&lt;=D184,"Pass","Fail")</f>
        <v>Pass</v>
      </c>
      <c r="P184" s="43"/>
      <c r="Q184" s="43"/>
      <c r="R184" s="42"/>
      <c r="S184" s="43"/>
      <c r="T184" s="43"/>
      <c r="U184" s="43"/>
      <c r="V184" s="43"/>
      <c r="W184" s="43"/>
      <c r="X184" s="40" t="s">
        <v>20</v>
      </c>
      <c r="Y184" s="41">
        <f>SUM(Y178:AA181)</f>
        <v>0</v>
      </c>
      <c r="Z184" s="42">
        <f>IFERROR(SUM(Y178:AA181)/SUM(Y178:AC181),0)</f>
        <v>0</v>
      </c>
      <c r="AA184" s="43"/>
      <c r="AB184" s="43"/>
      <c r="AC184" s="43"/>
      <c r="AD184" s="42"/>
      <c r="AE184" s="43"/>
      <c r="AF184" s="43"/>
      <c r="AG184" s="43"/>
      <c r="AH184" s="43"/>
      <c r="AI184" s="41">
        <f>SUM(AI178:AJ181)</f>
        <v>0</v>
      </c>
      <c r="AJ184" s="42">
        <f>IFERROR(SUM(AI178:AJ181)/SUM(AI178:AM181),0)</f>
        <v>0</v>
      </c>
      <c r="AK184" s="39" t="str">
        <f>IF(AJ184&lt;=Z184,"Pass","Fail")</f>
        <v>Pass</v>
      </c>
      <c r="AL184" s="43"/>
      <c r="AM184" s="43"/>
      <c r="AN184" s="42"/>
      <c r="AO184" s="43"/>
      <c r="AP184" s="43"/>
      <c r="AQ184" s="43"/>
      <c r="AR184" s="43"/>
      <c r="AU184"/>
      <c r="AV184"/>
      <c r="AW184"/>
      <c r="AX184"/>
      <c r="AY184"/>
      <c r="AZ184"/>
      <c r="BA184"/>
      <c r="BB184"/>
      <c r="BC184"/>
      <c r="BD184"/>
    </row>
    <row r="185" spans="2:56">
      <c r="B185" s="37" t="s">
        <v>19</v>
      </c>
      <c r="C185" s="36">
        <f>SUMPRODUCT(C178:G181,AU178:AY181)</f>
        <v>-4904.2779392571092</v>
      </c>
      <c r="M185" s="36">
        <f>SUMPRODUCT(M178:Q181,AZ178:BD181)</f>
        <v>-8410.6922568269983</v>
      </c>
      <c r="X185" s="37" t="s">
        <v>19</v>
      </c>
      <c r="Y185" s="36">
        <f>SUMPRODUCT(Y178:AC181,AU178:AY181)</f>
        <v>0</v>
      </c>
      <c r="AI185" s="36">
        <f>SUMPRODUCT(AI178:AM181,AZ178:BD181)</f>
        <v>0</v>
      </c>
      <c r="AU185" s="49"/>
      <c r="AZ185" s="49"/>
    </row>
    <row r="186" spans="2:56" s="33" customFormat="1" ht="12.75" thickBot="1">
      <c r="B186" s="31"/>
      <c r="C186" s="32"/>
      <c r="D186" s="31"/>
      <c r="E186" s="31"/>
      <c r="F186" s="31"/>
      <c r="G186" s="32"/>
      <c r="H186" s="31"/>
      <c r="I186" s="31"/>
      <c r="J186" s="31"/>
      <c r="K186" s="31"/>
      <c r="L186" s="32" t="s">
        <v>23</v>
      </c>
      <c r="M186" s="50">
        <f>SUMPRODUCT(R178:V181,AZ178:BD181)+SUMPRODUCT(M178:Q181,AZ178:BD181)</f>
        <v>-7430.1528793459629</v>
      </c>
      <c r="X186" s="31"/>
      <c r="Y186" s="32"/>
      <c r="Z186" s="31"/>
      <c r="AA186" s="31"/>
      <c r="AB186" s="31"/>
      <c r="AC186" s="32"/>
      <c r="AD186" s="31"/>
      <c r="AE186" s="31"/>
      <c r="AF186" s="31"/>
      <c r="AG186" s="31"/>
      <c r="AH186" s="32" t="s">
        <v>23</v>
      </c>
      <c r="AI186" s="50">
        <f>SUMPRODUCT(AN178:AR181,AZ178:BD181)+SUMPRODUCT(AI178:AM181,AZ178:BD181)</f>
        <v>0</v>
      </c>
    </row>
    <row r="187" spans="2:56" ht="13.5" thickBot="1">
      <c r="B187" s="161" t="s">
        <v>45</v>
      </c>
      <c r="C187" s="162"/>
      <c r="D187" s="162"/>
      <c r="E187" s="162"/>
      <c r="F187" s="163"/>
      <c r="L187"/>
      <c r="X187" s="161" t="s">
        <v>45</v>
      </c>
      <c r="Y187" s="162"/>
      <c r="Z187" s="162"/>
      <c r="AA187" s="162"/>
      <c r="AB187" s="163"/>
      <c r="AH187"/>
    </row>
    <row r="188" spans="2:56" ht="12.75" thickBot="1"/>
    <row r="189" spans="2:56">
      <c r="B189" s="165"/>
      <c r="C189" s="169" t="s">
        <v>3</v>
      </c>
      <c r="D189" s="169"/>
      <c r="E189" s="169"/>
      <c r="F189" s="169"/>
      <c r="G189" s="169"/>
      <c r="H189" s="169"/>
      <c r="I189" s="169"/>
      <c r="J189" s="169"/>
      <c r="K189" s="169"/>
      <c r="L189" s="169"/>
      <c r="M189" s="169" t="s">
        <v>4</v>
      </c>
      <c r="N189" s="169"/>
      <c r="O189" s="169"/>
      <c r="P189" s="169"/>
      <c r="Q189" s="169"/>
      <c r="R189" s="169"/>
      <c r="S189" s="169"/>
      <c r="T189" s="169"/>
      <c r="U189" s="169"/>
      <c r="V189" s="169"/>
      <c r="X189" s="165"/>
      <c r="Y189" s="169" t="s">
        <v>3</v>
      </c>
      <c r="Z189" s="169"/>
      <c r="AA189" s="169"/>
      <c r="AB189" s="169"/>
      <c r="AC189" s="169"/>
      <c r="AD189" s="169"/>
      <c r="AE189" s="169"/>
      <c r="AF189" s="169"/>
      <c r="AG189" s="169"/>
      <c r="AH189" s="169"/>
      <c r="AI189" s="169" t="s">
        <v>4</v>
      </c>
      <c r="AJ189" s="169"/>
      <c r="AK189" s="169"/>
      <c r="AL189" s="169"/>
      <c r="AM189" s="169"/>
      <c r="AN189" s="169"/>
      <c r="AO189" s="169"/>
      <c r="AP189" s="169"/>
      <c r="AQ189" s="169"/>
      <c r="AR189" s="169"/>
      <c r="AU189" s="170" t="s">
        <v>5</v>
      </c>
      <c r="AV189" s="169"/>
      <c r="AW189" s="169"/>
      <c r="AX189" s="169"/>
      <c r="AY189" s="169"/>
      <c r="AZ189" s="169"/>
      <c r="BA189" s="169"/>
      <c r="BB189" s="169"/>
      <c r="BC189" s="169"/>
      <c r="BD189" s="171"/>
    </row>
    <row r="190" spans="2:56">
      <c r="B190" s="166"/>
      <c r="C190" s="173" t="s">
        <v>6</v>
      </c>
      <c r="D190" s="173"/>
      <c r="E190" s="173"/>
      <c r="F190" s="173"/>
      <c r="G190" s="174"/>
      <c r="H190" s="172" t="s">
        <v>7</v>
      </c>
      <c r="I190" s="173"/>
      <c r="J190" s="173"/>
      <c r="K190" s="173"/>
      <c r="L190" s="175"/>
      <c r="M190" s="173" t="s">
        <v>6</v>
      </c>
      <c r="N190" s="173"/>
      <c r="O190" s="173"/>
      <c r="P190" s="173"/>
      <c r="Q190" s="174"/>
      <c r="R190" s="172" t="s">
        <v>7</v>
      </c>
      <c r="S190" s="173"/>
      <c r="T190" s="173"/>
      <c r="U190" s="173"/>
      <c r="V190" s="175"/>
      <c r="X190" s="166"/>
      <c r="Y190" s="173" t="s">
        <v>6</v>
      </c>
      <c r="Z190" s="173"/>
      <c r="AA190" s="173"/>
      <c r="AB190" s="173"/>
      <c r="AC190" s="174"/>
      <c r="AD190" s="172" t="s">
        <v>7</v>
      </c>
      <c r="AE190" s="173"/>
      <c r="AF190" s="173"/>
      <c r="AG190" s="173"/>
      <c r="AH190" s="175"/>
      <c r="AI190" s="173" t="s">
        <v>6</v>
      </c>
      <c r="AJ190" s="173"/>
      <c r="AK190" s="173"/>
      <c r="AL190" s="173"/>
      <c r="AM190" s="174"/>
      <c r="AN190" s="172" t="s">
        <v>7</v>
      </c>
      <c r="AO190" s="173"/>
      <c r="AP190" s="173"/>
      <c r="AQ190" s="173"/>
      <c r="AR190" s="175"/>
      <c r="AU190" s="176" t="s">
        <v>3</v>
      </c>
      <c r="AV190" s="173"/>
      <c r="AW190" s="173"/>
      <c r="AX190" s="173"/>
      <c r="AY190" s="174"/>
      <c r="AZ190" s="173" t="s">
        <v>8</v>
      </c>
      <c r="BA190" s="173"/>
      <c r="BB190" s="173"/>
      <c r="BC190" s="173"/>
      <c r="BD190" s="175"/>
    </row>
    <row r="191" spans="2:56">
      <c r="B191" s="167"/>
      <c r="C191" s="6" t="s">
        <v>9</v>
      </c>
      <c r="D191" s="7" t="s">
        <v>10</v>
      </c>
      <c r="E191" s="7" t="s">
        <v>11</v>
      </c>
      <c r="F191" s="7" t="s">
        <v>12</v>
      </c>
      <c r="G191" s="7" t="s">
        <v>13</v>
      </c>
      <c r="H191" s="7" t="s">
        <v>9</v>
      </c>
      <c r="I191" s="7" t="s">
        <v>10</v>
      </c>
      <c r="J191" s="7" t="s">
        <v>11</v>
      </c>
      <c r="K191" s="7" t="s">
        <v>12</v>
      </c>
      <c r="L191" s="8" t="s">
        <v>13</v>
      </c>
      <c r="M191" s="6" t="s">
        <v>9</v>
      </c>
      <c r="N191" s="7" t="s">
        <v>10</v>
      </c>
      <c r="O191" s="7" t="s">
        <v>11</v>
      </c>
      <c r="P191" s="7" t="s">
        <v>12</v>
      </c>
      <c r="Q191" s="7" t="s">
        <v>13</v>
      </c>
      <c r="R191" s="7" t="s">
        <v>9</v>
      </c>
      <c r="S191" s="7" t="s">
        <v>10</v>
      </c>
      <c r="T191" s="7" t="s">
        <v>11</v>
      </c>
      <c r="U191" s="7" t="s">
        <v>12</v>
      </c>
      <c r="V191" s="8" t="s">
        <v>13</v>
      </c>
      <c r="X191" s="167"/>
      <c r="Y191" s="6" t="s">
        <v>9</v>
      </c>
      <c r="Z191" s="7" t="s">
        <v>10</v>
      </c>
      <c r="AA191" s="7" t="s">
        <v>11</v>
      </c>
      <c r="AB191" s="7" t="s">
        <v>12</v>
      </c>
      <c r="AC191" s="7" t="s">
        <v>13</v>
      </c>
      <c r="AD191" s="7" t="s">
        <v>9</v>
      </c>
      <c r="AE191" s="7" t="s">
        <v>10</v>
      </c>
      <c r="AF191" s="7" t="s">
        <v>11</v>
      </c>
      <c r="AG191" s="7" t="s">
        <v>12</v>
      </c>
      <c r="AH191" s="8" t="s">
        <v>13</v>
      </c>
      <c r="AI191" s="6" t="s">
        <v>9</v>
      </c>
      <c r="AJ191" s="7" t="s">
        <v>10</v>
      </c>
      <c r="AK191" s="7" t="s">
        <v>11</v>
      </c>
      <c r="AL191" s="7" t="s">
        <v>12</v>
      </c>
      <c r="AM191" s="7" t="s">
        <v>13</v>
      </c>
      <c r="AN191" s="7" t="s">
        <v>9</v>
      </c>
      <c r="AO191" s="7" t="s">
        <v>10</v>
      </c>
      <c r="AP191" s="7" t="s">
        <v>11</v>
      </c>
      <c r="AQ191" s="7" t="s">
        <v>12</v>
      </c>
      <c r="AR191" s="8" t="s">
        <v>13</v>
      </c>
      <c r="AU191" s="9" t="s">
        <v>9</v>
      </c>
      <c r="AV191" s="7" t="s">
        <v>10</v>
      </c>
      <c r="AW191" s="7" t="s">
        <v>11</v>
      </c>
      <c r="AX191" s="7" t="s">
        <v>12</v>
      </c>
      <c r="AY191" s="7" t="s">
        <v>13</v>
      </c>
      <c r="AZ191" s="6" t="s">
        <v>9</v>
      </c>
      <c r="BA191" s="7" t="s">
        <v>10</v>
      </c>
      <c r="BB191" s="7" t="s">
        <v>11</v>
      </c>
      <c r="BC191" s="7" t="s">
        <v>12</v>
      </c>
      <c r="BD191" s="8" t="s">
        <v>13</v>
      </c>
    </row>
    <row r="192" spans="2:56">
      <c r="B192" s="10" t="s">
        <v>14</v>
      </c>
      <c r="C192" s="81">
        <v>0</v>
      </c>
      <c r="D192" s="82">
        <v>0</v>
      </c>
      <c r="E192" s="82">
        <v>-2.2999999999999998</v>
      </c>
      <c r="F192" s="82">
        <v>0</v>
      </c>
      <c r="G192" s="83">
        <v>-2.2000000000000002</v>
      </c>
      <c r="H192" s="84">
        <v>4.5</v>
      </c>
      <c r="I192" s="82">
        <v>0</v>
      </c>
      <c r="J192" s="82">
        <v>0</v>
      </c>
      <c r="K192" s="82">
        <v>0</v>
      </c>
      <c r="L192" s="85">
        <v>0</v>
      </c>
      <c r="M192" s="178">
        <v>0</v>
      </c>
      <c r="N192" s="179">
        <v>0</v>
      </c>
      <c r="O192" s="179">
        <v>-2.2000000000000002</v>
      </c>
      <c r="P192" s="179">
        <v>-0.5</v>
      </c>
      <c r="Q192" s="180">
        <v>0</v>
      </c>
      <c r="R192" s="14">
        <v>2.7000000000000006</v>
      </c>
      <c r="S192" s="12">
        <v>0</v>
      </c>
      <c r="T192" s="12">
        <v>0</v>
      </c>
      <c r="U192" s="12">
        <v>0</v>
      </c>
      <c r="V192" s="15">
        <v>0</v>
      </c>
      <c r="X192" s="10" t="s">
        <v>14</v>
      </c>
      <c r="Y192" s="56">
        <v>0</v>
      </c>
      <c r="Z192" s="57">
        <v>0</v>
      </c>
      <c r="AA192" s="57">
        <v>0</v>
      </c>
      <c r="AB192" s="57">
        <v>0</v>
      </c>
      <c r="AC192" s="58">
        <v>0</v>
      </c>
      <c r="AD192" s="59">
        <v>0</v>
      </c>
      <c r="AE192" s="57">
        <v>0</v>
      </c>
      <c r="AF192" s="57">
        <v>0</v>
      </c>
      <c r="AG192" s="57">
        <v>0</v>
      </c>
      <c r="AH192" s="60">
        <v>0</v>
      </c>
      <c r="AI192" s="11">
        <v>0</v>
      </c>
      <c r="AJ192" s="12">
        <v>0</v>
      </c>
      <c r="AK192" s="12">
        <v>0</v>
      </c>
      <c r="AL192" s="12">
        <v>0</v>
      </c>
      <c r="AM192" s="13">
        <v>0</v>
      </c>
      <c r="AN192" s="14">
        <v>0</v>
      </c>
      <c r="AO192" s="12">
        <v>0</v>
      </c>
      <c r="AP192" s="12">
        <v>0</v>
      </c>
      <c r="AQ192" s="12">
        <v>0</v>
      </c>
      <c r="AR192" s="15">
        <v>0</v>
      </c>
      <c r="AU192" s="16">
        <v>38.619134432882433</v>
      </c>
      <c r="AV192" s="12">
        <v>57.499777346424104</v>
      </c>
      <c r="AW192" s="12">
        <v>101.6648221305519</v>
      </c>
      <c r="AX192" s="12">
        <v>164.64742438780732</v>
      </c>
      <c r="AY192" s="15">
        <v>386.19793004730195</v>
      </c>
      <c r="AZ192" s="16">
        <v>38.619134432882433</v>
      </c>
      <c r="BA192" s="12">
        <v>57.499777346424104</v>
      </c>
      <c r="BB192" s="12">
        <v>101.6648221305519</v>
      </c>
      <c r="BC192" s="12">
        <v>164.64742438780732</v>
      </c>
      <c r="BD192" s="15">
        <v>386.19793004730195</v>
      </c>
    </row>
    <row r="193" spans="2:56">
      <c r="B193" s="17" t="s">
        <v>15</v>
      </c>
      <c r="C193" s="89">
        <v>0</v>
      </c>
      <c r="D193" s="90">
        <v>0</v>
      </c>
      <c r="E193" s="90">
        <v>-0.2</v>
      </c>
      <c r="F193" s="90">
        <v>0</v>
      </c>
      <c r="G193" s="91">
        <v>-0.2</v>
      </c>
      <c r="H193" s="92">
        <v>0.4</v>
      </c>
      <c r="I193" s="90">
        <v>0</v>
      </c>
      <c r="J193" s="90">
        <v>0</v>
      </c>
      <c r="K193" s="90">
        <v>0</v>
      </c>
      <c r="L193" s="93">
        <v>0</v>
      </c>
      <c r="M193" s="181">
        <v>0</v>
      </c>
      <c r="N193" s="182">
        <v>0</v>
      </c>
      <c r="O193" s="182">
        <v>-2.2000000000000002</v>
      </c>
      <c r="P193" s="182">
        <v>-0.2</v>
      </c>
      <c r="Q193" s="183">
        <v>0</v>
      </c>
      <c r="R193" s="21">
        <v>2.3999799999999998</v>
      </c>
      <c r="S193" s="19">
        <v>0</v>
      </c>
      <c r="T193" s="19">
        <v>0</v>
      </c>
      <c r="U193" s="19">
        <v>0</v>
      </c>
      <c r="V193" s="22">
        <v>0</v>
      </c>
      <c r="X193" s="17" t="s">
        <v>15</v>
      </c>
      <c r="Y193" s="66">
        <v>0</v>
      </c>
      <c r="Z193" s="67">
        <v>0</v>
      </c>
      <c r="AA193" s="67">
        <v>0</v>
      </c>
      <c r="AB193" s="67">
        <v>0</v>
      </c>
      <c r="AC193" s="68">
        <v>0</v>
      </c>
      <c r="AD193" s="69">
        <v>0</v>
      </c>
      <c r="AE193" s="67">
        <v>0</v>
      </c>
      <c r="AF193" s="67">
        <v>0</v>
      </c>
      <c r="AG193" s="67">
        <v>0</v>
      </c>
      <c r="AH193" s="70">
        <v>0</v>
      </c>
      <c r="AI193" s="18">
        <v>0</v>
      </c>
      <c r="AJ193" s="19">
        <v>0</v>
      </c>
      <c r="AK193" s="19">
        <v>0</v>
      </c>
      <c r="AL193" s="19">
        <v>0</v>
      </c>
      <c r="AM193" s="20">
        <v>0</v>
      </c>
      <c r="AN193" s="21">
        <v>0</v>
      </c>
      <c r="AO193" s="19">
        <v>0</v>
      </c>
      <c r="AP193" s="19">
        <v>0</v>
      </c>
      <c r="AQ193" s="19">
        <v>0</v>
      </c>
      <c r="AR193" s="22">
        <v>0</v>
      </c>
      <c r="AU193" s="23">
        <v>55.170192046974897</v>
      </c>
      <c r="AV193" s="19">
        <v>82.14253906632014</v>
      </c>
      <c r="AW193" s="19">
        <v>145.23546018650271</v>
      </c>
      <c r="AX193" s="19">
        <v>235.21060626829615</v>
      </c>
      <c r="AY193" s="22">
        <v>551.71132863900277</v>
      </c>
      <c r="AZ193" s="23">
        <v>55.170192046974897</v>
      </c>
      <c r="BA193" s="19">
        <v>82.14253906632014</v>
      </c>
      <c r="BB193" s="19">
        <v>145.23546018650271</v>
      </c>
      <c r="BC193" s="19">
        <v>235.21060626829615</v>
      </c>
      <c r="BD193" s="22">
        <v>551.71132863900277</v>
      </c>
    </row>
    <row r="194" spans="2:56">
      <c r="B194" s="17" t="s">
        <v>16</v>
      </c>
      <c r="C194" s="89">
        <v>0</v>
      </c>
      <c r="D194" s="90">
        <v>0</v>
      </c>
      <c r="E194" s="90">
        <v>0</v>
      </c>
      <c r="F194" s="90">
        <v>0</v>
      </c>
      <c r="G194" s="91">
        <v>0</v>
      </c>
      <c r="H194" s="92">
        <v>0</v>
      </c>
      <c r="I194" s="90">
        <v>0</v>
      </c>
      <c r="J194" s="90">
        <v>0</v>
      </c>
      <c r="K194" s="90">
        <v>0</v>
      </c>
      <c r="L194" s="93">
        <v>0</v>
      </c>
      <c r="M194" s="181">
        <v>0</v>
      </c>
      <c r="N194" s="182">
        <v>0</v>
      </c>
      <c r="O194" s="182">
        <v>0</v>
      </c>
      <c r="P194" s="182">
        <v>0</v>
      </c>
      <c r="Q194" s="183">
        <v>0</v>
      </c>
      <c r="R194" s="21">
        <v>0</v>
      </c>
      <c r="S194" s="19">
        <v>0</v>
      </c>
      <c r="T194" s="19">
        <v>0</v>
      </c>
      <c r="U194" s="19">
        <v>0</v>
      </c>
      <c r="V194" s="22">
        <v>0</v>
      </c>
      <c r="X194" s="17" t="s">
        <v>16</v>
      </c>
      <c r="Y194" s="66">
        <v>0</v>
      </c>
      <c r="Z194" s="67">
        <v>0</v>
      </c>
      <c r="AA194" s="67">
        <v>0</v>
      </c>
      <c r="AB194" s="67">
        <v>0</v>
      </c>
      <c r="AC194" s="68">
        <v>0</v>
      </c>
      <c r="AD194" s="69">
        <v>0</v>
      </c>
      <c r="AE194" s="67">
        <v>0</v>
      </c>
      <c r="AF194" s="67">
        <v>0</v>
      </c>
      <c r="AG194" s="67">
        <v>0</v>
      </c>
      <c r="AH194" s="70">
        <v>0</v>
      </c>
      <c r="AI194" s="18">
        <v>0</v>
      </c>
      <c r="AJ194" s="19">
        <v>0</v>
      </c>
      <c r="AK194" s="19">
        <v>0</v>
      </c>
      <c r="AL194" s="19">
        <v>0</v>
      </c>
      <c r="AM194" s="20">
        <v>0</v>
      </c>
      <c r="AN194" s="21">
        <v>0</v>
      </c>
      <c r="AO194" s="19">
        <v>0</v>
      </c>
      <c r="AP194" s="19">
        <v>0</v>
      </c>
      <c r="AQ194" s="19">
        <v>0</v>
      </c>
      <c r="AR194" s="22">
        <v>0</v>
      </c>
      <c r="AU194" s="23">
        <v>82.755288070462342</v>
      </c>
      <c r="AV194" s="19">
        <v>123.2138085994802</v>
      </c>
      <c r="AW194" s="19">
        <v>217.85319027975405</v>
      </c>
      <c r="AX194" s="19">
        <v>352.81590940244422</v>
      </c>
      <c r="AY194" s="22">
        <v>827.5669929585041</v>
      </c>
      <c r="AZ194" s="23">
        <v>82.755288070462342</v>
      </c>
      <c r="BA194" s="19">
        <v>123.2138085994802</v>
      </c>
      <c r="BB194" s="19">
        <v>217.85319027975405</v>
      </c>
      <c r="BC194" s="19">
        <v>352.81590940244422</v>
      </c>
      <c r="BD194" s="22">
        <v>827.5669929585041</v>
      </c>
    </row>
    <row r="195" spans="2:56" ht="12.75" thickBot="1">
      <c r="B195" s="24" t="s">
        <v>17</v>
      </c>
      <c r="C195" s="97">
        <v>0</v>
      </c>
      <c r="D195" s="98">
        <v>0</v>
      </c>
      <c r="E195" s="98">
        <v>-0.2</v>
      </c>
      <c r="F195" s="98">
        <v>0</v>
      </c>
      <c r="G195" s="99">
        <v>0</v>
      </c>
      <c r="H195" s="100">
        <v>0.2</v>
      </c>
      <c r="I195" s="98">
        <v>0</v>
      </c>
      <c r="J195" s="98">
        <v>0</v>
      </c>
      <c r="K195" s="98">
        <v>0</v>
      </c>
      <c r="L195" s="101">
        <v>0</v>
      </c>
      <c r="M195" s="184">
        <v>0</v>
      </c>
      <c r="N195" s="185">
        <v>0</v>
      </c>
      <c r="O195" s="185">
        <v>0</v>
      </c>
      <c r="P195" s="185">
        <v>0</v>
      </c>
      <c r="Q195" s="186">
        <v>0</v>
      </c>
      <c r="R195" s="28">
        <v>0</v>
      </c>
      <c r="S195" s="26">
        <v>0</v>
      </c>
      <c r="T195" s="26">
        <v>0</v>
      </c>
      <c r="U195" s="26">
        <v>0</v>
      </c>
      <c r="V195" s="29">
        <v>0</v>
      </c>
      <c r="X195" s="24" t="s">
        <v>17</v>
      </c>
      <c r="Y195" s="76">
        <v>0</v>
      </c>
      <c r="Z195" s="77">
        <v>0</v>
      </c>
      <c r="AA195" s="77">
        <v>0</v>
      </c>
      <c r="AB195" s="77">
        <v>0</v>
      </c>
      <c r="AC195" s="78">
        <v>0</v>
      </c>
      <c r="AD195" s="79">
        <v>0</v>
      </c>
      <c r="AE195" s="77">
        <v>0</v>
      </c>
      <c r="AF195" s="77">
        <v>0</v>
      </c>
      <c r="AG195" s="77">
        <v>0</v>
      </c>
      <c r="AH195" s="80">
        <v>0</v>
      </c>
      <c r="AI195" s="25">
        <v>0</v>
      </c>
      <c r="AJ195" s="26">
        <v>0</v>
      </c>
      <c r="AK195" s="26">
        <v>0</v>
      </c>
      <c r="AL195" s="26">
        <v>0</v>
      </c>
      <c r="AM195" s="27">
        <v>0</v>
      </c>
      <c r="AN195" s="28">
        <v>0</v>
      </c>
      <c r="AO195" s="26">
        <v>0</v>
      </c>
      <c r="AP195" s="26">
        <v>0</v>
      </c>
      <c r="AQ195" s="26">
        <v>0</v>
      </c>
      <c r="AR195" s="29">
        <v>0</v>
      </c>
      <c r="AU195" s="30">
        <v>137.92548011743725</v>
      </c>
      <c r="AV195" s="26">
        <v>205.35634766580037</v>
      </c>
      <c r="AW195" s="26">
        <v>363.08865046625681</v>
      </c>
      <c r="AX195" s="26">
        <v>588.02651567074042</v>
      </c>
      <c r="AY195" s="29">
        <v>1379.2783215975069</v>
      </c>
      <c r="AZ195" s="30">
        <v>137.92548011743725</v>
      </c>
      <c r="BA195" s="26">
        <v>205.35634766580037</v>
      </c>
      <c r="BB195" s="26">
        <v>363.08865046625681</v>
      </c>
      <c r="BC195" s="26">
        <v>588.02651567074042</v>
      </c>
      <c r="BD195" s="29">
        <v>1379.2783215975069</v>
      </c>
    </row>
    <row r="196" spans="2:56" ht="12.75" thickBot="1">
      <c r="B196" s="31"/>
      <c r="C196" s="32"/>
      <c r="D196" s="31"/>
      <c r="E196" s="31"/>
      <c r="F196" s="31"/>
      <c r="G196" s="32"/>
      <c r="H196" s="31"/>
      <c r="I196" s="31"/>
      <c r="J196" s="31"/>
      <c r="K196" s="31"/>
      <c r="L196" s="32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X196" s="31"/>
      <c r="Y196" s="32"/>
      <c r="Z196" s="31"/>
      <c r="AA196" s="31"/>
      <c r="AB196" s="31"/>
      <c r="AC196" s="32"/>
      <c r="AD196" s="31"/>
      <c r="AE196" s="31"/>
      <c r="AF196" s="31"/>
      <c r="AG196" s="31"/>
      <c r="AH196" s="32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U196" s="33"/>
      <c r="AV196" s="33"/>
      <c r="AW196" s="33"/>
      <c r="AX196" s="33"/>
      <c r="AY196" s="33"/>
      <c r="AZ196" s="33"/>
      <c r="BA196" s="33"/>
      <c r="BB196" s="33"/>
      <c r="BC196" s="33"/>
      <c r="BD196" s="33"/>
    </row>
    <row r="197" spans="2:56" ht="13.5" thickBot="1">
      <c r="B197" s="34" t="s">
        <v>18</v>
      </c>
      <c r="C197" s="105">
        <f>SUM(C192:G195)</f>
        <v>-5.1000000000000005</v>
      </c>
      <c r="D197" s="35"/>
      <c r="E197" s="36"/>
      <c r="F197" s="36"/>
      <c r="G197" s="36"/>
      <c r="H197" s="105">
        <f>SUM(H192:L195)</f>
        <v>5.1000000000000005</v>
      </c>
      <c r="I197" s="105"/>
      <c r="J197" s="106"/>
      <c r="K197" s="106"/>
      <c r="L197" s="106"/>
      <c r="M197" s="107">
        <f>SUM(M192:Q195)</f>
        <v>-5.1000000000000005</v>
      </c>
      <c r="N197" s="39" t="str">
        <f>IF(OR((ROUND(M197-C197,1))&lt;&gt;0,(ROUND(R197-H197,1))&lt;&gt;0)=TRUE,"Fail","Pass")</f>
        <v>Pass</v>
      </c>
      <c r="O197" s="36"/>
      <c r="P197" s="36"/>
      <c r="Q197" s="36"/>
      <c r="R197" s="105">
        <f>SUM(R192:V195)</f>
        <v>5.0999800000000004</v>
      </c>
      <c r="S197" s="39" t="str">
        <f>IF(R197=H197,"Pass","Fail")</f>
        <v>Fail</v>
      </c>
      <c r="T197" s="36"/>
      <c r="U197" s="36"/>
      <c r="V197" s="36"/>
      <c r="W197" s="36"/>
      <c r="X197" s="34" t="s">
        <v>18</v>
      </c>
      <c r="Y197" s="35">
        <f>SUM(Y192:AC195)</f>
        <v>0</v>
      </c>
      <c r="Z197" s="35"/>
      <c r="AA197" s="36"/>
      <c r="AB197" s="36"/>
      <c r="AC197" s="36"/>
      <c r="AD197" s="35">
        <f>SUM(AD192:AH195)</f>
        <v>0</v>
      </c>
      <c r="AE197" s="35"/>
      <c r="AF197" s="38"/>
      <c r="AG197" s="38"/>
      <c r="AH197" s="34"/>
      <c r="AI197" s="35">
        <f>SUM(AI192:AM195)</f>
        <v>0</v>
      </c>
      <c r="AJ197" s="39" t="str">
        <f>IF(AI197=Y197,"Pass","Fail")</f>
        <v>Pass</v>
      </c>
      <c r="AK197" s="36"/>
      <c r="AL197" s="36"/>
      <c r="AM197" s="36"/>
      <c r="AN197" s="35">
        <f>SUM(AN192:AR195)</f>
        <v>0</v>
      </c>
      <c r="AO197" s="39" t="str">
        <f>IF(AN197=AD197,"Pass","Fail")</f>
        <v>Pass</v>
      </c>
      <c r="AP197" s="36"/>
      <c r="AQ197" s="36"/>
      <c r="AR197" s="36"/>
      <c r="AU197"/>
      <c r="AV197"/>
      <c r="AW197"/>
      <c r="AX197"/>
      <c r="AY197"/>
      <c r="AZ197"/>
      <c r="BA197"/>
      <c r="BB197"/>
      <c r="BC197"/>
      <c r="BD197"/>
    </row>
    <row r="198" spans="2:56" ht="13.5" thickBot="1">
      <c r="B198" s="40" t="s">
        <v>20</v>
      </c>
      <c r="C198" s="108">
        <f>SUM(C192:E195)</f>
        <v>-2.7</v>
      </c>
      <c r="D198" s="42">
        <f>IFERROR(SUM(C192:E195)/SUM(C192:G195),0)</f>
        <v>0.52941176470588236</v>
      </c>
      <c r="E198" s="43"/>
      <c r="F198" s="43"/>
      <c r="G198" s="43"/>
      <c r="H198" s="109"/>
      <c r="I198" s="109"/>
      <c r="J198" s="110"/>
      <c r="K198" s="110"/>
      <c r="L198" s="110"/>
      <c r="M198" s="108">
        <f>SUM(M192:N195)</f>
        <v>0</v>
      </c>
      <c r="N198" s="42">
        <f>IFERROR(SUM(M192:N195)/SUM(M192:Q195),0)</f>
        <v>0</v>
      </c>
      <c r="O198" s="39" t="str">
        <f>IF(N198&lt;=D198,"Pass","Fail")</f>
        <v>Pass</v>
      </c>
      <c r="P198" s="43"/>
      <c r="Q198" s="43"/>
      <c r="R198" s="42"/>
      <c r="S198" s="43"/>
      <c r="T198" s="43"/>
      <c r="U198" s="43"/>
      <c r="V198" s="43"/>
      <c r="W198" s="43"/>
      <c r="X198" s="40" t="s">
        <v>20</v>
      </c>
      <c r="Y198" s="41">
        <f>SUM(Y192:AA195)</f>
        <v>0</v>
      </c>
      <c r="Z198" s="42">
        <f>IFERROR(SUM(Y192:AA195)/SUM(Y192:AC195),0)</f>
        <v>0</v>
      </c>
      <c r="AA198" s="43"/>
      <c r="AB198" s="43"/>
      <c r="AC198" s="43"/>
      <c r="AD198" s="42"/>
      <c r="AE198" s="43"/>
      <c r="AF198" s="43"/>
      <c r="AG198" s="43"/>
      <c r="AH198" s="43"/>
      <c r="AI198" s="41">
        <f>SUM(AI192:AJ195)</f>
        <v>0</v>
      </c>
      <c r="AJ198" s="42">
        <f>IFERROR(SUM(AI192:AJ195)/SUM(AI192:AM195),0)</f>
        <v>0</v>
      </c>
      <c r="AK198" s="39" t="str">
        <f>IF(AJ198&lt;=Z198,"Pass","Fail")</f>
        <v>Pass</v>
      </c>
      <c r="AL198" s="43"/>
      <c r="AM198" s="43"/>
      <c r="AN198" s="42"/>
      <c r="AO198" s="43"/>
      <c r="AP198" s="43"/>
      <c r="AQ198" s="43"/>
      <c r="AR198" s="43"/>
      <c r="AU198"/>
      <c r="AV198"/>
      <c r="AW198"/>
      <c r="AX198"/>
      <c r="AY198"/>
      <c r="AZ198"/>
      <c r="BA198"/>
      <c r="BB198"/>
      <c r="BC198"/>
      <c r="BD198"/>
    </row>
    <row r="199" spans="2:56">
      <c r="B199" s="37" t="s">
        <v>19</v>
      </c>
      <c r="C199" s="36">
        <f>SUMPRODUCT(C192:G195,AU192:AY195)</f>
        <v>-1295.4716248626862</v>
      </c>
      <c r="M199" s="36">
        <f>SUMPRODUCT(M192:Q195,AZ192:BD195)</f>
        <v>-672.54645454508307</v>
      </c>
      <c r="X199" s="37" t="s">
        <v>19</v>
      </c>
      <c r="Y199" s="36">
        <f>SUMPRODUCT(Y192:AC195,AU192:AY195)</f>
        <v>0</v>
      </c>
      <c r="AI199" s="36">
        <f>SUMPRODUCT(AI192:AM195,AZ192:BD195)</f>
        <v>0</v>
      </c>
      <c r="AU199" s="49"/>
      <c r="AZ199" s="49"/>
    </row>
    <row r="200" spans="2:56" s="33" customFormat="1" ht="12.75" thickBot="1">
      <c r="B200" s="31"/>
      <c r="C200" s="32"/>
      <c r="D200" s="31"/>
      <c r="E200" s="31"/>
      <c r="F200" s="31"/>
      <c r="G200" s="32"/>
      <c r="H200" s="31"/>
      <c r="I200" s="31"/>
      <c r="J200" s="31"/>
      <c r="K200" s="31"/>
      <c r="L200" s="32" t="s">
        <v>23</v>
      </c>
      <c r="M200" s="50">
        <f>SUMPRODUCT(R192:V195,AZ192:BD195)+SUMPRODUCT(M192:Q195,AZ192:BD195)</f>
        <v>-435.86743406740169</v>
      </c>
      <c r="X200" s="31"/>
      <c r="Y200" s="32"/>
      <c r="Z200" s="31"/>
      <c r="AA200" s="31"/>
      <c r="AB200" s="31"/>
      <c r="AC200" s="32"/>
      <c r="AD200" s="31"/>
      <c r="AE200" s="31"/>
      <c r="AF200" s="31"/>
      <c r="AG200" s="31"/>
      <c r="AH200" s="32" t="s">
        <v>23</v>
      </c>
      <c r="AI200" s="50">
        <f>SUMPRODUCT(AN192:AR195,AZ192:BD195)+SUMPRODUCT(AI192:AM195,AZ192:BD195)</f>
        <v>0</v>
      </c>
    </row>
    <row r="201" spans="2:56" ht="13.5" thickBot="1">
      <c r="B201" s="3" t="s">
        <v>36</v>
      </c>
      <c r="C201" s="4"/>
      <c r="D201" s="4"/>
      <c r="E201" s="4"/>
      <c r="F201" s="5"/>
      <c r="L201"/>
      <c r="X201" s="3" t="s">
        <v>36</v>
      </c>
      <c r="Y201" s="4"/>
      <c r="Z201" s="4"/>
      <c r="AA201" s="4"/>
      <c r="AB201" s="5"/>
      <c r="AH201"/>
    </row>
    <row r="202" spans="2:56" ht="12.75" thickBot="1"/>
    <row r="203" spans="2:56">
      <c r="B203" s="165"/>
      <c r="C203" s="169" t="s">
        <v>3</v>
      </c>
      <c r="D203" s="169"/>
      <c r="E203" s="169"/>
      <c r="F203" s="169"/>
      <c r="G203" s="169"/>
      <c r="H203" s="169"/>
      <c r="I203" s="169"/>
      <c r="J203" s="169"/>
      <c r="K203" s="169"/>
      <c r="L203" s="169"/>
      <c r="M203" s="169" t="s">
        <v>4</v>
      </c>
      <c r="N203" s="169"/>
      <c r="O203" s="169"/>
      <c r="P203" s="169"/>
      <c r="Q203" s="169"/>
      <c r="R203" s="169"/>
      <c r="S203" s="169"/>
      <c r="T203" s="169"/>
      <c r="U203" s="169"/>
      <c r="V203" s="169"/>
      <c r="X203" s="165"/>
      <c r="Y203" s="169" t="s">
        <v>3</v>
      </c>
      <c r="Z203" s="169"/>
      <c r="AA203" s="169"/>
      <c r="AB203" s="169"/>
      <c r="AC203" s="169"/>
      <c r="AD203" s="169"/>
      <c r="AE203" s="169"/>
      <c r="AF203" s="169"/>
      <c r="AG203" s="169"/>
      <c r="AH203" s="169"/>
      <c r="AI203" s="169" t="s">
        <v>4</v>
      </c>
      <c r="AJ203" s="169"/>
      <c r="AK203" s="169"/>
      <c r="AL203" s="169"/>
      <c r="AM203" s="169"/>
      <c r="AN203" s="169"/>
      <c r="AO203" s="169"/>
      <c r="AP203" s="169"/>
      <c r="AQ203" s="169"/>
      <c r="AR203" s="169"/>
      <c r="AU203" s="170" t="s">
        <v>5</v>
      </c>
      <c r="AV203" s="169"/>
      <c r="AW203" s="169"/>
      <c r="AX203" s="169"/>
      <c r="AY203" s="169"/>
      <c r="AZ203" s="169"/>
      <c r="BA203" s="169"/>
      <c r="BB203" s="169"/>
      <c r="BC203" s="169"/>
      <c r="BD203" s="171"/>
    </row>
    <row r="204" spans="2:56">
      <c r="B204" s="166"/>
      <c r="C204" s="173" t="s">
        <v>6</v>
      </c>
      <c r="D204" s="173"/>
      <c r="E204" s="173"/>
      <c r="F204" s="173"/>
      <c r="G204" s="174"/>
      <c r="H204" s="172" t="s">
        <v>7</v>
      </c>
      <c r="I204" s="173"/>
      <c r="J204" s="173"/>
      <c r="K204" s="173"/>
      <c r="L204" s="175"/>
      <c r="M204" s="173" t="s">
        <v>6</v>
      </c>
      <c r="N204" s="173"/>
      <c r="O204" s="173"/>
      <c r="P204" s="173"/>
      <c r="Q204" s="174"/>
      <c r="R204" s="172" t="s">
        <v>7</v>
      </c>
      <c r="S204" s="173"/>
      <c r="T204" s="173"/>
      <c r="U204" s="173"/>
      <c r="V204" s="175"/>
      <c r="X204" s="166"/>
      <c r="Y204" s="173" t="s">
        <v>6</v>
      </c>
      <c r="Z204" s="173"/>
      <c r="AA204" s="173"/>
      <c r="AB204" s="173"/>
      <c r="AC204" s="174"/>
      <c r="AD204" s="172" t="s">
        <v>7</v>
      </c>
      <c r="AE204" s="173"/>
      <c r="AF204" s="173"/>
      <c r="AG204" s="173"/>
      <c r="AH204" s="175"/>
      <c r="AI204" s="173" t="s">
        <v>6</v>
      </c>
      <c r="AJ204" s="173"/>
      <c r="AK204" s="173"/>
      <c r="AL204" s="173"/>
      <c r="AM204" s="174"/>
      <c r="AN204" s="172" t="s">
        <v>7</v>
      </c>
      <c r="AO204" s="173"/>
      <c r="AP204" s="173"/>
      <c r="AQ204" s="173"/>
      <c r="AR204" s="175"/>
      <c r="AU204" s="176" t="s">
        <v>3</v>
      </c>
      <c r="AV204" s="173"/>
      <c r="AW204" s="173"/>
      <c r="AX204" s="173"/>
      <c r="AY204" s="174"/>
      <c r="AZ204" s="173" t="s">
        <v>8</v>
      </c>
      <c r="BA204" s="173"/>
      <c r="BB204" s="173"/>
      <c r="BC204" s="173"/>
      <c r="BD204" s="175"/>
    </row>
    <row r="205" spans="2:56">
      <c r="B205" s="167"/>
      <c r="C205" s="6" t="s">
        <v>9</v>
      </c>
      <c r="D205" s="7" t="s">
        <v>10</v>
      </c>
      <c r="E205" s="7" t="s">
        <v>11</v>
      </c>
      <c r="F205" s="7" t="s">
        <v>12</v>
      </c>
      <c r="G205" s="7" t="s">
        <v>13</v>
      </c>
      <c r="H205" s="7" t="s">
        <v>9</v>
      </c>
      <c r="I205" s="7" t="s">
        <v>10</v>
      </c>
      <c r="J205" s="7" t="s">
        <v>11</v>
      </c>
      <c r="K205" s="7" t="s">
        <v>12</v>
      </c>
      <c r="L205" s="8" t="s">
        <v>13</v>
      </c>
      <c r="M205" s="6" t="s">
        <v>9</v>
      </c>
      <c r="N205" s="7" t="s">
        <v>10</v>
      </c>
      <c r="O205" s="7" t="s">
        <v>11</v>
      </c>
      <c r="P205" s="7" t="s">
        <v>12</v>
      </c>
      <c r="Q205" s="7" t="s">
        <v>13</v>
      </c>
      <c r="R205" s="7" t="s">
        <v>9</v>
      </c>
      <c r="S205" s="7" t="s">
        <v>10</v>
      </c>
      <c r="T205" s="7" t="s">
        <v>11</v>
      </c>
      <c r="U205" s="7" t="s">
        <v>12</v>
      </c>
      <c r="V205" s="8" t="s">
        <v>13</v>
      </c>
      <c r="X205" s="167"/>
      <c r="Y205" s="6" t="s">
        <v>9</v>
      </c>
      <c r="Z205" s="7" t="s">
        <v>10</v>
      </c>
      <c r="AA205" s="7" t="s">
        <v>11</v>
      </c>
      <c r="AB205" s="7" t="s">
        <v>12</v>
      </c>
      <c r="AC205" s="7" t="s">
        <v>13</v>
      </c>
      <c r="AD205" s="7" t="s">
        <v>9</v>
      </c>
      <c r="AE205" s="7" t="s">
        <v>10</v>
      </c>
      <c r="AF205" s="7" t="s">
        <v>11</v>
      </c>
      <c r="AG205" s="7" t="s">
        <v>12</v>
      </c>
      <c r="AH205" s="8" t="s">
        <v>13</v>
      </c>
      <c r="AI205" s="6" t="s">
        <v>9</v>
      </c>
      <c r="AJ205" s="7" t="s">
        <v>10</v>
      </c>
      <c r="AK205" s="7" t="s">
        <v>11</v>
      </c>
      <c r="AL205" s="7" t="s">
        <v>12</v>
      </c>
      <c r="AM205" s="7" t="s">
        <v>13</v>
      </c>
      <c r="AN205" s="7" t="s">
        <v>9</v>
      </c>
      <c r="AO205" s="7" t="s">
        <v>10</v>
      </c>
      <c r="AP205" s="7" t="s">
        <v>11</v>
      </c>
      <c r="AQ205" s="7" t="s">
        <v>12</v>
      </c>
      <c r="AR205" s="8" t="s">
        <v>13</v>
      </c>
      <c r="AU205" s="9" t="s">
        <v>9</v>
      </c>
      <c r="AV205" s="7" t="s">
        <v>10</v>
      </c>
      <c r="AW205" s="7" t="s">
        <v>11</v>
      </c>
      <c r="AX205" s="7" t="s">
        <v>12</v>
      </c>
      <c r="AY205" s="7" t="s">
        <v>13</v>
      </c>
      <c r="AZ205" s="6" t="s">
        <v>9</v>
      </c>
      <c r="BA205" s="7" t="s">
        <v>10</v>
      </c>
      <c r="BB205" s="7" t="s">
        <v>11</v>
      </c>
      <c r="BC205" s="7" t="s">
        <v>12</v>
      </c>
      <c r="BD205" s="8" t="s">
        <v>13</v>
      </c>
    </row>
    <row r="206" spans="2:56">
      <c r="B206" s="10" t="s">
        <v>14</v>
      </c>
      <c r="C206" s="11">
        <v>0</v>
      </c>
      <c r="D206" s="12">
        <v>0</v>
      </c>
      <c r="E206" s="12">
        <v>0</v>
      </c>
      <c r="F206" s="12">
        <v>-1</v>
      </c>
      <c r="G206" s="13">
        <v>-10</v>
      </c>
      <c r="H206" s="14">
        <v>12</v>
      </c>
      <c r="I206" s="12">
        <v>0</v>
      </c>
      <c r="J206" s="12">
        <v>0</v>
      </c>
      <c r="K206" s="12">
        <v>0</v>
      </c>
      <c r="L206" s="15">
        <v>0</v>
      </c>
      <c r="M206" s="11">
        <v>0</v>
      </c>
      <c r="N206" s="12">
        <v>0</v>
      </c>
      <c r="O206" s="12">
        <v>0</v>
      </c>
      <c r="P206" s="12">
        <v>-2</v>
      </c>
      <c r="Q206" s="13">
        <v>-11</v>
      </c>
      <c r="R206" s="14">
        <v>14</v>
      </c>
      <c r="S206" s="12">
        <v>0</v>
      </c>
      <c r="T206" s="12">
        <v>0</v>
      </c>
      <c r="U206" s="12">
        <v>0</v>
      </c>
      <c r="V206" s="15">
        <v>0</v>
      </c>
      <c r="X206" s="10" t="s">
        <v>14</v>
      </c>
      <c r="Y206" s="11">
        <v>0</v>
      </c>
      <c r="Z206" s="12">
        <v>0</v>
      </c>
      <c r="AA206" s="12">
        <v>0</v>
      </c>
      <c r="AB206" s="12">
        <v>0</v>
      </c>
      <c r="AC206" s="13">
        <v>0</v>
      </c>
      <c r="AD206" s="14">
        <v>0</v>
      </c>
      <c r="AE206" s="12">
        <v>0</v>
      </c>
      <c r="AF206" s="12">
        <v>0</v>
      </c>
      <c r="AG206" s="12">
        <v>0</v>
      </c>
      <c r="AH206" s="15">
        <v>0</v>
      </c>
      <c r="AI206" s="11">
        <v>0</v>
      </c>
      <c r="AJ206" s="12">
        <v>0</v>
      </c>
      <c r="AK206" s="12">
        <v>0</v>
      </c>
      <c r="AL206" s="12">
        <v>0</v>
      </c>
      <c r="AM206" s="13">
        <v>0</v>
      </c>
      <c r="AN206" s="14">
        <v>0</v>
      </c>
      <c r="AO206" s="12">
        <v>0</v>
      </c>
      <c r="AP206" s="12">
        <v>0</v>
      </c>
      <c r="AQ206" s="12">
        <v>0</v>
      </c>
      <c r="AR206" s="15">
        <v>0</v>
      </c>
      <c r="AU206" s="16">
        <v>1649.9050176625469</v>
      </c>
      <c r="AV206" s="12">
        <v>2456.5328185493354</v>
      </c>
      <c r="AW206" s="12">
        <v>4343.3728543161569</v>
      </c>
      <c r="AX206" s="12">
        <v>7034.1455247986669</v>
      </c>
      <c r="AY206" s="15">
        <v>16499.331534820587</v>
      </c>
      <c r="AZ206" s="16">
        <v>1649.9050176625469</v>
      </c>
      <c r="BA206" s="12">
        <v>2456.5328185493354</v>
      </c>
      <c r="BB206" s="12">
        <v>4343.3728543161569</v>
      </c>
      <c r="BC206" s="12">
        <v>7034.1455247986669</v>
      </c>
      <c r="BD206" s="15">
        <v>16499.331534820587</v>
      </c>
    </row>
    <row r="207" spans="2:56">
      <c r="B207" s="17" t="s">
        <v>15</v>
      </c>
      <c r="C207" s="18">
        <v>0</v>
      </c>
      <c r="D207" s="19">
        <v>0</v>
      </c>
      <c r="E207" s="19">
        <v>0</v>
      </c>
      <c r="F207" s="19">
        <v>-1</v>
      </c>
      <c r="G207" s="20">
        <v>-1</v>
      </c>
      <c r="H207" s="21">
        <v>2</v>
      </c>
      <c r="I207" s="19">
        <v>0</v>
      </c>
      <c r="J207" s="19">
        <v>0</v>
      </c>
      <c r="K207" s="19">
        <v>0</v>
      </c>
      <c r="L207" s="22">
        <v>0</v>
      </c>
      <c r="M207" s="18">
        <v>0</v>
      </c>
      <c r="N207" s="19">
        <v>0</v>
      </c>
      <c r="O207" s="19">
        <v>0</v>
      </c>
      <c r="P207" s="19">
        <v>0</v>
      </c>
      <c r="Q207" s="20">
        <v>0</v>
      </c>
      <c r="R207" s="21">
        <v>0</v>
      </c>
      <c r="S207" s="19">
        <v>0</v>
      </c>
      <c r="T207" s="19">
        <v>0</v>
      </c>
      <c r="U207" s="19">
        <v>0</v>
      </c>
      <c r="V207" s="22">
        <v>0</v>
      </c>
      <c r="X207" s="17" t="s">
        <v>15</v>
      </c>
      <c r="Y207" s="18">
        <v>0</v>
      </c>
      <c r="Z207" s="19">
        <v>0</v>
      </c>
      <c r="AA207" s="19">
        <v>0</v>
      </c>
      <c r="AB207" s="19">
        <v>0</v>
      </c>
      <c r="AC207" s="20">
        <v>0</v>
      </c>
      <c r="AD207" s="21">
        <v>0</v>
      </c>
      <c r="AE207" s="19">
        <v>0</v>
      </c>
      <c r="AF207" s="19">
        <v>0</v>
      </c>
      <c r="AG207" s="19">
        <v>0</v>
      </c>
      <c r="AH207" s="22">
        <v>0</v>
      </c>
      <c r="AI207" s="18">
        <v>0</v>
      </c>
      <c r="AJ207" s="19">
        <v>0</v>
      </c>
      <c r="AK207" s="19">
        <v>0</v>
      </c>
      <c r="AL207" s="19">
        <v>0</v>
      </c>
      <c r="AM207" s="20">
        <v>0</v>
      </c>
      <c r="AN207" s="21">
        <v>0</v>
      </c>
      <c r="AO207" s="19">
        <v>0</v>
      </c>
      <c r="AP207" s="19">
        <v>0</v>
      </c>
      <c r="AQ207" s="19">
        <v>0</v>
      </c>
      <c r="AR207" s="22">
        <v>0</v>
      </c>
      <c r="AU207" s="23">
        <v>2357.0071680893525</v>
      </c>
      <c r="AV207" s="19">
        <v>3509.3325979276219</v>
      </c>
      <c r="AW207" s="19">
        <v>6204.8183633087947</v>
      </c>
      <c r="AX207" s="19">
        <v>10048.779321140952</v>
      </c>
      <c r="AY207" s="22">
        <v>23570.473621172267</v>
      </c>
      <c r="AZ207" s="23">
        <v>2357.0071680893525</v>
      </c>
      <c r="BA207" s="19">
        <v>3509.3325979276219</v>
      </c>
      <c r="BB207" s="19">
        <v>6204.8183633087947</v>
      </c>
      <c r="BC207" s="19">
        <v>10048.779321140952</v>
      </c>
      <c r="BD207" s="22">
        <v>23570.473621172267</v>
      </c>
    </row>
    <row r="208" spans="2:56">
      <c r="B208" s="17" t="s">
        <v>16</v>
      </c>
      <c r="C208" s="18">
        <v>0</v>
      </c>
      <c r="D208" s="19">
        <v>0</v>
      </c>
      <c r="E208" s="19">
        <v>0</v>
      </c>
      <c r="F208" s="19">
        <v>0</v>
      </c>
      <c r="G208" s="20">
        <v>0</v>
      </c>
      <c r="H208" s="21">
        <v>0</v>
      </c>
      <c r="I208" s="19">
        <v>0</v>
      </c>
      <c r="J208" s="19">
        <v>0</v>
      </c>
      <c r="K208" s="19">
        <v>0</v>
      </c>
      <c r="L208" s="22">
        <v>0</v>
      </c>
      <c r="M208" s="18">
        <v>0</v>
      </c>
      <c r="N208" s="19">
        <v>0</v>
      </c>
      <c r="O208" s="19">
        <v>0</v>
      </c>
      <c r="P208" s="19">
        <v>0</v>
      </c>
      <c r="Q208" s="20">
        <v>0</v>
      </c>
      <c r="R208" s="21">
        <v>0</v>
      </c>
      <c r="S208" s="19">
        <v>0</v>
      </c>
      <c r="T208" s="19">
        <v>0</v>
      </c>
      <c r="U208" s="19">
        <v>0</v>
      </c>
      <c r="V208" s="22">
        <v>0</v>
      </c>
      <c r="X208" s="17" t="s">
        <v>16</v>
      </c>
      <c r="Y208" s="18">
        <v>0</v>
      </c>
      <c r="Z208" s="19">
        <v>0</v>
      </c>
      <c r="AA208" s="19">
        <v>0</v>
      </c>
      <c r="AB208" s="19">
        <v>0</v>
      </c>
      <c r="AC208" s="20">
        <v>0</v>
      </c>
      <c r="AD208" s="21">
        <v>0</v>
      </c>
      <c r="AE208" s="19">
        <v>0</v>
      </c>
      <c r="AF208" s="19">
        <v>0</v>
      </c>
      <c r="AG208" s="19">
        <v>0</v>
      </c>
      <c r="AH208" s="22">
        <v>0</v>
      </c>
      <c r="AI208" s="18">
        <v>0</v>
      </c>
      <c r="AJ208" s="19">
        <v>0</v>
      </c>
      <c r="AK208" s="19">
        <v>0</v>
      </c>
      <c r="AL208" s="19">
        <v>0</v>
      </c>
      <c r="AM208" s="20">
        <v>0</v>
      </c>
      <c r="AN208" s="21">
        <v>0</v>
      </c>
      <c r="AO208" s="19">
        <v>0</v>
      </c>
      <c r="AP208" s="19">
        <v>0</v>
      </c>
      <c r="AQ208" s="19">
        <v>0</v>
      </c>
      <c r="AR208" s="22">
        <v>0</v>
      </c>
      <c r="AU208" s="23">
        <v>3535.5107521340292</v>
      </c>
      <c r="AV208" s="19">
        <v>5263.9988968914331</v>
      </c>
      <c r="AW208" s="19">
        <v>9307.2275449631925</v>
      </c>
      <c r="AX208" s="19">
        <v>15073.168981711429</v>
      </c>
      <c r="AY208" s="22">
        <v>35355.710431758402</v>
      </c>
      <c r="AZ208" s="23">
        <v>3535.5107521340292</v>
      </c>
      <c r="BA208" s="19">
        <v>5263.9988968914331</v>
      </c>
      <c r="BB208" s="19">
        <v>9307.2275449631925</v>
      </c>
      <c r="BC208" s="19">
        <v>15073.168981711429</v>
      </c>
      <c r="BD208" s="22">
        <v>35355.710431758402</v>
      </c>
    </row>
    <row r="209" spans="2:56" ht="12.75" thickBot="1">
      <c r="B209" s="24" t="s">
        <v>17</v>
      </c>
      <c r="C209" s="25">
        <v>0</v>
      </c>
      <c r="D209" s="26">
        <v>0</v>
      </c>
      <c r="E209" s="26">
        <v>0</v>
      </c>
      <c r="F209" s="26">
        <v>0</v>
      </c>
      <c r="G209" s="27">
        <v>0</v>
      </c>
      <c r="H209" s="28">
        <v>0</v>
      </c>
      <c r="I209" s="26">
        <v>0</v>
      </c>
      <c r="J209" s="26">
        <v>0</v>
      </c>
      <c r="K209" s="26">
        <v>0</v>
      </c>
      <c r="L209" s="29">
        <v>0</v>
      </c>
      <c r="M209" s="25">
        <v>0</v>
      </c>
      <c r="N209" s="26">
        <v>0</v>
      </c>
      <c r="O209" s="26">
        <v>0</v>
      </c>
      <c r="P209" s="26">
        <v>0</v>
      </c>
      <c r="Q209" s="27">
        <v>0</v>
      </c>
      <c r="R209" s="28">
        <v>0</v>
      </c>
      <c r="S209" s="26">
        <v>0</v>
      </c>
      <c r="T209" s="26">
        <v>0</v>
      </c>
      <c r="U209" s="26">
        <v>0</v>
      </c>
      <c r="V209" s="29">
        <v>0</v>
      </c>
      <c r="X209" s="24" t="s">
        <v>17</v>
      </c>
      <c r="Y209" s="25">
        <v>0</v>
      </c>
      <c r="Z209" s="26">
        <v>0</v>
      </c>
      <c r="AA209" s="26">
        <v>0</v>
      </c>
      <c r="AB209" s="26">
        <v>0</v>
      </c>
      <c r="AC209" s="27">
        <v>0</v>
      </c>
      <c r="AD209" s="28">
        <v>0</v>
      </c>
      <c r="AE209" s="26">
        <v>0</v>
      </c>
      <c r="AF209" s="26">
        <v>0</v>
      </c>
      <c r="AG209" s="26">
        <v>0</v>
      </c>
      <c r="AH209" s="29">
        <v>0</v>
      </c>
      <c r="AI209" s="25">
        <v>0</v>
      </c>
      <c r="AJ209" s="26">
        <v>0</v>
      </c>
      <c r="AK209" s="26">
        <v>0</v>
      </c>
      <c r="AL209" s="26">
        <v>0</v>
      </c>
      <c r="AM209" s="27">
        <v>0</v>
      </c>
      <c r="AN209" s="28">
        <v>0</v>
      </c>
      <c r="AO209" s="26">
        <v>0</v>
      </c>
      <c r="AP209" s="26">
        <v>0</v>
      </c>
      <c r="AQ209" s="26">
        <v>0</v>
      </c>
      <c r="AR209" s="29">
        <v>0</v>
      </c>
      <c r="AU209" s="30">
        <v>5892.5179202233812</v>
      </c>
      <c r="AV209" s="26">
        <v>8773.3314948190546</v>
      </c>
      <c r="AW209" s="26">
        <v>15512.045908271986</v>
      </c>
      <c r="AX209" s="26">
        <v>25121.948302852379</v>
      </c>
      <c r="AY209" s="29">
        <v>58926.184052930665</v>
      </c>
      <c r="AZ209" s="30">
        <v>5892.5179202233812</v>
      </c>
      <c r="BA209" s="26">
        <v>8773.3314948190546</v>
      </c>
      <c r="BB209" s="26">
        <v>15512.045908271986</v>
      </c>
      <c r="BC209" s="26">
        <v>25121.948302852379</v>
      </c>
      <c r="BD209" s="29">
        <v>58926.184052930665</v>
      </c>
    </row>
    <row r="210" spans="2:56" ht="12.75" thickBot="1">
      <c r="B210" s="31"/>
      <c r="C210" s="32"/>
      <c r="D210" s="31"/>
      <c r="E210" s="31"/>
      <c r="F210" s="31"/>
      <c r="G210" s="32"/>
      <c r="H210" s="31"/>
      <c r="I210" s="31"/>
      <c r="J210" s="31"/>
      <c r="K210" s="31"/>
      <c r="L210" s="32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X210" s="31"/>
      <c r="Y210" s="32"/>
      <c r="Z210" s="31"/>
      <c r="AA210" s="31"/>
      <c r="AB210" s="31"/>
      <c r="AC210" s="32"/>
      <c r="AD210" s="31"/>
      <c r="AE210" s="31"/>
      <c r="AF210" s="31"/>
      <c r="AG210" s="31"/>
      <c r="AH210" s="32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</row>
    <row r="211" spans="2:56" ht="13.5" thickBot="1">
      <c r="B211" s="34" t="s">
        <v>18</v>
      </c>
      <c r="C211" s="35">
        <f>SUM(C206:G209)</f>
        <v>-13</v>
      </c>
      <c r="D211" s="35"/>
      <c r="E211" s="36"/>
      <c r="F211" s="36"/>
      <c r="G211" s="36"/>
      <c r="H211" s="35">
        <f>SUM(H206:L209)</f>
        <v>14</v>
      </c>
      <c r="I211" s="35"/>
      <c r="J211" s="38"/>
      <c r="K211" s="38"/>
      <c r="L211" s="34"/>
      <c r="M211" s="35">
        <f>SUM(M206:Q209)</f>
        <v>-13</v>
      </c>
      <c r="N211" s="39" t="str">
        <f>IF(M211=C211,"Pass","Fail")</f>
        <v>Pass</v>
      </c>
      <c r="O211" s="36"/>
      <c r="P211" s="36"/>
      <c r="Q211" s="36"/>
      <c r="R211" s="35">
        <f>SUM(R206:V209)</f>
        <v>14</v>
      </c>
      <c r="S211" s="39" t="str">
        <f>IF(R211=H211,"Pass","Fail")</f>
        <v>Pass</v>
      </c>
      <c r="T211" s="36"/>
      <c r="U211" s="36"/>
      <c r="V211" s="36"/>
      <c r="W211" s="36"/>
      <c r="X211" s="34" t="s">
        <v>18</v>
      </c>
      <c r="Y211" s="35">
        <f>SUM(Y206:AC209)</f>
        <v>0</v>
      </c>
      <c r="Z211" s="35"/>
      <c r="AA211" s="36"/>
      <c r="AB211" s="36"/>
      <c r="AC211" s="36"/>
      <c r="AD211" s="35">
        <f>SUM(AD206:AH209)</f>
        <v>0</v>
      </c>
      <c r="AE211" s="35"/>
      <c r="AF211" s="38"/>
      <c r="AG211" s="38"/>
      <c r="AH211" s="34"/>
      <c r="AI211" s="35">
        <f>SUM(AI206:AM209)</f>
        <v>0</v>
      </c>
      <c r="AJ211" s="39" t="str">
        <f>IF(AI211=Y211,"Pass","Fail")</f>
        <v>Pass</v>
      </c>
      <c r="AK211" s="36"/>
      <c r="AL211" s="36"/>
      <c r="AM211" s="36"/>
      <c r="AN211" s="35">
        <f>SUM(AN206:AR209)</f>
        <v>0</v>
      </c>
      <c r="AO211" s="39" t="str">
        <f>IF(AN211=AD211,"Pass","Fail")</f>
        <v>Pass</v>
      </c>
      <c r="AP211" s="36"/>
      <c r="AQ211" s="36"/>
      <c r="AR211" s="36"/>
      <c r="AU211"/>
      <c r="AV211"/>
      <c r="AW211"/>
      <c r="AX211"/>
      <c r="AY211"/>
      <c r="AZ211"/>
      <c r="BA211"/>
      <c r="BB211"/>
      <c r="BC211"/>
      <c r="BD211"/>
    </row>
    <row r="212" spans="2:56" ht="13.5" thickBot="1">
      <c r="B212" s="40" t="s">
        <v>20</v>
      </c>
      <c r="C212" s="41">
        <f>SUM(C206:E209)</f>
        <v>0</v>
      </c>
      <c r="D212" s="42">
        <f>IFERROR(SUM(C206:E209)/SUM(C206:G209),0)</f>
        <v>0</v>
      </c>
      <c r="E212" s="43"/>
      <c r="F212" s="43"/>
      <c r="G212" s="43"/>
      <c r="H212" s="42"/>
      <c r="I212" s="42"/>
      <c r="J212" s="43"/>
      <c r="K212" s="43"/>
      <c r="L212" s="43"/>
      <c r="M212" s="41">
        <f>SUM(M206:N209)</f>
        <v>0</v>
      </c>
      <c r="N212" s="42">
        <f>IFERROR(SUM(M206:N209)/SUM(M206:Q209),0)</f>
        <v>0</v>
      </c>
      <c r="O212" s="39" t="str">
        <f>IF(N212&lt;=D212,"Pass","Fail")</f>
        <v>Pass</v>
      </c>
      <c r="P212" s="43"/>
      <c r="Q212" s="43"/>
      <c r="R212" s="42"/>
      <c r="S212" s="43"/>
      <c r="T212" s="43"/>
      <c r="U212" s="43"/>
      <c r="V212" s="43"/>
      <c r="W212" s="43"/>
      <c r="X212" s="40" t="s">
        <v>20</v>
      </c>
      <c r="Y212" s="41">
        <f>SUM(Y206:AA209)</f>
        <v>0</v>
      </c>
      <c r="Z212" s="42">
        <f>IFERROR(SUM(Y206:AA209)/SUM(Y206:AC209),0)</f>
        <v>0</v>
      </c>
      <c r="AA212" s="43"/>
      <c r="AB212" s="43"/>
      <c r="AC212" s="43"/>
      <c r="AD212" s="42"/>
      <c r="AE212" s="43"/>
      <c r="AF212" s="43"/>
      <c r="AG212" s="43"/>
      <c r="AH212" s="43"/>
      <c r="AI212" s="41">
        <f>SUM(AI206:AJ209)</f>
        <v>0</v>
      </c>
      <c r="AJ212" s="42">
        <f>IFERROR(SUM(AI206:AJ209)/SUM(AI206:AM209),0)</f>
        <v>0</v>
      </c>
      <c r="AK212" s="39" t="str">
        <f>IF(AJ212&lt;=Z212,"Pass","Fail")</f>
        <v>Pass</v>
      </c>
      <c r="AL212" s="43"/>
      <c r="AM212" s="43"/>
      <c r="AN212" s="42"/>
      <c r="AO212" s="43"/>
      <c r="AP212" s="43"/>
      <c r="AQ212" s="43"/>
      <c r="AR212" s="43"/>
      <c r="AU212"/>
      <c r="AV212"/>
      <c r="AW212"/>
      <c r="AX212"/>
      <c r="AY212"/>
      <c r="AZ212"/>
      <c r="BA212"/>
      <c r="BB212"/>
      <c r="BC212"/>
      <c r="BD212"/>
    </row>
    <row r="213" spans="2:56">
      <c r="B213" s="37" t="s">
        <v>19</v>
      </c>
      <c r="C213" s="36">
        <f>SUMPRODUCT(C206:G209,AU206:AY209)</f>
        <v>-205646.71381531775</v>
      </c>
      <c r="M213" s="36">
        <f>SUMPRODUCT(M206:Q209,AZ206:BD209)</f>
        <v>-195560.93793262378</v>
      </c>
      <c r="X213" s="37" t="s">
        <v>19</v>
      </c>
      <c r="Y213" s="36">
        <f>SUMPRODUCT(Y206:AC209,AU206:AY209)</f>
        <v>0</v>
      </c>
      <c r="AI213" s="36">
        <f>SUMPRODUCT(AI206:AM209,AZ206:BD209)</f>
        <v>0</v>
      </c>
      <c r="AU213" s="49"/>
      <c r="AZ213" s="49"/>
    </row>
    <row r="214" spans="2:56" s="33" customFormat="1" ht="12.75" thickBot="1">
      <c r="B214" s="31"/>
      <c r="C214" s="32"/>
      <c r="D214" s="31"/>
      <c r="E214" s="31"/>
      <c r="F214" s="31"/>
      <c r="G214" s="32"/>
      <c r="H214" s="31"/>
      <c r="I214" s="31"/>
      <c r="J214" s="31"/>
      <c r="K214" s="31"/>
      <c r="L214" s="32" t="s">
        <v>23</v>
      </c>
      <c r="M214" s="50">
        <f>SUMPRODUCT(R206:V209,AZ206:BD209)+SUMPRODUCT(M206:Q209,AZ206:BD209)</f>
        <v>-172462.26768534811</v>
      </c>
      <c r="X214" s="31"/>
      <c r="Y214" s="32"/>
      <c r="Z214" s="31"/>
      <c r="AA214" s="31"/>
      <c r="AB214" s="31"/>
      <c r="AC214" s="32"/>
      <c r="AD214" s="31"/>
      <c r="AE214" s="31"/>
      <c r="AF214" s="31"/>
      <c r="AG214" s="31"/>
      <c r="AH214" s="32" t="s">
        <v>23</v>
      </c>
      <c r="AI214" s="50">
        <f>SUMPRODUCT(AN206:AR209,AZ206:BD209)+SUMPRODUCT(AI206:AM209,AZ206:BD209)</f>
        <v>0</v>
      </c>
    </row>
    <row r="215" spans="2:56" ht="13.5" thickBot="1">
      <c r="B215" s="3" t="s">
        <v>37</v>
      </c>
      <c r="C215" s="4"/>
      <c r="D215" s="4"/>
      <c r="E215" s="4"/>
      <c r="F215" s="5"/>
      <c r="L215"/>
      <c r="X215" s="3" t="s">
        <v>37</v>
      </c>
      <c r="Y215" s="4"/>
      <c r="Z215" s="4"/>
      <c r="AA215" s="4"/>
      <c r="AB215" s="5"/>
      <c r="AH215"/>
    </row>
    <row r="216" spans="2:56" ht="12.75" thickBot="1"/>
    <row r="217" spans="2:56">
      <c r="B217" s="165"/>
      <c r="C217" s="169" t="s">
        <v>3</v>
      </c>
      <c r="D217" s="169"/>
      <c r="E217" s="169"/>
      <c r="F217" s="169"/>
      <c r="G217" s="169"/>
      <c r="H217" s="169"/>
      <c r="I217" s="169"/>
      <c r="J217" s="169"/>
      <c r="K217" s="169"/>
      <c r="L217" s="169"/>
      <c r="M217" s="169" t="s">
        <v>4</v>
      </c>
      <c r="N217" s="169"/>
      <c r="O217" s="169"/>
      <c r="P217" s="169"/>
      <c r="Q217" s="169"/>
      <c r="R217" s="169"/>
      <c r="S217" s="169"/>
      <c r="T217" s="169"/>
      <c r="U217" s="169"/>
      <c r="V217" s="169"/>
      <c r="X217" s="165"/>
      <c r="Y217" s="169" t="s">
        <v>3</v>
      </c>
      <c r="Z217" s="169"/>
      <c r="AA217" s="169"/>
      <c r="AB217" s="169"/>
      <c r="AC217" s="169"/>
      <c r="AD217" s="169"/>
      <c r="AE217" s="169"/>
      <c r="AF217" s="169"/>
      <c r="AG217" s="169"/>
      <c r="AH217" s="169"/>
      <c r="AI217" s="169" t="s">
        <v>4</v>
      </c>
      <c r="AJ217" s="169"/>
      <c r="AK217" s="169"/>
      <c r="AL217" s="169"/>
      <c r="AM217" s="169"/>
      <c r="AN217" s="169"/>
      <c r="AO217" s="169"/>
      <c r="AP217" s="169"/>
      <c r="AQ217" s="169"/>
      <c r="AR217" s="169"/>
      <c r="AU217" s="170" t="s">
        <v>5</v>
      </c>
      <c r="AV217" s="169"/>
      <c r="AW217" s="169"/>
      <c r="AX217" s="169"/>
      <c r="AY217" s="169"/>
      <c r="AZ217" s="169"/>
      <c r="BA217" s="169"/>
      <c r="BB217" s="169"/>
      <c r="BC217" s="169"/>
      <c r="BD217" s="171"/>
    </row>
    <row r="218" spans="2:56">
      <c r="B218" s="166"/>
      <c r="C218" s="173" t="s">
        <v>6</v>
      </c>
      <c r="D218" s="173"/>
      <c r="E218" s="173"/>
      <c r="F218" s="173"/>
      <c r="G218" s="174"/>
      <c r="H218" s="172" t="s">
        <v>7</v>
      </c>
      <c r="I218" s="173"/>
      <c r="J218" s="173"/>
      <c r="K218" s="173"/>
      <c r="L218" s="175"/>
      <c r="M218" s="173" t="s">
        <v>6</v>
      </c>
      <c r="N218" s="173"/>
      <c r="O218" s="173"/>
      <c r="P218" s="173"/>
      <c r="Q218" s="174"/>
      <c r="R218" s="172" t="s">
        <v>7</v>
      </c>
      <c r="S218" s="173"/>
      <c r="T218" s="173"/>
      <c r="U218" s="173"/>
      <c r="V218" s="175"/>
      <c r="X218" s="166"/>
      <c r="Y218" s="173" t="s">
        <v>6</v>
      </c>
      <c r="Z218" s="173"/>
      <c r="AA218" s="173"/>
      <c r="AB218" s="173"/>
      <c r="AC218" s="174"/>
      <c r="AD218" s="172" t="s">
        <v>7</v>
      </c>
      <c r="AE218" s="173"/>
      <c r="AF218" s="173"/>
      <c r="AG218" s="173"/>
      <c r="AH218" s="175"/>
      <c r="AI218" s="173" t="s">
        <v>6</v>
      </c>
      <c r="AJ218" s="173"/>
      <c r="AK218" s="173"/>
      <c r="AL218" s="173"/>
      <c r="AM218" s="174"/>
      <c r="AN218" s="172" t="s">
        <v>7</v>
      </c>
      <c r="AO218" s="173"/>
      <c r="AP218" s="173"/>
      <c r="AQ218" s="173"/>
      <c r="AR218" s="175"/>
      <c r="AU218" s="176" t="s">
        <v>3</v>
      </c>
      <c r="AV218" s="173"/>
      <c r="AW218" s="173"/>
      <c r="AX218" s="173"/>
      <c r="AY218" s="174"/>
      <c r="AZ218" s="173" t="s">
        <v>8</v>
      </c>
      <c r="BA218" s="173"/>
      <c r="BB218" s="173"/>
      <c r="BC218" s="173"/>
      <c r="BD218" s="175"/>
    </row>
    <row r="219" spans="2:56">
      <c r="B219" s="167"/>
      <c r="C219" s="6" t="s">
        <v>9</v>
      </c>
      <c r="D219" s="7" t="s">
        <v>10</v>
      </c>
      <c r="E219" s="7" t="s">
        <v>11</v>
      </c>
      <c r="F219" s="7" t="s">
        <v>12</v>
      </c>
      <c r="G219" s="7" t="s">
        <v>13</v>
      </c>
      <c r="H219" s="7" t="s">
        <v>9</v>
      </c>
      <c r="I219" s="7" t="s">
        <v>10</v>
      </c>
      <c r="J219" s="7" t="s">
        <v>11</v>
      </c>
      <c r="K219" s="7" t="s">
        <v>12</v>
      </c>
      <c r="L219" s="8" t="s">
        <v>13</v>
      </c>
      <c r="M219" s="6" t="s">
        <v>9</v>
      </c>
      <c r="N219" s="7" t="s">
        <v>10</v>
      </c>
      <c r="O219" s="7" t="s">
        <v>11</v>
      </c>
      <c r="P219" s="7" t="s">
        <v>12</v>
      </c>
      <c r="Q219" s="7" t="s">
        <v>13</v>
      </c>
      <c r="R219" s="7" t="s">
        <v>9</v>
      </c>
      <c r="S219" s="7" t="s">
        <v>10</v>
      </c>
      <c r="T219" s="7" t="s">
        <v>11</v>
      </c>
      <c r="U219" s="7" t="s">
        <v>12</v>
      </c>
      <c r="V219" s="8" t="s">
        <v>13</v>
      </c>
      <c r="X219" s="167"/>
      <c r="Y219" s="6" t="s">
        <v>9</v>
      </c>
      <c r="Z219" s="7" t="s">
        <v>10</v>
      </c>
      <c r="AA219" s="7" t="s">
        <v>11</v>
      </c>
      <c r="AB219" s="7" t="s">
        <v>12</v>
      </c>
      <c r="AC219" s="7" t="s">
        <v>13</v>
      </c>
      <c r="AD219" s="7" t="s">
        <v>9</v>
      </c>
      <c r="AE219" s="7" t="s">
        <v>10</v>
      </c>
      <c r="AF219" s="7" t="s">
        <v>11</v>
      </c>
      <c r="AG219" s="7" t="s">
        <v>12</v>
      </c>
      <c r="AH219" s="8" t="s">
        <v>13</v>
      </c>
      <c r="AI219" s="6" t="s">
        <v>9</v>
      </c>
      <c r="AJ219" s="7" t="s">
        <v>10</v>
      </c>
      <c r="AK219" s="7" t="s">
        <v>11</v>
      </c>
      <c r="AL219" s="7" t="s">
        <v>12</v>
      </c>
      <c r="AM219" s="7" t="s">
        <v>13</v>
      </c>
      <c r="AN219" s="7" t="s">
        <v>9</v>
      </c>
      <c r="AO219" s="7" t="s">
        <v>10</v>
      </c>
      <c r="AP219" s="7" t="s">
        <v>11</v>
      </c>
      <c r="AQ219" s="7" t="s">
        <v>12</v>
      </c>
      <c r="AR219" s="8" t="s">
        <v>13</v>
      </c>
      <c r="AU219" s="9" t="s">
        <v>9</v>
      </c>
      <c r="AV219" s="7" t="s">
        <v>10</v>
      </c>
      <c r="AW219" s="7" t="s">
        <v>11</v>
      </c>
      <c r="AX219" s="7" t="s">
        <v>12</v>
      </c>
      <c r="AY219" s="7" t="s">
        <v>13</v>
      </c>
      <c r="AZ219" s="6" t="s">
        <v>9</v>
      </c>
      <c r="BA219" s="7" t="s">
        <v>10</v>
      </c>
      <c r="BB219" s="7" t="s">
        <v>11</v>
      </c>
      <c r="BC219" s="7" t="s">
        <v>12</v>
      </c>
      <c r="BD219" s="8" t="s">
        <v>13</v>
      </c>
    </row>
    <row r="220" spans="2:56">
      <c r="B220" s="10" t="s">
        <v>14</v>
      </c>
      <c r="C220" s="11">
        <v>0</v>
      </c>
      <c r="D220" s="12">
        <v>0</v>
      </c>
      <c r="E220" s="12">
        <v>0</v>
      </c>
      <c r="F220" s="12">
        <v>0</v>
      </c>
      <c r="G220" s="13">
        <v>0</v>
      </c>
      <c r="H220" s="14">
        <v>0</v>
      </c>
      <c r="I220" s="12">
        <v>0</v>
      </c>
      <c r="J220" s="12">
        <v>0</v>
      </c>
      <c r="K220" s="12">
        <v>0</v>
      </c>
      <c r="L220" s="15">
        <v>0</v>
      </c>
      <c r="M220" s="11">
        <v>0</v>
      </c>
      <c r="N220" s="12">
        <v>0</v>
      </c>
      <c r="O220" s="12">
        <v>0</v>
      </c>
      <c r="P220" s="12">
        <v>0</v>
      </c>
      <c r="Q220" s="13">
        <v>0</v>
      </c>
      <c r="R220" s="14">
        <v>0</v>
      </c>
      <c r="S220" s="12">
        <v>0</v>
      </c>
      <c r="T220" s="12">
        <v>0</v>
      </c>
      <c r="U220" s="12">
        <v>0</v>
      </c>
      <c r="V220" s="15">
        <v>0</v>
      </c>
      <c r="X220" s="10" t="s">
        <v>14</v>
      </c>
      <c r="Y220" s="11">
        <v>0</v>
      </c>
      <c r="Z220" s="12">
        <v>0</v>
      </c>
      <c r="AA220" s="12">
        <v>0</v>
      </c>
      <c r="AB220" s="12">
        <v>0</v>
      </c>
      <c r="AC220" s="13">
        <v>0</v>
      </c>
      <c r="AD220" s="14">
        <v>0</v>
      </c>
      <c r="AE220" s="12">
        <v>0</v>
      </c>
      <c r="AF220" s="12">
        <v>0</v>
      </c>
      <c r="AG220" s="12">
        <v>0</v>
      </c>
      <c r="AH220" s="15">
        <v>0</v>
      </c>
      <c r="AI220" s="11">
        <v>0</v>
      </c>
      <c r="AJ220" s="12">
        <v>0</v>
      </c>
      <c r="AK220" s="12">
        <v>0</v>
      </c>
      <c r="AL220" s="12">
        <v>0</v>
      </c>
      <c r="AM220" s="13">
        <v>0</v>
      </c>
      <c r="AN220" s="14">
        <v>0</v>
      </c>
      <c r="AO220" s="12">
        <v>0</v>
      </c>
      <c r="AP220" s="12">
        <v>0</v>
      </c>
      <c r="AQ220" s="12">
        <v>0</v>
      </c>
      <c r="AR220" s="15">
        <v>0</v>
      </c>
      <c r="AU220" s="16">
        <v>269.65690150262674</v>
      </c>
      <c r="AV220" s="12">
        <v>1159.788279963394</v>
      </c>
      <c r="AW220" s="12">
        <v>3347.4426713837215</v>
      </c>
      <c r="AX220" s="12">
        <v>7492.898058689776</v>
      </c>
      <c r="AY220" s="15">
        <v>14256.432424807726</v>
      </c>
      <c r="AZ220" s="16">
        <v>4229.8947353550675</v>
      </c>
      <c r="BA220" s="12">
        <v>6297.8626800770253</v>
      </c>
      <c r="BB220" s="12">
        <v>11135.192495010417</v>
      </c>
      <c r="BC220" s="12">
        <v>18033.580602851878</v>
      </c>
      <c r="BD220" s="15">
        <v>42299.668677224188</v>
      </c>
    </row>
    <row r="221" spans="2:56">
      <c r="B221" s="17" t="s">
        <v>15</v>
      </c>
      <c r="C221" s="18">
        <v>0</v>
      </c>
      <c r="D221" s="19">
        <v>0</v>
      </c>
      <c r="E221" s="19">
        <v>0</v>
      </c>
      <c r="F221" s="19">
        <v>-1</v>
      </c>
      <c r="G221" s="20">
        <v>-6</v>
      </c>
      <c r="H221" s="21">
        <v>7</v>
      </c>
      <c r="I221" s="19">
        <v>0</v>
      </c>
      <c r="J221" s="19">
        <v>0</v>
      </c>
      <c r="K221" s="19">
        <v>0</v>
      </c>
      <c r="L221" s="22">
        <v>0</v>
      </c>
      <c r="M221" s="18">
        <v>0</v>
      </c>
      <c r="N221" s="19">
        <v>0</v>
      </c>
      <c r="O221" s="19">
        <v>-1</v>
      </c>
      <c r="P221" s="19">
        <v>-1</v>
      </c>
      <c r="Q221" s="20">
        <v>-6</v>
      </c>
      <c r="R221" s="21">
        <v>8</v>
      </c>
      <c r="S221" s="19">
        <v>0</v>
      </c>
      <c r="T221" s="19">
        <v>0</v>
      </c>
      <c r="U221" s="19">
        <v>0</v>
      </c>
      <c r="V221" s="22">
        <v>0</v>
      </c>
      <c r="X221" s="17" t="s">
        <v>15</v>
      </c>
      <c r="Y221" s="18">
        <v>0</v>
      </c>
      <c r="Z221" s="19">
        <v>0</v>
      </c>
      <c r="AA221" s="19">
        <v>-2</v>
      </c>
      <c r="AB221" s="19">
        <v>0</v>
      </c>
      <c r="AC221" s="20">
        <v>0</v>
      </c>
      <c r="AD221" s="21">
        <v>0</v>
      </c>
      <c r="AE221" s="19">
        <v>2</v>
      </c>
      <c r="AF221" s="19">
        <v>0</v>
      </c>
      <c r="AG221" s="19">
        <v>0</v>
      </c>
      <c r="AH221" s="22">
        <v>0</v>
      </c>
      <c r="AI221" s="18">
        <v>0</v>
      </c>
      <c r="AJ221" s="19">
        <v>0</v>
      </c>
      <c r="AK221" s="19">
        <v>-1</v>
      </c>
      <c r="AL221" s="19">
        <v>0</v>
      </c>
      <c r="AM221" s="20">
        <v>0</v>
      </c>
      <c r="AN221" s="21">
        <v>0</v>
      </c>
      <c r="AO221" s="19">
        <v>1</v>
      </c>
      <c r="AP221" s="19">
        <v>0</v>
      </c>
      <c r="AQ221" s="19">
        <v>0</v>
      </c>
      <c r="AR221" s="22">
        <v>0</v>
      </c>
      <c r="AU221" s="23">
        <v>385.22414500375248</v>
      </c>
      <c r="AV221" s="19">
        <v>1656.8403999477059</v>
      </c>
      <c r="AW221" s="19">
        <v>4782.0609591196016</v>
      </c>
      <c r="AX221" s="19">
        <v>10704.140083842538</v>
      </c>
      <c r="AY221" s="22">
        <v>20366.332035439609</v>
      </c>
      <c r="AZ221" s="23">
        <v>6042.7067647929534</v>
      </c>
      <c r="BA221" s="19">
        <v>8996.9466858243213</v>
      </c>
      <c r="BB221" s="19">
        <v>15907.417850014881</v>
      </c>
      <c r="BC221" s="19">
        <v>25762.258004074112</v>
      </c>
      <c r="BD221" s="22">
        <v>60428.098110320272</v>
      </c>
    </row>
    <row r="222" spans="2:56">
      <c r="B222" s="17" t="s">
        <v>16</v>
      </c>
      <c r="C222" s="18">
        <v>0</v>
      </c>
      <c r="D222" s="19">
        <v>0</v>
      </c>
      <c r="E222" s="19">
        <v>0</v>
      </c>
      <c r="F222" s="19">
        <v>0</v>
      </c>
      <c r="G222" s="20">
        <v>0</v>
      </c>
      <c r="H222" s="21">
        <v>0</v>
      </c>
      <c r="I222" s="19">
        <v>0</v>
      </c>
      <c r="J222" s="19">
        <v>0</v>
      </c>
      <c r="K222" s="19">
        <v>0</v>
      </c>
      <c r="L222" s="22">
        <v>0</v>
      </c>
      <c r="M222" s="18">
        <v>0</v>
      </c>
      <c r="N222" s="19">
        <v>0</v>
      </c>
      <c r="O222" s="19">
        <v>0</v>
      </c>
      <c r="P222" s="19">
        <v>0</v>
      </c>
      <c r="Q222" s="20">
        <v>0</v>
      </c>
      <c r="R222" s="21">
        <v>0</v>
      </c>
      <c r="S222" s="19">
        <v>0</v>
      </c>
      <c r="T222" s="19">
        <v>0</v>
      </c>
      <c r="U222" s="19">
        <v>0</v>
      </c>
      <c r="V222" s="22">
        <v>0</v>
      </c>
      <c r="X222" s="17" t="s">
        <v>16</v>
      </c>
      <c r="Y222" s="18">
        <v>0</v>
      </c>
      <c r="Z222" s="19">
        <v>0</v>
      </c>
      <c r="AA222" s="19">
        <v>0</v>
      </c>
      <c r="AB222" s="19">
        <v>0</v>
      </c>
      <c r="AC222" s="20">
        <v>0</v>
      </c>
      <c r="AD222" s="21">
        <v>0</v>
      </c>
      <c r="AE222" s="19">
        <v>0</v>
      </c>
      <c r="AF222" s="19">
        <v>0</v>
      </c>
      <c r="AG222" s="19">
        <v>0</v>
      </c>
      <c r="AH222" s="22">
        <v>0</v>
      </c>
      <c r="AI222" s="18">
        <v>0</v>
      </c>
      <c r="AJ222" s="19">
        <v>0</v>
      </c>
      <c r="AK222" s="19">
        <v>0</v>
      </c>
      <c r="AL222" s="19">
        <v>-1</v>
      </c>
      <c r="AM222" s="20">
        <v>0</v>
      </c>
      <c r="AN222" s="21">
        <v>0</v>
      </c>
      <c r="AO222" s="19">
        <v>0</v>
      </c>
      <c r="AP222" s="19">
        <v>1</v>
      </c>
      <c r="AQ222" s="19">
        <v>0</v>
      </c>
      <c r="AR222" s="22">
        <v>0</v>
      </c>
      <c r="AU222" s="23">
        <v>577.83621750562872</v>
      </c>
      <c r="AV222" s="19">
        <v>2485.2605999215589</v>
      </c>
      <c r="AW222" s="19">
        <v>7173.0914386794029</v>
      </c>
      <c r="AX222" s="19">
        <v>16056.210125763808</v>
      </c>
      <c r="AY222" s="22">
        <v>30549.498053159416</v>
      </c>
      <c r="AZ222" s="23">
        <v>9064.0601471894297</v>
      </c>
      <c r="BA222" s="19">
        <v>13495.420028736482</v>
      </c>
      <c r="BB222" s="19">
        <v>23861.126775022323</v>
      </c>
      <c r="BC222" s="19">
        <v>38643.387006111167</v>
      </c>
      <c r="BD222" s="22">
        <v>90642.147165480405</v>
      </c>
    </row>
    <row r="223" spans="2:56" ht="12.75" thickBot="1">
      <c r="B223" s="24" t="s">
        <v>17</v>
      </c>
      <c r="C223" s="25">
        <v>0</v>
      </c>
      <c r="D223" s="26">
        <v>0</v>
      </c>
      <c r="E223" s="26">
        <v>0</v>
      </c>
      <c r="F223" s="26">
        <v>-1</v>
      </c>
      <c r="G223" s="27">
        <v>0</v>
      </c>
      <c r="H223" s="28">
        <v>1</v>
      </c>
      <c r="I223" s="26">
        <v>0</v>
      </c>
      <c r="J223" s="26">
        <v>0</v>
      </c>
      <c r="K223" s="26">
        <v>0</v>
      </c>
      <c r="L223" s="29">
        <v>0</v>
      </c>
      <c r="M223" s="25">
        <v>0</v>
      </c>
      <c r="N223" s="26">
        <v>0</v>
      </c>
      <c r="O223" s="26">
        <v>0</v>
      </c>
      <c r="P223" s="26">
        <v>0</v>
      </c>
      <c r="Q223" s="27">
        <v>0</v>
      </c>
      <c r="R223" s="28">
        <v>0</v>
      </c>
      <c r="S223" s="26">
        <v>0</v>
      </c>
      <c r="T223" s="26">
        <v>0</v>
      </c>
      <c r="U223" s="26">
        <v>0</v>
      </c>
      <c r="V223" s="29">
        <v>0</v>
      </c>
      <c r="X223" s="24" t="s">
        <v>17</v>
      </c>
      <c r="Y223" s="25">
        <v>0</v>
      </c>
      <c r="Z223" s="26">
        <v>0</v>
      </c>
      <c r="AA223" s="26">
        <v>0</v>
      </c>
      <c r="AB223" s="26">
        <v>0</v>
      </c>
      <c r="AC223" s="27">
        <v>0</v>
      </c>
      <c r="AD223" s="28">
        <v>0</v>
      </c>
      <c r="AE223" s="26">
        <v>0</v>
      </c>
      <c r="AF223" s="26">
        <v>0</v>
      </c>
      <c r="AG223" s="26">
        <v>0</v>
      </c>
      <c r="AH223" s="29">
        <v>0</v>
      </c>
      <c r="AI223" s="25">
        <v>0</v>
      </c>
      <c r="AJ223" s="26">
        <v>0</v>
      </c>
      <c r="AK223" s="26">
        <v>0</v>
      </c>
      <c r="AL223" s="26">
        <v>0</v>
      </c>
      <c r="AM223" s="27">
        <v>0</v>
      </c>
      <c r="AN223" s="28">
        <v>0</v>
      </c>
      <c r="AO223" s="26">
        <v>0</v>
      </c>
      <c r="AP223" s="26">
        <v>0</v>
      </c>
      <c r="AQ223" s="26">
        <v>0</v>
      </c>
      <c r="AR223" s="29">
        <v>0</v>
      </c>
      <c r="AU223" s="30">
        <v>963.06036250938121</v>
      </c>
      <c r="AV223" s="26">
        <v>4142.1009998692643</v>
      </c>
      <c r="AW223" s="26">
        <v>11955.152397799005</v>
      </c>
      <c r="AX223" s="26">
        <v>26760.350209606346</v>
      </c>
      <c r="AY223" s="29">
        <v>50915.830088599025</v>
      </c>
      <c r="AZ223" s="30">
        <v>15106.766911982384</v>
      </c>
      <c r="BA223" s="26">
        <v>22492.366714560805</v>
      </c>
      <c r="BB223" s="26">
        <v>39768.544625037204</v>
      </c>
      <c r="BC223" s="26">
        <v>64405.645010185282</v>
      </c>
      <c r="BD223" s="29">
        <v>151070.24527580067</v>
      </c>
    </row>
    <row r="224" spans="2:56" ht="12.75" thickBot="1">
      <c r="B224" s="31"/>
      <c r="C224" s="32"/>
      <c r="D224" s="31"/>
      <c r="E224" s="31"/>
      <c r="F224" s="31"/>
      <c r="G224" s="32"/>
      <c r="H224" s="31"/>
      <c r="I224" s="31"/>
      <c r="J224" s="31"/>
      <c r="K224" s="31"/>
      <c r="L224" s="32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X224" s="31"/>
      <c r="Y224" s="32"/>
      <c r="Z224" s="31"/>
      <c r="AA224" s="31"/>
      <c r="AB224" s="31"/>
      <c r="AC224" s="32"/>
      <c r="AD224" s="31"/>
      <c r="AE224" s="31"/>
      <c r="AF224" s="31"/>
      <c r="AG224" s="31"/>
      <c r="AH224" s="32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</row>
    <row r="225" spans="2:56" ht="13.5" thickBot="1">
      <c r="B225" s="34" t="s">
        <v>18</v>
      </c>
      <c r="C225" s="35">
        <f>SUM(C220:G223)</f>
        <v>-8</v>
      </c>
      <c r="D225" s="35"/>
      <c r="E225" s="36"/>
      <c r="F225" s="36"/>
      <c r="G225" s="36"/>
      <c r="H225" s="35">
        <f>SUM(H220:L223)</f>
        <v>8</v>
      </c>
      <c r="I225" s="35"/>
      <c r="J225" s="38"/>
      <c r="K225" s="38"/>
      <c r="L225" s="34"/>
      <c r="M225" s="35">
        <f>SUM(M220:Q223)</f>
        <v>-8</v>
      </c>
      <c r="N225" s="39" t="str">
        <f>IF(M225=C225,"Pass","Fail")</f>
        <v>Pass</v>
      </c>
      <c r="O225" s="36"/>
      <c r="P225" s="36"/>
      <c r="Q225" s="36"/>
      <c r="R225" s="35">
        <f>SUM(R220:V223)</f>
        <v>8</v>
      </c>
      <c r="S225" s="39" t="str">
        <f>IF(R225=H225,"Pass","Fail")</f>
        <v>Pass</v>
      </c>
      <c r="T225" s="36"/>
      <c r="U225" s="36"/>
      <c r="V225" s="36"/>
      <c r="W225" s="36"/>
      <c r="X225" s="34" t="s">
        <v>18</v>
      </c>
      <c r="Y225" s="35">
        <f>SUM(Y220:AC223)</f>
        <v>-2</v>
      </c>
      <c r="Z225" s="35"/>
      <c r="AA225" s="36"/>
      <c r="AB225" s="36"/>
      <c r="AC225" s="36"/>
      <c r="AD225" s="35">
        <f>SUM(AD220:AH223)</f>
        <v>2</v>
      </c>
      <c r="AE225" s="35"/>
      <c r="AF225" s="38"/>
      <c r="AG225" s="38"/>
      <c r="AH225" s="34"/>
      <c r="AI225" s="35">
        <f>SUM(AI220:AM223)</f>
        <v>-2</v>
      </c>
      <c r="AJ225" s="39" t="str">
        <f>IF(AI225=Y225,"Pass","Fail")</f>
        <v>Pass</v>
      </c>
      <c r="AK225" s="36"/>
      <c r="AL225" s="36"/>
      <c r="AM225" s="36"/>
      <c r="AN225" s="35">
        <f>SUM(AN220:AR223)</f>
        <v>2</v>
      </c>
      <c r="AO225" s="39" t="str">
        <f>IF(AN225=AD225,"Pass","Fail")</f>
        <v>Pass</v>
      </c>
      <c r="AP225" s="36"/>
      <c r="AQ225" s="36"/>
      <c r="AR225" s="36"/>
      <c r="AU225"/>
      <c r="AV225"/>
      <c r="AW225"/>
      <c r="AX225"/>
      <c r="AY225"/>
      <c r="AZ225"/>
      <c r="BA225"/>
      <c r="BB225"/>
      <c r="BC225"/>
      <c r="BD225"/>
    </row>
    <row r="226" spans="2:56" ht="13.5" thickBot="1">
      <c r="B226" s="40" t="s">
        <v>20</v>
      </c>
      <c r="C226" s="41">
        <f>SUM(C220:E223)</f>
        <v>0</v>
      </c>
      <c r="D226" s="42">
        <f>IFERROR(SUM(C220:E223)/SUM(C220:G223),0)</f>
        <v>0</v>
      </c>
      <c r="E226" s="43"/>
      <c r="F226" s="43"/>
      <c r="G226" s="43"/>
      <c r="H226" s="42"/>
      <c r="I226" s="42"/>
      <c r="J226" s="43"/>
      <c r="K226" s="43"/>
      <c r="L226" s="43"/>
      <c r="M226" s="41">
        <f>SUM(M220:N223)</f>
        <v>0</v>
      </c>
      <c r="N226" s="42">
        <f>IFERROR(SUM(M220:O223)/SUM(M220:Q223),0)</f>
        <v>0.125</v>
      </c>
      <c r="O226" s="39" t="str">
        <f>IF(N226&lt;=D226,"Pass","Fail")</f>
        <v>Fail</v>
      </c>
      <c r="P226" s="43"/>
      <c r="Q226" s="43"/>
      <c r="R226" s="42"/>
      <c r="S226" s="43"/>
      <c r="T226" s="43"/>
      <c r="U226" s="43"/>
      <c r="V226" s="43"/>
      <c r="W226" s="43"/>
      <c r="X226" s="40" t="s">
        <v>20</v>
      </c>
      <c r="Y226" s="41">
        <f>SUM(Y220:AA223)</f>
        <v>-2</v>
      </c>
      <c r="Z226" s="42">
        <f>IFERROR(SUM(Y220:AA223)/SUM(Y220:AC223),0)</f>
        <v>1</v>
      </c>
      <c r="AA226" s="43"/>
      <c r="AB226" s="43"/>
      <c r="AC226" s="43"/>
      <c r="AD226" s="42"/>
      <c r="AE226" s="43"/>
      <c r="AF226" s="43"/>
      <c r="AG226" s="43"/>
      <c r="AH226" s="43"/>
      <c r="AI226" s="41">
        <f>SUM(AI220:AJ223)</f>
        <v>0</v>
      </c>
      <c r="AJ226" s="42">
        <f>IFERROR(SUM(AI220:AJ223)/SUM(AI220:AM223),0)</f>
        <v>0</v>
      </c>
      <c r="AK226" s="39" t="str">
        <f>IF(AJ226&lt;=Z226,"Pass","Fail")</f>
        <v>Pass</v>
      </c>
      <c r="AL226" s="43"/>
      <c r="AM226" s="43"/>
      <c r="AN226" s="42"/>
      <c r="AO226" s="43"/>
      <c r="AP226" s="43"/>
      <c r="AQ226" s="43"/>
      <c r="AR226" s="43"/>
      <c r="AU226"/>
      <c r="AV226"/>
      <c r="AW226"/>
      <c r="AX226"/>
      <c r="AY226"/>
      <c r="AZ226"/>
      <c r="BA226"/>
      <c r="BB226"/>
      <c r="BC226"/>
      <c r="BD226"/>
    </row>
    <row r="227" spans="2:56" ht="12.75" customHeight="1">
      <c r="B227" s="37" t="s">
        <v>19</v>
      </c>
      <c r="C227" s="36">
        <f>SUMPRODUCT(C220:G223,AU220:AY223)</f>
        <v>-159662.48250608653</v>
      </c>
      <c r="M227" s="36">
        <f>SUMPRODUCT(M220:Q223,AZ220:BD223)</f>
        <v>-404238.26451601059</v>
      </c>
      <c r="X227" s="37" t="s">
        <v>19</v>
      </c>
      <c r="Y227" s="36">
        <f>SUMPRODUCT(Y220:AC223,AU220:AY223)</f>
        <v>-9564.1219182392033</v>
      </c>
      <c r="AI227" s="36">
        <f>SUMPRODUCT(AI220:AM223,AZ220:BD223)</f>
        <v>-54550.804856126051</v>
      </c>
      <c r="AU227" s="49"/>
      <c r="AZ227" s="49"/>
    </row>
    <row r="228" spans="2:56" s="33" customFormat="1" ht="12.75" thickBot="1">
      <c r="B228" s="31"/>
      <c r="C228" s="32"/>
      <c r="D228" s="31"/>
      <c r="E228" s="31"/>
      <c r="F228" s="31"/>
      <c r="G228" s="32"/>
      <c r="H228" s="31"/>
      <c r="I228" s="31"/>
      <c r="J228" s="31"/>
      <c r="K228" s="31"/>
      <c r="L228" s="32" t="s">
        <v>23</v>
      </c>
      <c r="M228" s="50">
        <f>SUMPRODUCT(R220:V223,AZ220:BD223)+SUMPRODUCT(M220:Q223,AZ220:BD223)</f>
        <v>-355896.61039766698</v>
      </c>
      <c r="X228" s="31"/>
      <c r="Y228" s="32"/>
      <c r="Z228" s="31"/>
      <c r="AA228" s="31"/>
      <c r="AB228" s="31"/>
      <c r="AC228" s="32"/>
      <c r="AD228" s="31"/>
      <c r="AE228" s="31"/>
      <c r="AF228" s="31"/>
      <c r="AG228" s="31"/>
      <c r="AH228" s="32" t="s">
        <v>23</v>
      </c>
      <c r="AI228" s="50">
        <f>SUMPRODUCT(AN220:AR223,AZ220:BD223)+SUMPRODUCT(AI220:AM223,AZ220:BD223)</f>
        <v>-21692.731395279407</v>
      </c>
    </row>
    <row r="229" spans="2:56" ht="13.5" thickBot="1">
      <c r="B229" s="3" t="s">
        <v>38</v>
      </c>
      <c r="C229" s="4"/>
      <c r="D229" s="4"/>
      <c r="E229" s="4"/>
      <c r="F229" s="5"/>
      <c r="L229"/>
      <c r="X229" s="3" t="s">
        <v>38</v>
      </c>
      <c r="Y229" s="4"/>
      <c r="Z229" s="4"/>
      <c r="AA229" s="4"/>
      <c r="AB229" s="5"/>
      <c r="AH229"/>
    </row>
    <row r="230" spans="2:56" ht="12.75" thickBot="1"/>
    <row r="231" spans="2:56">
      <c r="B231" s="165"/>
      <c r="C231" s="169" t="s">
        <v>3</v>
      </c>
      <c r="D231" s="169"/>
      <c r="E231" s="169"/>
      <c r="F231" s="169"/>
      <c r="G231" s="169"/>
      <c r="H231" s="169"/>
      <c r="I231" s="169"/>
      <c r="J231" s="169"/>
      <c r="K231" s="169"/>
      <c r="L231" s="169"/>
      <c r="M231" s="169" t="s">
        <v>4</v>
      </c>
      <c r="N231" s="169"/>
      <c r="O231" s="169"/>
      <c r="P231" s="169"/>
      <c r="Q231" s="169"/>
      <c r="R231" s="169"/>
      <c r="S231" s="169"/>
      <c r="T231" s="169"/>
      <c r="U231" s="169"/>
      <c r="V231" s="169"/>
      <c r="X231" s="165"/>
      <c r="Y231" s="169" t="s">
        <v>3</v>
      </c>
      <c r="Z231" s="169"/>
      <c r="AA231" s="169"/>
      <c r="AB231" s="169"/>
      <c r="AC231" s="169"/>
      <c r="AD231" s="169"/>
      <c r="AE231" s="169"/>
      <c r="AF231" s="169"/>
      <c r="AG231" s="169"/>
      <c r="AH231" s="169"/>
      <c r="AI231" s="169" t="s">
        <v>4</v>
      </c>
      <c r="AJ231" s="169"/>
      <c r="AK231" s="169"/>
      <c r="AL231" s="169"/>
      <c r="AM231" s="169"/>
      <c r="AN231" s="169"/>
      <c r="AO231" s="169"/>
      <c r="AP231" s="169"/>
      <c r="AQ231" s="169"/>
      <c r="AR231" s="169"/>
      <c r="AU231" s="170" t="s">
        <v>5</v>
      </c>
      <c r="AV231" s="169"/>
      <c r="AW231" s="169"/>
      <c r="AX231" s="169"/>
      <c r="AY231" s="169"/>
      <c r="AZ231" s="169"/>
      <c r="BA231" s="169"/>
      <c r="BB231" s="169"/>
      <c r="BC231" s="169"/>
      <c r="BD231" s="171"/>
    </row>
    <row r="232" spans="2:56">
      <c r="B232" s="166"/>
      <c r="C232" s="173" t="s">
        <v>6</v>
      </c>
      <c r="D232" s="173"/>
      <c r="E232" s="173"/>
      <c r="F232" s="173"/>
      <c r="G232" s="174"/>
      <c r="H232" s="172" t="s">
        <v>7</v>
      </c>
      <c r="I232" s="173"/>
      <c r="J232" s="173"/>
      <c r="K232" s="173"/>
      <c r="L232" s="175"/>
      <c r="M232" s="173" t="s">
        <v>6</v>
      </c>
      <c r="N232" s="173"/>
      <c r="O232" s="173"/>
      <c r="P232" s="173"/>
      <c r="Q232" s="174"/>
      <c r="R232" s="172" t="s">
        <v>7</v>
      </c>
      <c r="S232" s="173"/>
      <c r="T232" s="173"/>
      <c r="U232" s="173"/>
      <c r="V232" s="175"/>
      <c r="X232" s="166"/>
      <c r="Y232" s="173" t="s">
        <v>6</v>
      </c>
      <c r="Z232" s="173"/>
      <c r="AA232" s="173"/>
      <c r="AB232" s="173"/>
      <c r="AC232" s="174"/>
      <c r="AD232" s="172" t="s">
        <v>7</v>
      </c>
      <c r="AE232" s="173"/>
      <c r="AF232" s="173"/>
      <c r="AG232" s="173"/>
      <c r="AH232" s="175"/>
      <c r="AI232" s="173" t="s">
        <v>6</v>
      </c>
      <c r="AJ232" s="173"/>
      <c r="AK232" s="173"/>
      <c r="AL232" s="173"/>
      <c r="AM232" s="174"/>
      <c r="AN232" s="172" t="s">
        <v>7</v>
      </c>
      <c r="AO232" s="173"/>
      <c r="AP232" s="173"/>
      <c r="AQ232" s="173"/>
      <c r="AR232" s="175"/>
      <c r="AU232" s="176" t="s">
        <v>3</v>
      </c>
      <c r="AV232" s="173"/>
      <c r="AW232" s="173"/>
      <c r="AX232" s="173"/>
      <c r="AY232" s="174"/>
      <c r="AZ232" s="173" t="s">
        <v>8</v>
      </c>
      <c r="BA232" s="173"/>
      <c r="BB232" s="173"/>
      <c r="BC232" s="173"/>
      <c r="BD232" s="175"/>
    </row>
    <row r="233" spans="2:56">
      <c r="B233" s="167"/>
      <c r="C233" s="6" t="s">
        <v>9</v>
      </c>
      <c r="D233" s="7" t="s">
        <v>10</v>
      </c>
      <c r="E233" s="7" t="s">
        <v>11</v>
      </c>
      <c r="F233" s="7" t="s">
        <v>12</v>
      </c>
      <c r="G233" s="7" t="s">
        <v>13</v>
      </c>
      <c r="H233" s="7" t="s">
        <v>9</v>
      </c>
      <c r="I233" s="7" t="s">
        <v>10</v>
      </c>
      <c r="J233" s="7" t="s">
        <v>11</v>
      </c>
      <c r="K233" s="7" t="s">
        <v>12</v>
      </c>
      <c r="L233" s="8" t="s">
        <v>13</v>
      </c>
      <c r="M233" s="6" t="s">
        <v>9</v>
      </c>
      <c r="N233" s="7" t="s">
        <v>10</v>
      </c>
      <c r="O233" s="7" t="s">
        <v>11</v>
      </c>
      <c r="P233" s="7" t="s">
        <v>12</v>
      </c>
      <c r="Q233" s="7" t="s">
        <v>13</v>
      </c>
      <c r="R233" s="7" t="s">
        <v>9</v>
      </c>
      <c r="S233" s="7" t="s">
        <v>10</v>
      </c>
      <c r="T233" s="7" t="s">
        <v>11</v>
      </c>
      <c r="U233" s="7" t="s">
        <v>12</v>
      </c>
      <c r="V233" s="8" t="s">
        <v>13</v>
      </c>
      <c r="X233" s="167"/>
      <c r="Y233" s="6" t="s">
        <v>9</v>
      </c>
      <c r="Z233" s="7" t="s">
        <v>10</v>
      </c>
      <c r="AA233" s="7" t="s">
        <v>11</v>
      </c>
      <c r="AB233" s="7" t="s">
        <v>12</v>
      </c>
      <c r="AC233" s="7" t="s">
        <v>13</v>
      </c>
      <c r="AD233" s="7" t="s">
        <v>9</v>
      </c>
      <c r="AE233" s="7" t="s">
        <v>10</v>
      </c>
      <c r="AF233" s="7" t="s">
        <v>11</v>
      </c>
      <c r="AG233" s="7" t="s">
        <v>12</v>
      </c>
      <c r="AH233" s="8" t="s">
        <v>13</v>
      </c>
      <c r="AI233" s="6" t="s">
        <v>9</v>
      </c>
      <c r="AJ233" s="7" t="s">
        <v>10</v>
      </c>
      <c r="AK233" s="7" t="s">
        <v>11</v>
      </c>
      <c r="AL233" s="7" t="s">
        <v>12</v>
      </c>
      <c r="AM233" s="7" t="s">
        <v>13</v>
      </c>
      <c r="AN233" s="7" t="s">
        <v>9</v>
      </c>
      <c r="AO233" s="7" t="s">
        <v>10</v>
      </c>
      <c r="AP233" s="7" t="s">
        <v>11</v>
      </c>
      <c r="AQ233" s="7" t="s">
        <v>12</v>
      </c>
      <c r="AR233" s="8" t="s">
        <v>13</v>
      </c>
      <c r="AU233" s="9" t="s">
        <v>9</v>
      </c>
      <c r="AV233" s="7" t="s">
        <v>10</v>
      </c>
      <c r="AW233" s="7" t="s">
        <v>11</v>
      </c>
      <c r="AX233" s="7" t="s">
        <v>12</v>
      </c>
      <c r="AY233" s="7" t="s">
        <v>13</v>
      </c>
      <c r="AZ233" s="6" t="s">
        <v>9</v>
      </c>
      <c r="BA233" s="7" t="s">
        <v>10</v>
      </c>
      <c r="BB233" s="7" t="s">
        <v>11</v>
      </c>
      <c r="BC233" s="7" t="s">
        <v>12</v>
      </c>
      <c r="BD233" s="8" t="s">
        <v>13</v>
      </c>
    </row>
    <row r="234" spans="2:56">
      <c r="B234" s="10" t="s">
        <v>14</v>
      </c>
      <c r="C234" s="11">
        <v>0</v>
      </c>
      <c r="D234" s="12">
        <v>0</v>
      </c>
      <c r="E234" s="12">
        <v>0</v>
      </c>
      <c r="F234" s="12">
        <v>0</v>
      </c>
      <c r="G234" s="13">
        <v>0</v>
      </c>
      <c r="H234" s="14">
        <v>0</v>
      </c>
      <c r="I234" s="12">
        <v>0</v>
      </c>
      <c r="J234" s="12">
        <v>0</v>
      </c>
      <c r="K234" s="12">
        <v>0</v>
      </c>
      <c r="L234" s="15">
        <v>0</v>
      </c>
      <c r="M234" s="11">
        <v>0</v>
      </c>
      <c r="N234" s="12">
        <v>0</v>
      </c>
      <c r="O234" s="12">
        <v>0</v>
      </c>
      <c r="P234" s="12">
        <v>0</v>
      </c>
      <c r="Q234" s="13">
        <v>0</v>
      </c>
      <c r="R234" s="14">
        <v>0</v>
      </c>
      <c r="S234" s="12">
        <v>0</v>
      </c>
      <c r="T234" s="12">
        <v>0</v>
      </c>
      <c r="U234" s="12">
        <v>0</v>
      </c>
      <c r="V234" s="15">
        <v>0</v>
      </c>
      <c r="X234" s="10" t="s">
        <v>14</v>
      </c>
      <c r="Y234" s="11">
        <v>0</v>
      </c>
      <c r="Z234" s="12">
        <v>0</v>
      </c>
      <c r="AA234" s="12">
        <v>0</v>
      </c>
      <c r="AB234" s="12">
        <v>0</v>
      </c>
      <c r="AC234" s="13">
        <v>0</v>
      </c>
      <c r="AD234" s="14">
        <v>0</v>
      </c>
      <c r="AE234" s="12">
        <v>0</v>
      </c>
      <c r="AF234" s="12">
        <v>0</v>
      </c>
      <c r="AG234" s="12">
        <v>0</v>
      </c>
      <c r="AH234" s="15">
        <v>0</v>
      </c>
      <c r="AI234" s="11">
        <v>0</v>
      </c>
      <c r="AJ234" s="12">
        <v>0</v>
      </c>
      <c r="AK234" s="12">
        <v>0</v>
      </c>
      <c r="AL234" s="12">
        <v>0</v>
      </c>
      <c r="AM234" s="13">
        <v>0</v>
      </c>
      <c r="AN234" s="14">
        <v>0</v>
      </c>
      <c r="AO234" s="12">
        <v>0</v>
      </c>
      <c r="AP234" s="12">
        <v>0</v>
      </c>
      <c r="AQ234" s="12">
        <v>0</v>
      </c>
      <c r="AR234" s="15">
        <v>0</v>
      </c>
      <c r="AU234" s="16">
        <v>758.49884914224481</v>
      </c>
      <c r="AV234" s="12">
        <v>1129.3239888375924</v>
      </c>
      <c r="AW234" s="12">
        <v>1996.7472527974819</v>
      </c>
      <c r="AX234" s="12">
        <v>3233.7566272861059</v>
      </c>
      <c r="AY234" s="15">
        <v>7585.1178381817526</v>
      </c>
      <c r="AZ234" s="16">
        <v>758.49884914224481</v>
      </c>
      <c r="BA234" s="12">
        <v>1129.3239888375924</v>
      </c>
      <c r="BB234" s="12">
        <v>1996.7472527974819</v>
      </c>
      <c r="BC234" s="12">
        <v>3233.7566272861059</v>
      </c>
      <c r="BD234" s="15">
        <v>7585.1178381817526</v>
      </c>
    </row>
    <row r="235" spans="2:56">
      <c r="B235" s="17" t="s">
        <v>15</v>
      </c>
      <c r="C235" s="18">
        <v>0</v>
      </c>
      <c r="D235" s="19">
        <v>0</v>
      </c>
      <c r="E235" s="19">
        <v>0</v>
      </c>
      <c r="F235" s="19">
        <v>0</v>
      </c>
      <c r="G235" s="20">
        <v>0</v>
      </c>
      <c r="H235" s="21">
        <v>0</v>
      </c>
      <c r="I235" s="19">
        <v>0</v>
      </c>
      <c r="J235" s="19">
        <v>0</v>
      </c>
      <c r="K235" s="19">
        <v>0</v>
      </c>
      <c r="L235" s="22">
        <v>0</v>
      </c>
      <c r="M235" s="18">
        <v>0</v>
      </c>
      <c r="N235" s="19">
        <v>0</v>
      </c>
      <c r="O235" s="19">
        <v>0</v>
      </c>
      <c r="P235" s="19">
        <v>0</v>
      </c>
      <c r="Q235" s="20">
        <v>0</v>
      </c>
      <c r="R235" s="21">
        <v>0</v>
      </c>
      <c r="S235" s="19">
        <v>0</v>
      </c>
      <c r="T235" s="19">
        <v>0</v>
      </c>
      <c r="U235" s="19">
        <v>0</v>
      </c>
      <c r="V235" s="22">
        <v>0</v>
      </c>
      <c r="X235" s="17" t="s">
        <v>15</v>
      </c>
      <c r="Y235" s="18">
        <v>0</v>
      </c>
      <c r="Z235" s="19">
        <v>0</v>
      </c>
      <c r="AA235" s="19">
        <v>0</v>
      </c>
      <c r="AB235" s="19">
        <v>0</v>
      </c>
      <c r="AC235" s="20">
        <v>0</v>
      </c>
      <c r="AD235" s="21">
        <v>0</v>
      </c>
      <c r="AE235" s="19">
        <v>0</v>
      </c>
      <c r="AF235" s="19">
        <v>0</v>
      </c>
      <c r="AG235" s="19">
        <v>0</v>
      </c>
      <c r="AH235" s="22">
        <v>0</v>
      </c>
      <c r="AI235" s="18">
        <v>0</v>
      </c>
      <c r="AJ235" s="19">
        <v>0</v>
      </c>
      <c r="AK235" s="19">
        <v>0</v>
      </c>
      <c r="AL235" s="19">
        <v>0</v>
      </c>
      <c r="AM235" s="20">
        <v>0</v>
      </c>
      <c r="AN235" s="21">
        <v>0</v>
      </c>
      <c r="AO235" s="19">
        <v>0</v>
      </c>
      <c r="AP235" s="19">
        <v>0</v>
      </c>
      <c r="AQ235" s="19">
        <v>0</v>
      </c>
      <c r="AR235" s="22">
        <v>0</v>
      </c>
      <c r="AU235" s="23">
        <v>1083.5697844889214</v>
      </c>
      <c r="AV235" s="19">
        <v>1613.3199840537038</v>
      </c>
      <c r="AW235" s="19">
        <v>2852.4960754249746</v>
      </c>
      <c r="AX235" s="19">
        <v>4619.652324694438</v>
      </c>
      <c r="AY235" s="22">
        <v>10835.882625973934</v>
      </c>
      <c r="AZ235" s="23">
        <v>1083.5697844889214</v>
      </c>
      <c r="BA235" s="19">
        <v>1613.3199840537038</v>
      </c>
      <c r="BB235" s="19">
        <v>2852.4960754249746</v>
      </c>
      <c r="BC235" s="19">
        <v>4619.652324694438</v>
      </c>
      <c r="BD235" s="22">
        <v>10835.882625973934</v>
      </c>
    </row>
    <row r="236" spans="2:56">
      <c r="B236" s="17" t="s">
        <v>16</v>
      </c>
      <c r="C236" s="18">
        <v>0</v>
      </c>
      <c r="D236" s="19">
        <v>0</v>
      </c>
      <c r="E236" s="19">
        <v>0</v>
      </c>
      <c r="F236" s="19">
        <v>0</v>
      </c>
      <c r="G236" s="20">
        <v>0</v>
      </c>
      <c r="H236" s="21">
        <v>0</v>
      </c>
      <c r="I236" s="19">
        <v>0</v>
      </c>
      <c r="J236" s="19">
        <v>0</v>
      </c>
      <c r="K236" s="19">
        <v>0</v>
      </c>
      <c r="L236" s="22">
        <v>0</v>
      </c>
      <c r="M236" s="18">
        <v>0</v>
      </c>
      <c r="N236" s="19">
        <v>0</v>
      </c>
      <c r="O236" s="19">
        <v>0</v>
      </c>
      <c r="P236" s="19">
        <v>0</v>
      </c>
      <c r="Q236" s="20">
        <v>0</v>
      </c>
      <c r="R236" s="21">
        <v>0</v>
      </c>
      <c r="S236" s="19">
        <v>0</v>
      </c>
      <c r="T236" s="19">
        <v>0</v>
      </c>
      <c r="U236" s="19">
        <v>0</v>
      </c>
      <c r="V236" s="22">
        <v>0</v>
      </c>
      <c r="X236" s="17" t="s">
        <v>16</v>
      </c>
      <c r="Y236" s="18">
        <v>0</v>
      </c>
      <c r="Z236" s="19">
        <v>0</v>
      </c>
      <c r="AA236" s="19">
        <v>0</v>
      </c>
      <c r="AB236" s="19">
        <v>0</v>
      </c>
      <c r="AC236" s="20">
        <v>0</v>
      </c>
      <c r="AD236" s="21">
        <v>0</v>
      </c>
      <c r="AE236" s="19">
        <v>0</v>
      </c>
      <c r="AF236" s="19">
        <v>0</v>
      </c>
      <c r="AG236" s="19">
        <v>0</v>
      </c>
      <c r="AH236" s="22">
        <v>0</v>
      </c>
      <c r="AI236" s="18">
        <v>0</v>
      </c>
      <c r="AJ236" s="19">
        <v>0</v>
      </c>
      <c r="AK236" s="19">
        <v>0</v>
      </c>
      <c r="AL236" s="19">
        <v>0</v>
      </c>
      <c r="AM236" s="20">
        <v>0</v>
      </c>
      <c r="AN236" s="21">
        <v>0</v>
      </c>
      <c r="AO236" s="19">
        <v>0</v>
      </c>
      <c r="AP236" s="19">
        <v>0</v>
      </c>
      <c r="AQ236" s="19">
        <v>0</v>
      </c>
      <c r="AR236" s="22">
        <v>0</v>
      </c>
      <c r="AU236" s="23">
        <v>1625.3546767333821</v>
      </c>
      <c r="AV236" s="19">
        <v>2419.9799760805558</v>
      </c>
      <c r="AW236" s="19">
        <v>4278.7441131374626</v>
      </c>
      <c r="AX236" s="19">
        <v>6929.478487041657</v>
      </c>
      <c r="AY236" s="22">
        <v>16253.823938960903</v>
      </c>
      <c r="AZ236" s="23">
        <v>1625.3546767333821</v>
      </c>
      <c r="BA236" s="19">
        <v>2419.9799760805558</v>
      </c>
      <c r="BB236" s="19">
        <v>4278.7441131374626</v>
      </c>
      <c r="BC236" s="19">
        <v>6929.478487041657</v>
      </c>
      <c r="BD236" s="22">
        <v>16253.823938960903</v>
      </c>
    </row>
    <row r="237" spans="2:56" ht="12.75" thickBot="1">
      <c r="B237" s="24" t="s">
        <v>17</v>
      </c>
      <c r="C237" s="25">
        <v>0</v>
      </c>
      <c r="D237" s="26">
        <v>0</v>
      </c>
      <c r="E237" s="26">
        <v>0</v>
      </c>
      <c r="F237" s="26">
        <v>0</v>
      </c>
      <c r="G237" s="27">
        <v>0</v>
      </c>
      <c r="H237" s="28">
        <v>0</v>
      </c>
      <c r="I237" s="26">
        <v>0</v>
      </c>
      <c r="J237" s="26">
        <v>0</v>
      </c>
      <c r="K237" s="26">
        <v>0</v>
      </c>
      <c r="L237" s="29">
        <v>0</v>
      </c>
      <c r="M237" s="25">
        <v>0</v>
      </c>
      <c r="N237" s="26">
        <v>0</v>
      </c>
      <c r="O237" s="26">
        <v>0</v>
      </c>
      <c r="P237" s="26">
        <v>0</v>
      </c>
      <c r="Q237" s="27">
        <v>0</v>
      </c>
      <c r="R237" s="28">
        <v>0</v>
      </c>
      <c r="S237" s="26">
        <v>0</v>
      </c>
      <c r="T237" s="26">
        <v>0</v>
      </c>
      <c r="U237" s="26">
        <v>0</v>
      </c>
      <c r="V237" s="29">
        <v>0</v>
      </c>
      <c r="X237" s="24" t="s">
        <v>17</v>
      </c>
      <c r="Y237" s="25">
        <v>0</v>
      </c>
      <c r="Z237" s="26">
        <v>0</v>
      </c>
      <c r="AA237" s="26">
        <v>0</v>
      </c>
      <c r="AB237" s="26">
        <v>0</v>
      </c>
      <c r="AC237" s="27">
        <v>0</v>
      </c>
      <c r="AD237" s="28">
        <v>0</v>
      </c>
      <c r="AE237" s="26">
        <v>0</v>
      </c>
      <c r="AF237" s="26">
        <v>0</v>
      </c>
      <c r="AG237" s="26">
        <v>0</v>
      </c>
      <c r="AH237" s="29">
        <v>0</v>
      </c>
      <c r="AI237" s="25">
        <v>0</v>
      </c>
      <c r="AJ237" s="26">
        <v>0</v>
      </c>
      <c r="AK237" s="26">
        <v>0</v>
      </c>
      <c r="AL237" s="26">
        <v>0</v>
      </c>
      <c r="AM237" s="27">
        <v>0</v>
      </c>
      <c r="AN237" s="28">
        <v>0</v>
      </c>
      <c r="AO237" s="26">
        <v>0</v>
      </c>
      <c r="AP237" s="26">
        <v>0</v>
      </c>
      <c r="AQ237" s="26">
        <v>0</v>
      </c>
      <c r="AR237" s="29">
        <v>0</v>
      </c>
      <c r="AU237" s="30">
        <v>2708.9244612223033</v>
      </c>
      <c r="AV237" s="26">
        <v>4033.299960134259</v>
      </c>
      <c r="AW237" s="26">
        <v>7131.2401885624358</v>
      </c>
      <c r="AX237" s="26">
        <v>11549.130811736093</v>
      </c>
      <c r="AY237" s="29">
        <v>27089.706564934833</v>
      </c>
      <c r="AZ237" s="30">
        <v>2708.9244612223033</v>
      </c>
      <c r="BA237" s="26">
        <v>4033.299960134259</v>
      </c>
      <c r="BB237" s="26">
        <v>7131.2401885624358</v>
      </c>
      <c r="BC237" s="26">
        <v>11549.130811736093</v>
      </c>
      <c r="BD237" s="29">
        <v>27089.706564934833</v>
      </c>
    </row>
    <row r="238" spans="2:56" ht="12.75" thickBot="1">
      <c r="B238" s="31"/>
      <c r="C238" s="32"/>
      <c r="D238" s="31"/>
      <c r="E238" s="31"/>
      <c r="F238" s="31"/>
      <c r="G238" s="32"/>
      <c r="H238" s="31"/>
      <c r="I238" s="31"/>
      <c r="J238" s="31"/>
      <c r="K238" s="31"/>
      <c r="L238" s="32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X238" s="31"/>
      <c r="Y238" s="32"/>
      <c r="Z238" s="31"/>
      <c r="AA238" s="31"/>
      <c r="AB238" s="31"/>
      <c r="AC238" s="32"/>
      <c r="AD238" s="31"/>
      <c r="AE238" s="31"/>
      <c r="AF238" s="31"/>
      <c r="AG238" s="31"/>
      <c r="AH238" s="32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</row>
    <row r="239" spans="2:56" ht="13.5" thickBot="1">
      <c r="B239" s="34" t="s">
        <v>18</v>
      </c>
      <c r="C239" s="35">
        <f>SUM(C234:G237)</f>
        <v>0</v>
      </c>
      <c r="D239" s="35"/>
      <c r="E239" s="36"/>
      <c r="F239" s="36"/>
      <c r="G239" s="36"/>
      <c r="H239" s="35">
        <f>SUM(H234:L237)</f>
        <v>0</v>
      </c>
      <c r="I239" s="35"/>
      <c r="J239" s="38"/>
      <c r="K239" s="38"/>
      <c r="L239" s="34"/>
      <c r="M239" s="35">
        <f>SUM(M234:Q237)</f>
        <v>0</v>
      </c>
      <c r="N239" s="39" t="str">
        <f>IF(M239=C239,"Pass","Fail")</f>
        <v>Pass</v>
      </c>
      <c r="O239" s="36"/>
      <c r="P239" s="36"/>
      <c r="Q239" s="36"/>
      <c r="R239" s="35">
        <f>SUM(R234:V237)</f>
        <v>0</v>
      </c>
      <c r="S239" s="39" t="str">
        <f>IF(R239=H239,"Pass","Fail")</f>
        <v>Pass</v>
      </c>
      <c r="T239" s="36"/>
      <c r="U239" s="36"/>
      <c r="V239" s="36"/>
      <c r="W239" s="36"/>
      <c r="X239" s="34" t="s">
        <v>18</v>
      </c>
      <c r="Y239" s="35">
        <f>SUM(Y234:AC237)</f>
        <v>0</v>
      </c>
      <c r="Z239" s="35"/>
      <c r="AA239" s="36"/>
      <c r="AB239" s="36"/>
      <c r="AC239" s="36"/>
      <c r="AD239" s="35">
        <f>SUM(AD234:AH237)</f>
        <v>0</v>
      </c>
      <c r="AE239" s="35"/>
      <c r="AF239" s="38"/>
      <c r="AG239" s="38"/>
      <c r="AH239" s="34"/>
      <c r="AI239" s="35">
        <f>SUM(AI234:AM237)</f>
        <v>0</v>
      </c>
      <c r="AJ239" s="39" t="str">
        <f>IF(AI239=Y239,"Pass","Fail")</f>
        <v>Pass</v>
      </c>
      <c r="AK239" s="36"/>
      <c r="AL239" s="36"/>
      <c r="AM239" s="36"/>
      <c r="AN239" s="35">
        <f>SUM(AN234:AR237)</f>
        <v>0</v>
      </c>
      <c r="AO239" s="39" t="str">
        <f>IF(AN239=AD239,"Pass","Fail")</f>
        <v>Pass</v>
      </c>
      <c r="AP239" s="36"/>
      <c r="AQ239" s="36"/>
      <c r="AR239" s="36"/>
      <c r="AU239"/>
      <c r="AV239"/>
      <c r="AW239"/>
      <c r="AX239"/>
      <c r="AY239"/>
      <c r="AZ239"/>
      <c r="BA239"/>
      <c r="BB239"/>
      <c r="BC239"/>
      <c r="BD239"/>
    </row>
    <row r="240" spans="2:56" ht="13.5" thickBot="1">
      <c r="B240" s="40" t="s">
        <v>20</v>
      </c>
      <c r="C240" s="41">
        <f>SUM(C234:E237)</f>
        <v>0</v>
      </c>
      <c r="D240" s="42">
        <f>IFERROR(SUM(C234:E237)/SUM(C234:G237),0)</f>
        <v>0</v>
      </c>
      <c r="E240" s="43"/>
      <c r="F240" s="43"/>
      <c r="G240" s="43"/>
      <c r="H240" s="42"/>
      <c r="I240" s="42"/>
      <c r="J240" s="43"/>
      <c r="K240" s="43"/>
      <c r="L240" s="43"/>
      <c r="M240" s="41">
        <f>SUM(M234:N237)</f>
        <v>0</v>
      </c>
      <c r="N240" s="42">
        <f>IFERROR(SUM(M234:N237)/SUM(M234:Q237),0)</f>
        <v>0</v>
      </c>
      <c r="O240" s="39" t="str">
        <f>IF(N240&lt;=D240,"Pass","Fail")</f>
        <v>Pass</v>
      </c>
      <c r="P240" s="43"/>
      <c r="Q240" s="43"/>
      <c r="R240" s="42"/>
      <c r="S240" s="43"/>
      <c r="T240" s="43"/>
      <c r="U240" s="43"/>
      <c r="V240" s="43"/>
      <c r="W240" s="43"/>
      <c r="X240" s="40" t="s">
        <v>20</v>
      </c>
      <c r="Y240" s="41">
        <f>SUM(Y234:AA237)</f>
        <v>0</v>
      </c>
      <c r="Z240" s="42">
        <f>IFERROR(SUM(Y234:AA237)/SUM(Y234:AC237),0)</f>
        <v>0</v>
      </c>
      <c r="AA240" s="43"/>
      <c r="AB240" s="43"/>
      <c r="AC240" s="43"/>
      <c r="AD240" s="42"/>
      <c r="AE240" s="43"/>
      <c r="AF240" s="43"/>
      <c r="AG240" s="43"/>
      <c r="AH240" s="43"/>
      <c r="AI240" s="41">
        <f>SUM(AI234:AJ237)</f>
        <v>0</v>
      </c>
      <c r="AJ240" s="42">
        <f>IFERROR(SUM(AI234:AJ237)/SUM(AI234:AM237),0)</f>
        <v>0</v>
      </c>
      <c r="AK240" s="39" t="str">
        <f>IF(AJ240&lt;=Z240,"Pass","Fail")</f>
        <v>Pass</v>
      </c>
      <c r="AL240" s="43"/>
      <c r="AM240" s="43"/>
      <c r="AN240" s="42"/>
      <c r="AO240" s="43"/>
      <c r="AP240" s="43"/>
      <c r="AQ240" s="43"/>
      <c r="AR240" s="43"/>
      <c r="AU240"/>
      <c r="AV240"/>
      <c r="AW240"/>
      <c r="AX240"/>
      <c r="AY240"/>
      <c r="AZ240"/>
      <c r="BA240"/>
      <c r="BB240"/>
      <c r="BC240"/>
      <c r="BD240"/>
    </row>
    <row r="241" spans="2:56">
      <c r="B241" s="37" t="s">
        <v>19</v>
      </c>
      <c r="C241" s="36">
        <f>SUMPRODUCT(C234:G237,AU234:AY237)</f>
        <v>0</v>
      </c>
      <c r="M241" s="36">
        <f>SUMPRODUCT(M234:Q237,AZ234:BD237)</f>
        <v>0</v>
      </c>
      <c r="X241" s="37" t="s">
        <v>19</v>
      </c>
      <c r="Y241" s="36">
        <f>SUMPRODUCT(Y234:AC237,AU234:AY237)</f>
        <v>0</v>
      </c>
      <c r="AI241" s="36">
        <f>SUMPRODUCT(AI234:AM237,AZ234:BD237)</f>
        <v>0</v>
      </c>
      <c r="AU241" s="49"/>
      <c r="AZ241" s="49"/>
    </row>
    <row r="242" spans="2:56" s="33" customFormat="1" ht="12.75" thickBot="1">
      <c r="B242" s="31"/>
      <c r="C242" s="32"/>
      <c r="D242" s="31"/>
      <c r="E242" s="31"/>
      <c r="F242" s="31"/>
      <c r="G242" s="32"/>
      <c r="H242" s="31"/>
      <c r="I242" s="31"/>
      <c r="J242" s="31"/>
      <c r="K242" s="31"/>
      <c r="L242" s="32" t="s">
        <v>23</v>
      </c>
      <c r="M242" s="50">
        <f>SUMPRODUCT(R234:V237,AZ234:BD237)+SUMPRODUCT(M234:Q237,AZ234:BD237)</f>
        <v>0</v>
      </c>
      <c r="X242" s="31"/>
      <c r="Y242" s="32"/>
      <c r="Z242" s="31"/>
      <c r="AA242" s="31"/>
      <c r="AB242" s="31"/>
      <c r="AC242" s="32"/>
      <c r="AD242" s="31"/>
      <c r="AE242" s="31"/>
      <c r="AF242" s="31"/>
      <c r="AG242" s="31"/>
      <c r="AH242" s="32" t="s">
        <v>23</v>
      </c>
      <c r="AI242" s="50">
        <f>SUMPRODUCT(AN234:AR237,AZ234:BD237)+SUMPRODUCT(AI234:AM237,AZ234:BD237)</f>
        <v>0</v>
      </c>
    </row>
    <row r="243" spans="2:56" ht="13.5" thickBot="1">
      <c r="B243" s="3" t="s">
        <v>39</v>
      </c>
      <c r="C243" s="4"/>
      <c r="D243" s="4"/>
      <c r="E243" s="4"/>
      <c r="F243" s="5"/>
      <c r="L243"/>
      <c r="X243" s="3" t="s">
        <v>39</v>
      </c>
      <c r="Y243" s="4"/>
      <c r="Z243" s="4"/>
      <c r="AA243" s="4"/>
      <c r="AB243" s="5"/>
      <c r="AH243"/>
    </row>
    <row r="244" spans="2:56" ht="12.75" thickBot="1"/>
    <row r="245" spans="2:56">
      <c r="B245" s="165"/>
      <c r="C245" s="169" t="s">
        <v>3</v>
      </c>
      <c r="D245" s="169"/>
      <c r="E245" s="169"/>
      <c r="F245" s="169"/>
      <c r="G245" s="169"/>
      <c r="H245" s="169"/>
      <c r="I245" s="169"/>
      <c r="J245" s="169"/>
      <c r="K245" s="169"/>
      <c r="L245" s="169"/>
      <c r="M245" s="169" t="s">
        <v>4</v>
      </c>
      <c r="N245" s="169"/>
      <c r="O245" s="169"/>
      <c r="P245" s="169"/>
      <c r="Q245" s="169"/>
      <c r="R245" s="169"/>
      <c r="S245" s="169"/>
      <c r="T245" s="169"/>
      <c r="U245" s="169"/>
      <c r="V245" s="169"/>
      <c r="X245" s="165"/>
      <c r="Y245" s="169" t="s">
        <v>3</v>
      </c>
      <c r="Z245" s="169"/>
      <c r="AA245" s="169"/>
      <c r="AB245" s="169"/>
      <c r="AC245" s="169"/>
      <c r="AD245" s="169"/>
      <c r="AE245" s="169"/>
      <c r="AF245" s="169"/>
      <c r="AG245" s="169"/>
      <c r="AH245" s="169"/>
      <c r="AI245" s="169" t="s">
        <v>4</v>
      </c>
      <c r="AJ245" s="169"/>
      <c r="AK245" s="169"/>
      <c r="AL245" s="169"/>
      <c r="AM245" s="169"/>
      <c r="AN245" s="169"/>
      <c r="AO245" s="169"/>
      <c r="AP245" s="169"/>
      <c r="AQ245" s="169"/>
      <c r="AR245" s="169"/>
      <c r="AU245" s="170" t="s">
        <v>5</v>
      </c>
      <c r="AV245" s="169"/>
      <c r="AW245" s="169"/>
      <c r="AX245" s="169"/>
      <c r="AY245" s="169"/>
      <c r="AZ245" s="169"/>
      <c r="BA245" s="169"/>
      <c r="BB245" s="169"/>
      <c r="BC245" s="169"/>
      <c r="BD245" s="171"/>
    </row>
    <row r="246" spans="2:56">
      <c r="B246" s="166"/>
      <c r="C246" s="173" t="s">
        <v>6</v>
      </c>
      <c r="D246" s="173"/>
      <c r="E246" s="173"/>
      <c r="F246" s="173"/>
      <c r="G246" s="174"/>
      <c r="H246" s="172" t="s">
        <v>7</v>
      </c>
      <c r="I246" s="173"/>
      <c r="J246" s="173"/>
      <c r="K246" s="173"/>
      <c r="L246" s="175"/>
      <c r="M246" s="173" t="s">
        <v>6</v>
      </c>
      <c r="N246" s="173"/>
      <c r="O246" s="173"/>
      <c r="P246" s="173"/>
      <c r="Q246" s="174"/>
      <c r="R246" s="172" t="s">
        <v>7</v>
      </c>
      <c r="S246" s="173"/>
      <c r="T246" s="173"/>
      <c r="U246" s="173"/>
      <c r="V246" s="175"/>
      <c r="X246" s="166"/>
      <c r="Y246" s="173" t="s">
        <v>6</v>
      </c>
      <c r="Z246" s="173"/>
      <c r="AA246" s="173"/>
      <c r="AB246" s="173"/>
      <c r="AC246" s="174"/>
      <c r="AD246" s="172" t="s">
        <v>7</v>
      </c>
      <c r="AE246" s="173"/>
      <c r="AF246" s="173"/>
      <c r="AG246" s="173"/>
      <c r="AH246" s="175"/>
      <c r="AI246" s="173" t="s">
        <v>6</v>
      </c>
      <c r="AJ246" s="173"/>
      <c r="AK246" s="173"/>
      <c r="AL246" s="173"/>
      <c r="AM246" s="174"/>
      <c r="AN246" s="172" t="s">
        <v>7</v>
      </c>
      <c r="AO246" s="173"/>
      <c r="AP246" s="173"/>
      <c r="AQ246" s="173"/>
      <c r="AR246" s="175"/>
      <c r="AU246" s="176" t="s">
        <v>3</v>
      </c>
      <c r="AV246" s="173"/>
      <c r="AW246" s="173"/>
      <c r="AX246" s="173"/>
      <c r="AY246" s="174"/>
      <c r="AZ246" s="173" t="s">
        <v>8</v>
      </c>
      <c r="BA246" s="173"/>
      <c r="BB246" s="173"/>
      <c r="BC246" s="173"/>
      <c r="BD246" s="175"/>
    </row>
    <row r="247" spans="2:56">
      <c r="B247" s="167"/>
      <c r="C247" s="6" t="s">
        <v>9</v>
      </c>
      <c r="D247" s="7" t="s">
        <v>10</v>
      </c>
      <c r="E247" s="7" t="s">
        <v>11</v>
      </c>
      <c r="F247" s="7" t="s">
        <v>12</v>
      </c>
      <c r="G247" s="7" t="s">
        <v>13</v>
      </c>
      <c r="H247" s="7" t="s">
        <v>9</v>
      </c>
      <c r="I247" s="7" t="s">
        <v>10</v>
      </c>
      <c r="J247" s="7" t="s">
        <v>11</v>
      </c>
      <c r="K247" s="7" t="s">
        <v>12</v>
      </c>
      <c r="L247" s="8" t="s">
        <v>13</v>
      </c>
      <c r="M247" s="6" t="s">
        <v>9</v>
      </c>
      <c r="N247" s="7" t="s">
        <v>10</v>
      </c>
      <c r="O247" s="7" t="s">
        <v>11</v>
      </c>
      <c r="P247" s="7" t="s">
        <v>12</v>
      </c>
      <c r="Q247" s="7" t="s">
        <v>13</v>
      </c>
      <c r="R247" s="7" t="s">
        <v>9</v>
      </c>
      <c r="S247" s="7" t="s">
        <v>10</v>
      </c>
      <c r="T247" s="7" t="s">
        <v>11</v>
      </c>
      <c r="U247" s="7" t="s">
        <v>12</v>
      </c>
      <c r="V247" s="8" t="s">
        <v>13</v>
      </c>
      <c r="X247" s="167"/>
      <c r="Y247" s="6" t="s">
        <v>9</v>
      </c>
      <c r="Z247" s="7" t="s">
        <v>10</v>
      </c>
      <c r="AA247" s="7" t="s">
        <v>11</v>
      </c>
      <c r="AB247" s="7" t="s">
        <v>12</v>
      </c>
      <c r="AC247" s="7" t="s">
        <v>13</v>
      </c>
      <c r="AD247" s="7" t="s">
        <v>9</v>
      </c>
      <c r="AE247" s="7" t="s">
        <v>10</v>
      </c>
      <c r="AF247" s="7" t="s">
        <v>11</v>
      </c>
      <c r="AG247" s="7" t="s">
        <v>12</v>
      </c>
      <c r="AH247" s="8" t="s">
        <v>13</v>
      </c>
      <c r="AI247" s="6" t="s">
        <v>9</v>
      </c>
      <c r="AJ247" s="7" t="s">
        <v>10</v>
      </c>
      <c r="AK247" s="7" t="s">
        <v>11</v>
      </c>
      <c r="AL247" s="7" t="s">
        <v>12</v>
      </c>
      <c r="AM247" s="7" t="s">
        <v>13</v>
      </c>
      <c r="AN247" s="7" t="s">
        <v>9</v>
      </c>
      <c r="AO247" s="7" t="s">
        <v>10</v>
      </c>
      <c r="AP247" s="7" t="s">
        <v>11</v>
      </c>
      <c r="AQ247" s="7" t="s">
        <v>12</v>
      </c>
      <c r="AR247" s="8" t="s">
        <v>13</v>
      </c>
      <c r="AU247" s="9" t="s">
        <v>9</v>
      </c>
      <c r="AV247" s="7" t="s">
        <v>10</v>
      </c>
      <c r="AW247" s="7" t="s">
        <v>11</v>
      </c>
      <c r="AX247" s="7" t="s">
        <v>12</v>
      </c>
      <c r="AY247" s="7" t="s">
        <v>13</v>
      </c>
      <c r="AZ247" s="6" t="s">
        <v>9</v>
      </c>
      <c r="BA247" s="7" t="s">
        <v>10</v>
      </c>
      <c r="BB247" s="7" t="s">
        <v>11</v>
      </c>
      <c r="BC247" s="7" t="s">
        <v>12</v>
      </c>
      <c r="BD247" s="8" t="s">
        <v>13</v>
      </c>
    </row>
    <row r="248" spans="2:56">
      <c r="B248" s="10" t="s">
        <v>14</v>
      </c>
      <c r="C248" s="11">
        <v>0</v>
      </c>
      <c r="D248" s="12">
        <v>0</v>
      </c>
      <c r="E248" s="12">
        <v>0</v>
      </c>
      <c r="F248" s="12">
        <v>-9.615778270124526</v>
      </c>
      <c r="G248" s="13">
        <v>-0.29371264462379254</v>
      </c>
      <c r="H248" s="14">
        <v>0</v>
      </c>
      <c r="I248" s="12">
        <v>0</v>
      </c>
      <c r="J248" s="12">
        <v>0</v>
      </c>
      <c r="K248" s="12">
        <v>0</v>
      </c>
      <c r="L248" s="15">
        <v>0</v>
      </c>
      <c r="M248" s="11">
        <v>0</v>
      </c>
      <c r="N248" s="12">
        <v>0</v>
      </c>
      <c r="O248" s="12">
        <v>0</v>
      </c>
      <c r="P248" s="12">
        <v>-0.2</v>
      </c>
      <c r="Q248" s="13">
        <v>-12</v>
      </c>
      <c r="R248" s="14">
        <v>0</v>
      </c>
      <c r="S248" s="12">
        <v>0</v>
      </c>
      <c r="T248" s="12">
        <v>0</v>
      </c>
      <c r="U248" s="12">
        <v>0</v>
      </c>
      <c r="V248" s="15">
        <v>0</v>
      </c>
      <c r="X248" s="10" t="s">
        <v>14</v>
      </c>
      <c r="Y248" s="11">
        <v>0</v>
      </c>
      <c r="Z248" s="12">
        <v>0</v>
      </c>
      <c r="AA248" s="12">
        <v>0</v>
      </c>
      <c r="AB248" s="12">
        <v>0</v>
      </c>
      <c r="AC248" s="13">
        <v>0</v>
      </c>
      <c r="AD248" s="14">
        <v>0</v>
      </c>
      <c r="AE248" s="12">
        <v>0</v>
      </c>
      <c r="AF248" s="12">
        <v>0</v>
      </c>
      <c r="AG248" s="12">
        <v>0</v>
      </c>
      <c r="AH248" s="15">
        <v>0</v>
      </c>
      <c r="AI248" s="11">
        <v>0</v>
      </c>
      <c r="AJ248" s="12">
        <v>0</v>
      </c>
      <c r="AK248" s="12">
        <v>0</v>
      </c>
      <c r="AL248" s="12">
        <v>0</v>
      </c>
      <c r="AM248" s="13">
        <v>0</v>
      </c>
      <c r="AN248" s="14">
        <v>0</v>
      </c>
      <c r="AO248" s="12">
        <v>0</v>
      </c>
      <c r="AP248" s="12">
        <v>0</v>
      </c>
      <c r="AQ248" s="12">
        <v>0</v>
      </c>
      <c r="AR248" s="15">
        <v>0</v>
      </c>
      <c r="AU248" s="16">
        <v>53.924019138913053</v>
      </c>
      <c r="AV248" s="12">
        <v>231.92599580183148</v>
      </c>
      <c r="AW248" s="12">
        <v>669.39715494858808</v>
      </c>
      <c r="AX248" s="12">
        <v>1498.375068730722</v>
      </c>
      <c r="AY248" s="15">
        <v>2850.8973092997721</v>
      </c>
      <c r="AZ248" s="16">
        <v>6535.6508551707584</v>
      </c>
      <c r="BA248" s="12">
        <v>9730.8879265380328</v>
      </c>
      <c r="BB248" s="12">
        <v>17205.092539116551</v>
      </c>
      <c r="BC248" s="12">
        <v>27863.85805388751</v>
      </c>
      <c r="BD248" s="15">
        <v>65357.623075821917</v>
      </c>
    </row>
    <row r="249" spans="2:56">
      <c r="B249" s="17" t="s">
        <v>15</v>
      </c>
      <c r="C249" s="18">
        <v>0</v>
      </c>
      <c r="D249" s="19">
        <v>0</v>
      </c>
      <c r="E249" s="19">
        <v>0</v>
      </c>
      <c r="F249" s="19">
        <v>-6.9209021121086618</v>
      </c>
      <c r="G249" s="20">
        <v>-3.7778937071680438</v>
      </c>
      <c r="H249" s="21">
        <v>0</v>
      </c>
      <c r="I249" s="19">
        <v>0</v>
      </c>
      <c r="J249" s="19">
        <v>0</v>
      </c>
      <c r="K249" s="19">
        <v>0</v>
      </c>
      <c r="L249" s="22">
        <v>0</v>
      </c>
      <c r="M249" s="18">
        <v>0</v>
      </c>
      <c r="N249" s="19">
        <v>0</v>
      </c>
      <c r="O249" s="19">
        <v>-4.5999999999999996</v>
      </c>
      <c r="P249" s="19">
        <v>-4.5</v>
      </c>
      <c r="Q249" s="20">
        <v>-8.8000000000000007</v>
      </c>
      <c r="R249" s="21">
        <v>0</v>
      </c>
      <c r="S249" s="19">
        <v>0</v>
      </c>
      <c r="T249" s="19">
        <v>0</v>
      </c>
      <c r="U249" s="19">
        <v>0</v>
      </c>
      <c r="V249" s="22">
        <v>0</v>
      </c>
      <c r="X249" s="17" t="s">
        <v>15</v>
      </c>
      <c r="Y249" s="18">
        <v>0</v>
      </c>
      <c r="Z249" s="19">
        <v>0</v>
      </c>
      <c r="AA249" s="19">
        <v>0</v>
      </c>
      <c r="AB249" s="19">
        <v>0</v>
      </c>
      <c r="AC249" s="20">
        <v>0</v>
      </c>
      <c r="AD249" s="21">
        <v>0</v>
      </c>
      <c r="AE249" s="19">
        <v>0</v>
      </c>
      <c r="AF249" s="19">
        <v>0</v>
      </c>
      <c r="AG249" s="19">
        <v>0</v>
      </c>
      <c r="AH249" s="22">
        <v>0</v>
      </c>
      <c r="AI249" s="18">
        <v>0</v>
      </c>
      <c r="AJ249" s="19">
        <v>0</v>
      </c>
      <c r="AK249" s="19">
        <v>0</v>
      </c>
      <c r="AL249" s="19">
        <v>0</v>
      </c>
      <c r="AM249" s="20">
        <v>0</v>
      </c>
      <c r="AN249" s="21">
        <v>0</v>
      </c>
      <c r="AO249" s="19">
        <v>0</v>
      </c>
      <c r="AP249" s="19">
        <v>0</v>
      </c>
      <c r="AQ249" s="19">
        <v>0</v>
      </c>
      <c r="AR249" s="22">
        <v>0</v>
      </c>
      <c r="AU249" s="23">
        <v>77.034313055590076</v>
      </c>
      <c r="AV249" s="19">
        <v>331.32285114547352</v>
      </c>
      <c r="AW249" s="19">
        <v>956.28164992655445</v>
      </c>
      <c r="AX249" s="19">
        <v>2140.5358124724603</v>
      </c>
      <c r="AY249" s="22">
        <v>4072.7104418568179</v>
      </c>
      <c r="AZ249" s="23">
        <v>9336.6440788153686</v>
      </c>
      <c r="BA249" s="19">
        <v>13901.268466482905</v>
      </c>
      <c r="BB249" s="19">
        <v>24578.703627309358</v>
      </c>
      <c r="BC249" s="19">
        <v>39805.511505553593</v>
      </c>
      <c r="BD249" s="22">
        <v>93368.03296545989</v>
      </c>
    </row>
    <row r="250" spans="2:56">
      <c r="B250" s="17" t="s">
        <v>16</v>
      </c>
      <c r="C250" s="18">
        <v>0</v>
      </c>
      <c r="D250" s="19">
        <v>0</v>
      </c>
      <c r="E250" s="19">
        <v>0</v>
      </c>
      <c r="F250" s="19">
        <v>-6.847100460238412</v>
      </c>
      <c r="G250" s="20">
        <v>-9.0588779568860858</v>
      </c>
      <c r="H250" s="21">
        <v>0</v>
      </c>
      <c r="I250" s="19">
        <v>0</v>
      </c>
      <c r="J250" s="19">
        <v>0</v>
      </c>
      <c r="K250" s="19">
        <v>0</v>
      </c>
      <c r="L250" s="22">
        <v>0</v>
      </c>
      <c r="M250" s="18">
        <v>0</v>
      </c>
      <c r="N250" s="19">
        <v>0</v>
      </c>
      <c r="O250" s="19">
        <v>-3</v>
      </c>
      <c r="P250" s="19">
        <v>-5.6</v>
      </c>
      <c r="Q250" s="20">
        <v>-4.2</v>
      </c>
      <c r="R250" s="21">
        <v>0</v>
      </c>
      <c r="S250" s="19">
        <v>0</v>
      </c>
      <c r="T250" s="19">
        <v>0</v>
      </c>
      <c r="U250" s="19">
        <v>0</v>
      </c>
      <c r="V250" s="22">
        <v>0</v>
      </c>
      <c r="X250" s="17" t="s">
        <v>16</v>
      </c>
      <c r="Y250" s="18">
        <v>0</v>
      </c>
      <c r="Z250" s="19">
        <v>0</v>
      </c>
      <c r="AA250" s="19">
        <v>0</v>
      </c>
      <c r="AB250" s="19">
        <v>0</v>
      </c>
      <c r="AC250" s="20">
        <v>0</v>
      </c>
      <c r="AD250" s="21">
        <v>0</v>
      </c>
      <c r="AE250" s="19">
        <v>0</v>
      </c>
      <c r="AF250" s="19">
        <v>0</v>
      </c>
      <c r="AG250" s="19">
        <v>0</v>
      </c>
      <c r="AH250" s="22">
        <v>0</v>
      </c>
      <c r="AI250" s="18">
        <v>0</v>
      </c>
      <c r="AJ250" s="19">
        <v>0</v>
      </c>
      <c r="AK250" s="19">
        <v>0</v>
      </c>
      <c r="AL250" s="19">
        <v>0</v>
      </c>
      <c r="AM250" s="20">
        <v>0</v>
      </c>
      <c r="AN250" s="21">
        <v>0</v>
      </c>
      <c r="AO250" s="19">
        <v>0</v>
      </c>
      <c r="AP250" s="19">
        <v>0</v>
      </c>
      <c r="AQ250" s="19">
        <v>0</v>
      </c>
      <c r="AR250" s="22">
        <v>0</v>
      </c>
      <c r="AU250" s="23">
        <v>115.5514695833851</v>
      </c>
      <c r="AV250" s="19">
        <v>496.98427671821025</v>
      </c>
      <c r="AW250" s="19">
        <v>1434.4224748898316</v>
      </c>
      <c r="AX250" s="19">
        <v>3210.8037187086902</v>
      </c>
      <c r="AY250" s="22">
        <v>6109.0656627852259</v>
      </c>
      <c r="AZ250" s="23">
        <v>14004.966118223056</v>
      </c>
      <c r="BA250" s="19">
        <v>20851.90269972436</v>
      </c>
      <c r="BB250" s="19">
        <v>36868.055440964039</v>
      </c>
      <c r="BC250" s="19">
        <v>59708.267258330387</v>
      </c>
      <c r="BD250" s="22">
        <v>140052.04944818985</v>
      </c>
    </row>
    <row r="251" spans="2:56" ht="12.75" thickBot="1">
      <c r="B251" s="24" t="s">
        <v>17</v>
      </c>
      <c r="C251" s="25">
        <v>0</v>
      </c>
      <c r="D251" s="26">
        <v>0</v>
      </c>
      <c r="E251" s="26">
        <v>0</v>
      </c>
      <c r="F251" s="26">
        <v>-3.3212191575284016</v>
      </c>
      <c r="G251" s="27">
        <v>-3.0645156913220788</v>
      </c>
      <c r="H251" s="28">
        <v>0</v>
      </c>
      <c r="I251" s="26">
        <v>0</v>
      </c>
      <c r="J251" s="26">
        <v>0</v>
      </c>
      <c r="K251" s="26">
        <v>0</v>
      </c>
      <c r="L251" s="29">
        <v>0</v>
      </c>
      <c r="M251" s="25">
        <v>0</v>
      </c>
      <c r="N251" s="26">
        <v>0</v>
      </c>
      <c r="O251" s="26">
        <v>0</v>
      </c>
      <c r="P251" s="26">
        <v>0</v>
      </c>
      <c r="Q251" s="27">
        <v>0</v>
      </c>
      <c r="R251" s="28">
        <v>0</v>
      </c>
      <c r="S251" s="26">
        <v>0</v>
      </c>
      <c r="T251" s="26">
        <v>0</v>
      </c>
      <c r="U251" s="26">
        <v>0</v>
      </c>
      <c r="V251" s="29">
        <v>0</v>
      </c>
      <c r="X251" s="24" t="s">
        <v>17</v>
      </c>
      <c r="Y251" s="25">
        <v>0</v>
      </c>
      <c r="Z251" s="26">
        <v>0</v>
      </c>
      <c r="AA251" s="26">
        <v>0</v>
      </c>
      <c r="AB251" s="26">
        <v>0</v>
      </c>
      <c r="AC251" s="27">
        <v>0</v>
      </c>
      <c r="AD251" s="28">
        <v>0</v>
      </c>
      <c r="AE251" s="26">
        <v>0</v>
      </c>
      <c r="AF251" s="26">
        <v>0</v>
      </c>
      <c r="AG251" s="26">
        <v>0</v>
      </c>
      <c r="AH251" s="29">
        <v>0</v>
      </c>
      <c r="AI251" s="25">
        <v>0</v>
      </c>
      <c r="AJ251" s="26">
        <v>0</v>
      </c>
      <c r="AK251" s="26">
        <v>0</v>
      </c>
      <c r="AL251" s="26">
        <v>0</v>
      </c>
      <c r="AM251" s="27">
        <v>0</v>
      </c>
      <c r="AN251" s="28">
        <v>0</v>
      </c>
      <c r="AO251" s="26">
        <v>0</v>
      </c>
      <c r="AP251" s="26">
        <v>0</v>
      </c>
      <c r="AQ251" s="26">
        <v>0</v>
      </c>
      <c r="AR251" s="29">
        <v>0</v>
      </c>
      <c r="AU251" s="30">
        <v>192.58578263897519</v>
      </c>
      <c r="AV251" s="26">
        <v>828.30712786368383</v>
      </c>
      <c r="AW251" s="26">
        <v>2390.7041248163864</v>
      </c>
      <c r="AX251" s="26">
        <v>5351.339531181151</v>
      </c>
      <c r="AY251" s="29">
        <v>10181.776104642046</v>
      </c>
      <c r="AZ251" s="30">
        <v>23341.610197038422</v>
      </c>
      <c r="BA251" s="26">
        <v>34753.171166207263</v>
      </c>
      <c r="BB251" s="26">
        <v>61446.759068273393</v>
      </c>
      <c r="BC251" s="26">
        <v>99513.778763883965</v>
      </c>
      <c r="BD251" s="29">
        <v>233420.08241364971</v>
      </c>
    </row>
    <row r="252" spans="2:56" ht="12.75" thickBot="1">
      <c r="B252" s="31"/>
      <c r="C252" s="32"/>
      <c r="D252" s="31"/>
      <c r="E252" s="31"/>
      <c r="F252" s="31"/>
      <c r="G252" s="32"/>
      <c r="H252" s="31"/>
      <c r="I252" s="31"/>
      <c r="J252" s="31"/>
      <c r="K252" s="31"/>
      <c r="L252" s="32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X252" s="31"/>
      <c r="Y252" s="32"/>
      <c r="Z252" s="31"/>
      <c r="AA252" s="31"/>
      <c r="AB252" s="31"/>
      <c r="AC252" s="32"/>
      <c r="AD252" s="31"/>
      <c r="AE252" s="31"/>
      <c r="AF252" s="31"/>
      <c r="AG252" s="31"/>
      <c r="AH252" s="32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3"/>
    </row>
    <row r="253" spans="2:56" ht="13.5" thickBot="1">
      <c r="B253" s="34" t="s">
        <v>18</v>
      </c>
      <c r="C253" s="35">
        <f>SUM(C248:G251)</f>
        <v>-42.900000000000006</v>
      </c>
      <c r="D253" s="35"/>
      <c r="E253" s="36"/>
      <c r="F253" s="36"/>
      <c r="G253" s="36"/>
      <c r="H253" s="35">
        <f>SUM(H248:L251)</f>
        <v>0</v>
      </c>
      <c r="I253" s="35"/>
      <c r="J253" s="38"/>
      <c r="K253" s="38"/>
      <c r="L253" s="34"/>
      <c r="M253" s="35">
        <f>SUM(M248:Q251)</f>
        <v>-42.9</v>
      </c>
      <c r="N253" s="39" t="str">
        <f>IF(M253=C253,"Pass","Fail")</f>
        <v>Pass</v>
      </c>
      <c r="O253" s="36"/>
      <c r="P253" s="36"/>
      <c r="Q253" s="36"/>
      <c r="R253" s="35">
        <f>SUM(R248:V251)</f>
        <v>0</v>
      </c>
      <c r="S253" s="39" t="str">
        <f>IF(R253=H253,"Pass","Fail")</f>
        <v>Pass</v>
      </c>
      <c r="T253" s="36"/>
      <c r="U253" s="36"/>
      <c r="V253" s="36"/>
      <c r="W253" s="36"/>
      <c r="X253" s="34" t="s">
        <v>18</v>
      </c>
      <c r="Y253" s="35">
        <f>SUM(Y248:AC251)</f>
        <v>0</v>
      </c>
      <c r="Z253" s="35"/>
      <c r="AA253" s="36"/>
      <c r="AB253" s="36"/>
      <c r="AC253" s="36"/>
      <c r="AD253" s="35">
        <f>SUM(AD248:AH251)</f>
        <v>0</v>
      </c>
      <c r="AE253" s="35"/>
      <c r="AF253" s="38"/>
      <c r="AG253" s="38"/>
      <c r="AH253" s="34"/>
      <c r="AI253" s="35">
        <f>SUM(AI248:AM251)</f>
        <v>0</v>
      </c>
      <c r="AJ253" s="39" t="str">
        <f>IF(AI253=Y253,"Pass","Fail")</f>
        <v>Pass</v>
      </c>
      <c r="AK253" s="36"/>
      <c r="AL253" s="36"/>
      <c r="AM253" s="36"/>
      <c r="AN253" s="35">
        <f>SUM(AN248:AR251)</f>
        <v>0</v>
      </c>
      <c r="AO253" s="39" t="str">
        <f>IF(AN253=AD253,"Pass","Fail")</f>
        <v>Pass</v>
      </c>
      <c r="AP253" s="36"/>
      <c r="AQ253" s="36"/>
      <c r="AR253" s="36"/>
      <c r="AU253"/>
      <c r="AV253"/>
      <c r="AW253"/>
      <c r="AX253"/>
      <c r="AY253"/>
      <c r="AZ253"/>
      <c r="BA253"/>
      <c r="BB253"/>
      <c r="BC253"/>
      <c r="BD253"/>
    </row>
    <row r="254" spans="2:56" ht="13.5" thickBot="1">
      <c r="B254" s="40" t="s">
        <v>20</v>
      </c>
      <c r="C254" s="41">
        <f>SUM(C248:E251)</f>
        <v>0</v>
      </c>
      <c r="D254" s="42">
        <f>IFERROR(SUM(C248:E251)/SUM(C248:G251),0)</f>
        <v>0</v>
      </c>
      <c r="E254" s="43"/>
      <c r="F254" s="43"/>
      <c r="G254" s="43"/>
      <c r="H254" s="42"/>
      <c r="I254" s="42"/>
      <c r="J254" s="43"/>
      <c r="K254" s="43"/>
      <c r="L254" s="43"/>
      <c r="M254" s="41">
        <f>SUM(M248:N251)</f>
        <v>0</v>
      </c>
      <c r="N254" s="42">
        <f>IFERROR(SUM(M248:N251)/SUM(M248:Q251),0)</f>
        <v>0</v>
      </c>
      <c r="O254" s="39" t="str">
        <f>IF(N254&lt;=D254,"Pass","Fail")</f>
        <v>Pass</v>
      </c>
      <c r="P254" s="43"/>
      <c r="Q254" s="43"/>
      <c r="R254" s="42"/>
      <c r="S254" s="43"/>
      <c r="T254" s="43"/>
      <c r="U254" s="43"/>
      <c r="V254" s="43"/>
      <c r="W254" s="43"/>
      <c r="X254" s="40" t="s">
        <v>20</v>
      </c>
      <c r="Y254" s="41">
        <f>SUM(Y248:AA251)</f>
        <v>0</v>
      </c>
      <c r="Z254" s="42">
        <f>IFERROR(SUM(Y248:AA251)/SUM(Y248:AC251),0)</f>
        <v>0</v>
      </c>
      <c r="AA254" s="43"/>
      <c r="AB254" s="43"/>
      <c r="AC254" s="43"/>
      <c r="AD254" s="42"/>
      <c r="AE254" s="43"/>
      <c r="AF254" s="43"/>
      <c r="AG254" s="43"/>
      <c r="AH254" s="43"/>
      <c r="AI254" s="41">
        <f>SUM(AI248:AJ251)</f>
        <v>0</v>
      </c>
      <c r="AJ254" s="42">
        <f>IFERROR(SUM(AI248:AJ251)/SUM(AI248:AM251),0)</f>
        <v>0</v>
      </c>
      <c r="AK254" s="39" t="str">
        <f>IF(AJ254&lt;=Z254,"Pass","Fail")</f>
        <v>Pass</v>
      </c>
      <c r="AL254" s="43"/>
      <c r="AM254" s="43"/>
      <c r="AN254" s="42"/>
      <c r="AO254" s="43"/>
      <c r="AP254" s="43"/>
      <c r="AQ254" s="43"/>
      <c r="AR254" s="43"/>
      <c r="AU254"/>
      <c r="AV254"/>
      <c r="AW254"/>
      <c r="AX254"/>
      <c r="AY254"/>
      <c r="AZ254"/>
      <c r="BA254"/>
      <c r="BB254"/>
      <c r="BC254"/>
      <c r="BD254"/>
    </row>
    <row r="255" spans="2:56">
      <c r="B255" s="37" t="s">
        <v>19</v>
      </c>
      <c r="C255" s="36">
        <f>SUMPRODUCT(C248:G251,AU248:AY251)</f>
        <v>-171747.25288713773</v>
      </c>
      <c r="M255" s="36">
        <f>SUMPRODUCT(M248:Q251,AZ248:BD251)</f>
        <v>-2936878.8477292415</v>
      </c>
      <c r="X255" s="37" t="s">
        <v>19</v>
      </c>
      <c r="Y255" s="36">
        <f>SUMPRODUCT(Y248:AC251,AU248:AY251)</f>
        <v>0</v>
      </c>
      <c r="AI255" s="36">
        <f>SUMPRODUCT(AI248:AM251,AZ248:BD251)</f>
        <v>0</v>
      </c>
      <c r="AU255" s="49"/>
      <c r="AZ255" s="49"/>
    </row>
    <row r="256" spans="2:56" s="33" customFormat="1" ht="12.75" thickBot="1">
      <c r="B256" s="31"/>
      <c r="C256" s="32"/>
      <c r="D256" s="31"/>
      <c r="E256" s="31"/>
      <c r="F256" s="31"/>
      <c r="G256" s="32"/>
      <c r="H256" s="31"/>
      <c r="I256" s="31"/>
      <c r="J256" s="31"/>
      <c r="K256" s="31"/>
      <c r="L256" s="32" t="s">
        <v>23</v>
      </c>
      <c r="M256" s="50">
        <f>SUMPRODUCT(R248:V251,AZ248:BD251)+SUMPRODUCT(M248:Q251,AZ248:BD251)</f>
        <v>-2936878.8477292415</v>
      </c>
      <c r="X256" s="31"/>
      <c r="Y256" s="32"/>
      <c r="Z256" s="31"/>
      <c r="AA256" s="31"/>
      <c r="AB256" s="31"/>
      <c r="AC256" s="32"/>
      <c r="AD256" s="31"/>
      <c r="AE256" s="31"/>
      <c r="AF256" s="31"/>
      <c r="AG256" s="31"/>
      <c r="AH256" s="32" t="s">
        <v>23</v>
      </c>
      <c r="AI256" s="50">
        <f>SUMPRODUCT(AN248:AR251,AZ248:BD251)+SUMPRODUCT(AI248:AM251,AZ248:BD251)</f>
        <v>0</v>
      </c>
    </row>
    <row r="257" spans="2:56" ht="13.5" thickBot="1">
      <c r="B257" s="3" t="s">
        <v>40</v>
      </c>
      <c r="C257" s="4"/>
      <c r="D257" s="4"/>
      <c r="E257" s="4"/>
      <c r="F257" s="5"/>
      <c r="L257"/>
      <c r="X257" s="3" t="s">
        <v>40</v>
      </c>
      <c r="Y257" s="4"/>
      <c r="Z257" s="4"/>
      <c r="AA257" s="4"/>
      <c r="AB257" s="5"/>
      <c r="AH257"/>
    </row>
    <row r="258" spans="2:56" ht="12.75" thickBot="1"/>
    <row r="259" spans="2:56">
      <c r="B259" s="165"/>
      <c r="C259" s="169" t="s">
        <v>3</v>
      </c>
      <c r="D259" s="169"/>
      <c r="E259" s="169"/>
      <c r="F259" s="169"/>
      <c r="G259" s="169"/>
      <c r="H259" s="169"/>
      <c r="I259" s="169"/>
      <c r="J259" s="169"/>
      <c r="K259" s="169"/>
      <c r="L259" s="169"/>
      <c r="M259" s="169" t="s">
        <v>4</v>
      </c>
      <c r="N259" s="169"/>
      <c r="O259" s="169"/>
      <c r="P259" s="169"/>
      <c r="Q259" s="169"/>
      <c r="R259" s="169"/>
      <c r="S259" s="169"/>
      <c r="T259" s="169"/>
      <c r="U259" s="169"/>
      <c r="V259" s="169"/>
      <c r="X259" s="165"/>
      <c r="Y259" s="169" t="s">
        <v>3</v>
      </c>
      <c r="Z259" s="169"/>
      <c r="AA259" s="169"/>
      <c r="AB259" s="169"/>
      <c r="AC259" s="169"/>
      <c r="AD259" s="169"/>
      <c r="AE259" s="169"/>
      <c r="AF259" s="169"/>
      <c r="AG259" s="169"/>
      <c r="AH259" s="169"/>
      <c r="AI259" s="169" t="s">
        <v>4</v>
      </c>
      <c r="AJ259" s="169"/>
      <c r="AK259" s="169"/>
      <c r="AL259" s="169"/>
      <c r="AM259" s="169"/>
      <c r="AN259" s="169"/>
      <c r="AO259" s="169"/>
      <c r="AP259" s="169"/>
      <c r="AQ259" s="169"/>
      <c r="AR259" s="169"/>
      <c r="AU259" s="170" t="s">
        <v>5</v>
      </c>
      <c r="AV259" s="169"/>
      <c r="AW259" s="169"/>
      <c r="AX259" s="169"/>
      <c r="AY259" s="169"/>
      <c r="AZ259" s="169"/>
      <c r="BA259" s="169"/>
      <c r="BB259" s="169"/>
      <c r="BC259" s="169"/>
      <c r="BD259" s="171"/>
    </row>
    <row r="260" spans="2:56">
      <c r="B260" s="166"/>
      <c r="C260" s="173" t="s">
        <v>6</v>
      </c>
      <c r="D260" s="173"/>
      <c r="E260" s="173"/>
      <c r="F260" s="173"/>
      <c r="G260" s="174"/>
      <c r="H260" s="172" t="s">
        <v>7</v>
      </c>
      <c r="I260" s="173"/>
      <c r="J260" s="173"/>
      <c r="K260" s="173"/>
      <c r="L260" s="175"/>
      <c r="M260" s="173" t="s">
        <v>6</v>
      </c>
      <c r="N260" s="173"/>
      <c r="O260" s="173"/>
      <c r="P260" s="173"/>
      <c r="Q260" s="174"/>
      <c r="R260" s="172" t="s">
        <v>7</v>
      </c>
      <c r="S260" s="173"/>
      <c r="T260" s="173"/>
      <c r="U260" s="173"/>
      <c r="V260" s="175"/>
      <c r="X260" s="166"/>
      <c r="Y260" s="173" t="s">
        <v>6</v>
      </c>
      <c r="Z260" s="173"/>
      <c r="AA260" s="173"/>
      <c r="AB260" s="173"/>
      <c r="AC260" s="174"/>
      <c r="AD260" s="172" t="s">
        <v>7</v>
      </c>
      <c r="AE260" s="173"/>
      <c r="AF260" s="173"/>
      <c r="AG260" s="173"/>
      <c r="AH260" s="175"/>
      <c r="AI260" s="173" t="s">
        <v>6</v>
      </c>
      <c r="AJ260" s="173"/>
      <c r="AK260" s="173"/>
      <c r="AL260" s="173"/>
      <c r="AM260" s="174"/>
      <c r="AN260" s="172" t="s">
        <v>7</v>
      </c>
      <c r="AO260" s="173"/>
      <c r="AP260" s="173"/>
      <c r="AQ260" s="173"/>
      <c r="AR260" s="175"/>
      <c r="AU260" s="176" t="s">
        <v>3</v>
      </c>
      <c r="AV260" s="173"/>
      <c r="AW260" s="173"/>
      <c r="AX260" s="173"/>
      <c r="AY260" s="174"/>
      <c r="AZ260" s="173" t="s">
        <v>8</v>
      </c>
      <c r="BA260" s="173"/>
      <c r="BB260" s="173"/>
      <c r="BC260" s="173"/>
      <c r="BD260" s="175"/>
    </row>
    <row r="261" spans="2:56">
      <c r="B261" s="167"/>
      <c r="C261" s="6" t="s">
        <v>9</v>
      </c>
      <c r="D261" s="7" t="s">
        <v>10</v>
      </c>
      <c r="E261" s="7" t="s">
        <v>11</v>
      </c>
      <c r="F261" s="7" t="s">
        <v>12</v>
      </c>
      <c r="G261" s="7" t="s">
        <v>13</v>
      </c>
      <c r="H261" s="7" t="s">
        <v>9</v>
      </c>
      <c r="I261" s="7" t="s">
        <v>10</v>
      </c>
      <c r="J261" s="7" t="s">
        <v>11</v>
      </c>
      <c r="K261" s="7" t="s">
        <v>12</v>
      </c>
      <c r="L261" s="8" t="s">
        <v>13</v>
      </c>
      <c r="M261" s="6" t="s">
        <v>9</v>
      </c>
      <c r="N261" s="7" t="s">
        <v>10</v>
      </c>
      <c r="O261" s="7" t="s">
        <v>11</v>
      </c>
      <c r="P261" s="7" t="s">
        <v>12</v>
      </c>
      <c r="Q261" s="7" t="s">
        <v>13</v>
      </c>
      <c r="R261" s="7" t="s">
        <v>9</v>
      </c>
      <c r="S261" s="7" t="s">
        <v>10</v>
      </c>
      <c r="T261" s="7" t="s">
        <v>11</v>
      </c>
      <c r="U261" s="7" t="s">
        <v>12</v>
      </c>
      <c r="V261" s="8" t="s">
        <v>13</v>
      </c>
      <c r="X261" s="167"/>
      <c r="Y261" s="6" t="s">
        <v>9</v>
      </c>
      <c r="Z261" s="7" t="s">
        <v>10</v>
      </c>
      <c r="AA261" s="7" t="s">
        <v>11</v>
      </c>
      <c r="AB261" s="7" t="s">
        <v>12</v>
      </c>
      <c r="AC261" s="7" t="s">
        <v>13</v>
      </c>
      <c r="AD261" s="7" t="s">
        <v>9</v>
      </c>
      <c r="AE261" s="7" t="s">
        <v>10</v>
      </c>
      <c r="AF261" s="7" t="s">
        <v>11</v>
      </c>
      <c r="AG261" s="7" t="s">
        <v>12</v>
      </c>
      <c r="AH261" s="8" t="s">
        <v>13</v>
      </c>
      <c r="AI261" s="6" t="s">
        <v>9</v>
      </c>
      <c r="AJ261" s="7" t="s">
        <v>10</v>
      </c>
      <c r="AK261" s="7" t="s">
        <v>11</v>
      </c>
      <c r="AL261" s="7" t="s">
        <v>12</v>
      </c>
      <c r="AM261" s="7" t="s">
        <v>13</v>
      </c>
      <c r="AN261" s="7" t="s">
        <v>9</v>
      </c>
      <c r="AO261" s="7" t="s">
        <v>10</v>
      </c>
      <c r="AP261" s="7" t="s">
        <v>11</v>
      </c>
      <c r="AQ261" s="7" t="s">
        <v>12</v>
      </c>
      <c r="AR261" s="8" t="s">
        <v>13</v>
      </c>
      <c r="AU261" s="9" t="s">
        <v>9</v>
      </c>
      <c r="AV261" s="7" t="s">
        <v>10</v>
      </c>
      <c r="AW261" s="7" t="s">
        <v>11</v>
      </c>
      <c r="AX261" s="7" t="s">
        <v>12</v>
      </c>
      <c r="AY261" s="7" t="s">
        <v>13</v>
      </c>
      <c r="AZ261" s="6" t="s">
        <v>9</v>
      </c>
      <c r="BA261" s="7" t="s">
        <v>10</v>
      </c>
      <c r="BB261" s="7" t="s">
        <v>11</v>
      </c>
      <c r="BC261" s="7" t="s">
        <v>12</v>
      </c>
      <c r="BD261" s="8" t="s">
        <v>13</v>
      </c>
    </row>
    <row r="262" spans="2:56">
      <c r="B262" s="10" t="s">
        <v>14</v>
      </c>
      <c r="C262" s="11">
        <v>0</v>
      </c>
      <c r="D262" s="12">
        <v>0</v>
      </c>
      <c r="E262" s="12">
        <v>0</v>
      </c>
      <c r="F262" s="12">
        <v>0</v>
      </c>
      <c r="G262" s="13">
        <v>0</v>
      </c>
      <c r="H262" s="14">
        <v>9.0871835190512904</v>
      </c>
      <c r="I262" s="12">
        <v>0</v>
      </c>
      <c r="J262" s="12">
        <v>0</v>
      </c>
      <c r="K262" s="12">
        <v>0</v>
      </c>
      <c r="L262" s="15">
        <v>0</v>
      </c>
      <c r="M262" s="11">
        <v>0</v>
      </c>
      <c r="N262" s="12">
        <v>0</v>
      </c>
      <c r="O262" s="12">
        <v>0</v>
      </c>
      <c r="P262" s="12">
        <v>0</v>
      </c>
      <c r="Q262" s="13">
        <v>0</v>
      </c>
      <c r="R262" s="14">
        <v>0</v>
      </c>
      <c r="S262" s="12">
        <v>0</v>
      </c>
      <c r="T262" s="12">
        <v>0</v>
      </c>
      <c r="U262" s="12">
        <v>0</v>
      </c>
      <c r="V262" s="15">
        <v>0</v>
      </c>
      <c r="X262" s="10" t="s">
        <v>14</v>
      </c>
      <c r="Y262" s="11">
        <v>0</v>
      </c>
      <c r="Z262" s="12">
        <v>0</v>
      </c>
      <c r="AA262" s="12">
        <v>0</v>
      </c>
      <c r="AB262" s="12">
        <v>0</v>
      </c>
      <c r="AC262" s="13">
        <v>0</v>
      </c>
      <c r="AD262" s="14">
        <v>0</v>
      </c>
      <c r="AE262" s="12">
        <v>0</v>
      </c>
      <c r="AF262" s="12">
        <v>0</v>
      </c>
      <c r="AG262" s="12">
        <v>0</v>
      </c>
      <c r="AH262" s="15">
        <v>0</v>
      </c>
      <c r="AI262" s="11">
        <v>0</v>
      </c>
      <c r="AJ262" s="12">
        <v>0</v>
      </c>
      <c r="AK262" s="12">
        <v>0</v>
      </c>
      <c r="AL262" s="12">
        <v>0</v>
      </c>
      <c r="AM262" s="13">
        <v>0</v>
      </c>
      <c r="AN262" s="14">
        <v>0</v>
      </c>
      <c r="AO262" s="12">
        <v>0</v>
      </c>
      <c r="AP262" s="12">
        <v>0</v>
      </c>
      <c r="AQ262" s="12">
        <v>0</v>
      </c>
      <c r="AR262" s="15">
        <v>0</v>
      </c>
      <c r="AU262" s="16">
        <v>1763.7388576097783</v>
      </c>
      <c r="AV262" s="12">
        <v>7585.801233245722</v>
      </c>
      <c r="AW262" s="12">
        <v>21894.543326134888</v>
      </c>
      <c r="AX262" s="12">
        <v>49008.630554524483</v>
      </c>
      <c r="AY262" s="15">
        <v>88960.924624387451</v>
      </c>
      <c r="AZ262" s="16">
        <v>1378.7378810329324</v>
      </c>
      <c r="BA262" s="12">
        <v>2052.7938376312577</v>
      </c>
      <c r="BB262" s="12">
        <v>3629.5257130496298</v>
      </c>
      <c r="BC262" s="12">
        <v>5878.0613380265322</v>
      </c>
      <c r="BD262" s="15">
        <v>13787.613926410309</v>
      </c>
    </row>
    <row r="263" spans="2:56">
      <c r="B263" s="17" t="s">
        <v>15</v>
      </c>
      <c r="C263" s="18">
        <v>0</v>
      </c>
      <c r="D263" s="19">
        <v>0</v>
      </c>
      <c r="E263" s="19">
        <v>0</v>
      </c>
      <c r="F263" s="19">
        <v>0</v>
      </c>
      <c r="G263" s="20">
        <v>0</v>
      </c>
      <c r="H263" s="21">
        <v>15.06481748566058</v>
      </c>
      <c r="I263" s="19">
        <v>0</v>
      </c>
      <c r="J263" s="19">
        <v>0</v>
      </c>
      <c r="K263" s="19">
        <v>0</v>
      </c>
      <c r="L263" s="22">
        <v>0</v>
      </c>
      <c r="M263" s="18">
        <v>0</v>
      </c>
      <c r="N263" s="19">
        <v>0</v>
      </c>
      <c r="O263" s="19">
        <v>0</v>
      </c>
      <c r="P263" s="19">
        <v>0</v>
      </c>
      <c r="Q263" s="20">
        <v>0</v>
      </c>
      <c r="R263" s="21">
        <v>-3.1000000000000014</v>
      </c>
      <c r="S263" s="19">
        <v>0</v>
      </c>
      <c r="T263" s="19">
        <v>0</v>
      </c>
      <c r="U263" s="19">
        <v>0</v>
      </c>
      <c r="V263" s="22">
        <v>0</v>
      </c>
      <c r="X263" s="17" t="s">
        <v>15</v>
      </c>
      <c r="Y263" s="18">
        <v>0</v>
      </c>
      <c r="Z263" s="19">
        <v>0</v>
      </c>
      <c r="AA263" s="19">
        <v>0</v>
      </c>
      <c r="AB263" s="19">
        <v>0</v>
      </c>
      <c r="AC263" s="20">
        <v>0</v>
      </c>
      <c r="AD263" s="21">
        <v>0</v>
      </c>
      <c r="AE263" s="19">
        <v>0</v>
      </c>
      <c r="AF263" s="19">
        <v>0</v>
      </c>
      <c r="AG263" s="19">
        <v>0</v>
      </c>
      <c r="AH263" s="22">
        <v>0</v>
      </c>
      <c r="AI263" s="18">
        <v>0</v>
      </c>
      <c r="AJ263" s="19">
        <v>0</v>
      </c>
      <c r="AK263" s="19">
        <v>0</v>
      </c>
      <c r="AL263" s="19">
        <v>0</v>
      </c>
      <c r="AM263" s="20">
        <v>0</v>
      </c>
      <c r="AN263" s="21">
        <v>0</v>
      </c>
      <c r="AO263" s="19">
        <v>0</v>
      </c>
      <c r="AP263" s="19">
        <v>0</v>
      </c>
      <c r="AQ263" s="19">
        <v>0</v>
      </c>
      <c r="AR263" s="22">
        <v>0</v>
      </c>
      <c r="AU263" s="23">
        <v>2519.6269394425403</v>
      </c>
      <c r="AV263" s="19">
        <v>10836.858904636747</v>
      </c>
      <c r="AW263" s="19">
        <v>31277.919037335556</v>
      </c>
      <c r="AX263" s="19">
        <v>70012.329363606419</v>
      </c>
      <c r="AY263" s="22">
        <v>127087.03517769638</v>
      </c>
      <c r="AZ263" s="23">
        <v>1969.6255443327605</v>
      </c>
      <c r="BA263" s="19">
        <v>2932.5626251875115</v>
      </c>
      <c r="BB263" s="19">
        <v>5185.0367329280425</v>
      </c>
      <c r="BC263" s="19">
        <v>8397.2304828950455</v>
      </c>
      <c r="BD263" s="22">
        <v>19696.591323443299</v>
      </c>
    </row>
    <row r="264" spans="2:56">
      <c r="B264" s="17" t="s">
        <v>16</v>
      </c>
      <c r="C264" s="18">
        <v>0</v>
      </c>
      <c r="D264" s="19">
        <v>0</v>
      </c>
      <c r="E264" s="19">
        <v>0</v>
      </c>
      <c r="F264" s="19">
        <v>0</v>
      </c>
      <c r="G264" s="20">
        <v>0</v>
      </c>
      <c r="H264" s="21">
        <v>12.689087089018726</v>
      </c>
      <c r="I264" s="19">
        <v>0</v>
      </c>
      <c r="J264" s="19">
        <v>0</v>
      </c>
      <c r="K264" s="19">
        <v>0</v>
      </c>
      <c r="L264" s="22">
        <v>0</v>
      </c>
      <c r="M264" s="18">
        <v>0</v>
      </c>
      <c r="N264" s="19">
        <v>0</v>
      </c>
      <c r="O264" s="19">
        <v>0</v>
      </c>
      <c r="P264" s="19">
        <v>0</v>
      </c>
      <c r="Q264" s="20">
        <v>0</v>
      </c>
      <c r="R264" s="21">
        <v>46</v>
      </c>
      <c r="S264" s="19">
        <v>0</v>
      </c>
      <c r="T264" s="19">
        <v>0</v>
      </c>
      <c r="U264" s="19">
        <v>0</v>
      </c>
      <c r="V264" s="22">
        <v>0</v>
      </c>
      <c r="X264" s="17" t="s">
        <v>16</v>
      </c>
      <c r="Y264" s="18">
        <v>0</v>
      </c>
      <c r="Z264" s="19">
        <v>0</v>
      </c>
      <c r="AA264" s="19">
        <v>0</v>
      </c>
      <c r="AB264" s="19">
        <v>0</v>
      </c>
      <c r="AC264" s="20">
        <v>0</v>
      </c>
      <c r="AD264" s="21">
        <v>0</v>
      </c>
      <c r="AE264" s="19">
        <v>0</v>
      </c>
      <c r="AF264" s="19">
        <v>0</v>
      </c>
      <c r="AG264" s="19">
        <v>0</v>
      </c>
      <c r="AH264" s="22">
        <v>0</v>
      </c>
      <c r="AI264" s="18">
        <v>0</v>
      </c>
      <c r="AJ264" s="19">
        <v>0</v>
      </c>
      <c r="AK264" s="19">
        <v>0</v>
      </c>
      <c r="AL264" s="19">
        <v>0</v>
      </c>
      <c r="AM264" s="20">
        <v>0</v>
      </c>
      <c r="AN264" s="21">
        <v>0</v>
      </c>
      <c r="AO264" s="19">
        <v>0</v>
      </c>
      <c r="AP264" s="19">
        <v>0</v>
      </c>
      <c r="AQ264" s="19">
        <v>0</v>
      </c>
      <c r="AR264" s="22">
        <v>0</v>
      </c>
      <c r="AU264" s="23">
        <v>3779.4404091638107</v>
      </c>
      <c r="AV264" s="19">
        <v>16255.28835695512</v>
      </c>
      <c r="AW264" s="19">
        <v>46916.878556003336</v>
      </c>
      <c r="AX264" s="19">
        <v>105018.49404540962</v>
      </c>
      <c r="AY264" s="22">
        <v>190630.55276654457</v>
      </c>
      <c r="AZ264" s="23">
        <v>2954.4383164991409</v>
      </c>
      <c r="BA264" s="19">
        <v>4398.8439377812674</v>
      </c>
      <c r="BB264" s="19">
        <v>7777.5550993920642</v>
      </c>
      <c r="BC264" s="19">
        <v>12595.845724342569</v>
      </c>
      <c r="BD264" s="22">
        <v>29544.886985164951</v>
      </c>
    </row>
    <row r="265" spans="2:56" ht="12.75" thickBot="1">
      <c r="B265" s="24" t="s">
        <v>17</v>
      </c>
      <c r="C265" s="25">
        <v>0</v>
      </c>
      <c r="D265" s="26">
        <v>0</v>
      </c>
      <c r="E265" s="26">
        <v>0</v>
      </c>
      <c r="F265" s="26">
        <v>0</v>
      </c>
      <c r="G265" s="27">
        <v>0</v>
      </c>
      <c r="H265" s="28">
        <v>6.0589119062694028</v>
      </c>
      <c r="I265" s="26">
        <v>0</v>
      </c>
      <c r="J265" s="26">
        <v>0</v>
      </c>
      <c r="K265" s="26">
        <v>0</v>
      </c>
      <c r="L265" s="29">
        <v>0</v>
      </c>
      <c r="M265" s="25">
        <v>0</v>
      </c>
      <c r="N265" s="26">
        <v>0</v>
      </c>
      <c r="O265" s="26">
        <v>0</v>
      </c>
      <c r="P265" s="26">
        <v>0</v>
      </c>
      <c r="Q265" s="27">
        <v>0</v>
      </c>
      <c r="R265" s="28">
        <v>0</v>
      </c>
      <c r="S265" s="26">
        <v>0</v>
      </c>
      <c r="T265" s="26">
        <v>0</v>
      </c>
      <c r="U265" s="26">
        <v>0</v>
      </c>
      <c r="V265" s="29">
        <v>0</v>
      </c>
      <c r="X265" s="24" t="s">
        <v>17</v>
      </c>
      <c r="Y265" s="25">
        <v>0</v>
      </c>
      <c r="Z265" s="26">
        <v>0</v>
      </c>
      <c r="AA265" s="26">
        <v>0</v>
      </c>
      <c r="AB265" s="26">
        <v>0</v>
      </c>
      <c r="AC265" s="27">
        <v>0</v>
      </c>
      <c r="AD265" s="28">
        <v>0</v>
      </c>
      <c r="AE265" s="26">
        <v>0</v>
      </c>
      <c r="AF265" s="26">
        <v>0</v>
      </c>
      <c r="AG265" s="26">
        <v>0</v>
      </c>
      <c r="AH265" s="29">
        <v>0</v>
      </c>
      <c r="AI265" s="25">
        <v>0</v>
      </c>
      <c r="AJ265" s="26">
        <v>0</v>
      </c>
      <c r="AK265" s="26">
        <v>0</v>
      </c>
      <c r="AL265" s="26">
        <v>0</v>
      </c>
      <c r="AM265" s="27">
        <v>0</v>
      </c>
      <c r="AN265" s="28">
        <v>0</v>
      </c>
      <c r="AO265" s="26">
        <v>0</v>
      </c>
      <c r="AP265" s="26">
        <v>0</v>
      </c>
      <c r="AQ265" s="26">
        <v>0</v>
      </c>
      <c r="AR265" s="29">
        <v>0</v>
      </c>
      <c r="AU265" s="30">
        <v>6299.0673486063506</v>
      </c>
      <c r="AV265" s="26">
        <v>27092.147261591865</v>
      </c>
      <c r="AW265" s="26">
        <v>78194.797593338881</v>
      </c>
      <c r="AX265" s="26">
        <v>175030.82340901601</v>
      </c>
      <c r="AY265" s="29">
        <v>317717.58794424095</v>
      </c>
      <c r="AZ265" s="30">
        <v>4924.0638608319014</v>
      </c>
      <c r="BA265" s="26">
        <v>7331.4065629687784</v>
      </c>
      <c r="BB265" s="26">
        <v>12962.591832320108</v>
      </c>
      <c r="BC265" s="26">
        <v>20993.076207237616</v>
      </c>
      <c r="BD265" s="29">
        <v>49241.478308608253</v>
      </c>
    </row>
    <row r="266" spans="2:56" ht="12.75" thickBot="1">
      <c r="B266" s="31"/>
      <c r="C266" s="32"/>
      <c r="D266" s="31"/>
      <c r="E266" s="31"/>
      <c r="F266" s="31"/>
      <c r="G266" s="32"/>
      <c r="H266" s="31"/>
      <c r="I266" s="31"/>
      <c r="J266" s="31"/>
      <c r="K266" s="31"/>
      <c r="L266" s="32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X266" s="31"/>
      <c r="Y266" s="32"/>
      <c r="Z266" s="31"/>
      <c r="AA266" s="31"/>
      <c r="AB266" s="31"/>
      <c r="AC266" s="32"/>
      <c r="AD266" s="31"/>
      <c r="AE266" s="31"/>
      <c r="AF266" s="31"/>
      <c r="AG266" s="31"/>
      <c r="AH266" s="32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U266" s="33"/>
      <c r="AV266" s="33"/>
      <c r="AW266" s="33"/>
      <c r="AX266" s="33"/>
      <c r="AY266" s="33"/>
      <c r="AZ266" s="33"/>
      <c r="BA266" s="33"/>
      <c r="BB266" s="33"/>
      <c r="BC266" s="33"/>
      <c r="BD266" s="33"/>
    </row>
    <row r="267" spans="2:56" ht="13.5" thickBot="1">
      <c r="B267" s="34" t="s">
        <v>18</v>
      </c>
      <c r="C267" s="35">
        <f>SUM(C262:G265)</f>
        <v>0</v>
      </c>
      <c r="D267" s="35"/>
      <c r="E267" s="36"/>
      <c r="F267" s="36"/>
      <c r="G267" s="36"/>
      <c r="H267" s="35">
        <f>SUM(H262:L265)</f>
        <v>42.9</v>
      </c>
      <c r="I267" s="35"/>
      <c r="J267" s="38"/>
      <c r="K267" s="38"/>
      <c r="L267" s="34"/>
      <c r="M267" s="35">
        <f>SUM(M262:Q265)</f>
        <v>0</v>
      </c>
      <c r="N267" s="39" t="str">
        <f>IF(M267=C267,"Pass","Fail")</f>
        <v>Pass</v>
      </c>
      <c r="O267" s="36"/>
      <c r="P267" s="36"/>
      <c r="Q267" s="36"/>
      <c r="R267" s="35">
        <f>SUM(R262:V265)</f>
        <v>42.9</v>
      </c>
      <c r="S267" s="39" t="str">
        <f>IF(R267=H267,"Pass","Fail")</f>
        <v>Pass</v>
      </c>
      <c r="T267" s="36"/>
      <c r="U267" s="36"/>
      <c r="V267" s="36"/>
      <c r="W267" s="36"/>
      <c r="X267" s="34" t="s">
        <v>18</v>
      </c>
      <c r="Y267" s="35">
        <f>SUM(Y262:AC265)</f>
        <v>0</v>
      </c>
      <c r="Z267" s="35"/>
      <c r="AA267" s="36"/>
      <c r="AB267" s="36"/>
      <c r="AC267" s="36"/>
      <c r="AD267" s="35">
        <f>SUM(AD262:AH265)</f>
        <v>0</v>
      </c>
      <c r="AE267" s="35"/>
      <c r="AF267" s="38"/>
      <c r="AG267" s="38"/>
      <c r="AH267" s="34"/>
      <c r="AI267" s="35">
        <f>SUM(AI262:AM265)</f>
        <v>0</v>
      </c>
      <c r="AJ267" s="39" t="str">
        <f>IF(AI267=Y267,"Pass","Fail")</f>
        <v>Pass</v>
      </c>
      <c r="AK267" s="36"/>
      <c r="AL267" s="36"/>
      <c r="AM267" s="36"/>
      <c r="AN267" s="35">
        <f>SUM(AN262:AR265)</f>
        <v>0</v>
      </c>
      <c r="AO267" s="39" t="str">
        <f>IF(AN267=AD267,"Pass","Fail")</f>
        <v>Pass</v>
      </c>
      <c r="AP267" s="36"/>
      <c r="AQ267" s="36"/>
      <c r="AR267" s="36"/>
      <c r="AU267"/>
      <c r="AV267"/>
      <c r="AW267"/>
      <c r="AX267"/>
      <c r="AY267"/>
      <c r="AZ267"/>
      <c r="BA267"/>
      <c r="BB267"/>
      <c r="BC267"/>
      <c r="BD267"/>
    </row>
    <row r="268" spans="2:56" ht="13.5" thickBot="1">
      <c r="B268" s="40" t="s">
        <v>20</v>
      </c>
      <c r="C268" s="41">
        <f>SUM(C262:E265)</f>
        <v>0</v>
      </c>
      <c r="D268" s="42">
        <f>IFERROR(SUM(C262:E265)/SUM(C262:G265),0)</f>
        <v>0</v>
      </c>
      <c r="E268" s="43"/>
      <c r="F268" s="43"/>
      <c r="G268" s="43"/>
      <c r="H268" s="42"/>
      <c r="I268" s="42"/>
      <c r="J268" s="43"/>
      <c r="K268" s="43"/>
      <c r="L268" s="43"/>
      <c r="M268" s="41">
        <f>SUM(M262:N265)</f>
        <v>0</v>
      </c>
      <c r="N268" s="42">
        <f>IFERROR(SUM(M262:N265)/SUM(M262:Q265),0)</f>
        <v>0</v>
      </c>
      <c r="O268" s="39" t="str">
        <f>IF(N268&lt;=D268,"Pass","Fail")</f>
        <v>Pass</v>
      </c>
      <c r="P268" s="43"/>
      <c r="Q268" s="43"/>
      <c r="R268" s="42"/>
      <c r="S268" s="43"/>
      <c r="T268" s="43"/>
      <c r="U268" s="43"/>
      <c r="V268" s="43"/>
      <c r="W268" s="43"/>
      <c r="X268" s="40" t="s">
        <v>20</v>
      </c>
      <c r="Y268" s="41">
        <f>SUM(Y262:AA265)</f>
        <v>0</v>
      </c>
      <c r="Z268" s="42">
        <f>IFERROR(SUM(Y262:AA265)/SUM(Y262:AC265),0)</f>
        <v>0</v>
      </c>
      <c r="AA268" s="43"/>
      <c r="AB268" s="43"/>
      <c r="AC268" s="43"/>
      <c r="AD268" s="42"/>
      <c r="AE268" s="43"/>
      <c r="AF268" s="43"/>
      <c r="AG268" s="43"/>
      <c r="AH268" s="43"/>
      <c r="AI268" s="41">
        <f>SUM(AI262:AJ265)</f>
        <v>0</v>
      </c>
      <c r="AJ268" s="42">
        <f>IFERROR(SUM(AI262:AJ265)/SUM(AI262:AM265),0)</f>
        <v>0</v>
      </c>
      <c r="AK268" s="39" t="str">
        <f>IF(AJ268&lt;=Z268,"Pass","Fail")</f>
        <v>Pass</v>
      </c>
      <c r="AL268" s="43"/>
      <c r="AM268" s="43"/>
      <c r="AN268" s="42"/>
      <c r="AO268" s="43"/>
      <c r="AP268" s="43"/>
      <c r="AQ268" s="43"/>
      <c r="AR268" s="43"/>
      <c r="AU268"/>
      <c r="AV268"/>
      <c r="AW268"/>
      <c r="AX268"/>
      <c r="AY268"/>
      <c r="AZ268"/>
      <c r="BA268"/>
      <c r="BB268"/>
      <c r="BC268"/>
      <c r="BD268"/>
    </row>
    <row r="269" spans="2:56" ht="12.75" customHeight="1">
      <c r="B269" s="37" t="s">
        <v>19</v>
      </c>
      <c r="C269" s="36">
        <f>SUMPRODUCT(C262:G265,AU262:AY265)</f>
        <v>0</v>
      </c>
      <c r="M269" s="36">
        <f>SUMPRODUCT(M262:Q265,AZ262:BD265)</f>
        <v>0</v>
      </c>
      <c r="X269" s="37" t="s">
        <v>19</v>
      </c>
      <c r="Y269" s="36">
        <f>SUMPRODUCT(Y262:AC265,AU262:AY265)</f>
        <v>0</v>
      </c>
      <c r="AI269" s="36">
        <f>SUMPRODUCT(AI262:AM265,AZ262:BD265)</f>
        <v>0</v>
      </c>
      <c r="AU269" s="49"/>
      <c r="AZ269" s="49"/>
    </row>
    <row r="270" spans="2:56" s="33" customFormat="1" ht="12.75" thickBot="1">
      <c r="B270" s="31"/>
      <c r="C270" s="32"/>
      <c r="D270" s="31"/>
      <c r="E270" s="31"/>
      <c r="F270" s="31"/>
      <c r="G270" s="32"/>
      <c r="H270" s="31"/>
      <c r="I270" s="31"/>
      <c r="J270" s="31"/>
      <c r="K270" s="31"/>
      <c r="L270" s="32" t="s">
        <v>23</v>
      </c>
      <c r="M270" s="50">
        <f>SUMPRODUCT(R262:V265,AZ262:BD265)+SUMPRODUCT(M262:Q265,AZ262:BD265)</f>
        <v>129798.32337152894</v>
      </c>
      <c r="X270" s="31"/>
      <c r="Y270" s="32"/>
      <c r="Z270" s="31"/>
      <c r="AA270" s="31"/>
      <c r="AB270" s="31"/>
      <c r="AC270" s="32"/>
      <c r="AD270" s="31"/>
      <c r="AE270" s="31"/>
      <c r="AF270" s="31"/>
      <c r="AG270" s="31"/>
      <c r="AH270" s="32" t="s">
        <v>23</v>
      </c>
      <c r="AI270" s="50">
        <f>SUMPRODUCT(AN262:AR265,AZ262:BD265)+SUMPRODUCT(AI262:AM265,AZ262:BD265)</f>
        <v>0</v>
      </c>
    </row>
    <row r="271" spans="2:56" ht="13.5" thickBot="1">
      <c r="B271" s="3" t="s">
        <v>41</v>
      </c>
      <c r="C271" s="4"/>
      <c r="D271" s="4"/>
      <c r="E271" s="4"/>
      <c r="F271" s="5"/>
      <c r="L271"/>
      <c r="X271" s="3" t="s">
        <v>41</v>
      </c>
      <c r="Y271" s="4"/>
      <c r="Z271" s="4"/>
      <c r="AA271" s="4"/>
      <c r="AB271" s="5"/>
      <c r="AH271"/>
    </row>
    <row r="272" spans="2:56" ht="12.75" thickBot="1"/>
    <row r="273" spans="2:56">
      <c r="B273" s="165"/>
      <c r="C273" s="169" t="s">
        <v>3</v>
      </c>
      <c r="D273" s="169"/>
      <c r="E273" s="169"/>
      <c r="F273" s="169"/>
      <c r="G273" s="169"/>
      <c r="H273" s="169"/>
      <c r="I273" s="169"/>
      <c r="J273" s="169"/>
      <c r="K273" s="169"/>
      <c r="L273" s="169"/>
      <c r="M273" s="169" t="s">
        <v>4</v>
      </c>
      <c r="N273" s="169"/>
      <c r="O273" s="169"/>
      <c r="P273" s="169"/>
      <c r="Q273" s="169"/>
      <c r="R273" s="169"/>
      <c r="S273" s="169"/>
      <c r="T273" s="169"/>
      <c r="U273" s="169"/>
      <c r="V273" s="169"/>
      <c r="X273" s="165"/>
      <c r="Y273" s="169" t="s">
        <v>3</v>
      </c>
      <c r="Z273" s="169"/>
      <c r="AA273" s="169"/>
      <c r="AB273" s="169"/>
      <c r="AC273" s="169"/>
      <c r="AD273" s="169"/>
      <c r="AE273" s="169"/>
      <c r="AF273" s="169"/>
      <c r="AG273" s="169"/>
      <c r="AH273" s="169"/>
      <c r="AI273" s="169" t="s">
        <v>4</v>
      </c>
      <c r="AJ273" s="169"/>
      <c r="AK273" s="169"/>
      <c r="AL273" s="169"/>
      <c r="AM273" s="169"/>
      <c r="AN273" s="169"/>
      <c r="AO273" s="169"/>
      <c r="AP273" s="169"/>
      <c r="AQ273" s="169"/>
      <c r="AR273" s="169"/>
      <c r="AU273" s="170" t="s">
        <v>5</v>
      </c>
      <c r="AV273" s="169"/>
      <c r="AW273" s="169"/>
      <c r="AX273" s="169"/>
      <c r="AY273" s="169"/>
      <c r="AZ273" s="169"/>
      <c r="BA273" s="169"/>
      <c r="BB273" s="169"/>
      <c r="BC273" s="169"/>
      <c r="BD273" s="171"/>
    </row>
    <row r="274" spans="2:56">
      <c r="B274" s="166"/>
      <c r="C274" s="173" t="s">
        <v>6</v>
      </c>
      <c r="D274" s="173"/>
      <c r="E274" s="173"/>
      <c r="F274" s="173"/>
      <c r="G274" s="174"/>
      <c r="H274" s="172" t="s">
        <v>7</v>
      </c>
      <c r="I274" s="173"/>
      <c r="J274" s="173"/>
      <c r="K274" s="173"/>
      <c r="L274" s="175"/>
      <c r="M274" s="173" t="s">
        <v>6</v>
      </c>
      <c r="N274" s="173"/>
      <c r="O274" s="173"/>
      <c r="P274" s="173"/>
      <c r="Q274" s="174"/>
      <c r="R274" s="172" t="s">
        <v>7</v>
      </c>
      <c r="S274" s="173"/>
      <c r="T274" s="173"/>
      <c r="U274" s="173"/>
      <c r="V274" s="175"/>
      <c r="X274" s="166"/>
      <c r="Y274" s="173" t="s">
        <v>6</v>
      </c>
      <c r="Z274" s="173"/>
      <c r="AA274" s="173"/>
      <c r="AB274" s="173"/>
      <c r="AC274" s="174"/>
      <c r="AD274" s="172" t="s">
        <v>7</v>
      </c>
      <c r="AE274" s="173"/>
      <c r="AF274" s="173"/>
      <c r="AG274" s="173"/>
      <c r="AH274" s="175"/>
      <c r="AI274" s="173" t="s">
        <v>6</v>
      </c>
      <c r="AJ274" s="173"/>
      <c r="AK274" s="173"/>
      <c r="AL274" s="173"/>
      <c r="AM274" s="174"/>
      <c r="AN274" s="172" t="s">
        <v>7</v>
      </c>
      <c r="AO274" s="173"/>
      <c r="AP274" s="173"/>
      <c r="AQ274" s="173"/>
      <c r="AR274" s="175"/>
      <c r="AU274" s="176" t="s">
        <v>3</v>
      </c>
      <c r="AV274" s="173"/>
      <c r="AW274" s="173"/>
      <c r="AX274" s="173"/>
      <c r="AY274" s="174"/>
      <c r="AZ274" s="173" t="s">
        <v>8</v>
      </c>
      <c r="BA274" s="173"/>
      <c r="BB274" s="173"/>
      <c r="BC274" s="173"/>
      <c r="BD274" s="175"/>
    </row>
    <row r="275" spans="2:56">
      <c r="B275" s="167"/>
      <c r="C275" s="6" t="s">
        <v>9</v>
      </c>
      <c r="D275" s="7" t="s">
        <v>10</v>
      </c>
      <c r="E275" s="7" t="s">
        <v>11</v>
      </c>
      <c r="F275" s="7" t="s">
        <v>12</v>
      </c>
      <c r="G275" s="7" t="s">
        <v>13</v>
      </c>
      <c r="H275" s="7" t="s">
        <v>9</v>
      </c>
      <c r="I275" s="7" t="s">
        <v>10</v>
      </c>
      <c r="J275" s="7" t="s">
        <v>11</v>
      </c>
      <c r="K275" s="7" t="s">
        <v>12</v>
      </c>
      <c r="L275" s="8" t="s">
        <v>13</v>
      </c>
      <c r="M275" s="6" t="s">
        <v>9</v>
      </c>
      <c r="N275" s="7" t="s">
        <v>10</v>
      </c>
      <c r="O275" s="7" t="s">
        <v>11</v>
      </c>
      <c r="P275" s="7" t="s">
        <v>12</v>
      </c>
      <c r="Q275" s="7" t="s">
        <v>13</v>
      </c>
      <c r="R275" s="7" t="s">
        <v>9</v>
      </c>
      <c r="S275" s="7" t="s">
        <v>10</v>
      </c>
      <c r="T275" s="7" t="s">
        <v>11</v>
      </c>
      <c r="U275" s="7" t="s">
        <v>12</v>
      </c>
      <c r="V275" s="8" t="s">
        <v>13</v>
      </c>
      <c r="X275" s="167"/>
      <c r="Y275" s="6" t="s">
        <v>9</v>
      </c>
      <c r="Z275" s="7" t="s">
        <v>10</v>
      </c>
      <c r="AA275" s="7" t="s">
        <v>11</v>
      </c>
      <c r="AB275" s="7" t="s">
        <v>12</v>
      </c>
      <c r="AC275" s="7" t="s">
        <v>13</v>
      </c>
      <c r="AD275" s="7" t="s">
        <v>9</v>
      </c>
      <c r="AE275" s="7" t="s">
        <v>10</v>
      </c>
      <c r="AF275" s="7" t="s">
        <v>11</v>
      </c>
      <c r="AG275" s="7" t="s">
        <v>12</v>
      </c>
      <c r="AH275" s="8" t="s">
        <v>13</v>
      </c>
      <c r="AI275" s="6" t="s">
        <v>9</v>
      </c>
      <c r="AJ275" s="7" t="s">
        <v>10</v>
      </c>
      <c r="AK275" s="7" t="s">
        <v>11</v>
      </c>
      <c r="AL275" s="7" t="s">
        <v>12</v>
      </c>
      <c r="AM275" s="7" t="s">
        <v>13</v>
      </c>
      <c r="AN275" s="7" t="s">
        <v>9</v>
      </c>
      <c r="AO275" s="7" t="s">
        <v>10</v>
      </c>
      <c r="AP275" s="7" t="s">
        <v>11</v>
      </c>
      <c r="AQ275" s="7" t="s">
        <v>12</v>
      </c>
      <c r="AR275" s="8" t="s">
        <v>13</v>
      </c>
      <c r="AU275" s="9" t="s">
        <v>9</v>
      </c>
      <c r="AV275" s="7" t="s">
        <v>10</v>
      </c>
      <c r="AW275" s="7" t="s">
        <v>11</v>
      </c>
      <c r="AX275" s="7" t="s">
        <v>12</v>
      </c>
      <c r="AY275" s="7" t="s">
        <v>13</v>
      </c>
      <c r="AZ275" s="6" t="s">
        <v>9</v>
      </c>
      <c r="BA275" s="7" t="s">
        <v>10</v>
      </c>
      <c r="BB275" s="7" t="s">
        <v>11</v>
      </c>
      <c r="BC275" s="7" t="s">
        <v>12</v>
      </c>
      <c r="BD275" s="8" t="s">
        <v>13</v>
      </c>
    </row>
    <row r="276" spans="2:56">
      <c r="B276" s="10" t="s">
        <v>14</v>
      </c>
      <c r="C276" s="11">
        <v>0</v>
      </c>
      <c r="D276" s="12">
        <v>0</v>
      </c>
      <c r="E276" s="12">
        <v>0</v>
      </c>
      <c r="F276" s="12">
        <v>0</v>
      </c>
      <c r="G276" s="13">
        <v>0</v>
      </c>
      <c r="H276" s="14">
        <v>0</v>
      </c>
      <c r="I276" s="12">
        <v>0</v>
      </c>
      <c r="J276" s="12">
        <v>0</v>
      </c>
      <c r="K276" s="12">
        <v>0</v>
      </c>
      <c r="L276" s="15">
        <v>0</v>
      </c>
      <c r="M276" s="11">
        <v>0</v>
      </c>
      <c r="N276" s="12">
        <v>0</v>
      </c>
      <c r="O276" s="12">
        <v>0</v>
      </c>
      <c r="P276" s="12">
        <v>0</v>
      </c>
      <c r="Q276" s="13">
        <v>0</v>
      </c>
      <c r="R276" s="14">
        <v>0</v>
      </c>
      <c r="S276" s="12">
        <v>0</v>
      </c>
      <c r="T276" s="12">
        <v>0</v>
      </c>
      <c r="U276" s="12">
        <v>0</v>
      </c>
      <c r="V276" s="15">
        <v>0</v>
      </c>
      <c r="X276" s="10" t="s">
        <v>14</v>
      </c>
      <c r="Y276" s="11">
        <v>-1</v>
      </c>
      <c r="Z276" s="12">
        <v>-1</v>
      </c>
      <c r="AA276" s="12">
        <v>-77</v>
      </c>
      <c r="AB276" s="12">
        <v>-77</v>
      </c>
      <c r="AC276" s="13">
        <v>-130</v>
      </c>
      <c r="AD276" s="14">
        <v>123</v>
      </c>
      <c r="AE276" s="12">
        <v>163</v>
      </c>
      <c r="AF276" s="12">
        <v>0</v>
      </c>
      <c r="AG276" s="12">
        <v>0</v>
      </c>
      <c r="AH276" s="15">
        <v>0</v>
      </c>
      <c r="AI276" s="11">
        <v>0</v>
      </c>
      <c r="AJ276" s="12">
        <v>-3</v>
      </c>
      <c r="AK276" s="12">
        <v>-280</v>
      </c>
      <c r="AL276" s="12">
        <v>-1</v>
      </c>
      <c r="AM276" s="13">
        <v>0</v>
      </c>
      <c r="AN276" s="14">
        <v>11</v>
      </c>
      <c r="AO276" s="12">
        <v>273</v>
      </c>
      <c r="AP276" s="12">
        <v>0</v>
      </c>
      <c r="AQ276" s="12">
        <v>0</v>
      </c>
      <c r="AR276" s="15">
        <v>0</v>
      </c>
      <c r="AU276" s="16">
        <v>1236.0406655325212</v>
      </c>
      <c r="AV276" s="12">
        <v>1840.3328842795402</v>
      </c>
      <c r="AW276" s="12">
        <v>3253.8754752746972</v>
      </c>
      <c r="AX276" s="12">
        <v>5269.69117788514</v>
      </c>
      <c r="AY276" s="15">
        <v>12360.61743725934</v>
      </c>
      <c r="AZ276" s="16">
        <v>1236.0406655325212</v>
      </c>
      <c r="BA276" s="12">
        <v>1840.3328842795402</v>
      </c>
      <c r="BB276" s="12">
        <v>3253.8754752746972</v>
      </c>
      <c r="BC276" s="12">
        <v>5269.69117788514</v>
      </c>
      <c r="BD276" s="15">
        <v>12360.61743725934</v>
      </c>
    </row>
    <row r="277" spans="2:56">
      <c r="B277" s="17" t="s">
        <v>15</v>
      </c>
      <c r="C277" s="18">
        <v>0</v>
      </c>
      <c r="D277" s="19">
        <v>0</v>
      </c>
      <c r="E277" s="19">
        <v>0</v>
      </c>
      <c r="F277" s="19">
        <v>0</v>
      </c>
      <c r="G277" s="20">
        <v>0</v>
      </c>
      <c r="H277" s="21">
        <v>0</v>
      </c>
      <c r="I277" s="19">
        <v>0</v>
      </c>
      <c r="J277" s="19">
        <v>0</v>
      </c>
      <c r="K277" s="19">
        <v>0</v>
      </c>
      <c r="L277" s="22">
        <v>0</v>
      </c>
      <c r="M277" s="18">
        <v>0</v>
      </c>
      <c r="N277" s="19">
        <v>0</v>
      </c>
      <c r="O277" s="19">
        <v>0</v>
      </c>
      <c r="P277" s="19">
        <v>0</v>
      </c>
      <c r="Q277" s="20">
        <v>0</v>
      </c>
      <c r="R277" s="21">
        <v>0</v>
      </c>
      <c r="S277" s="19">
        <v>0</v>
      </c>
      <c r="T277" s="19">
        <v>0</v>
      </c>
      <c r="U277" s="19">
        <v>0</v>
      </c>
      <c r="V277" s="22">
        <v>0</v>
      </c>
      <c r="X277" s="17" t="s">
        <v>15</v>
      </c>
      <c r="Y277" s="18">
        <v>-21</v>
      </c>
      <c r="Z277" s="19">
        <v>-6</v>
      </c>
      <c r="AA277" s="19">
        <v>-88</v>
      </c>
      <c r="AB277" s="19">
        <v>-64</v>
      </c>
      <c r="AC277" s="20">
        <v>-178</v>
      </c>
      <c r="AD277" s="21">
        <v>207</v>
      </c>
      <c r="AE277" s="19">
        <v>150</v>
      </c>
      <c r="AF277" s="19">
        <v>0</v>
      </c>
      <c r="AG277" s="19">
        <v>0</v>
      </c>
      <c r="AH277" s="22">
        <v>0</v>
      </c>
      <c r="AI277" s="18">
        <v>-17</v>
      </c>
      <c r="AJ277" s="19">
        <v>-12</v>
      </c>
      <c r="AK277" s="19">
        <v>-238</v>
      </c>
      <c r="AL277" s="19">
        <v>0</v>
      </c>
      <c r="AM277" s="20">
        <v>0</v>
      </c>
      <c r="AN277" s="21">
        <v>59</v>
      </c>
      <c r="AO277" s="19">
        <v>208</v>
      </c>
      <c r="AP277" s="19">
        <v>0</v>
      </c>
      <c r="AQ277" s="19">
        <v>0</v>
      </c>
      <c r="AR277" s="22">
        <v>0</v>
      </c>
      <c r="AU277" s="23">
        <v>1765.7723793321732</v>
      </c>
      <c r="AV277" s="19">
        <v>2629.0469775422002</v>
      </c>
      <c r="AW277" s="19">
        <v>4648.3935361067106</v>
      </c>
      <c r="AX277" s="19">
        <v>7528.1302541216292</v>
      </c>
      <c r="AY277" s="22">
        <v>17658.024910370485</v>
      </c>
      <c r="AZ277" s="23">
        <v>1765.7723793321732</v>
      </c>
      <c r="BA277" s="19">
        <v>2629.0469775422002</v>
      </c>
      <c r="BB277" s="19">
        <v>4648.3935361067106</v>
      </c>
      <c r="BC277" s="19">
        <v>7528.1302541216292</v>
      </c>
      <c r="BD277" s="22">
        <v>17658.024910370485</v>
      </c>
    </row>
    <row r="278" spans="2:56">
      <c r="B278" s="17" t="s">
        <v>16</v>
      </c>
      <c r="C278" s="18">
        <v>0</v>
      </c>
      <c r="D278" s="19">
        <v>0</v>
      </c>
      <c r="E278" s="19">
        <v>0</v>
      </c>
      <c r="F278" s="19">
        <v>0</v>
      </c>
      <c r="G278" s="20">
        <v>0</v>
      </c>
      <c r="H278" s="21">
        <v>0</v>
      </c>
      <c r="I278" s="19">
        <v>0</v>
      </c>
      <c r="J278" s="19">
        <v>0</v>
      </c>
      <c r="K278" s="19">
        <v>0</v>
      </c>
      <c r="L278" s="22">
        <v>0</v>
      </c>
      <c r="M278" s="18">
        <v>0</v>
      </c>
      <c r="N278" s="19">
        <v>0</v>
      </c>
      <c r="O278" s="19">
        <v>0</v>
      </c>
      <c r="P278" s="19">
        <v>0</v>
      </c>
      <c r="Q278" s="20">
        <v>0</v>
      </c>
      <c r="R278" s="21">
        <v>0</v>
      </c>
      <c r="S278" s="19">
        <v>0</v>
      </c>
      <c r="T278" s="19">
        <v>0</v>
      </c>
      <c r="U278" s="19">
        <v>0</v>
      </c>
      <c r="V278" s="22">
        <v>0</v>
      </c>
      <c r="X278" s="17" t="s">
        <v>16</v>
      </c>
      <c r="Y278" s="18">
        <v>-43</v>
      </c>
      <c r="Z278" s="19">
        <v>-2</v>
      </c>
      <c r="AA278" s="19">
        <v>-20</v>
      </c>
      <c r="AB278" s="19">
        <v>-30</v>
      </c>
      <c r="AC278" s="20">
        <v>-39</v>
      </c>
      <c r="AD278" s="21">
        <v>75</v>
      </c>
      <c r="AE278" s="19">
        <v>59</v>
      </c>
      <c r="AF278" s="19">
        <v>0</v>
      </c>
      <c r="AG278" s="19">
        <v>0</v>
      </c>
      <c r="AH278" s="22">
        <v>0</v>
      </c>
      <c r="AI278" s="18">
        <v>-39</v>
      </c>
      <c r="AJ278" s="19">
        <v>-11</v>
      </c>
      <c r="AK278" s="19">
        <v>-128</v>
      </c>
      <c r="AL278" s="19">
        <v>0</v>
      </c>
      <c r="AM278" s="20">
        <v>0</v>
      </c>
      <c r="AN278" s="21">
        <v>61</v>
      </c>
      <c r="AO278" s="19">
        <v>117</v>
      </c>
      <c r="AP278" s="19">
        <v>0</v>
      </c>
      <c r="AQ278" s="19">
        <v>0</v>
      </c>
      <c r="AR278" s="22">
        <v>0</v>
      </c>
      <c r="AU278" s="23">
        <v>2648.6585689982594</v>
      </c>
      <c r="AV278" s="19">
        <v>3943.5704663133006</v>
      </c>
      <c r="AW278" s="19">
        <v>6972.5903041600659</v>
      </c>
      <c r="AX278" s="19">
        <v>11292.195381182442</v>
      </c>
      <c r="AY278" s="22">
        <v>26487.037365555727</v>
      </c>
      <c r="AZ278" s="23">
        <v>2648.6585689982594</v>
      </c>
      <c r="BA278" s="19">
        <v>3943.5704663133006</v>
      </c>
      <c r="BB278" s="19">
        <v>6972.5903041600659</v>
      </c>
      <c r="BC278" s="19">
        <v>11292.195381182442</v>
      </c>
      <c r="BD278" s="22">
        <v>26487.037365555727</v>
      </c>
    </row>
    <row r="279" spans="2:56" ht="12.75" thickBot="1">
      <c r="B279" s="24" t="s">
        <v>17</v>
      </c>
      <c r="C279" s="25">
        <v>0</v>
      </c>
      <c r="D279" s="26">
        <v>0</v>
      </c>
      <c r="E279" s="26">
        <v>0</v>
      </c>
      <c r="F279" s="26">
        <v>0</v>
      </c>
      <c r="G279" s="27">
        <v>0</v>
      </c>
      <c r="H279" s="28">
        <v>0</v>
      </c>
      <c r="I279" s="26">
        <v>0</v>
      </c>
      <c r="J279" s="26">
        <v>0</v>
      </c>
      <c r="K279" s="26">
        <v>0</v>
      </c>
      <c r="L279" s="29">
        <v>0</v>
      </c>
      <c r="M279" s="25">
        <v>0</v>
      </c>
      <c r="N279" s="26">
        <v>0</v>
      </c>
      <c r="O279" s="26">
        <v>0</v>
      </c>
      <c r="P279" s="26">
        <v>0</v>
      </c>
      <c r="Q279" s="27">
        <v>0</v>
      </c>
      <c r="R279" s="28">
        <v>0</v>
      </c>
      <c r="S279" s="26">
        <v>0</v>
      </c>
      <c r="T279" s="26">
        <v>0</v>
      </c>
      <c r="U279" s="26">
        <v>0</v>
      </c>
      <c r="V279" s="29">
        <v>0</v>
      </c>
      <c r="X279" s="24" t="s">
        <v>17</v>
      </c>
      <c r="Y279" s="25">
        <v>0</v>
      </c>
      <c r="Z279" s="26">
        <v>0</v>
      </c>
      <c r="AA279" s="26">
        <v>-4</v>
      </c>
      <c r="AB279" s="26">
        <v>-2</v>
      </c>
      <c r="AC279" s="27">
        <v>0</v>
      </c>
      <c r="AD279" s="28">
        <v>6</v>
      </c>
      <c r="AE279" s="26">
        <v>0</v>
      </c>
      <c r="AF279" s="26">
        <v>0</v>
      </c>
      <c r="AG279" s="26">
        <v>0</v>
      </c>
      <c r="AH279" s="29">
        <v>0</v>
      </c>
      <c r="AI279" s="25">
        <v>0</v>
      </c>
      <c r="AJ279" s="26">
        <v>0</v>
      </c>
      <c r="AK279" s="26">
        <v>0</v>
      </c>
      <c r="AL279" s="26">
        <v>-54</v>
      </c>
      <c r="AM279" s="27">
        <v>0</v>
      </c>
      <c r="AN279" s="28">
        <v>0</v>
      </c>
      <c r="AO279" s="26">
        <v>54</v>
      </c>
      <c r="AP279" s="26">
        <v>0</v>
      </c>
      <c r="AQ279" s="26">
        <v>0</v>
      </c>
      <c r="AR279" s="29">
        <v>0</v>
      </c>
      <c r="AU279" s="30">
        <v>4414.4309483304332</v>
      </c>
      <c r="AV279" s="26">
        <v>6572.6174438555017</v>
      </c>
      <c r="AW279" s="26">
        <v>11620.983840266777</v>
      </c>
      <c r="AX279" s="26">
        <v>18820.325635304074</v>
      </c>
      <c r="AY279" s="29">
        <v>44145.062275926219</v>
      </c>
      <c r="AZ279" s="30">
        <v>4414.4309483304332</v>
      </c>
      <c r="BA279" s="26">
        <v>6572.6174438555017</v>
      </c>
      <c r="BB279" s="26">
        <v>11620.983840266777</v>
      </c>
      <c r="BC279" s="26">
        <v>18820.325635304074</v>
      </c>
      <c r="BD279" s="29">
        <v>44145.062275926219</v>
      </c>
    </row>
    <row r="280" spans="2:56" ht="12.75" thickBot="1">
      <c r="B280" s="31"/>
      <c r="C280" s="32"/>
      <c r="D280" s="31"/>
      <c r="E280" s="31"/>
      <c r="F280" s="31"/>
      <c r="G280" s="32"/>
      <c r="H280" s="31"/>
      <c r="I280" s="31"/>
      <c r="J280" s="31"/>
      <c r="K280" s="31"/>
      <c r="L280" s="32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X280" s="31"/>
      <c r="Y280" s="32"/>
      <c r="Z280" s="31"/>
      <c r="AA280" s="31"/>
      <c r="AB280" s="31"/>
      <c r="AC280" s="32"/>
      <c r="AD280" s="31"/>
      <c r="AE280" s="31"/>
      <c r="AF280" s="31"/>
      <c r="AG280" s="31"/>
      <c r="AH280" s="32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U280" s="33"/>
      <c r="AV280" s="33"/>
      <c r="AW280" s="33"/>
      <c r="AX280" s="33"/>
      <c r="AY280" s="33"/>
      <c r="AZ280" s="33"/>
      <c r="BA280" s="33"/>
      <c r="BB280" s="33"/>
      <c r="BC280" s="33"/>
      <c r="BD280" s="33"/>
    </row>
    <row r="281" spans="2:56" ht="13.5" thickBot="1">
      <c r="B281" s="34" t="s">
        <v>18</v>
      </c>
      <c r="C281" s="35">
        <f>SUM(C276:G279)</f>
        <v>0</v>
      </c>
      <c r="D281" s="35"/>
      <c r="E281" s="36"/>
      <c r="F281" s="36"/>
      <c r="G281" s="36"/>
      <c r="H281" s="35">
        <f>SUM(H276:L279)</f>
        <v>0</v>
      </c>
      <c r="I281" s="35"/>
      <c r="J281" s="38"/>
      <c r="K281" s="38"/>
      <c r="L281" s="34"/>
      <c r="M281" s="35">
        <f>SUM(M276:Q279)</f>
        <v>0</v>
      </c>
      <c r="N281" s="39" t="str">
        <f>IF(M281=C281,"Pass","Fail")</f>
        <v>Pass</v>
      </c>
      <c r="O281" s="36"/>
      <c r="P281" s="36"/>
      <c r="Q281" s="36"/>
      <c r="R281" s="35">
        <f>SUM(R276:V279)</f>
        <v>0</v>
      </c>
      <c r="S281" s="39" t="str">
        <f>IF(R281=H281,"Pass","Fail")</f>
        <v>Pass</v>
      </c>
      <c r="T281" s="36"/>
      <c r="U281" s="36"/>
      <c r="V281" s="36"/>
      <c r="W281" s="36"/>
      <c r="X281" s="34" t="s">
        <v>18</v>
      </c>
      <c r="Y281" s="35">
        <f>SUM(Y276:AC279)</f>
        <v>-783</v>
      </c>
      <c r="Z281" s="35"/>
      <c r="AA281" s="36"/>
      <c r="AB281" s="36"/>
      <c r="AC281" s="36"/>
      <c r="AD281" s="35">
        <f>SUM(AD276:AH279)</f>
        <v>783</v>
      </c>
      <c r="AE281" s="35"/>
      <c r="AF281" s="38"/>
      <c r="AG281" s="38"/>
      <c r="AH281" s="34"/>
      <c r="AI281" s="35">
        <f>SUM(AI276:AM279)</f>
        <v>-783</v>
      </c>
      <c r="AJ281" s="39" t="str">
        <f>IF(AI281=Y281,"Pass","Fail")</f>
        <v>Pass</v>
      </c>
      <c r="AK281" s="36"/>
      <c r="AL281" s="36"/>
      <c r="AM281" s="36"/>
      <c r="AN281" s="35">
        <f>SUM(AN276:AR279)</f>
        <v>783</v>
      </c>
      <c r="AO281" s="39" t="str">
        <f>IF(AN281=AD281,"Pass","Fail")</f>
        <v>Pass</v>
      </c>
      <c r="AP281" s="36"/>
      <c r="AQ281" s="36"/>
      <c r="AR281" s="36"/>
      <c r="AU281"/>
      <c r="AV281"/>
      <c r="AW281"/>
      <c r="AX281"/>
      <c r="AY281"/>
      <c r="AZ281"/>
      <c r="BA281"/>
      <c r="BB281"/>
      <c r="BC281"/>
      <c r="BD281"/>
    </row>
    <row r="282" spans="2:56" ht="13.5" thickBot="1">
      <c r="B282" s="40" t="s">
        <v>20</v>
      </c>
      <c r="C282" s="41">
        <f>SUM(C276:E279)</f>
        <v>0</v>
      </c>
      <c r="D282" s="42">
        <f>IFERROR(SUM(C276:E279)/SUM(C276:G279),0)</f>
        <v>0</v>
      </c>
      <c r="E282" s="43"/>
      <c r="F282" s="43"/>
      <c r="G282" s="43"/>
      <c r="H282" s="42"/>
      <c r="I282" s="42"/>
      <c r="J282" s="43"/>
      <c r="K282" s="43"/>
      <c r="L282" s="43"/>
      <c r="M282" s="41">
        <f>SUM(M276:N279)</f>
        <v>0</v>
      </c>
      <c r="N282" s="42">
        <f>IFERROR(SUM(M276:N279)/SUM(M276:Q279),0)</f>
        <v>0</v>
      </c>
      <c r="O282" s="39" t="str">
        <f>IF(N282&lt;=D282,"Pass","Fail")</f>
        <v>Pass</v>
      </c>
      <c r="P282" s="43"/>
      <c r="Q282" s="43"/>
      <c r="R282" s="42"/>
      <c r="S282" s="43"/>
      <c r="T282" s="43"/>
      <c r="U282" s="43"/>
      <c r="V282" s="43"/>
      <c r="W282" s="43"/>
      <c r="X282" s="40" t="s">
        <v>20</v>
      </c>
      <c r="Y282" s="41">
        <f>SUM(Y276:AA279)</f>
        <v>-263</v>
      </c>
      <c r="Z282" s="42">
        <f>IFERROR(SUM(Y276:AA279)/SUM(Y276:AC279),0)</f>
        <v>0.33588761174968074</v>
      </c>
      <c r="AA282" s="43"/>
      <c r="AB282" s="43"/>
      <c r="AC282" s="43"/>
      <c r="AD282" s="42"/>
      <c r="AE282" s="43"/>
      <c r="AF282" s="43"/>
      <c r="AG282" s="43"/>
      <c r="AH282" s="43"/>
      <c r="AI282" s="41">
        <f>SUM(AI276:AJ279)</f>
        <v>-82</v>
      </c>
      <c r="AJ282" s="42">
        <f>IFERROR(SUM(AI276:AJ279)/SUM(AI276:AM279),0)</f>
        <v>0.10472541507024266</v>
      </c>
      <c r="AK282" s="39" t="str">
        <f>IF(AJ282&lt;=Z282,"Pass","Fail")</f>
        <v>Pass</v>
      </c>
      <c r="AL282" s="43"/>
      <c r="AM282" s="43"/>
      <c r="AN282" s="42"/>
      <c r="AO282" s="43"/>
      <c r="AP282" s="43"/>
      <c r="AQ282" s="43"/>
      <c r="AR282" s="43"/>
      <c r="AU282"/>
      <c r="AV282"/>
      <c r="AW282"/>
      <c r="AX282"/>
      <c r="AY282"/>
      <c r="AZ282"/>
      <c r="BA282"/>
      <c r="BB282"/>
      <c r="BC282"/>
      <c r="BD282"/>
    </row>
    <row r="283" spans="2:56">
      <c r="B283" s="37" t="s">
        <v>19</v>
      </c>
      <c r="C283" s="36">
        <f>SUMPRODUCT(C276:G279,AU276:AY279)</f>
        <v>0</v>
      </c>
      <c r="M283" s="36">
        <f>SUMPRODUCT(M276:Q279,AZ276:BD279)</f>
        <v>0</v>
      </c>
      <c r="X283" s="37" t="s">
        <v>19</v>
      </c>
      <c r="Y283" s="36">
        <f>SUMPRODUCT(Y276:AC279,AU276:AY279)</f>
        <v>-8070230.3468117574</v>
      </c>
      <c r="AI283" s="36">
        <f>SUMPRODUCT(AI276:AM279,AZ276:BD279)</f>
        <v>-4145226.2812394761</v>
      </c>
      <c r="AU283" s="49"/>
      <c r="AZ283" s="49"/>
    </row>
    <row r="284" spans="2:56" s="33" customFormat="1" ht="12.75" thickBot="1">
      <c r="B284" s="31"/>
      <c r="C284" s="32"/>
      <c r="D284" s="31"/>
      <c r="E284" s="31"/>
      <c r="F284" s="31"/>
      <c r="G284" s="32"/>
      <c r="H284" s="31"/>
      <c r="I284" s="31"/>
      <c r="J284" s="31"/>
      <c r="K284" s="31"/>
      <c r="L284" s="32" t="s">
        <v>23</v>
      </c>
      <c r="M284" s="50">
        <f>SUMPRODUCT(R276:V279,AZ276:BD279)+SUMPRODUCT(M276:Q279,AZ276:BD279)</f>
        <v>0</v>
      </c>
      <c r="X284" s="31"/>
      <c r="Y284" s="32"/>
      <c r="Z284" s="31"/>
      <c r="AA284" s="31"/>
      <c r="AB284" s="31"/>
      <c r="AC284" s="32"/>
      <c r="AD284" s="31"/>
      <c r="AE284" s="31"/>
      <c r="AF284" s="31"/>
      <c r="AG284" s="31"/>
      <c r="AH284" s="32" t="s">
        <v>23</v>
      </c>
      <c r="AI284" s="50">
        <f>SUMPRODUCT(AN276:AR279,AZ276:BD279)+SUMPRODUCT(AI276:AM279,AZ276:BD279)</f>
        <v>-2000309.355565181</v>
      </c>
    </row>
    <row r="285" spans="2:56" ht="13.5" thickBot="1">
      <c r="B285" s="3" t="s">
        <v>42</v>
      </c>
      <c r="C285" s="4"/>
      <c r="D285" s="4"/>
      <c r="E285" s="4"/>
      <c r="F285" s="5"/>
      <c r="L285"/>
      <c r="X285" s="3" t="s">
        <v>42</v>
      </c>
      <c r="Y285" s="4"/>
      <c r="Z285" s="4"/>
      <c r="AA285" s="4"/>
      <c r="AB285" s="5"/>
      <c r="AH285"/>
    </row>
    <row r="286" spans="2:56" ht="13.5" thickBot="1">
      <c r="AU286"/>
      <c r="AV286"/>
      <c r="AW286"/>
      <c r="AX286"/>
      <c r="AY286"/>
      <c r="AZ286"/>
      <c r="BA286"/>
      <c r="BB286"/>
      <c r="BC286"/>
      <c r="BD286"/>
    </row>
    <row r="287" spans="2:56">
      <c r="B287" s="165"/>
      <c r="C287" s="169" t="s">
        <v>3</v>
      </c>
      <c r="D287" s="169"/>
      <c r="E287" s="169"/>
      <c r="F287" s="169"/>
      <c r="G287" s="169"/>
      <c r="H287" s="169"/>
      <c r="I287" s="169"/>
      <c r="J287" s="169"/>
      <c r="K287" s="169"/>
      <c r="L287" s="169"/>
      <c r="M287" s="169" t="s">
        <v>4</v>
      </c>
      <c r="N287" s="169"/>
      <c r="O287" s="169"/>
      <c r="P287" s="169"/>
      <c r="Q287" s="169"/>
      <c r="R287" s="169"/>
      <c r="S287" s="169"/>
      <c r="T287" s="169"/>
      <c r="U287" s="169"/>
      <c r="V287" s="169"/>
      <c r="X287" s="165"/>
      <c r="Y287" s="169" t="s">
        <v>3</v>
      </c>
      <c r="Z287" s="169"/>
      <c r="AA287" s="169"/>
      <c r="AB287" s="169"/>
      <c r="AC287" s="169"/>
      <c r="AD287" s="169"/>
      <c r="AE287" s="169"/>
      <c r="AF287" s="169"/>
      <c r="AG287" s="169"/>
      <c r="AH287" s="169"/>
      <c r="AI287" s="169" t="s">
        <v>4</v>
      </c>
      <c r="AJ287" s="169"/>
      <c r="AK287" s="169"/>
      <c r="AL287" s="169"/>
      <c r="AM287" s="169"/>
      <c r="AN287" s="169"/>
      <c r="AO287" s="169"/>
      <c r="AP287" s="169"/>
      <c r="AQ287" s="169"/>
      <c r="AR287" s="169"/>
      <c r="AU287" s="170" t="s">
        <v>5</v>
      </c>
      <c r="AV287" s="169"/>
      <c r="AW287" s="169"/>
      <c r="AX287" s="169"/>
      <c r="AY287" s="169"/>
      <c r="AZ287" s="169"/>
      <c r="BA287" s="169"/>
      <c r="BB287" s="169"/>
      <c r="BC287" s="169"/>
      <c r="BD287" s="171"/>
    </row>
    <row r="288" spans="2:56">
      <c r="B288" s="166"/>
      <c r="C288" s="173" t="s">
        <v>6</v>
      </c>
      <c r="D288" s="173"/>
      <c r="E288" s="173"/>
      <c r="F288" s="173"/>
      <c r="G288" s="174"/>
      <c r="H288" s="172" t="s">
        <v>7</v>
      </c>
      <c r="I288" s="173"/>
      <c r="J288" s="173"/>
      <c r="K288" s="173"/>
      <c r="L288" s="175"/>
      <c r="M288" s="173" t="s">
        <v>6</v>
      </c>
      <c r="N288" s="173"/>
      <c r="O288" s="173"/>
      <c r="P288" s="173"/>
      <c r="Q288" s="174"/>
      <c r="R288" s="172" t="s">
        <v>7</v>
      </c>
      <c r="S288" s="173"/>
      <c r="T288" s="173"/>
      <c r="U288" s="173"/>
      <c r="V288" s="175"/>
      <c r="X288" s="166"/>
      <c r="Y288" s="173" t="s">
        <v>6</v>
      </c>
      <c r="Z288" s="173"/>
      <c r="AA288" s="173"/>
      <c r="AB288" s="173"/>
      <c r="AC288" s="174"/>
      <c r="AD288" s="172" t="s">
        <v>7</v>
      </c>
      <c r="AE288" s="173"/>
      <c r="AF288" s="173"/>
      <c r="AG288" s="173"/>
      <c r="AH288" s="175"/>
      <c r="AI288" s="173" t="s">
        <v>6</v>
      </c>
      <c r="AJ288" s="173"/>
      <c r="AK288" s="173"/>
      <c r="AL288" s="173"/>
      <c r="AM288" s="174"/>
      <c r="AN288" s="172" t="s">
        <v>7</v>
      </c>
      <c r="AO288" s="173"/>
      <c r="AP288" s="173"/>
      <c r="AQ288" s="173"/>
      <c r="AR288" s="175"/>
      <c r="AU288" s="176" t="s">
        <v>3</v>
      </c>
      <c r="AV288" s="173"/>
      <c r="AW288" s="173"/>
      <c r="AX288" s="173"/>
      <c r="AY288" s="174"/>
      <c r="AZ288" s="173" t="s">
        <v>8</v>
      </c>
      <c r="BA288" s="173"/>
      <c r="BB288" s="173"/>
      <c r="BC288" s="173"/>
      <c r="BD288" s="175"/>
    </row>
    <row r="289" spans="2:56">
      <c r="B289" s="167"/>
      <c r="C289" s="6" t="s">
        <v>9</v>
      </c>
      <c r="D289" s="7" t="s">
        <v>10</v>
      </c>
      <c r="E289" s="7" t="s">
        <v>11</v>
      </c>
      <c r="F289" s="7" t="s">
        <v>12</v>
      </c>
      <c r="G289" s="7" t="s">
        <v>13</v>
      </c>
      <c r="H289" s="7" t="s">
        <v>9</v>
      </c>
      <c r="I289" s="7" t="s">
        <v>10</v>
      </c>
      <c r="J289" s="7" t="s">
        <v>11</v>
      </c>
      <c r="K289" s="7" t="s">
        <v>12</v>
      </c>
      <c r="L289" s="8" t="s">
        <v>13</v>
      </c>
      <c r="M289" s="6" t="s">
        <v>9</v>
      </c>
      <c r="N289" s="7" t="s">
        <v>10</v>
      </c>
      <c r="O289" s="7" t="s">
        <v>11</v>
      </c>
      <c r="P289" s="7" t="s">
        <v>12</v>
      </c>
      <c r="Q289" s="7" t="s">
        <v>13</v>
      </c>
      <c r="R289" s="7" t="s">
        <v>9</v>
      </c>
      <c r="S289" s="7" t="s">
        <v>10</v>
      </c>
      <c r="T289" s="7" t="s">
        <v>11</v>
      </c>
      <c r="U289" s="7" t="s">
        <v>12</v>
      </c>
      <c r="V289" s="8" t="s">
        <v>13</v>
      </c>
      <c r="X289" s="167"/>
      <c r="Y289" s="6" t="s">
        <v>9</v>
      </c>
      <c r="Z289" s="7" t="s">
        <v>10</v>
      </c>
      <c r="AA289" s="7" t="s">
        <v>11</v>
      </c>
      <c r="AB289" s="7" t="s">
        <v>12</v>
      </c>
      <c r="AC289" s="7" t="s">
        <v>13</v>
      </c>
      <c r="AD289" s="7" t="s">
        <v>9</v>
      </c>
      <c r="AE289" s="7" t="s">
        <v>10</v>
      </c>
      <c r="AF289" s="7" t="s">
        <v>11</v>
      </c>
      <c r="AG289" s="7" t="s">
        <v>12</v>
      </c>
      <c r="AH289" s="8" t="s">
        <v>13</v>
      </c>
      <c r="AI289" s="6" t="s">
        <v>9</v>
      </c>
      <c r="AJ289" s="7" t="s">
        <v>10</v>
      </c>
      <c r="AK289" s="7" t="s">
        <v>11</v>
      </c>
      <c r="AL289" s="7" t="s">
        <v>12</v>
      </c>
      <c r="AM289" s="7" t="s">
        <v>13</v>
      </c>
      <c r="AN289" s="7" t="s">
        <v>9</v>
      </c>
      <c r="AO289" s="7" t="s">
        <v>10</v>
      </c>
      <c r="AP289" s="7" t="s">
        <v>11</v>
      </c>
      <c r="AQ289" s="7" t="s">
        <v>12</v>
      </c>
      <c r="AR289" s="8" t="s">
        <v>13</v>
      </c>
      <c r="AU289" s="9" t="s">
        <v>9</v>
      </c>
      <c r="AV289" s="7" t="s">
        <v>10</v>
      </c>
      <c r="AW289" s="7" t="s">
        <v>11</v>
      </c>
      <c r="AX289" s="7" t="s">
        <v>12</v>
      </c>
      <c r="AY289" s="7" t="s">
        <v>13</v>
      </c>
      <c r="AZ289" s="6" t="s">
        <v>9</v>
      </c>
      <c r="BA289" s="7" t="s">
        <v>10</v>
      </c>
      <c r="BB289" s="7" t="s">
        <v>11</v>
      </c>
      <c r="BC289" s="7" t="s">
        <v>12</v>
      </c>
      <c r="BD289" s="8" t="s">
        <v>13</v>
      </c>
    </row>
    <row r="290" spans="2:56">
      <c r="B290" s="10" t="s">
        <v>14</v>
      </c>
      <c r="C290" s="51">
        <v>-210</v>
      </c>
      <c r="D290" s="52">
        <v>-150</v>
      </c>
      <c r="E290" s="52">
        <v>-230</v>
      </c>
      <c r="F290" s="52">
        <v>-24</v>
      </c>
      <c r="G290" s="53">
        <v>-274</v>
      </c>
      <c r="H290" s="54">
        <v>888</v>
      </c>
      <c r="I290" s="52">
        <v>0</v>
      </c>
      <c r="J290" s="52">
        <v>0</v>
      </c>
      <c r="K290" s="52">
        <v>0</v>
      </c>
      <c r="L290" s="55">
        <v>0</v>
      </c>
      <c r="M290" s="11">
        <v>0</v>
      </c>
      <c r="N290" s="12">
        <v>-6</v>
      </c>
      <c r="O290" s="12">
        <v>-193</v>
      </c>
      <c r="P290" s="12">
        <v>-198</v>
      </c>
      <c r="Q290" s="13">
        <v>-64</v>
      </c>
      <c r="R290" s="14">
        <v>461</v>
      </c>
      <c r="S290" s="12">
        <v>0</v>
      </c>
      <c r="T290" s="12">
        <v>0</v>
      </c>
      <c r="U290" s="12">
        <v>0</v>
      </c>
      <c r="V290" s="15">
        <v>0</v>
      </c>
      <c r="X290" s="10" t="s">
        <v>14</v>
      </c>
      <c r="Y290" s="111"/>
      <c r="Z290" s="112"/>
      <c r="AA290" s="112"/>
      <c r="AB290" s="112"/>
      <c r="AC290" s="113"/>
      <c r="AD290" s="114"/>
      <c r="AE290" s="112"/>
      <c r="AF290" s="112"/>
      <c r="AG290" s="112"/>
      <c r="AH290" s="115"/>
      <c r="AI290" s="111"/>
      <c r="AJ290" s="112"/>
      <c r="AK290" s="112"/>
      <c r="AL290" s="112"/>
      <c r="AM290" s="113"/>
      <c r="AN290" s="114"/>
      <c r="AO290" s="112"/>
      <c r="AP290" s="112"/>
      <c r="AQ290" s="112"/>
      <c r="AR290" s="115"/>
      <c r="AU290" s="16">
        <v>6.3740204610910176</v>
      </c>
      <c r="AV290" s="12">
        <v>9.4902374870997352</v>
      </c>
      <c r="AW290" s="12">
        <v>16.779600732883402</v>
      </c>
      <c r="AX290" s="12">
        <v>27.174768863287817</v>
      </c>
      <c r="AY290" s="15">
        <v>63.741291572203941</v>
      </c>
      <c r="AZ290" s="16">
        <v>6.3740204610910176</v>
      </c>
      <c r="BA290" s="12">
        <v>9.4902374870997352</v>
      </c>
      <c r="BB290" s="12">
        <v>16.779600732883402</v>
      </c>
      <c r="BC290" s="12">
        <v>27.174768863287817</v>
      </c>
      <c r="BD290" s="15">
        <v>63.741291572203941</v>
      </c>
    </row>
    <row r="291" spans="2:56">
      <c r="B291" s="17" t="s">
        <v>15</v>
      </c>
      <c r="C291" s="61">
        <v>0</v>
      </c>
      <c r="D291" s="62">
        <v>0</v>
      </c>
      <c r="E291" s="62">
        <v>-48</v>
      </c>
      <c r="F291" s="62">
        <v>0</v>
      </c>
      <c r="G291" s="63">
        <v>-6</v>
      </c>
      <c r="H291" s="64">
        <v>54</v>
      </c>
      <c r="I291" s="62">
        <v>0</v>
      </c>
      <c r="J291" s="62">
        <v>0</v>
      </c>
      <c r="K291" s="62">
        <v>0</v>
      </c>
      <c r="L291" s="65">
        <v>0</v>
      </c>
      <c r="M291" s="18">
        <v>0</v>
      </c>
      <c r="N291" s="19">
        <v>-20</v>
      </c>
      <c r="O291" s="19">
        <v>-124</v>
      </c>
      <c r="P291" s="19">
        <v>-229</v>
      </c>
      <c r="Q291" s="20">
        <v>-91</v>
      </c>
      <c r="R291" s="21">
        <v>464</v>
      </c>
      <c r="S291" s="19">
        <v>0</v>
      </c>
      <c r="T291" s="19">
        <v>0</v>
      </c>
      <c r="U291" s="19">
        <v>0</v>
      </c>
      <c r="V291" s="22">
        <v>0</v>
      </c>
      <c r="X291" s="17" t="s">
        <v>15</v>
      </c>
      <c r="Y291" s="116"/>
      <c r="Z291" s="117"/>
      <c r="AA291" s="117"/>
      <c r="AB291" s="117"/>
      <c r="AC291" s="118"/>
      <c r="AD291" s="119"/>
      <c r="AE291" s="117"/>
      <c r="AF291" s="117"/>
      <c r="AG291" s="117"/>
      <c r="AH291" s="120"/>
      <c r="AI291" s="116"/>
      <c r="AJ291" s="117"/>
      <c r="AK291" s="117"/>
      <c r="AL291" s="117"/>
      <c r="AM291" s="118"/>
      <c r="AN291" s="119"/>
      <c r="AO291" s="117"/>
      <c r="AP291" s="117"/>
      <c r="AQ291" s="117"/>
      <c r="AR291" s="120"/>
      <c r="AU291" s="23">
        <v>9.1057435158443116</v>
      </c>
      <c r="AV291" s="19">
        <v>13.557482124428194</v>
      </c>
      <c r="AW291" s="19">
        <v>23.970858189833432</v>
      </c>
      <c r="AX291" s="19">
        <v>38.821098376125455</v>
      </c>
      <c r="AY291" s="22">
        <v>91.058987960291347</v>
      </c>
      <c r="AZ291" s="23">
        <v>9.1057435158443116</v>
      </c>
      <c r="BA291" s="19">
        <v>13.557482124428194</v>
      </c>
      <c r="BB291" s="19">
        <v>23.970858189833432</v>
      </c>
      <c r="BC291" s="19">
        <v>38.821098376125455</v>
      </c>
      <c r="BD291" s="22">
        <v>91.058987960291347</v>
      </c>
    </row>
    <row r="292" spans="2:56">
      <c r="B292" s="17" t="s">
        <v>16</v>
      </c>
      <c r="C292" s="61">
        <v>-4</v>
      </c>
      <c r="D292" s="62">
        <v>-4</v>
      </c>
      <c r="E292" s="62">
        <v>-4</v>
      </c>
      <c r="F292" s="62">
        <v>0</v>
      </c>
      <c r="G292" s="63">
        <v>0</v>
      </c>
      <c r="H292" s="64">
        <v>12</v>
      </c>
      <c r="I292" s="62">
        <v>0</v>
      </c>
      <c r="J292" s="62">
        <v>0</v>
      </c>
      <c r="K292" s="62">
        <v>0</v>
      </c>
      <c r="L292" s="65">
        <v>0</v>
      </c>
      <c r="M292" s="18">
        <v>0</v>
      </c>
      <c r="N292" s="19">
        <v>0</v>
      </c>
      <c r="O292" s="19">
        <v>-4</v>
      </c>
      <c r="P292" s="19">
        <v>-13</v>
      </c>
      <c r="Q292" s="20">
        <v>-12</v>
      </c>
      <c r="R292" s="21">
        <v>29</v>
      </c>
      <c r="S292" s="19">
        <v>0</v>
      </c>
      <c r="T292" s="19">
        <v>0</v>
      </c>
      <c r="U292" s="19">
        <v>0</v>
      </c>
      <c r="V292" s="22">
        <v>0</v>
      </c>
      <c r="X292" s="17" t="s">
        <v>16</v>
      </c>
      <c r="Y292" s="116"/>
      <c r="Z292" s="117"/>
      <c r="AA292" s="117"/>
      <c r="AB292" s="117"/>
      <c r="AC292" s="118"/>
      <c r="AD292" s="119"/>
      <c r="AE292" s="117"/>
      <c r="AF292" s="117"/>
      <c r="AG292" s="117"/>
      <c r="AH292" s="120"/>
      <c r="AI292" s="116"/>
      <c r="AJ292" s="117"/>
      <c r="AK292" s="117"/>
      <c r="AL292" s="117"/>
      <c r="AM292" s="118"/>
      <c r="AN292" s="119"/>
      <c r="AO292" s="117"/>
      <c r="AP292" s="117"/>
      <c r="AQ292" s="117"/>
      <c r="AR292" s="120"/>
      <c r="AU292" s="23">
        <v>13.658615273766468</v>
      </c>
      <c r="AV292" s="19">
        <v>20.33622318664229</v>
      </c>
      <c r="AW292" s="19">
        <v>35.956287284750154</v>
      </c>
      <c r="AX292" s="19">
        <v>58.231647564188187</v>
      </c>
      <c r="AY292" s="22">
        <v>136.58848194043705</v>
      </c>
      <c r="AZ292" s="23">
        <v>13.658615273766468</v>
      </c>
      <c r="BA292" s="19">
        <v>20.33622318664229</v>
      </c>
      <c r="BB292" s="19">
        <v>35.956287284750154</v>
      </c>
      <c r="BC292" s="19">
        <v>58.231647564188187</v>
      </c>
      <c r="BD292" s="22">
        <v>136.58848194043705</v>
      </c>
    </row>
    <row r="293" spans="2:56" ht="12.75" thickBot="1">
      <c r="B293" s="24" t="s">
        <v>17</v>
      </c>
      <c r="C293" s="71">
        <v>0</v>
      </c>
      <c r="D293" s="72">
        <v>0</v>
      </c>
      <c r="E293" s="72">
        <v>0</v>
      </c>
      <c r="F293" s="72">
        <v>0</v>
      </c>
      <c r="G293" s="73">
        <v>0</v>
      </c>
      <c r="H293" s="74">
        <v>0</v>
      </c>
      <c r="I293" s="72">
        <v>0</v>
      </c>
      <c r="J293" s="72">
        <v>0</v>
      </c>
      <c r="K293" s="72">
        <v>0</v>
      </c>
      <c r="L293" s="75">
        <v>0</v>
      </c>
      <c r="M293" s="25">
        <v>0</v>
      </c>
      <c r="N293" s="26">
        <v>0</v>
      </c>
      <c r="O293" s="26">
        <v>0</v>
      </c>
      <c r="P293" s="26">
        <v>0</v>
      </c>
      <c r="Q293" s="27">
        <v>0</v>
      </c>
      <c r="R293" s="28">
        <v>0</v>
      </c>
      <c r="S293" s="26">
        <v>0</v>
      </c>
      <c r="T293" s="26">
        <v>0</v>
      </c>
      <c r="U293" s="26">
        <v>0</v>
      </c>
      <c r="V293" s="29">
        <v>0</v>
      </c>
      <c r="X293" s="24" t="s">
        <v>17</v>
      </c>
      <c r="Y293" s="121"/>
      <c r="Z293" s="122"/>
      <c r="AA293" s="122"/>
      <c r="AB293" s="122"/>
      <c r="AC293" s="123"/>
      <c r="AD293" s="124"/>
      <c r="AE293" s="122"/>
      <c r="AF293" s="122"/>
      <c r="AG293" s="122"/>
      <c r="AH293" s="125"/>
      <c r="AI293" s="121"/>
      <c r="AJ293" s="122"/>
      <c r="AK293" s="122"/>
      <c r="AL293" s="122"/>
      <c r="AM293" s="123"/>
      <c r="AN293" s="124"/>
      <c r="AO293" s="122"/>
      <c r="AP293" s="122"/>
      <c r="AQ293" s="122"/>
      <c r="AR293" s="125"/>
      <c r="AU293" s="30">
        <v>22.764358789610782</v>
      </c>
      <c r="AV293" s="26">
        <v>33.893705311070484</v>
      </c>
      <c r="AW293" s="26">
        <v>59.92714547458359</v>
      </c>
      <c r="AX293" s="26">
        <v>97.052745940313656</v>
      </c>
      <c r="AY293" s="29">
        <v>227.6474699007284</v>
      </c>
      <c r="AZ293" s="30">
        <v>22.764358789610782</v>
      </c>
      <c r="BA293" s="26">
        <v>33.893705311070484</v>
      </c>
      <c r="BB293" s="26">
        <v>59.92714547458359</v>
      </c>
      <c r="BC293" s="26">
        <v>97.052745940313656</v>
      </c>
      <c r="BD293" s="29">
        <v>227.6474699007284</v>
      </c>
    </row>
    <row r="294" spans="2:56" ht="12.75" thickBot="1">
      <c r="B294" s="31"/>
      <c r="C294" s="32"/>
      <c r="D294" s="31"/>
      <c r="E294" s="31"/>
      <c r="F294" s="31"/>
      <c r="G294" s="32"/>
      <c r="H294" s="31"/>
      <c r="I294" s="31"/>
      <c r="J294" s="31"/>
      <c r="K294" s="31"/>
      <c r="L294" s="32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X294" s="31"/>
      <c r="Y294" s="32"/>
      <c r="Z294" s="31"/>
      <c r="AA294" s="31"/>
      <c r="AB294" s="31"/>
      <c r="AC294" s="32"/>
      <c r="AD294" s="31"/>
      <c r="AE294" s="31"/>
      <c r="AF294" s="31"/>
      <c r="AG294" s="31"/>
      <c r="AH294" s="32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</row>
    <row r="295" spans="2:56" ht="13.5" thickBot="1">
      <c r="B295" s="34" t="s">
        <v>18</v>
      </c>
      <c r="C295" s="35">
        <f>SUM(C290:G293)</f>
        <v>-954</v>
      </c>
      <c r="D295" s="35"/>
      <c r="E295" s="36"/>
      <c r="F295" s="36"/>
      <c r="G295" s="36"/>
      <c r="H295" s="35">
        <f>SUM(H290:L293)</f>
        <v>954</v>
      </c>
      <c r="I295" s="35"/>
      <c r="J295" s="38"/>
      <c r="K295" s="38"/>
      <c r="L295" s="34"/>
      <c r="M295" s="35">
        <f>SUM(M290:Q293)</f>
        <v>-954</v>
      </c>
      <c r="N295" s="39" t="str">
        <f>IF(M295=C295,"Pass","Fail")</f>
        <v>Pass</v>
      </c>
      <c r="O295" s="36"/>
      <c r="P295" s="36"/>
      <c r="Q295" s="36"/>
      <c r="R295" s="35">
        <f>SUM(R290:V293)</f>
        <v>954</v>
      </c>
      <c r="S295" s="39" t="str">
        <f>IF(R295=H295,"Pass","Fail")</f>
        <v>Pass</v>
      </c>
      <c r="T295" s="36"/>
      <c r="U295" s="36"/>
      <c r="V295" s="36"/>
      <c r="W295" s="36"/>
      <c r="X295" s="34" t="s">
        <v>18</v>
      </c>
      <c r="Y295" s="35">
        <f>SUM(Y290:AC293)</f>
        <v>0</v>
      </c>
      <c r="Z295" s="35"/>
      <c r="AA295" s="36"/>
      <c r="AB295" s="36"/>
      <c r="AC295" s="36"/>
      <c r="AD295" s="35">
        <f>SUM(AD290:AH293)</f>
        <v>0</v>
      </c>
      <c r="AE295" s="35"/>
      <c r="AF295" s="38"/>
      <c r="AG295" s="38"/>
      <c r="AH295" s="34"/>
      <c r="AI295" s="35">
        <f>SUM(AI290:AM293)</f>
        <v>0</v>
      </c>
      <c r="AJ295" s="39" t="str">
        <f>IF(AI295=Y295,"Pass","Fail")</f>
        <v>Pass</v>
      </c>
      <c r="AK295" s="36"/>
      <c r="AL295" s="36"/>
      <c r="AM295" s="36"/>
      <c r="AN295" s="35">
        <f>SUM(AN290:AR293)</f>
        <v>0</v>
      </c>
      <c r="AO295" s="39" t="str">
        <f>IF(AN295=AD295,"Pass","Fail")</f>
        <v>Pass</v>
      </c>
      <c r="AP295" s="36"/>
      <c r="AQ295" s="36"/>
      <c r="AR295" s="36"/>
      <c r="AU295"/>
      <c r="AV295"/>
      <c r="AW295"/>
      <c r="AX295"/>
      <c r="AY295"/>
      <c r="AZ295"/>
      <c r="BA295"/>
      <c r="BB295"/>
      <c r="BC295"/>
      <c r="BD295"/>
    </row>
    <row r="296" spans="2:56" ht="13.5" thickBot="1">
      <c r="B296" s="40" t="s">
        <v>20</v>
      </c>
      <c r="C296" s="41">
        <f>SUM(C290:E293)</f>
        <v>-650</v>
      </c>
      <c r="D296" s="42">
        <f>IFERROR(SUM(C290:E293)/SUM(C290:G293),0)</f>
        <v>0.68134171907756813</v>
      </c>
      <c r="E296" s="43"/>
      <c r="F296" s="43"/>
      <c r="G296" s="43"/>
      <c r="H296" s="42"/>
      <c r="I296" s="42"/>
      <c r="J296" s="43"/>
      <c r="K296" s="43"/>
      <c r="L296" s="43"/>
      <c r="M296" s="41">
        <f>SUM(M290:N293)</f>
        <v>-26</v>
      </c>
      <c r="N296" s="42">
        <f>IFERROR(SUM(M290:N293)/SUM(M290:Q293),0)</f>
        <v>2.7253668763102725E-2</v>
      </c>
      <c r="O296" s="39" t="str">
        <f>IF(N296&lt;=D296,"Pass","Fail")</f>
        <v>Pass</v>
      </c>
      <c r="P296" s="43"/>
      <c r="Q296" s="43"/>
      <c r="R296" s="42"/>
      <c r="S296" s="43"/>
      <c r="T296" s="43"/>
      <c r="U296" s="43"/>
      <c r="V296" s="43"/>
      <c r="W296" s="43"/>
      <c r="X296" s="40" t="s">
        <v>20</v>
      </c>
      <c r="Y296" s="41">
        <f>SUM(Y290:AA293)</f>
        <v>0</v>
      </c>
      <c r="Z296" s="42">
        <f>IFERROR(SUM(Y290:AA293)/SUM(Y290:AC293),0)</f>
        <v>0</v>
      </c>
      <c r="AA296" s="43"/>
      <c r="AB296" s="43"/>
      <c r="AC296" s="43"/>
      <c r="AD296" s="42"/>
      <c r="AE296" s="43"/>
      <c r="AF296" s="43"/>
      <c r="AG296" s="43"/>
      <c r="AH296" s="43"/>
      <c r="AI296" s="41">
        <f>SUM(AI290:AJ293)</f>
        <v>0</v>
      </c>
      <c r="AJ296" s="42">
        <f>IFERROR(SUM(AI290:AJ293)/SUM(AI290:AM293),0)</f>
        <v>0</v>
      </c>
      <c r="AK296" s="39" t="str">
        <f>IF(AJ296&lt;=Z296,"Pass","Fail")</f>
        <v>Pass</v>
      </c>
      <c r="AL296" s="43"/>
      <c r="AM296" s="43"/>
      <c r="AN296" s="42"/>
      <c r="AO296" s="43"/>
      <c r="AP296" s="43"/>
      <c r="AQ296" s="43"/>
      <c r="AR296" s="43"/>
      <c r="AU296"/>
      <c r="AV296"/>
      <c r="AW296"/>
      <c r="AX296"/>
      <c r="AY296"/>
      <c r="AZ296"/>
      <c r="BA296"/>
      <c r="BB296"/>
      <c r="BC296"/>
      <c r="BD296"/>
    </row>
    <row r="297" spans="2:56">
      <c r="B297" s="37" t="s">
        <v>19</v>
      </c>
      <c r="C297" s="36">
        <f>SUMPRODUCT(C290:G293,AU290:AY293)</f>
        <v>-26715.456055814433</v>
      </c>
      <c r="M297" s="36">
        <f>SUMPRODUCT(M290:Q293,AZ290:BD293)</f>
        <v>-35715.285103226983</v>
      </c>
      <c r="X297" s="37" t="s">
        <v>19</v>
      </c>
      <c r="Y297" s="36">
        <f>SUMPRODUCT(Y290:AC293,AU290:AY293)</f>
        <v>0</v>
      </c>
      <c r="AI297" s="36">
        <f>SUMPRODUCT(AI290:AM293,AZ290:BD293)</f>
        <v>0</v>
      </c>
      <c r="AU297" s="49"/>
      <c r="AZ297" s="49"/>
    </row>
    <row r="298" spans="2:56" s="33" customFormat="1" ht="12.75" thickBot="1">
      <c r="B298" s="31"/>
      <c r="C298" s="32"/>
      <c r="D298" s="31"/>
      <c r="E298" s="31"/>
      <c r="F298" s="31"/>
      <c r="G298" s="32"/>
      <c r="H298" s="31"/>
      <c r="I298" s="31"/>
      <c r="J298" s="31"/>
      <c r="K298" s="31"/>
      <c r="L298" s="32" t="s">
        <v>23</v>
      </c>
      <c r="M298" s="50">
        <f>SUMPRODUCT(R290:V293,AZ290:BD293)+SUMPRODUCT(M290:Q293,AZ290:BD293)</f>
        <v>-28155.696836373034</v>
      </c>
      <c r="X298" s="31"/>
      <c r="Y298" s="32"/>
      <c r="Z298" s="31"/>
      <c r="AA298" s="31"/>
      <c r="AB298" s="31"/>
      <c r="AC298" s="32"/>
      <c r="AD298" s="31"/>
      <c r="AE298" s="31"/>
      <c r="AF298" s="31"/>
      <c r="AG298" s="31"/>
      <c r="AH298" s="32" t="s">
        <v>23</v>
      </c>
      <c r="AI298" s="50">
        <f>SUMPRODUCT(AN290:AR293,AZ290:BD293)+SUMPRODUCT(AI290:AM293,AZ290:BD293)</f>
        <v>0</v>
      </c>
    </row>
    <row r="299" spans="2:56" ht="13.5" thickBot="1">
      <c r="B299" s="161" t="s">
        <v>46</v>
      </c>
      <c r="C299" s="162"/>
      <c r="D299" s="162"/>
      <c r="E299" s="162"/>
      <c r="F299" s="163"/>
      <c r="L299"/>
      <c r="X299" s="161" t="s">
        <v>46</v>
      </c>
      <c r="Y299" s="162"/>
      <c r="Z299" s="162"/>
      <c r="AA299" s="162"/>
      <c r="AB299" s="163"/>
      <c r="AC299" s="164"/>
      <c r="AH299"/>
    </row>
    <row r="300" spans="2:56" ht="12.75" thickBot="1"/>
    <row r="301" spans="2:56">
      <c r="B301" s="165"/>
      <c r="C301" s="169" t="s">
        <v>3</v>
      </c>
      <c r="D301" s="169"/>
      <c r="E301" s="169"/>
      <c r="F301" s="169"/>
      <c r="G301" s="169"/>
      <c r="H301" s="169"/>
      <c r="I301" s="169"/>
      <c r="J301" s="169"/>
      <c r="K301" s="169"/>
      <c r="L301" s="169"/>
      <c r="M301" s="169" t="s">
        <v>4</v>
      </c>
      <c r="N301" s="169"/>
      <c r="O301" s="169"/>
      <c r="P301" s="169"/>
      <c r="Q301" s="169"/>
      <c r="R301" s="169"/>
      <c r="S301" s="169"/>
      <c r="T301" s="169"/>
      <c r="U301" s="169"/>
      <c r="V301" s="169"/>
      <c r="X301" s="165"/>
      <c r="Y301" s="169" t="s">
        <v>3</v>
      </c>
      <c r="Z301" s="169"/>
      <c r="AA301" s="169"/>
      <c r="AB301" s="169"/>
      <c r="AC301" s="169"/>
      <c r="AD301" s="169"/>
      <c r="AE301" s="169"/>
      <c r="AF301" s="169"/>
      <c r="AG301" s="169"/>
      <c r="AH301" s="169"/>
      <c r="AI301" s="169" t="s">
        <v>4</v>
      </c>
      <c r="AJ301" s="169"/>
      <c r="AK301" s="169"/>
      <c r="AL301" s="169"/>
      <c r="AM301" s="169"/>
      <c r="AN301" s="169"/>
      <c r="AO301" s="169"/>
      <c r="AP301" s="169"/>
      <c r="AQ301" s="169"/>
      <c r="AR301" s="169"/>
      <c r="AU301" s="170" t="s">
        <v>5</v>
      </c>
      <c r="AV301" s="169"/>
      <c r="AW301" s="169"/>
      <c r="AX301" s="169"/>
      <c r="AY301" s="169"/>
      <c r="AZ301" s="169"/>
      <c r="BA301" s="169"/>
      <c r="BB301" s="169"/>
      <c r="BC301" s="169"/>
      <c r="BD301" s="171"/>
    </row>
    <row r="302" spans="2:56">
      <c r="B302" s="166"/>
      <c r="C302" s="173" t="s">
        <v>6</v>
      </c>
      <c r="D302" s="173"/>
      <c r="E302" s="173"/>
      <c r="F302" s="173"/>
      <c r="G302" s="174"/>
      <c r="H302" s="172" t="s">
        <v>7</v>
      </c>
      <c r="I302" s="173"/>
      <c r="J302" s="173"/>
      <c r="K302" s="173"/>
      <c r="L302" s="175"/>
      <c r="M302" s="173" t="s">
        <v>6</v>
      </c>
      <c r="N302" s="173"/>
      <c r="O302" s="173"/>
      <c r="P302" s="173"/>
      <c r="Q302" s="174"/>
      <c r="R302" s="172" t="s">
        <v>7</v>
      </c>
      <c r="S302" s="173"/>
      <c r="T302" s="173"/>
      <c r="U302" s="173"/>
      <c r="V302" s="175"/>
      <c r="X302" s="166"/>
      <c r="Y302" s="173" t="s">
        <v>6</v>
      </c>
      <c r="Z302" s="173"/>
      <c r="AA302" s="173"/>
      <c r="AB302" s="173"/>
      <c r="AC302" s="174"/>
      <c r="AD302" s="172" t="s">
        <v>7</v>
      </c>
      <c r="AE302" s="173"/>
      <c r="AF302" s="173"/>
      <c r="AG302" s="173"/>
      <c r="AH302" s="175"/>
      <c r="AI302" s="173" t="s">
        <v>6</v>
      </c>
      <c r="AJ302" s="173"/>
      <c r="AK302" s="173"/>
      <c r="AL302" s="173"/>
      <c r="AM302" s="174"/>
      <c r="AN302" s="172" t="s">
        <v>7</v>
      </c>
      <c r="AO302" s="173"/>
      <c r="AP302" s="173"/>
      <c r="AQ302" s="173"/>
      <c r="AR302" s="175"/>
      <c r="AU302" s="176" t="s">
        <v>3</v>
      </c>
      <c r="AV302" s="173"/>
      <c r="AW302" s="173"/>
      <c r="AX302" s="173"/>
      <c r="AY302" s="174"/>
      <c r="AZ302" s="173" t="s">
        <v>8</v>
      </c>
      <c r="BA302" s="173"/>
      <c r="BB302" s="173"/>
      <c r="BC302" s="173"/>
      <c r="BD302" s="175"/>
    </row>
    <row r="303" spans="2:56">
      <c r="B303" s="167"/>
      <c r="C303" s="6" t="s">
        <v>9</v>
      </c>
      <c r="D303" s="7" t="s">
        <v>10</v>
      </c>
      <c r="E303" s="7" t="s">
        <v>11</v>
      </c>
      <c r="F303" s="7" t="s">
        <v>12</v>
      </c>
      <c r="G303" s="7" t="s">
        <v>13</v>
      </c>
      <c r="H303" s="7" t="s">
        <v>9</v>
      </c>
      <c r="I303" s="7" t="s">
        <v>10</v>
      </c>
      <c r="J303" s="7" t="s">
        <v>11</v>
      </c>
      <c r="K303" s="7" t="s">
        <v>12</v>
      </c>
      <c r="L303" s="8" t="s">
        <v>13</v>
      </c>
      <c r="M303" s="6" t="s">
        <v>9</v>
      </c>
      <c r="N303" s="7" t="s">
        <v>10</v>
      </c>
      <c r="O303" s="7" t="s">
        <v>11</v>
      </c>
      <c r="P303" s="7" t="s">
        <v>12</v>
      </c>
      <c r="Q303" s="7" t="s">
        <v>13</v>
      </c>
      <c r="R303" s="7" t="s">
        <v>9</v>
      </c>
      <c r="S303" s="7" t="s">
        <v>10</v>
      </c>
      <c r="T303" s="7" t="s">
        <v>11</v>
      </c>
      <c r="U303" s="7" t="s">
        <v>12</v>
      </c>
      <c r="V303" s="8" t="s">
        <v>13</v>
      </c>
      <c r="X303" s="167"/>
      <c r="Y303" s="6" t="s">
        <v>9</v>
      </c>
      <c r="Z303" s="7" t="s">
        <v>10</v>
      </c>
      <c r="AA303" s="7" t="s">
        <v>11</v>
      </c>
      <c r="AB303" s="7" t="s">
        <v>12</v>
      </c>
      <c r="AC303" s="7" t="s">
        <v>13</v>
      </c>
      <c r="AD303" s="7" t="s">
        <v>9</v>
      </c>
      <c r="AE303" s="7" t="s">
        <v>10</v>
      </c>
      <c r="AF303" s="7" t="s">
        <v>11</v>
      </c>
      <c r="AG303" s="7" t="s">
        <v>12</v>
      </c>
      <c r="AH303" s="8" t="s">
        <v>13</v>
      </c>
      <c r="AI303" s="6" t="s">
        <v>9</v>
      </c>
      <c r="AJ303" s="7" t="s">
        <v>10</v>
      </c>
      <c r="AK303" s="7" t="s">
        <v>11</v>
      </c>
      <c r="AL303" s="7" t="s">
        <v>12</v>
      </c>
      <c r="AM303" s="7" t="s">
        <v>13</v>
      </c>
      <c r="AN303" s="7" t="s">
        <v>9</v>
      </c>
      <c r="AO303" s="7" t="s">
        <v>10</v>
      </c>
      <c r="AP303" s="7" t="s">
        <v>11</v>
      </c>
      <c r="AQ303" s="7" t="s">
        <v>12</v>
      </c>
      <c r="AR303" s="8" t="s">
        <v>13</v>
      </c>
      <c r="AU303" s="9" t="s">
        <v>9</v>
      </c>
      <c r="AV303" s="7" t="s">
        <v>10</v>
      </c>
      <c r="AW303" s="7" t="s">
        <v>11</v>
      </c>
      <c r="AX303" s="7" t="s">
        <v>12</v>
      </c>
      <c r="AY303" s="7" t="s">
        <v>13</v>
      </c>
      <c r="AZ303" s="6" t="s">
        <v>9</v>
      </c>
      <c r="BA303" s="7" t="s">
        <v>10</v>
      </c>
      <c r="BB303" s="7" t="s">
        <v>11</v>
      </c>
      <c r="BC303" s="7" t="s">
        <v>12</v>
      </c>
      <c r="BD303" s="8" t="s">
        <v>13</v>
      </c>
    </row>
    <row r="304" spans="2:56">
      <c r="B304" s="10" t="s">
        <v>14</v>
      </c>
      <c r="C304" s="81">
        <v>0</v>
      </c>
      <c r="D304" s="82">
        <v>0</v>
      </c>
      <c r="E304" s="82">
        <v>0</v>
      </c>
      <c r="F304" s="82">
        <v>-49.3</v>
      </c>
      <c r="G304" s="83">
        <v>-87.5</v>
      </c>
      <c r="H304" s="84">
        <v>136.80000000000001</v>
      </c>
      <c r="I304" s="82">
        <v>0</v>
      </c>
      <c r="J304" s="82">
        <v>0</v>
      </c>
      <c r="K304" s="82">
        <v>0</v>
      </c>
      <c r="L304" s="85">
        <v>0</v>
      </c>
      <c r="M304" s="86">
        <v>0</v>
      </c>
      <c r="N304" s="87">
        <v>0</v>
      </c>
      <c r="O304" s="87">
        <v>-43.599999999999994</v>
      </c>
      <c r="P304" s="87">
        <v>0</v>
      </c>
      <c r="Q304" s="88">
        <v>0</v>
      </c>
      <c r="R304" s="126">
        <v>43.599999999999994</v>
      </c>
      <c r="S304" s="87">
        <v>0</v>
      </c>
      <c r="T304" s="87">
        <v>0</v>
      </c>
      <c r="U304" s="87">
        <v>0</v>
      </c>
      <c r="V304" s="127">
        <v>0</v>
      </c>
      <c r="X304" s="10" t="s">
        <v>14</v>
      </c>
      <c r="Y304" s="111"/>
      <c r="Z304" s="112"/>
      <c r="AA304" s="112"/>
      <c r="AB304" s="112"/>
      <c r="AC304" s="113"/>
      <c r="AD304" s="114"/>
      <c r="AE304" s="112"/>
      <c r="AF304" s="112"/>
      <c r="AG304" s="112"/>
      <c r="AH304" s="115"/>
      <c r="AI304" s="111"/>
      <c r="AJ304" s="112"/>
      <c r="AK304" s="112"/>
      <c r="AL304" s="112"/>
      <c r="AM304" s="113"/>
      <c r="AN304" s="114"/>
      <c r="AO304" s="112"/>
      <c r="AP304" s="112"/>
      <c r="AQ304" s="112"/>
      <c r="AR304" s="115"/>
      <c r="AU304" s="16">
        <v>41.784483408882522</v>
      </c>
      <c r="AV304" s="12">
        <v>62.212644789376583</v>
      </c>
      <c r="AW304" s="12">
        <v>109.99759927203471</v>
      </c>
      <c r="AX304" s="12">
        <v>178.14245900834632</v>
      </c>
      <c r="AY304" s="15">
        <v>417.8519595940574</v>
      </c>
      <c r="AZ304" s="16">
        <v>41.784483408882522</v>
      </c>
      <c r="BA304" s="12">
        <v>62.212644789376583</v>
      </c>
      <c r="BB304" s="12">
        <v>109.99759927203471</v>
      </c>
      <c r="BC304" s="12">
        <v>178.14245900834632</v>
      </c>
      <c r="BD304" s="15">
        <v>417.8519595940574</v>
      </c>
    </row>
    <row r="305" spans="2:56">
      <c r="B305" s="17" t="s">
        <v>15</v>
      </c>
      <c r="C305" s="89">
        <v>0</v>
      </c>
      <c r="D305" s="90">
        <v>0</v>
      </c>
      <c r="E305" s="90">
        <v>0</v>
      </c>
      <c r="F305" s="90">
        <v>0</v>
      </c>
      <c r="G305" s="91">
        <v>-7.1</v>
      </c>
      <c r="H305" s="92">
        <v>7.1</v>
      </c>
      <c r="I305" s="90">
        <v>0</v>
      </c>
      <c r="J305" s="90">
        <v>0</v>
      </c>
      <c r="K305" s="90">
        <v>0</v>
      </c>
      <c r="L305" s="93">
        <v>0</v>
      </c>
      <c r="M305" s="94">
        <v>0</v>
      </c>
      <c r="N305" s="95">
        <v>0</v>
      </c>
      <c r="O305" s="95">
        <v>-48.4</v>
      </c>
      <c r="P305" s="95">
        <v>0</v>
      </c>
      <c r="Q305" s="96">
        <v>0</v>
      </c>
      <c r="R305" s="128">
        <v>48.4</v>
      </c>
      <c r="S305" s="95">
        <v>0</v>
      </c>
      <c r="T305" s="95">
        <v>0</v>
      </c>
      <c r="U305" s="95">
        <v>0</v>
      </c>
      <c r="V305" s="129">
        <v>0</v>
      </c>
      <c r="X305" s="17" t="s">
        <v>15</v>
      </c>
      <c r="Y305" s="116"/>
      <c r="Z305" s="117"/>
      <c r="AA305" s="117"/>
      <c r="AB305" s="117"/>
      <c r="AC305" s="118"/>
      <c r="AD305" s="119"/>
      <c r="AE305" s="117"/>
      <c r="AF305" s="117"/>
      <c r="AG305" s="117"/>
      <c r="AH305" s="120"/>
      <c r="AI305" s="116"/>
      <c r="AJ305" s="117"/>
      <c r="AK305" s="117"/>
      <c r="AL305" s="117"/>
      <c r="AM305" s="118"/>
      <c r="AN305" s="119"/>
      <c r="AO305" s="117"/>
      <c r="AP305" s="117"/>
      <c r="AQ305" s="117"/>
      <c r="AR305" s="120"/>
      <c r="AU305" s="23">
        <v>59.692119155546472</v>
      </c>
      <c r="AV305" s="19">
        <v>88.875206841966559</v>
      </c>
      <c r="AW305" s="19">
        <v>157.13942753147816</v>
      </c>
      <c r="AX305" s="19">
        <v>254.48922715478051</v>
      </c>
      <c r="AY305" s="22">
        <v>596.93137084865361</v>
      </c>
      <c r="AZ305" s="23">
        <v>59.692119155546472</v>
      </c>
      <c r="BA305" s="19">
        <v>88.875206841966559</v>
      </c>
      <c r="BB305" s="19">
        <v>157.13942753147816</v>
      </c>
      <c r="BC305" s="19">
        <v>254.48922715478051</v>
      </c>
      <c r="BD305" s="22">
        <v>596.93137084865361</v>
      </c>
    </row>
    <row r="306" spans="2:56">
      <c r="B306" s="17" t="s">
        <v>16</v>
      </c>
      <c r="C306" s="89">
        <v>0</v>
      </c>
      <c r="D306" s="90">
        <v>0</v>
      </c>
      <c r="E306" s="90">
        <v>0</v>
      </c>
      <c r="F306" s="90">
        <v>0</v>
      </c>
      <c r="G306" s="91">
        <v>-3.1</v>
      </c>
      <c r="H306" s="92">
        <v>3.1</v>
      </c>
      <c r="I306" s="90">
        <v>0</v>
      </c>
      <c r="J306" s="90">
        <v>0</v>
      </c>
      <c r="K306" s="90">
        <v>0</v>
      </c>
      <c r="L306" s="93">
        <v>0</v>
      </c>
      <c r="M306" s="94">
        <v>0</v>
      </c>
      <c r="N306" s="95">
        <v>0</v>
      </c>
      <c r="O306" s="95">
        <v>-55</v>
      </c>
      <c r="P306" s="95">
        <v>0</v>
      </c>
      <c r="Q306" s="96">
        <v>0</v>
      </c>
      <c r="R306" s="128">
        <v>55</v>
      </c>
      <c r="S306" s="95">
        <v>0</v>
      </c>
      <c r="T306" s="95">
        <v>0</v>
      </c>
      <c r="U306" s="95">
        <v>0</v>
      </c>
      <c r="V306" s="129">
        <v>0</v>
      </c>
      <c r="X306" s="17" t="s">
        <v>16</v>
      </c>
      <c r="Y306" s="116"/>
      <c r="Z306" s="117"/>
      <c r="AA306" s="117"/>
      <c r="AB306" s="117"/>
      <c r="AC306" s="118"/>
      <c r="AD306" s="119"/>
      <c r="AE306" s="117"/>
      <c r="AF306" s="117"/>
      <c r="AG306" s="117"/>
      <c r="AH306" s="120"/>
      <c r="AI306" s="116"/>
      <c r="AJ306" s="117"/>
      <c r="AK306" s="117"/>
      <c r="AL306" s="117"/>
      <c r="AM306" s="118"/>
      <c r="AN306" s="119"/>
      <c r="AO306" s="117"/>
      <c r="AP306" s="117"/>
      <c r="AQ306" s="117"/>
      <c r="AR306" s="120"/>
      <c r="AU306" s="23">
        <v>89.538178733319711</v>
      </c>
      <c r="AV306" s="19">
        <v>133.31281026294985</v>
      </c>
      <c r="AW306" s="19">
        <v>235.70914129721726</v>
      </c>
      <c r="AX306" s="19">
        <v>381.73384073217079</v>
      </c>
      <c r="AY306" s="22">
        <v>895.39705627298042</v>
      </c>
      <c r="AZ306" s="23">
        <v>89.538178733319711</v>
      </c>
      <c r="BA306" s="19">
        <v>133.31281026294985</v>
      </c>
      <c r="BB306" s="19">
        <v>235.70914129721726</v>
      </c>
      <c r="BC306" s="19">
        <v>381.73384073217079</v>
      </c>
      <c r="BD306" s="22">
        <v>895.39705627298042</v>
      </c>
    </row>
    <row r="307" spans="2:56" ht="12.75" thickBot="1">
      <c r="B307" s="24" t="s">
        <v>17</v>
      </c>
      <c r="C307" s="97">
        <v>0</v>
      </c>
      <c r="D307" s="98">
        <v>0</v>
      </c>
      <c r="E307" s="98">
        <v>0</v>
      </c>
      <c r="F307" s="98">
        <v>0</v>
      </c>
      <c r="G307" s="99">
        <v>0</v>
      </c>
      <c r="H307" s="100">
        <v>0</v>
      </c>
      <c r="I307" s="98">
        <v>0</v>
      </c>
      <c r="J307" s="98">
        <v>0</v>
      </c>
      <c r="K307" s="98">
        <v>0</v>
      </c>
      <c r="L307" s="101">
        <v>0</v>
      </c>
      <c r="M307" s="102">
        <v>0</v>
      </c>
      <c r="N307" s="103">
        <v>0</v>
      </c>
      <c r="O307" s="103">
        <v>0</v>
      </c>
      <c r="P307" s="103">
        <v>0</v>
      </c>
      <c r="Q307" s="104">
        <v>0</v>
      </c>
      <c r="R307" s="130">
        <v>0</v>
      </c>
      <c r="S307" s="103">
        <v>0</v>
      </c>
      <c r="T307" s="103">
        <v>0</v>
      </c>
      <c r="U307" s="103">
        <v>0</v>
      </c>
      <c r="V307" s="131">
        <v>0</v>
      </c>
      <c r="X307" s="24" t="s">
        <v>17</v>
      </c>
      <c r="Y307" s="121"/>
      <c r="Z307" s="122"/>
      <c r="AA307" s="122"/>
      <c r="AB307" s="122"/>
      <c r="AC307" s="123"/>
      <c r="AD307" s="124"/>
      <c r="AE307" s="122"/>
      <c r="AF307" s="122"/>
      <c r="AG307" s="122"/>
      <c r="AH307" s="125"/>
      <c r="AI307" s="121"/>
      <c r="AJ307" s="122"/>
      <c r="AK307" s="122"/>
      <c r="AL307" s="122"/>
      <c r="AM307" s="123"/>
      <c r="AN307" s="124"/>
      <c r="AO307" s="122"/>
      <c r="AP307" s="122"/>
      <c r="AQ307" s="122"/>
      <c r="AR307" s="125"/>
      <c r="AU307" s="30">
        <v>149.23029788886618</v>
      </c>
      <c r="AV307" s="26">
        <v>222.18801710491641</v>
      </c>
      <c r="AW307" s="26">
        <v>392.84856882869542</v>
      </c>
      <c r="AX307" s="26">
        <v>636.22306788695118</v>
      </c>
      <c r="AY307" s="29">
        <v>1492.3284271216339</v>
      </c>
      <c r="AZ307" s="30">
        <v>149.23029788886618</v>
      </c>
      <c r="BA307" s="26">
        <v>222.18801710491641</v>
      </c>
      <c r="BB307" s="26">
        <v>392.84856882869542</v>
      </c>
      <c r="BC307" s="26">
        <v>636.22306788695118</v>
      </c>
      <c r="BD307" s="29">
        <v>1492.3284271216339</v>
      </c>
    </row>
    <row r="308" spans="2:56" ht="12.75" thickBot="1">
      <c r="B308" s="31"/>
      <c r="C308" s="32"/>
      <c r="D308" s="31"/>
      <c r="E308" s="31"/>
      <c r="F308" s="31"/>
      <c r="G308" s="32"/>
      <c r="H308" s="31"/>
      <c r="I308" s="31"/>
      <c r="J308" s="31"/>
      <c r="K308" s="31"/>
      <c r="L308" s="32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X308" s="31"/>
      <c r="Y308" s="32"/>
      <c r="Z308" s="31"/>
      <c r="AA308" s="31"/>
      <c r="AB308" s="31"/>
      <c r="AC308" s="32"/>
      <c r="AD308" s="31"/>
      <c r="AE308" s="31"/>
      <c r="AF308" s="31"/>
      <c r="AG308" s="31"/>
      <c r="AH308" s="32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</row>
    <row r="309" spans="2:56" ht="13.5" thickBot="1">
      <c r="B309" s="34" t="s">
        <v>18</v>
      </c>
      <c r="C309" s="107">
        <f>SUM(C304:G307)</f>
        <v>-147</v>
      </c>
      <c r="D309" s="35"/>
      <c r="E309" s="36"/>
      <c r="F309" s="36"/>
      <c r="G309" s="36"/>
      <c r="H309" s="105">
        <f>SUM(H304:L307)</f>
        <v>147</v>
      </c>
      <c r="I309" s="35"/>
      <c r="J309" s="38"/>
      <c r="K309" s="38"/>
      <c r="L309" s="34"/>
      <c r="M309" s="107">
        <f>SUM(M304:Q307)</f>
        <v>-147</v>
      </c>
      <c r="N309" s="39" t="str">
        <f>IF(OR((ROUND(M309-C309,1))&lt;&gt;0,(ROUND(R309-H309,1))&lt;&gt;0)=TRUE,"Fail","Pass")</f>
        <v>Pass</v>
      </c>
      <c r="O309" s="36"/>
      <c r="P309" s="36"/>
      <c r="Q309" s="36"/>
      <c r="R309" s="132">
        <f>SUM(R304:V307)</f>
        <v>147</v>
      </c>
      <c r="S309" s="39" t="str">
        <f>IF(R309=H309,"Pass","Fail")</f>
        <v>Pass</v>
      </c>
      <c r="T309" s="36"/>
      <c r="U309" s="36"/>
      <c r="V309" s="36"/>
      <c r="W309" s="36"/>
      <c r="X309" s="34" t="s">
        <v>18</v>
      </c>
      <c r="Y309" s="35">
        <f>SUM(Y304:AC307)</f>
        <v>0</v>
      </c>
      <c r="Z309" s="35"/>
      <c r="AA309" s="36"/>
      <c r="AB309" s="36"/>
      <c r="AC309" s="36"/>
      <c r="AD309" s="35">
        <f>SUM(AD304:AH307)</f>
        <v>0</v>
      </c>
      <c r="AE309" s="35"/>
      <c r="AF309" s="38"/>
      <c r="AG309" s="38"/>
      <c r="AH309" s="34"/>
      <c r="AI309" s="35">
        <f>SUM(AI304:AM307)</f>
        <v>0</v>
      </c>
      <c r="AJ309" s="39" t="str">
        <f>IF(AI309=Y309,"Pass","Fail")</f>
        <v>Pass</v>
      </c>
      <c r="AK309" s="36"/>
      <c r="AL309" s="36"/>
      <c r="AM309" s="36"/>
      <c r="AN309" s="35">
        <f>SUM(AN304:AR307)</f>
        <v>0</v>
      </c>
      <c r="AO309" s="39" t="str">
        <f>IF(AN309=AD309,"Pass","Fail")</f>
        <v>Pass</v>
      </c>
      <c r="AP309" s="36"/>
      <c r="AQ309" s="36"/>
      <c r="AR309" s="36"/>
      <c r="AU309"/>
      <c r="AV309"/>
      <c r="AW309"/>
      <c r="AX309"/>
      <c r="AY309"/>
      <c r="AZ309"/>
      <c r="BA309"/>
      <c r="BB309"/>
      <c r="BC309"/>
      <c r="BD309"/>
    </row>
    <row r="310" spans="2:56" ht="13.5" thickBot="1">
      <c r="B310" s="40" t="s">
        <v>20</v>
      </c>
      <c r="C310" s="108">
        <f>SUM(C304:E307)</f>
        <v>0</v>
      </c>
      <c r="D310" s="42">
        <f>IFERROR(SUM(C304:E307)/SUM(C304:G307),0)</f>
        <v>0</v>
      </c>
      <c r="E310" s="43"/>
      <c r="F310" s="43"/>
      <c r="G310" s="43"/>
      <c r="H310" s="42"/>
      <c r="I310" s="42"/>
      <c r="J310" s="43"/>
      <c r="K310" s="43"/>
      <c r="L310" s="43"/>
      <c r="M310" s="108">
        <f>SUM(M304:N307)</f>
        <v>0</v>
      </c>
      <c r="N310" s="42">
        <f>IFERROR(SUM(M304:N307)/SUM(M304:Q307),0)</f>
        <v>0</v>
      </c>
      <c r="O310" s="39" t="str">
        <f>IF(N310&lt;=D310,"Pass","Fail")</f>
        <v>Pass</v>
      </c>
      <c r="P310" s="43"/>
      <c r="Q310" s="43"/>
      <c r="R310" s="42"/>
      <c r="S310" s="43"/>
      <c r="T310" s="43"/>
      <c r="U310" s="43"/>
      <c r="V310" s="43"/>
      <c r="W310" s="43"/>
      <c r="X310" s="40" t="s">
        <v>20</v>
      </c>
      <c r="Y310" s="41">
        <f>SUM(Y304:AA307)</f>
        <v>0</v>
      </c>
      <c r="Z310" s="42">
        <f>IFERROR(SUM(Y304:AA307)/SUM(Y304:AC307),0)</f>
        <v>0</v>
      </c>
      <c r="AA310" s="43"/>
      <c r="AB310" s="43"/>
      <c r="AC310" s="43"/>
      <c r="AD310" s="42"/>
      <c r="AE310" s="43"/>
      <c r="AF310" s="43"/>
      <c r="AG310" s="43"/>
      <c r="AH310" s="43"/>
      <c r="AI310" s="41">
        <f>SUM(AI304:AJ307)</f>
        <v>0</v>
      </c>
      <c r="AJ310" s="42">
        <f>IFERROR(SUM(AI304:AJ307)/SUM(AI304:AM307),0)</f>
        <v>0</v>
      </c>
      <c r="AK310" s="39" t="str">
        <f>IF(AJ310&lt;=Z310,"Pass","Fail")</f>
        <v>Pass</v>
      </c>
      <c r="AL310" s="43"/>
      <c r="AM310" s="43"/>
      <c r="AN310" s="42"/>
      <c r="AO310" s="43"/>
      <c r="AP310" s="43"/>
      <c r="AQ310" s="43"/>
      <c r="AR310" s="43"/>
      <c r="AU310"/>
      <c r="AV310"/>
      <c r="AW310"/>
      <c r="AX310"/>
      <c r="AY310"/>
      <c r="AZ310"/>
      <c r="BA310"/>
      <c r="BB310"/>
      <c r="BC310"/>
      <c r="BD310"/>
    </row>
    <row r="311" spans="2:56">
      <c r="B311" s="37" t="s">
        <v>19</v>
      </c>
      <c r="C311" s="36">
        <f>SUMPRODUCT(C304:G307,AU304:AY307)</f>
        <v>-52358.413301063185</v>
      </c>
      <c r="M311" s="36">
        <f>SUMPRODUCT(M304:Q307,AZ304:BD307)</f>
        <v>-25365.446392131205</v>
      </c>
      <c r="X311" s="37" t="s">
        <v>19</v>
      </c>
      <c r="Y311" s="36">
        <f>SUMPRODUCT(Y304:AC307,AU304:AY307)</f>
        <v>0</v>
      </c>
      <c r="AI311" s="36">
        <f>SUMPRODUCT(AI304:AM307,AZ304:BD307)</f>
        <v>0</v>
      </c>
      <c r="AU311" s="49"/>
      <c r="AZ311" s="49"/>
    </row>
    <row r="312" spans="2:56" s="33" customFormat="1">
      <c r="B312" s="31"/>
      <c r="C312" s="32"/>
      <c r="D312" s="31"/>
      <c r="E312" s="31"/>
      <c r="F312" s="31"/>
      <c r="G312" s="32"/>
      <c r="H312" s="31"/>
      <c r="I312" s="31"/>
      <c r="J312" s="31"/>
      <c r="K312" s="31"/>
      <c r="L312" s="32" t="s">
        <v>23</v>
      </c>
      <c r="M312" s="50">
        <f>SUMPRODUCT(R304:V307,AZ304:BD307)+SUMPRODUCT(M304:Q307,AZ304:BD307)</f>
        <v>-15729.944518042896</v>
      </c>
      <c r="X312" s="31"/>
      <c r="Y312" s="32"/>
      <c r="Z312" s="31"/>
      <c r="AA312" s="31"/>
      <c r="AB312" s="31"/>
      <c r="AC312" s="32"/>
      <c r="AD312" s="31"/>
      <c r="AE312" s="31"/>
      <c r="AF312" s="31"/>
      <c r="AG312" s="31"/>
      <c r="AH312" s="32" t="s">
        <v>23</v>
      </c>
      <c r="AI312" s="50">
        <f>SUMPRODUCT(AN304:AR307,AZ304:BD307)+SUMPRODUCT(AI304:AM307,AZ304:BD307)</f>
        <v>0</v>
      </c>
    </row>
  </sheetData>
  <mergeCells count="376">
    <mergeCell ref="C22:G22"/>
    <mergeCell ref="H22:L22"/>
    <mergeCell ref="AU22:AY22"/>
    <mergeCell ref="AZ22:BD22"/>
    <mergeCell ref="B2:V2"/>
    <mergeCell ref="X2:AR2"/>
    <mergeCell ref="B7:B9"/>
    <mergeCell ref="C7:L7"/>
    <mergeCell ref="M7:V7"/>
    <mergeCell ref="X7:X9"/>
    <mergeCell ref="Y7:AH7"/>
    <mergeCell ref="AI7:AR7"/>
    <mergeCell ref="AU7:BD7"/>
    <mergeCell ref="C8:G8"/>
    <mergeCell ref="H8:L8"/>
    <mergeCell ref="M8:Q8"/>
    <mergeCell ref="R8:V8"/>
    <mergeCell ref="Y8:AC8"/>
    <mergeCell ref="AD8:AH8"/>
    <mergeCell ref="AI8:AM8"/>
    <mergeCell ref="AN8:AR8"/>
    <mergeCell ref="AU8:AY8"/>
    <mergeCell ref="AZ8:BD8"/>
    <mergeCell ref="B35:B37"/>
    <mergeCell ref="C35:L35"/>
    <mergeCell ref="M35:V35"/>
    <mergeCell ref="X35:X37"/>
    <mergeCell ref="Y35:AH35"/>
    <mergeCell ref="AI35:AR35"/>
    <mergeCell ref="AU35:BD35"/>
    <mergeCell ref="C36:G36"/>
    <mergeCell ref="M22:Q22"/>
    <mergeCell ref="R22:V22"/>
    <mergeCell ref="Y22:AC22"/>
    <mergeCell ref="AD22:AH22"/>
    <mergeCell ref="AI22:AM22"/>
    <mergeCell ref="AN22:AR22"/>
    <mergeCell ref="AN36:AR36"/>
    <mergeCell ref="AU36:AY36"/>
    <mergeCell ref="AZ36:BD36"/>
    <mergeCell ref="B21:B23"/>
    <mergeCell ref="C21:L21"/>
    <mergeCell ref="M21:V21"/>
    <mergeCell ref="X21:X23"/>
    <mergeCell ref="Y21:AH21"/>
    <mergeCell ref="AI21:AR21"/>
    <mergeCell ref="AU21:BD21"/>
    <mergeCell ref="AU49:BD49"/>
    <mergeCell ref="H36:L36"/>
    <mergeCell ref="M36:Q36"/>
    <mergeCell ref="R36:V36"/>
    <mergeCell ref="Y36:AC36"/>
    <mergeCell ref="AD36:AH36"/>
    <mergeCell ref="AI36:AM36"/>
    <mergeCell ref="AI50:AM50"/>
    <mergeCell ref="AN50:AR50"/>
    <mergeCell ref="AU50:AY50"/>
    <mergeCell ref="AZ50:BD50"/>
    <mergeCell ref="B63:B65"/>
    <mergeCell ref="C63:L63"/>
    <mergeCell ref="M63:V63"/>
    <mergeCell ref="X63:X65"/>
    <mergeCell ref="Y63:AH63"/>
    <mergeCell ref="AI63:AR63"/>
    <mergeCell ref="C50:G50"/>
    <mergeCell ref="H50:L50"/>
    <mergeCell ref="M50:Q50"/>
    <mergeCell ref="R50:V50"/>
    <mergeCell ref="Y50:AC50"/>
    <mergeCell ref="AD50:AH50"/>
    <mergeCell ref="B49:B51"/>
    <mergeCell ref="C49:L49"/>
    <mergeCell ref="M49:V49"/>
    <mergeCell ref="X49:X51"/>
    <mergeCell ref="Y49:AH49"/>
    <mergeCell ref="AI49:AR49"/>
    <mergeCell ref="C78:G78"/>
    <mergeCell ref="H78:L78"/>
    <mergeCell ref="AU78:AY78"/>
    <mergeCell ref="AZ78:BD78"/>
    <mergeCell ref="AU63:BD63"/>
    <mergeCell ref="C64:G64"/>
    <mergeCell ref="H64:L64"/>
    <mergeCell ref="M64:Q64"/>
    <mergeCell ref="R64:V64"/>
    <mergeCell ref="Y64:AC64"/>
    <mergeCell ref="AD64:AH64"/>
    <mergeCell ref="AI64:AM64"/>
    <mergeCell ref="AN64:AR64"/>
    <mergeCell ref="AU64:AY64"/>
    <mergeCell ref="AZ64:BD64"/>
    <mergeCell ref="B91:B93"/>
    <mergeCell ref="C91:L91"/>
    <mergeCell ref="M91:V91"/>
    <mergeCell ref="X91:X93"/>
    <mergeCell ref="Y91:AH91"/>
    <mergeCell ref="AI91:AR91"/>
    <mergeCell ref="AU91:BD91"/>
    <mergeCell ref="C92:G92"/>
    <mergeCell ref="M78:Q78"/>
    <mergeCell ref="R78:V78"/>
    <mergeCell ref="Y78:AC78"/>
    <mergeCell ref="AD78:AH78"/>
    <mergeCell ref="AI78:AM78"/>
    <mergeCell ref="AN78:AR78"/>
    <mergeCell ref="AN92:AR92"/>
    <mergeCell ref="AU92:AY92"/>
    <mergeCell ref="AZ92:BD92"/>
    <mergeCell ref="B77:B79"/>
    <mergeCell ref="C77:L77"/>
    <mergeCell ref="M77:V77"/>
    <mergeCell ref="X77:X79"/>
    <mergeCell ref="Y77:AH77"/>
    <mergeCell ref="AI77:AR77"/>
    <mergeCell ref="AU77:BD77"/>
    <mergeCell ref="AU105:BD105"/>
    <mergeCell ref="H92:L92"/>
    <mergeCell ref="M92:Q92"/>
    <mergeCell ref="R92:V92"/>
    <mergeCell ref="Y92:AC92"/>
    <mergeCell ref="AD92:AH92"/>
    <mergeCell ref="AI92:AM92"/>
    <mergeCell ref="AI106:AM106"/>
    <mergeCell ref="AN106:AR106"/>
    <mergeCell ref="AU106:AY106"/>
    <mergeCell ref="AZ106:BD106"/>
    <mergeCell ref="B119:B121"/>
    <mergeCell ref="C119:L119"/>
    <mergeCell ref="M119:V119"/>
    <mergeCell ref="X119:X121"/>
    <mergeCell ref="Y119:AH119"/>
    <mergeCell ref="AI119:AR119"/>
    <mergeCell ref="C106:G106"/>
    <mergeCell ref="H106:L106"/>
    <mergeCell ref="M106:Q106"/>
    <mergeCell ref="R106:V106"/>
    <mergeCell ref="Y106:AC106"/>
    <mergeCell ref="AD106:AH106"/>
    <mergeCell ref="B105:B107"/>
    <mergeCell ref="C105:L105"/>
    <mergeCell ref="M105:V105"/>
    <mergeCell ref="X105:X107"/>
    <mergeCell ref="Y105:AH105"/>
    <mergeCell ref="AI105:AR105"/>
    <mergeCell ref="C134:G134"/>
    <mergeCell ref="H134:L134"/>
    <mergeCell ref="AU134:AY134"/>
    <mergeCell ref="AZ134:BD134"/>
    <mergeCell ref="AU119:BD119"/>
    <mergeCell ref="C120:G120"/>
    <mergeCell ref="H120:L120"/>
    <mergeCell ref="M120:Q120"/>
    <mergeCell ref="R120:V120"/>
    <mergeCell ref="Y120:AC120"/>
    <mergeCell ref="AD120:AH120"/>
    <mergeCell ref="AI120:AM120"/>
    <mergeCell ref="AN120:AR120"/>
    <mergeCell ref="AU120:AY120"/>
    <mergeCell ref="AZ120:BD120"/>
    <mergeCell ref="B147:B149"/>
    <mergeCell ref="C147:L147"/>
    <mergeCell ref="M147:V147"/>
    <mergeCell ref="X147:X149"/>
    <mergeCell ref="Y147:AH147"/>
    <mergeCell ref="AI147:AR147"/>
    <mergeCell ref="AU147:BD147"/>
    <mergeCell ref="C148:G148"/>
    <mergeCell ref="M134:Q134"/>
    <mergeCell ref="R134:V134"/>
    <mergeCell ref="Y134:AC134"/>
    <mergeCell ref="AD134:AH134"/>
    <mergeCell ref="AI134:AM134"/>
    <mergeCell ref="AN134:AR134"/>
    <mergeCell ref="AN148:AR148"/>
    <mergeCell ref="AU148:AY148"/>
    <mergeCell ref="AZ148:BD148"/>
    <mergeCell ref="B133:B135"/>
    <mergeCell ref="C133:L133"/>
    <mergeCell ref="M133:V133"/>
    <mergeCell ref="X133:X135"/>
    <mergeCell ref="Y133:AH133"/>
    <mergeCell ref="AI133:AR133"/>
    <mergeCell ref="AU133:BD133"/>
    <mergeCell ref="AU161:BD161"/>
    <mergeCell ref="H148:L148"/>
    <mergeCell ref="M148:Q148"/>
    <mergeCell ref="R148:V148"/>
    <mergeCell ref="Y148:AC148"/>
    <mergeCell ref="AD148:AH148"/>
    <mergeCell ref="AI148:AM148"/>
    <mergeCell ref="AI162:AM162"/>
    <mergeCell ref="AN162:AR162"/>
    <mergeCell ref="AU162:AY162"/>
    <mergeCell ref="AZ162:BD162"/>
    <mergeCell ref="B175:B177"/>
    <mergeCell ref="C175:L175"/>
    <mergeCell ref="M175:V175"/>
    <mergeCell ref="X175:X177"/>
    <mergeCell ref="Y175:AH175"/>
    <mergeCell ref="AI175:AR175"/>
    <mergeCell ref="C162:G162"/>
    <mergeCell ref="H162:L162"/>
    <mergeCell ref="M162:Q162"/>
    <mergeCell ref="R162:V162"/>
    <mergeCell ref="Y162:AC162"/>
    <mergeCell ref="AD162:AH162"/>
    <mergeCell ref="B161:B163"/>
    <mergeCell ref="C161:L161"/>
    <mergeCell ref="M161:V161"/>
    <mergeCell ref="X161:X163"/>
    <mergeCell ref="Y161:AH161"/>
    <mergeCell ref="AI161:AR161"/>
    <mergeCell ref="C190:G190"/>
    <mergeCell ref="H190:L190"/>
    <mergeCell ref="AU190:AY190"/>
    <mergeCell ref="AZ190:BD190"/>
    <mergeCell ref="AU175:BD175"/>
    <mergeCell ref="C176:G176"/>
    <mergeCell ref="H176:L176"/>
    <mergeCell ref="M176:Q176"/>
    <mergeCell ref="R176:V176"/>
    <mergeCell ref="Y176:AC176"/>
    <mergeCell ref="AD176:AH176"/>
    <mergeCell ref="AI176:AM176"/>
    <mergeCell ref="AN176:AR176"/>
    <mergeCell ref="AU176:AY176"/>
    <mergeCell ref="AZ176:BD176"/>
    <mergeCell ref="B203:B205"/>
    <mergeCell ref="C203:L203"/>
    <mergeCell ref="M203:V203"/>
    <mergeCell ref="X203:X205"/>
    <mergeCell ref="Y203:AH203"/>
    <mergeCell ref="AI203:AR203"/>
    <mergeCell ref="AU203:BD203"/>
    <mergeCell ref="C204:G204"/>
    <mergeCell ref="M190:Q190"/>
    <mergeCell ref="R190:V190"/>
    <mergeCell ref="Y190:AC190"/>
    <mergeCell ref="AD190:AH190"/>
    <mergeCell ref="AI190:AM190"/>
    <mergeCell ref="AN190:AR190"/>
    <mergeCell ref="AN204:AR204"/>
    <mergeCell ref="AU204:AY204"/>
    <mergeCell ref="AZ204:BD204"/>
    <mergeCell ref="B189:B191"/>
    <mergeCell ref="C189:L189"/>
    <mergeCell ref="M189:V189"/>
    <mergeCell ref="X189:X191"/>
    <mergeCell ref="Y189:AH189"/>
    <mergeCell ref="AI189:AR189"/>
    <mergeCell ref="AU189:BD189"/>
    <mergeCell ref="AU217:BD217"/>
    <mergeCell ref="H204:L204"/>
    <mergeCell ref="M204:Q204"/>
    <mergeCell ref="R204:V204"/>
    <mergeCell ref="Y204:AC204"/>
    <mergeCell ref="AD204:AH204"/>
    <mergeCell ref="AI204:AM204"/>
    <mergeCell ref="AI218:AM218"/>
    <mergeCell ref="AN218:AR218"/>
    <mergeCell ref="AU218:AY218"/>
    <mergeCell ref="AZ218:BD218"/>
    <mergeCell ref="B231:B233"/>
    <mergeCell ref="C231:L231"/>
    <mergeCell ref="M231:V231"/>
    <mergeCell ref="X231:X233"/>
    <mergeCell ref="Y231:AH231"/>
    <mergeCell ref="AI231:AR231"/>
    <mergeCell ref="C218:G218"/>
    <mergeCell ref="H218:L218"/>
    <mergeCell ref="M218:Q218"/>
    <mergeCell ref="R218:V218"/>
    <mergeCell ref="Y218:AC218"/>
    <mergeCell ref="AD218:AH218"/>
    <mergeCell ref="B217:B219"/>
    <mergeCell ref="C217:L217"/>
    <mergeCell ref="M217:V217"/>
    <mergeCell ref="X217:X219"/>
    <mergeCell ref="Y217:AH217"/>
    <mergeCell ref="AI217:AR217"/>
    <mergeCell ref="C246:G246"/>
    <mergeCell ref="H246:L246"/>
    <mergeCell ref="AU246:AY246"/>
    <mergeCell ref="AZ246:BD246"/>
    <mergeCell ref="AU231:BD231"/>
    <mergeCell ref="C232:G232"/>
    <mergeCell ref="H232:L232"/>
    <mergeCell ref="M232:Q232"/>
    <mergeCell ref="R232:V232"/>
    <mergeCell ref="Y232:AC232"/>
    <mergeCell ref="AD232:AH232"/>
    <mergeCell ref="AI232:AM232"/>
    <mergeCell ref="AN232:AR232"/>
    <mergeCell ref="AU232:AY232"/>
    <mergeCell ref="AZ232:BD232"/>
    <mergeCell ref="B259:B261"/>
    <mergeCell ref="C259:L259"/>
    <mergeCell ref="M259:V259"/>
    <mergeCell ref="X259:X261"/>
    <mergeCell ref="Y259:AH259"/>
    <mergeCell ref="AI259:AR259"/>
    <mergeCell ref="AU259:BD259"/>
    <mergeCell ref="C260:G260"/>
    <mergeCell ref="M246:Q246"/>
    <mergeCell ref="R246:V246"/>
    <mergeCell ref="Y246:AC246"/>
    <mergeCell ref="AD246:AH246"/>
    <mergeCell ref="AI246:AM246"/>
    <mergeCell ref="AN246:AR246"/>
    <mergeCell ref="AN260:AR260"/>
    <mergeCell ref="AU260:AY260"/>
    <mergeCell ref="AZ260:BD260"/>
    <mergeCell ref="B245:B247"/>
    <mergeCell ref="C245:L245"/>
    <mergeCell ref="M245:V245"/>
    <mergeCell ref="X245:X247"/>
    <mergeCell ref="Y245:AH245"/>
    <mergeCell ref="AI245:AR245"/>
    <mergeCell ref="AU245:BD245"/>
    <mergeCell ref="AU273:BD273"/>
    <mergeCell ref="H260:L260"/>
    <mergeCell ref="M260:Q260"/>
    <mergeCell ref="R260:V260"/>
    <mergeCell ref="Y260:AC260"/>
    <mergeCell ref="AD260:AH260"/>
    <mergeCell ref="AI260:AM260"/>
    <mergeCell ref="AI274:AM274"/>
    <mergeCell ref="AN274:AR274"/>
    <mergeCell ref="AU274:AY274"/>
    <mergeCell ref="AZ274:BD274"/>
    <mergeCell ref="B287:B289"/>
    <mergeCell ref="C287:L287"/>
    <mergeCell ref="M287:V287"/>
    <mergeCell ref="X287:X289"/>
    <mergeCell ref="Y287:AH287"/>
    <mergeCell ref="AI287:AR287"/>
    <mergeCell ref="C274:G274"/>
    <mergeCell ref="H274:L274"/>
    <mergeCell ref="M274:Q274"/>
    <mergeCell ref="R274:V274"/>
    <mergeCell ref="Y274:AC274"/>
    <mergeCell ref="AD274:AH274"/>
    <mergeCell ref="B273:B275"/>
    <mergeCell ref="C273:L273"/>
    <mergeCell ref="M273:V273"/>
    <mergeCell ref="X273:X275"/>
    <mergeCell ref="Y273:AH273"/>
    <mergeCell ref="AI273:AR273"/>
    <mergeCell ref="AU287:BD287"/>
    <mergeCell ref="C288:G288"/>
    <mergeCell ref="H288:L288"/>
    <mergeCell ref="M288:Q288"/>
    <mergeCell ref="R288:V288"/>
    <mergeCell ref="Y288:AC288"/>
    <mergeCell ref="AD288:AH288"/>
    <mergeCell ref="AI288:AM288"/>
    <mergeCell ref="AN288:AR288"/>
    <mergeCell ref="AU288:AY288"/>
    <mergeCell ref="AZ288:BD288"/>
    <mergeCell ref="B301:B303"/>
    <mergeCell ref="C301:L301"/>
    <mergeCell ref="M301:V301"/>
    <mergeCell ref="X301:X303"/>
    <mergeCell ref="Y301:AH301"/>
    <mergeCell ref="AI301:AR301"/>
    <mergeCell ref="AU301:BD301"/>
    <mergeCell ref="C302:G302"/>
    <mergeCell ref="H302:L302"/>
    <mergeCell ref="AU302:AY302"/>
    <mergeCell ref="AZ302:BD302"/>
    <mergeCell ref="M302:Q302"/>
    <mergeCell ref="R302:V302"/>
    <mergeCell ref="Y302:AC302"/>
    <mergeCell ref="AD302:AH302"/>
    <mergeCell ref="AI302:AM302"/>
    <mergeCell ref="AN302:AR302"/>
  </mergeCells>
  <conditionalFormatting sqref="N15">
    <cfRule type="cellIs" dxfId="131" priority="132" operator="equal">
      <formula>"Fail"</formula>
    </cfRule>
  </conditionalFormatting>
  <conditionalFormatting sqref="S15">
    <cfRule type="cellIs" dxfId="130" priority="131" operator="equal">
      <formula>"Fail"</formula>
    </cfRule>
  </conditionalFormatting>
  <conditionalFormatting sqref="AJ15">
    <cfRule type="cellIs" dxfId="129" priority="130" operator="equal">
      <formula>"Fail"</formula>
    </cfRule>
  </conditionalFormatting>
  <conditionalFormatting sqref="AO15">
    <cfRule type="cellIs" dxfId="128" priority="129" operator="equal">
      <formula>"Fail"</formula>
    </cfRule>
  </conditionalFormatting>
  <conditionalFormatting sqref="O16">
    <cfRule type="cellIs" dxfId="127" priority="128" operator="equal">
      <formula>"Fail"</formula>
    </cfRule>
  </conditionalFormatting>
  <conditionalFormatting sqref="AK16">
    <cfRule type="cellIs" dxfId="126" priority="127" operator="equal">
      <formula>"Fail"</formula>
    </cfRule>
  </conditionalFormatting>
  <conditionalFormatting sqref="N29">
    <cfRule type="cellIs" dxfId="125" priority="126" operator="equal">
      <formula>"Fail"</formula>
    </cfRule>
  </conditionalFormatting>
  <conditionalFormatting sqref="S29">
    <cfRule type="cellIs" dxfId="124" priority="125" operator="equal">
      <formula>"Fail"</formula>
    </cfRule>
  </conditionalFormatting>
  <conditionalFormatting sqref="AJ29">
    <cfRule type="cellIs" dxfId="123" priority="124" operator="equal">
      <formula>"Fail"</formula>
    </cfRule>
  </conditionalFormatting>
  <conditionalFormatting sqref="AO29">
    <cfRule type="cellIs" dxfId="122" priority="123" operator="equal">
      <formula>"Fail"</formula>
    </cfRule>
  </conditionalFormatting>
  <conditionalFormatting sqref="O30">
    <cfRule type="cellIs" dxfId="121" priority="122" operator="equal">
      <formula>"Fail"</formula>
    </cfRule>
  </conditionalFormatting>
  <conditionalFormatting sqref="AK30">
    <cfRule type="cellIs" dxfId="120" priority="121" operator="equal">
      <formula>"Fail"</formula>
    </cfRule>
  </conditionalFormatting>
  <conditionalFormatting sqref="N43">
    <cfRule type="cellIs" dxfId="119" priority="120" operator="equal">
      <formula>"Fail"</formula>
    </cfRule>
  </conditionalFormatting>
  <conditionalFormatting sqref="S43">
    <cfRule type="cellIs" dxfId="118" priority="119" operator="equal">
      <formula>"Fail"</formula>
    </cfRule>
  </conditionalFormatting>
  <conditionalFormatting sqref="AJ43">
    <cfRule type="cellIs" dxfId="117" priority="118" operator="equal">
      <formula>"Fail"</formula>
    </cfRule>
  </conditionalFormatting>
  <conditionalFormatting sqref="AO43">
    <cfRule type="cellIs" dxfId="116" priority="117" operator="equal">
      <formula>"Fail"</formula>
    </cfRule>
  </conditionalFormatting>
  <conditionalFormatting sqref="O44">
    <cfRule type="cellIs" dxfId="115" priority="116" operator="equal">
      <formula>"Fail"</formula>
    </cfRule>
  </conditionalFormatting>
  <conditionalFormatting sqref="AK44">
    <cfRule type="cellIs" dxfId="114" priority="115" operator="equal">
      <formula>"Fail"</formula>
    </cfRule>
  </conditionalFormatting>
  <conditionalFormatting sqref="N57">
    <cfRule type="cellIs" dxfId="113" priority="114" operator="equal">
      <formula>"Fail"</formula>
    </cfRule>
  </conditionalFormatting>
  <conditionalFormatting sqref="S57">
    <cfRule type="cellIs" dxfId="112" priority="113" operator="equal">
      <formula>"Fail"</formula>
    </cfRule>
  </conditionalFormatting>
  <conditionalFormatting sqref="AJ57">
    <cfRule type="cellIs" dxfId="111" priority="112" operator="equal">
      <formula>"Fail"</formula>
    </cfRule>
  </conditionalFormatting>
  <conditionalFormatting sqref="AO57">
    <cfRule type="cellIs" dxfId="110" priority="111" operator="equal">
      <formula>"Fail"</formula>
    </cfRule>
  </conditionalFormatting>
  <conditionalFormatting sqref="O58">
    <cfRule type="cellIs" dxfId="109" priority="110" operator="equal">
      <formula>"Fail"</formula>
    </cfRule>
  </conditionalFormatting>
  <conditionalFormatting sqref="AK58">
    <cfRule type="cellIs" dxfId="108" priority="109" operator="equal">
      <formula>"Fail"</formula>
    </cfRule>
  </conditionalFormatting>
  <conditionalFormatting sqref="N71">
    <cfRule type="cellIs" dxfId="107" priority="108" operator="equal">
      <formula>"Fail"</formula>
    </cfRule>
  </conditionalFormatting>
  <conditionalFormatting sqref="S71">
    <cfRule type="cellIs" dxfId="106" priority="107" operator="equal">
      <formula>"Fail"</formula>
    </cfRule>
  </conditionalFormatting>
  <conditionalFormatting sqref="AJ71">
    <cfRule type="cellIs" dxfId="105" priority="106" operator="equal">
      <formula>"Fail"</formula>
    </cfRule>
  </conditionalFormatting>
  <conditionalFormatting sqref="AO71">
    <cfRule type="cellIs" dxfId="104" priority="105" operator="equal">
      <formula>"Fail"</formula>
    </cfRule>
  </conditionalFormatting>
  <conditionalFormatting sqref="O72">
    <cfRule type="cellIs" dxfId="103" priority="104" operator="equal">
      <formula>"Fail"</formula>
    </cfRule>
  </conditionalFormatting>
  <conditionalFormatting sqref="AK72">
    <cfRule type="cellIs" dxfId="102" priority="103" operator="equal">
      <formula>"Fail"</formula>
    </cfRule>
  </conditionalFormatting>
  <conditionalFormatting sqref="N99">
    <cfRule type="cellIs" dxfId="101" priority="102" operator="equal">
      <formula>"Fail"</formula>
    </cfRule>
  </conditionalFormatting>
  <conditionalFormatting sqref="S99">
    <cfRule type="cellIs" dxfId="100" priority="101" operator="equal">
      <formula>"Fail"</formula>
    </cfRule>
  </conditionalFormatting>
  <conditionalFormatting sqref="AJ99">
    <cfRule type="cellIs" dxfId="99" priority="100" operator="equal">
      <formula>"Fail"</formula>
    </cfRule>
  </conditionalFormatting>
  <conditionalFormatting sqref="AO99">
    <cfRule type="cellIs" dxfId="98" priority="99" operator="equal">
      <formula>"Fail"</formula>
    </cfRule>
  </conditionalFormatting>
  <conditionalFormatting sqref="O100">
    <cfRule type="cellIs" dxfId="97" priority="98" operator="equal">
      <formula>"Fail"</formula>
    </cfRule>
  </conditionalFormatting>
  <conditionalFormatting sqref="AK100">
    <cfRule type="cellIs" dxfId="96" priority="97" operator="equal">
      <formula>"Fail"</formula>
    </cfRule>
  </conditionalFormatting>
  <conditionalFormatting sqref="N85">
    <cfRule type="cellIs" dxfId="95" priority="96" operator="equal">
      <formula>"Fail"</formula>
    </cfRule>
  </conditionalFormatting>
  <conditionalFormatting sqref="S85">
    <cfRule type="cellIs" dxfId="94" priority="95" operator="equal">
      <formula>"Fail"</formula>
    </cfRule>
  </conditionalFormatting>
  <conditionalFormatting sqref="AJ85">
    <cfRule type="cellIs" dxfId="93" priority="94" operator="equal">
      <formula>"Fail"</formula>
    </cfRule>
  </conditionalFormatting>
  <conditionalFormatting sqref="AO85">
    <cfRule type="cellIs" dxfId="92" priority="93" operator="equal">
      <formula>"Fail"</formula>
    </cfRule>
  </conditionalFormatting>
  <conditionalFormatting sqref="O86">
    <cfRule type="cellIs" dxfId="91" priority="92" operator="equal">
      <formula>"Fail"</formula>
    </cfRule>
  </conditionalFormatting>
  <conditionalFormatting sqref="AK86">
    <cfRule type="cellIs" dxfId="90" priority="91" operator="equal">
      <formula>"Fail"</formula>
    </cfRule>
  </conditionalFormatting>
  <conditionalFormatting sqref="N113">
    <cfRule type="cellIs" dxfId="89" priority="90" operator="equal">
      <formula>"Fail"</formula>
    </cfRule>
  </conditionalFormatting>
  <conditionalFormatting sqref="S113">
    <cfRule type="cellIs" dxfId="88" priority="89" operator="equal">
      <formula>"Fail"</formula>
    </cfRule>
  </conditionalFormatting>
  <conditionalFormatting sqref="AJ113">
    <cfRule type="cellIs" dxfId="87" priority="88" operator="equal">
      <formula>"Fail"</formula>
    </cfRule>
  </conditionalFormatting>
  <conditionalFormatting sqref="AO113">
    <cfRule type="cellIs" dxfId="86" priority="87" operator="equal">
      <formula>"Fail"</formula>
    </cfRule>
  </conditionalFormatting>
  <conditionalFormatting sqref="O114">
    <cfRule type="cellIs" dxfId="85" priority="86" operator="equal">
      <formula>"Fail"</formula>
    </cfRule>
  </conditionalFormatting>
  <conditionalFormatting sqref="AK114">
    <cfRule type="cellIs" dxfId="84" priority="85" operator="equal">
      <formula>"Fail"</formula>
    </cfRule>
  </conditionalFormatting>
  <conditionalFormatting sqref="N127">
    <cfRule type="cellIs" dxfId="83" priority="84" operator="equal">
      <formula>"Fail"</formula>
    </cfRule>
  </conditionalFormatting>
  <conditionalFormatting sqref="S127">
    <cfRule type="cellIs" dxfId="82" priority="83" operator="equal">
      <formula>"Fail"</formula>
    </cfRule>
  </conditionalFormatting>
  <conditionalFormatting sqref="AJ127">
    <cfRule type="cellIs" dxfId="81" priority="82" operator="equal">
      <formula>"Fail"</formula>
    </cfRule>
  </conditionalFormatting>
  <conditionalFormatting sqref="AO127">
    <cfRule type="cellIs" dxfId="80" priority="81" operator="equal">
      <formula>"Fail"</formula>
    </cfRule>
  </conditionalFormatting>
  <conditionalFormatting sqref="O128">
    <cfRule type="cellIs" dxfId="79" priority="80" operator="equal">
      <formula>"Fail"</formula>
    </cfRule>
  </conditionalFormatting>
  <conditionalFormatting sqref="AK128">
    <cfRule type="cellIs" dxfId="78" priority="79" operator="equal">
      <formula>"Fail"</formula>
    </cfRule>
  </conditionalFormatting>
  <conditionalFormatting sqref="N141">
    <cfRule type="cellIs" dxfId="77" priority="78" operator="equal">
      <formula>"Fail"</formula>
    </cfRule>
  </conditionalFormatting>
  <conditionalFormatting sqref="S141">
    <cfRule type="cellIs" dxfId="76" priority="77" operator="equal">
      <formula>"Fail"</formula>
    </cfRule>
  </conditionalFormatting>
  <conditionalFormatting sqref="AJ141">
    <cfRule type="cellIs" dxfId="75" priority="76" operator="equal">
      <formula>"Fail"</formula>
    </cfRule>
  </conditionalFormatting>
  <conditionalFormatting sqref="AO141">
    <cfRule type="cellIs" dxfId="74" priority="75" operator="equal">
      <formula>"Fail"</formula>
    </cfRule>
  </conditionalFormatting>
  <conditionalFormatting sqref="O142">
    <cfRule type="cellIs" dxfId="73" priority="74" operator="equal">
      <formula>"Fail"</formula>
    </cfRule>
  </conditionalFormatting>
  <conditionalFormatting sqref="AK142">
    <cfRule type="cellIs" dxfId="72" priority="73" operator="equal">
      <formula>"Fail"</formula>
    </cfRule>
  </conditionalFormatting>
  <conditionalFormatting sqref="N155">
    <cfRule type="cellIs" dxfId="71" priority="72" operator="equal">
      <formula>"Fail"</formula>
    </cfRule>
  </conditionalFormatting>
  <conditionalFormatting sqref="S155">
    <cfRule type="cellIs" dxfId="70" priority="71" operator="equal">
      <formula>"Fail"</formula>
    </cfRule>
  </conditionalFormatting>
  <conditionalFormatting sqref="AJ155">
    <cfRule type="cellIs" dxfId="69" priority="70" operator="equal">
      <formula>"Fail"</formula>
    </cfRule>
  </conditionalFormatting>
  <conditionalFormatting sqref="AO155">
    <cfRule type="cellIs" dxfId="68" priority="69" operator="equal">
      <formula>"Fail"</formula>
    </cfRule>
  </conditionalFormatting>
  <conditionalFormatting sqref="O156">
    <cfRule type="cellIs" dxfId="67" priority="68" operator="equal">
      <formula>"Fail"</formula>
    </cfRule>
  </conditionalFormatting>
  <conditionalFormatting sqref="AK156">
    <cfRule type="cellIs" dxfId="66" priority="67" operator="equal">
      <formula>"Fail"</formula>
    </cfRule>
  </conditionalFormatting>
  <conditionalFormatting sqref="N169">
    <cfRule type="cellIs" dxfId="65" priority="66" operator="equal">
      <formula>"Fail"</formula>
    </cfRule>
  </conditionalFormatting>
  <conditionalFormatting sqref="S169">
    <cfRule type="cellIs" dxfId="64" priority="65" operator="equal">
      <formula>"Fail"</formula>
    </cfRule>
  </conditionalFormatting>
  <conditionalFormatting sqref="AJ169">
    <cfRule type="cellIs" dxfId="63" priority="64" operator="equal">
      <formula>"Fail"</formula>
    </cfRule>
  </conditionalFormatting>
  <conditionalFormatting sqref="AO169">
    <cfRule type="cellIs" dxfId="62" priority="63" operator="equal">
      <formula>"Fail"</formula>
    </cfRule>
  </conditionalFormatting>
  <conditionalFormatting sqref="O170">
    <cfRule type="cellIs" dxfId="61" priority="62" operator="equal">
      <formula>"Fail"</formula>
    </cfRule>
  </conditionalFormatting>
  <conditionalFormatting sqref="AK170">
    <cfRule type="cellIs" dxfId="60" priority="61" operator="equal">
      <formula>"Fail"</formula>
    </cfRule>
  </conditionalFormatting>
  <conditionalFormatting sqref="N183">
    <cfRule type="cellIs" dxfId="59" priority="60" operator="equal">
      <formula>"Fail"</formula>
    </cfRule>
  </conditionalFormatting>
  <conditionalFormatting sqref="S183">
    <cfRule type="cellIs" dxfId="58" priority="59" operator="equal">
      <formula>"Fail"</formula>
    </cfRule>
  </conditionalFormatting>
  <conditionalFormatting sqref="AJ183">
    <cfRule type="cellIs" dxfId="57" priority="58" operator="equal">
      <formula>"Fail"</formula>
    </cfRule>
  </conditionalFormatting>
  <conditionalFormatting sqref="AO183">
    <cfRule type="cellIs" dxfId="56" priority="57" operator="equal">
      <formula>"Fail"</formula>
    </cfRule>
  </conditionalFormatting>
  <conditionalFormatting sqref="O184">
    <cfRule type="cellIs" dxfId="55" priority="56" operator="equal">
      <formula>"Fail"</formula>
    </cfRule>
  </conditionalFormatting>
  <conditionalFormatting sqref="AK184">
    <cfRule type="cellIs" dxfId="54" priority="55" operator="equal">
      <formula>"Fail"</formula>
    </cfRule>
  </conditionalFormatting>
  <conditionalFormatting sqref="N197">
    <cfRule type="cellIs" dxfId="53" priority="54" operator="equal">
      <formula>"Fail"</formula>
    </cfRule>
  </conditionalFormatting>
  <conditionalFormatting sqref="S197">
    <cfRule type="cellIs" dxfId="52" priority="53" operator="equal">
      <formula>"Fail"</formula>
    </cfRule>
  </conditionalFormatting>
  <conditionalFormatting sqref="AJ197">
    <cfRule type="cellIs" dxfId="51" priority="52" operator="equal">
      <formula>"Fail"</formula>
    </cfRule>
  </conditionalFormatting>
  <conditionalFormatting sqref="AO197">
    <cfRule type="cellIs" dxfId="50" priority="51" operator="equal">
      <formula>"Fail"</formula>
    </cfRule>
  </conditionalFormatting>
  <conditionalFormatting sqref="O198">
    <cfRule type="cellIs" dxfId="49" priority="50" operator="equal">
      <formula>"Fail"</formula>
    </cfRule>
  </conditionalFormatting>
  <conditionalFormatting sqref="AK198">
    <cfRule type="cellIs" dxfId="48" priority="49" operator="equal">
      <formula>"Fail"</formula>
    </cfRule>
  </conditionalFormatting>
  <conditionalFormatting sqref="N211">
    <cfRule type="cellIs" dxfId="47" priority="48" operator="equal">
      <formula>"Fail"</formula>
    </cfRule>
  </conditionalFormatting>
  <conditionalFormatting sqref="S211">
    <cfRule type="cellIs" dxfId="46" priority="47" operator="equal">
      <formula>"Fail"</formula>
    </cfRule>
  </conditionalFormatting>
  <conditionalFormatting sqref="AJ211">
    <cfRule type="cellIs" dxfId="45" priority="46" operator="equal">
      <formula>"Fail"</formula>
    </cfRule>
  </conditionalFormatting>
  <conditionalFormatting sqref="AO211">
    <cfRule type="cellIs" dxfId="44" priority="45" operator="equal">
      <formula>"Fail"</formula>
    </cfRule>
  </conditionalFormatting>
  <conditionalFormatting sqref="O212">
    <cfRule type="cellIs" dxfId="43" priority="44" operator="equal">
      <formula>"Fail"</formula>
    </cfRule>
  </conditionalFormatting>
  <conditionalFormatting sqref="AK212">
    <cfRule type="cellIs" dxfId="42" priority="43" operator="equal">
      <formula>"Fail"</formula>
    </cfRule>
  </conditionalFormatting>
  <conditionalFormatting sqref="N225">
    <cfRule type="cellIs" dxfId="41" priority="42" operator="equal">
      <formula>"Fail"</formula>
    </cfRule>
  </conditionalFormatting>
  <conditionalFormatting sqref="S225">
    <cfRule type="cellIs" dxfId="40" priority="41" operator="equal">
      <formula>"Fail"</formula>
    </cfRule>
  </conditionalFormatting>
  <conditionalFormatting sqref="AJ225">
    <cfRule type="cellIs" dxfId="39" priority="40" operator="equal">
      <formula>"Fail"</formula>
    </cfRule>
  </conditionalFormatting>
  <conditionalFormatting sqref="AO225">
    <cfRule type="cellIs" dxfId="38" priority="39" operator="equal">
      <formula>"Fail"</formula>
    </cfRule>
  </conditionalFormatting>
  <conditionalFormatting sqref="O226">
    <cfRule type="cellIs" dxfId="37" priority="38" operator="equal">
      <formula>"Fail"</formula>
    </cfRule>
  </conditionalFormatting>
  <conditionalFormatting sqref="AK226">
    <cfRule type="cellIs" dxfId="36" priority="37" operator="equal">
      <formula>"Fail"</formula>
    </cfRule>
  </conditionalFormatting>
  <conditionalFormatting sqref="N239">
    <cfRule type="cellIs" dxfId="35" priority="36" operator="equal">
      <formula>"Fail"</formula>
    </cfRule>
  </conditionalFormatting>
  <conditionalFormatting sqref="S239">
    <cfRule type="cellIs" dxfId="34" priority="35" operator="equal">
      <formula>"Fail"</formula>
    </cfRule>
  </conditionalFormatting>
  <conditionalFormatting sqref="AJ239">
    <cfRule type="cellIs" dxfId="33" priority="34" operator="equal">
      <formula>"Fail"</formula>
    </cfRule>
  </conditionalFormatting>
  <conditionalFormatting sqref="AO239">
    <cfRule type="cellIs" dxfId="32" priority="33" operator="equal">
      <formula>"Fail"</formula>
    </cfRule>
  </conditionalFormatting>
  <conditionalFormatting sqref="O240">
    <cfRule type="cellIs" dxfId="31" priority="32" operator="equal">
      <formula>"Fail"</formula>
    </cfRule>
  </conditionalFormatting>
  <conditionalFormatting sqref="AK240">
    <cfRule type="cellIs" dxfId="30" priority="31" operator="equal">
      <formula>"Fail"</formula>
    </cfRule>
  </conditionalFormatting>
  <conditionalFormatting sqref="N253">
    <cfRule type="cellIs" dxfId="29" priority="30" operator="equal">
      <formula>"Fail"</formula>
    </cfRule>
  </conditionalFormatting>
  <conditionalFormatting sqref="S253">
    <cfRule type="cellIs" dxfId="28" priority="29" operator="equal">
      <formula>"Fail"</formula>
    </cfRule>
  </conditionalFormatting>
  <conditionalFormatting sqref="AJ253">
    <cfRule type="cellIs" dxfId="27" priority="28" operator="equal">
      <formula>"Fail"</formula>
    </cfRule>
  </conditionalFormatting>
  <conditionalFormatting sqref="AO253">
    <cfRule type="cellIs" dxfId="26" priority="27" operator="equal">
      <formula>"Fail"</formula>
    </cfRule>
  </conditionalFormatting>
  <conditionalFormatting sqref="O254">
    <cfRule type="cellIs" dxfId="25" priority="26" operator="equal">
      <formula>"Fail"</formula>
    </cfRule>
  </conditionalFormatting>
  <conditionalFormatting sqref="AK254">
    <cfRule type="cellIs" dxfId="24" priority="25" operator="equal">
      <formula>"Fail"</formula>
    </cfRule>
  </conditionalFormatting>
  <conditionalFormatting sqref="N267">
    <cfRule type="cellIs" dxfId="23" priority="24" operator="equal">
      <formula>"Fail"</formula>
    </cfRule>
  </conditionalFormatting>
  <conditionalFormatting sqref="S267">
    <cfRule type="cellIs" dxfId="22" priority="23" operator="equal">
      <formula>"Fail"</formula>
    </cfRule>
  </conditionalFormatting>
  <conditionalFormatting sqref="AJ267">
    <cfRule type="cellIs" dxfId="21" priority="22" operator="equal">
      <formula>"Fail"</formula>
    </cfRule>
  </conditionalFormatting>
  <conditionalFormatting sqref="AO267">
    <cfRule type="cellIs" dxfId="20" priority="21" operator="equal">
      <formula>"Fail"</formula>
    </cfRule>
  </conditionalFormatting>
  <conditionalFormatting sqref="O268">
    <cfRule type="cellIs" dxfId="19" priority="20" operator="equal">
      <formula>"Fail"</formula>
    </cfRule>
  </conditionalFormatting>
  <conditionalFormatting sqref="AK268">
    <cfRule type="cellIs" dxfId="18" priority="19" operator="equal">
      <formula>"Fail"</formula>
    </cfRule>
  </conditionalFormatting>
  <conditionalFormatting sqref="N281">
    <cfRule type="cellIs" dxfId="17" priority="18" operator="equal">
      <formula>"Fail"</formula>
    </cfRule>
  </conditionalFormatting>
  <conditionalFormatting sqref="S281">
    <cfRule type="cellIs" dxfId="16" priority="17" operator="equal">
      <formula>"Fail"</formula>
    </cfRule>
  </conditionalFormatting>
  <conditionalFormatting sqref="AJ281">
    <cfRule type="cellIs" dxfId="15" priority="16" operator="equal">
      <formula>"Fail"</formula>
    </cfRule>
  </conditionalFormatting>
  <conditionalFormatting sqref="AO281">
    <cfRule type="cellIs" dxfId="14" priority="15" operator="equal">
      <formula>"Fail"</formula>
    </cfRule>
  </conditionalFormatting>
  <conditionalFormatting sqref="O282">
    <cfRule type="cellIs" dxfId="13" priority="14" operator="equal">
      <formula>"Fail"</formula>
    </cfRule>
  </conditionalFormatting>
  <conditionalFormatting sqref="AK282">
    <cfRule type="cellIs" dxfId="12" priority="13" operator="equal">
      <formula>"Fail"</formula>
    </cfRule>
  </conditionalFormatting>
  <conditionalFormatting sqref="N295">
    <cfRule type="cellIs" dxfId="11" priority="12" operator="equal">
      <formula>"Fail"</formula>
    </cfRule>
  </conditionalFormatting>
  <conditionalFormatting sqref="S295">
    <cfRule type="cellIs" dxfId="10" priority="11" operator="equal">
      <formula>"Fail"</formula>
    </cfRule>
  </conditionalFormatting>
  <conditionalFormatting sqref="AJ295">
    <cfRule type="cellIs" dxfId="9" priority="10" operator="equal">
      <formula>"Fail"</formula>
    </cfRule>
  </conditionalFormatting>
  <conditionalFormatting sqref="AO295">
    <cfRule type="cellIs" dxfId="8" priority="9" operator="equal">
      <formula>"Fail"</formula>
    </cfRule>
  </conditionalFormatting>
  <conditionalFormatting sqref="O296">
    <cfRule type="cellIs" dxfId="7" priority="8" operator="equal">
      <formula>"Fail"</formula>
    </cfRule>
  </conditionalFormatting>
  <conditionalFormatting sqref="AK296">
    <cfRule type="cellIs" dxfId="6" priority="7" operator="equal">
      <formula>"Fail"</formula>
    </cfRule>
  </conditionalFormatting>
  <conditionalFormatting sqref="S309">
    <cfRule type="cellIs" dxfId="5" priority="6" operator="equal">
      <formula>"Fail"</formula>
    </cfRule>
  </conditionalFormatting>
  <conditionalFormatting sqref="AJ309">
    <cfRule type="cellIs" dxfId="4" priority="5" operator="equal">
      <formula>"Fail"</formula>
    </cfRule>
  </conditionalFormatting>
  <conditionalFormatting sqref="AO309">
    <cfRule type="cellIs" dxfId="3" priority="4" operator="equal">
      <formula>"Fail"</formula>
    </cfRule>
  </conditionalFormatting>
  <conditionalFormatting sqref="O310">
    <cfRule type="cellIs" dxfId="2" priority="3" operator="equal">
      <formula>"Fail"</formula>
    </cfRule>
  </conditionalFormatting>
  <conditionalFormatting sqref="AK310">
    <cfRule type="cellIs" dxfId="1" priority="2" operator="equal">
      <formula>"Fail"</formula>
    </cfRule>
  </conditionalFormatting>
  <conditionalFormatting sqref="N309">
    <cfRule type="cellIs" dxfId="0" priority="1" operator="equal">
      <formula>"Fail"</formula>
    </cfRule>
  </conditionalFormatting>
  <pageMargins left="0.7" right="0.7" top="0.75" bottom="0.75" header="0.3" footer="0.3"/>
  <pageSetup paperSize="8" scale="2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assification xmlns="631298fc-6a88-4548-b7d9-3b164918c4a3">Unclassified</Classification>
    <Descriptor xmlns="eecedeb9-13b3-4e62-b003-046c92e1668a" xsi:nil="true"/>
    <Applicable_x0020_Start_x0020_Date xmlns="631298fc-6a88-4548-b7d9-3b164918c4a3" xsi:nil="true"/>
    <Meeting_x0020_Date xmlns="631298fc-6a88-4548-b7d9-3b164918c4a3" xsi:nil="true"/>
    <_x003a__x003a_ xmlns="eecedeb9-13b3-4e62-b003-046c92e1668a">-Main Document</_x003a__x003a_>
    <Publication_x0020_Date_x003a_ xmlns="eecedeb9-13b3-4e62-b003-046c92e1668a">2017-02-13T00:00:00+00:00</Publication_x0020_Date_x003a_>
    <Organisation xmlns="eecedeb9-13b3-4e62-b003-046c92e1668a">Choose an Organisation</Organisation>
    <_x003a_ xmlns="631298fc-6a88-4548-b7d9-3b164918c4a3" xsi:nil="true"/>
    <Applicable_x0020_Duration xmlns="eecedeb9-13b3-4e62-b003-046c92e1668a">-</Applicable_x0020_Duration>
    <Ref_x0020_No xmlns="eecedeb9-13b3-4e62-b003-046c92e1668a" xsi:nil="true"/>
    <_Status xmlns="http://schemas.microsoft.com/sharepoint/v3/fields">Draft</_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9E53CB2A4BAB74408835630B63223E47" ma:contentTypeVersion="2" ma:contentTypeDescription="Documents not produced by Ofgem" ma:contentTypeScope="" ma:versionID="4a6160d379f925bbac58bcb70fa6460f">
  <xsd:schema xmlns:xsd="http://www.w3.org/2001/XMLSchema" xmlns:xs="http://www.w3.org/2001/XMLSchema" xmlns:p="http://schemas.microsoft.com/office/2006/metadata/properties" xmlns:ns2="eecedeb9-13b3-4e62-b003-046c92e1668a" xmlns:ns3="http://schemas.microsoft.com/sharepoint/v3/fields" xmlns:ns4="631298fc-6a88-4548-b7d9-3b164918c4a3" targetNamespace="http://schemas.microsoft.com/office/2006/metadata/properties" ma:root="true" ma:fieldsID="7766552b1a3fa58aa3956ad88565c992" ns2:_="" ns3:_="" ns4:_="">
    <xsd:import namespace="eecedeb9-13b3-4e62-b003-046c92e1668a"/>
    <xsd:import namespace="http://schemas.microsoft.com/sharepoint/v3/fields"/>
    <xsd:import namespace="631298fc-6a88-4548-b7d9-3b164918c4a3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4:_x003a_" minOccurs="0"/>
                <xsd:element ref="ns2:_x003a__x003a_" minOccurs="0"/>
                <xsd:element ref="ns4:Applicable_x0020_Start_x0020_Date" minOccurs="0"/>
                <xsd:element ref="ns2:Applicable_x0020_Duration" minOccurs="0"/>
                <xsd:element ref="ns4:Meeting_x0020_Date" minOccurs="0"/>
                <xsd:element ref="ns4:Classification" minOccurs="0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edeb9-13b3-4e62-b003-046c92e1668a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Northern Powergrid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description="Generally the Ofgem Reference Number assigned by Comms for external publication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Descriptor" ma:index="19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_x003a_" ma:index="13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Applicable_x0020_Start_x0020_Date" ma:index="15" nillable="true" ma:displayName="Applicable Start Date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Meeting_x0020_Date" ma:index="17" nillable="true" ma:displayName="Meeting Date" ma:description="Enter the date as DD/MM/YYYY" ma:format="DateOnly" ma:internalName="Meeting_x0020_Date">
      <xsd:simpleType>
        <xsd:restriction base="dms:DateTime"/>
      </xsd:simpleType>
    </xsd:element>
    <xsd:element name="Classification" ma:index="18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69773578-b348-4185-91b0-0c3a7eda8d2a" ContentTypeId="0x010100728A6C48D06C0D459BAA78C74513A0FC" PreviousValue="false"/>
</file>

<file path=customXml/item5.xml><?xml version="1.0" encoding="utf-8"?>
<sisl xmlns:xsi="http://www.w3.org/2001/XMLSchema-instance" xmlns:xsd="http://www.w3.org/2001/XMLSchema" xmlns="http://www.boldonjames.com/2008/01/sie/internal/label" sislVersion="0" policy="973096ae-7329-4b3b-9368-47aeba6959e1"/>
</file>

<file path=customXml/itemProps1.xml><?xml version="1.0" encoding="utf-8"?>
<ds:datastoreItem xmlns:ds="http://schemas.openxmlformats.org/officeDocument/2006/customXml" ds:itemID="{619A2318-3473-4A82-8A90-DAD1B4953E10}"/>
</file>

<file path=customXml/itemProps2.xml><?xml version="1.0" encoding="utf-8"?>
<ds:datastoreItem xmlns:ds="http://schemas.openxmlformats.org/officeDocument/2006/customXml" ds:itemID="{C245FC5D-0918-43E4-85E0-7C15656217D0}"/>
</file>

<file path=customXml/itemProps3.xml><?xml version="1.0" encoding="utf-8"?>
<ds:datastoreItem xmlns:ds="http://schemas.openxmlformats.org/officeDocument/2006/customXml" ds:itemID="{0687530A-ECA0-4C4B-BFE2-052EEC7715C9}"/>
</file>

<file path=customXml/itemProps4.xml><?xml version="1.0" encoding="utf-8"?>
<ds:datastoreItem xmlns:ds="http://schemas.openxmlformats.org/officeDocument/2006/customXml" ds:itemID="{498619C4-1369-4ABF-8CC3-28C67E988BEB}"/>
</file>

<file path=customXml/itemProps5.xml><?xml version="1.0" encoding="utf-8"?>
<ds:datastoreItem xmlns:ds="http://schemas.openxmlformats.org/officeDocument/2006/customXml" ds:itemID="{F720DE19-0C03-47D4-B765-62841AF70E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NPgN Interventions (Tests 2&amp;3)</vt:lpstr>
      <vt:lpstr>NPgY Interventions (Tests 2&amp;3)</vt:lpstr>
    </vt:vector>
  </TitlesOfParts>
  <Company>CE Electric 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Schedule 2D NPg Removals (Restatement 30 Dec 2016) v1.1</dc:title>
  <dc:subject/>
  <dc:creator>Gav Howarth</dc:creator>
  <cp:lastModifiedBy>Evangelos Karagiannis</cp:lastModifiedBy>
  <cp:lastPrinted>2017-01-31T11:48:08Z</cp:lastPrinted>
  <dcterms:created xsi:type="dcterms:W3CDTF">2016-12-20T14:16:55Z</dcterms:created>
  <dcterms:modified xsi:type="dcterms:W3CDTF">2017-02-24T14:14:40Z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0x010100728A6C48D06C0D459BAA78C74513A0FC009E53CB2A4BAB74408835630B63223E47</vt:lpwstr>
  </property>
  <property fmtid="{D5CDD505-2E9C-101B-9397-08002B2CF9AE}" pid="3" name="BJSCc5a055b0-1bed-4579_x">
    <vt:lpwstr/>
  </property>
  <property fmtid="{D5CDD505-2E9C-101B-9397-08002B2CF9AE}" pid="4" name="BJSCdd9eba61-d6b9-469b_x">
    <vt:lpwstr/>
  </property>
  <property fmtid="{D5CDD505-2E9C-101B-9397-08002B2CF9AE}" pid="5" name="BJSCSummaryMarking">
    <vt:lpwstr>This item has no classification</vt:lpwstr>
  </property>
  <property fmtid="{D5CDD505-2E9C-101B-9397-08002B2CF9AE}" pid="6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  <property fmtid="{D5CDD505-2E9C-101B-9397-08002B2CF9AE}" pid="7" name="docIndexRef">
    <vt:lpwstr>52602e58-24b8-4cb3-ab5e-e793ff00c3a0</vt:lpwstr>
  </property>
  <property fmtid="{D5CDD505-2E9C-101B-9397-08002B2CF9AE}" pid="8" name="bjDocumentSecurityLabel">
    <vt:lpwstr>This item has no classification</vt:lpwstr>
  </property>
  <property fmtid="{D5CDD505-2E9C-101B-9397-08002B2CF9AE}" pid="9" name="bjSaver">
    <vt:lpwstr>48VvvRZ/HeoRcTqiAHBbqRujZOVSMfN9</vt:lpwstr>
  </property>
</Properties>
</file>