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40" yWindow="465" windowWidth="19440" windowHeight="8415"/>
  </bookViews>
  <sheets>
    <sheet name="Annual" sheetId="1" r:id="rId1"/>
    <sheet name="Cumulative" sheetId="3" r:id="rId2"/>
  </sheets>
  <calcPr calcId="145621"/>
</workbook>
</file>

<file path=xl/calcChain.xml><?xml version="1.0" encoding="utf-8"?>
<calcChain xmlns="http://schemas.openxmlformats.org/spreadsheetml/2006/main">
  <c r="AQ93" i="1" l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AQ87" i="1"/>
  <c r="AQ94" i="1" s="1"/>
  <c r="AP87" i="1"/>
  <c r="AO87" i="1"/>
  <c r="AO94" i="1" s="1"/>
  <c r="AN87" i="1"/>
  <c r="AM87" i="1"/>
  <c r="AM94" i="1" s="1"/>
  <c r="AL87" i="1"/>
  <c r="AK87" i="1"/>
  <c r="AK94" i="1" s="1"/>
  <c r="AJ87" i="1"/>
  <c r="AI87" i="1"/>
  <c r="AI94" i="1" s="1"/>
  <c r="AH87" i="1"/>
  <c r="AG87" i="1"/>
  <c r="AG94" i="1" s="1"/>
  <c r="AF87" i="1"/>
  <c r="AE87" i="1"/>
  <c r="AE94" i="1" s="1"/>
  <c r="AD87" i="1"/>
  <c r="AC87" i="1"/>
  <c r="AC94" i="1" s="1"/>
  <c r="AB87" i="1"/>
  <c r="AA87" i="1"/>
  <c r="AA94" i="1" s="1"/>
  <c r="Z87" i="1"/>
  <c r="Y87" i="1"/>
  <c r="Y94" i="1" s="1"/>
  <c r="X87" i="1"/>
  <c r="W87" i="1"/>
  <c r="W94" i="1" s="1"/>
  <c r="V87" i="1"/>
  <c r="U87" i="1"/>
  <c r="U94" i="1" s="1"/>
  <c r="T87" i="1"/>
  <c r="S87" i="1"/>
  <c r="S94" i="1" s="1"/>
  <c r="R87" i="1"/>
  <c r="Q87" i="1"/>
  <c r="Q94" i="1" s="1"/>
  <c r="P87" i="1"/>
  <c r="O87" i="1"/>
  <c r="O94" i="1" s="1"/>
  <c r="N87" i="1"/>
  <c r="M87" i="1"/>
  <c r="M94" i="1" s="1"/>
  <c r="L87" i="1"/>
  <c r="K87" i="1"/>
  <c r="K94" i="1" s="1"/>
  <c r="J87" i="1"/>
  <c r="I87" i="1"/>
  <c r="I94" i="1" s="1"/>
  <c r="H87" i="1"/>
  <c r="G87" i="1"/>
  <c r="G94" i="1" s="1"/>
  <c r="F87" i="1"/>
  <c r="E87" i="1"/>
  <c r="E94" i="1" s="1"/>
  <c r="D87" i="1"/>
  <c r="C87" i="1"/>
  <c r="C94" i="1" s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AQ65" i="1"/>
  <c r="AP65" i="1"/>
  <c r="AO65" i="1"/>
  <c r="AN65" i="1"/>
  <c r="AN71" i="1" s="1"/>
  <c r="AM65" i="1"/>
  <c r="AL65" i="1"/>
  <c r="AK65" i="1"/>
  <c r="AJ65" i="1"/>
  <c r="AJ71" i="1" s="1"/>
  <c r="AI65" i="1"/>
  <c r="AH65" i="1"/>
  <c r="AG65" i="1"/>
  <c r="AF65" i="1"/>
  <c r="AF71" i="1" s="1"/>
  <c r="AE65" i="1"/>
  <c r="AD65" i="1"/>
  <c r="AC65" i="1"/>
  <c r="AB65" i="1"/>
  <c r="AB71" i="1" s="1"/>
  <c r="AA65" i="1"/>
  <c r="Z65" i="1"/>
  <c r="Y65" i="1"/>
  <c r="X65" i="1"/>
  <c r="X71" i="1" s="1"/>
  <c r="W65" i="1"/>
  <c r="V65" i="1"/>
  <c r="U65" i="1"/>
  <c r="T65" i="1"/>
  <c r="T71" i="1" s="1"/>
  <c r="S65" i="1"/>
  <c r="R65" i="1"/>
  <c r="Q65" i="1"/>
  <c r="P65" i="1"/>
  <c r="P71" i="1" s="1"/>
  <c r="O65" i="1"/>
  <c r="N65" i="1"/>
  <c r="M65" i="1"/>
  <c r="L65" i="1"/>
  <c r="L71" i="1" s="1"/>
  <c r="K65" i="1"/>
  <c r="J65" i="1"/>
  <c r="J71" i="1" s="1"/>
  <c r="I65" i="1"/>
  <c r="H65" i="1"/>
  <c r="H71" i="1" s="1"/>
  <c r="G65" i="1"/>
  <c r="F65" i="1"/>
  <c r="F71" i="1" s="1"/>
  <c r="E65" i="1"/>
  <c r="D65" i="1"/>
  <c r="D71" i="1" s="1"/>
  <c r="C65" i="1"/>
  <c r="AQ64" i="1"/>
  <c r="AQ71" i="1" s="1"/>
  <c r="AP64" i="1"/>
  <c r="AP71" i="1" s="1"/>
  <c r="AO64" i="1"/>
  <c r="AO71" i="1" s="1"/>
  <c r="AN64" i="1"/>
  <c r="AM64" i="1"/>
  <c r="AM71" i="1" s="1"/>
  <c r="AL64" i="1"/>
  <c r="AL71" i="1" s="1"/>
  <c r="AK64" i="1"/>
  <c r="AK71" i="1" s="1"/>
  <c r="AJ64" i="1"/>
  <c r="AI64" i="1"/>
  <c r="AI71" i="1" s="1"/>
  <c r="AH64" i="1"/>
  <c r="AH71" i="1" s="1"/>
  <c r="AG64" i="1"/>
  <c r="AG71" i="1" s="1"/>
  <c r="AF64" i="1"/>
  <c r="AE64" i="1"/>
  <c r="AE71" i="1" s="1"/>
  <c r="AD64" i="1"/>
  <c r="AD71" i="1" s="1"/>
  <c r="AC64" i="1"/>
  <c r="AC71" i="1" s="1"/>
  <c r="AB64" i="1"/>
  <c r="AA64" i="1"/>
  <c r="AA71" i="1" s="1"/>
  <c r="Z64" i="1"/>
  <c r="Z71" i="1" s="1"/>
  <c r="Y64" i="1"/>
  <c r="Y71" i="1" s="1"/>
  <c r="X64" i="1"/>
  <c r="W64" i="1"/>
  <c r="W71" i="1" s="1"/>
  <c r="V64" i="1"/>
  <c r="V71" i="1" s="1"/>
  <c r="U64" i="1"/>
  <c r="U71" i="1" s="1"/>
  <c r="T64" i="1"/>
  <c r="S64" i="1"/>
  <c r="S71" i="1" s="1"/>
  <c r="R64" i="1"/>
  <c r="R71" i="1" s="1"/>
  <c r="Q64" i="1"/>
  <c r="Q71" i="1" s="1"/>
  <c r="P64" i="1"/>
  <c r="O64" i="1"/>
  <c r="O71" i="1" s="1"/>
  <c r="N64" i="1"/>
  <c r="N71" i="1" s="1"/>
  <c r="M64" i="1"/>
  <c r="M71" i="1" s="1"/>
  <c r="L64" i="1"/>
  <c r="K64" i="1"/>
  <c r="K71" i="1" s="1"/>
  <c r="J64" i="1"/>
  <c r="I64" i="1"/>
  <c r="I71" i="1" s="1"/>
  <c r="H64" i="1"/>
  <c r="G64" i="1"/>
  <c r="G71" i="1" s="1"/>
  <c r="F64" i="1"/>
  <c r="E64" i="1"/>
  <c r="E71" i="1" s="1"/>
  <c r="D64" i="1"/>
  <c r="C64" i="1"/>
  <c r="C71" i="1" s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AQ41" i="1"/>
  <c r="AP41" i="1"/>
  <c r="AP48" i="1" s="1"/>
  <c r="AO41" i="1"/>
  <c r="AN41" i="1"/>
  <c r="AN48" i="1" s="1"/>
  <c r="AM41" i="1"/>
  <c r="AL41" i="1"/>
  <c r="AL48" i="1" s="1"/>
  <c r="AK41" i="1"/>
  <c r="AJ41" i="1"/>
  <c r="AJ48" i="1" s="1"/>
  <c r="AI41" i="1"/>
  <c r="AH41" i="1"/>
  <c r="AH48" i="1" s="1"/>
  <c r="AG41" i="1"/>
  <c r="AF41" i="1"/>
  <c r="AF48" i="1" s="1"/>
  <c r="AE41" i="1"/>
  <c r="AD41" i="1"/>
  <c r="AD48" i="1" s="1"/>
  <c r="AC41" i="1"/>
  <c r="AB41" i="1"/>
  <c r="AB48" i="1" s="1"/>
  <c r="AA41" i="1"/>
  <c r="Z41" i="1"/>
  <c r="Z48" i="1" s="1"/>
  <c r="Y41" i="1"/>
  <c r="X41" i="1"/>
  <c r="X48" i="1" s="1"/>
  <c r="W41" i="1"/>
  <c r="V41" i="1"/>
  <c r="V48" i="1" s="1"/>
  <c r="U41" i="1"/>
  <c r="T41" i="1"/>
  <c r="T48" i="1" s="1"/>
  <c r="S41" i="1"/>
  <c r="R41" i="1"/>
  <c r="R48" i="1" s="1"/>
  <c r="Q41" i="1"/>
  <c r="P41" i="1"/>
  <c r="P48" i="1" s="1"/>
  <c r="O41" i="1"/>
  <c r="N41" i="1"/>
  <c r="N48" i="1" s="1"/>
  <c r="M41" i="1"/>
  <c r="L41" i="1"/>
  <c r="L48" i="1" s="1"/>
  <c r="K41" i="1"/>
  <c r="J41" i="1"/>
  <c r="J48" i="1" s="1"/>
  <c r="I41" i="1"/>
  <c r="H41" i="1"/>
  <c r="H48" i="1" s="1"/>
  <c r="G41" i="1"/>
  <c r="F41" i="1"/>
  <c r="F48" i="1" s="1"/>
  <c r="E41" i="1"/>
  <c r="D41" i="1"/>
  <c r="D48" i="1" s="1"/>
  <c r="C41" i="1"/>
  <c r="AZ25" i="1"/>
  <c r="BE25" i="1" s="1"/>
  <c r="BM25" i="1" s="1"/>
  <c r="AX25" i="1"/>
  <c r="BC25" i="1" s="1"/>
  <c r="BH25" i="1" s="1"/>
  <c r="BI25" i="1" s="1"/>
  <c r="AW25" i="1"/>
  <c r="BB25" i="1" s="1"/>
  <c r="BG25" i="1" s="1"/>
  <c r="CA25" i="1" s="1"/>
  <c r="AV25" i="1"/>
  <c r="BA25" i="1" s="1"/>
  <c r="BF25" i="1" s="1"/>
  <c r="BQ25" i="1" s="1"/>
  <c r="AX24" i="1"/>
  <c r="AW24" i="1"/>
  <c r="AV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M23" i="1"/>
  <c r="BE23" i="1"/>
  <c r="BE26" i="1" s="1"/>
  <c r="BM26" i="1" s="1"/>
  <c r="BC23" i="1"/>
  <c r="BA23" i="1"/>
  <c r="BA26" i="1" s="1"/>
  <c r="AX23" i="1"/>
  <c r="AW23" i="1"/>
  <c r="BB23" i="1" s="1"/>
  <c r="AV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AX22" i="1"/>
  <c r="AW22" i="1"/>
  <c r="AV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C20" i="1"/>
  <c r="BH20" i="1" s="1"/>
  <c r="BI20" i="1" s="1"/>
  <c r="AZ20" i="1"/>
  <c r="AZ21" i="1" s="1"/>
  <c r="AX20" i="1"/>
  <c r="AW20" i="1"/>
  <c r="BB20" i="1" s="1"/>
  <c r="BG20" i="1" s="1"/>
  <c r="CA20" i="1" s="1"/>
  <c r="AV20" i="1"/>
  <c r="BA20" i="1" s="1"/>
  <c r="BF20" i="1" s="1"/>
  <c r="BQ20" i="1" s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X19" i="1"/>
  <c r="AW19" i="1"/>
  <c r="AV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E18" i="1"/>
  <c r="BB18" i="1"/>
  <c r="AX18" i="1"/>
  <c r="BC18" i="1" s="1"/>
  <c r="BH18" i="1" s="1"/>
  <c r="AW18" i="1"/>
  <c r="AV18" i="1"/>
  <c r="BA18" i="1" s="1"/>
  <c r="BF18" i="1" s="1"/>
  <c r="BQ18" i="1" s="1"/>
  <c r="AQ18" i="1"/>
  <c r="AP18" i="1"/>
  <c r="AP25" i="1" s="1"/>
  <c r="AO18" i="1"/>
  <c r="AN18" i="1"/>
  <c r="AN25" i="1" s="1"/>
  <c r="AM18" i="1"/>
  <c r="AL18" i="1"/>
  <c r="AL25" i="1" s="1"/>
  <c r="AK18" i="1"/>
  <c r="AJ18" i="1"/>
  <c r="AJ25" i="1" s="1"/>
  <c r="AI18" i="1"/>
  <c r="AH18" i="1"/>
  <c r="AH25" i="1" s="1"/>
  <c r="AG18" i="1"/>
  <c r="AF18" i="1"/>
  <c r="AF25" i="1" s="1"/>
  <c r="AE18" i="1"/>
  <c r="AD18" i="1"/>
  <c r="AD25" i="1" s="1"/>
  <c r="AC18" i="1"/>
  <c r="AB18" i="1"/>
  <c r="AB25" i="1" s="1"/>
  <c r="AA18" i="1"/>
  <c r="Z18" i="1"/>
  <c r="Z25" i="1" s="1"/>
  <c r="Y18" i="1"/>
  <c r="X18" i="1"/>
  <c r="X25" i="1" s="1"/>
  <c r="W18" i="1"/>
  <c r="V18" i="1"/>
  <c r="V25" i="1" s="1"/>
  <c r="U18" i="1"/>
  <c r="T18" i="1"/>
  <c r="T25" i="1" s="1"/>
  <c r="S18" i="1"/>
  <c r="R18" i="1"/>
  <c r="R25" i="1" s="1"/>
  <c r="Q18" i="1"/>
  <c r="P18" i="1"/>
  <c r="P25" i="1" s="1"/>
  <c r="O18" i="1"/>
  <c r="N18" i="1"/>
  <c r="N25" i="1" s="1"/>
  <c r="M18" i="1"/>
  <c r="L18" i="1"/>
  <c r="L25" i="1" s="1"/>
  <c r="K18" i="1"/>
  <c r="J18" i="1"/>
  <c r="J25" i="1" s="1"/>
  <c r="I18" i="1"/>
  <c r="H18" i="1"/>
  <c r="H25" i="1" s="1"/>
  <c r="G18" i="1"/>
  <c r="F18" i="1"/>
  <c r="F25" i="1" s="1"/>
  <c r="E18" i="1"/>
  <c r="D18" i="1"/>
  <c r="D25" i="1" s="1"/>
  <c r="C18" i="1"/>
  <c r="AX17" i="1"/>
  <c r="AW17" i="1"/>
  <c r="AV17" i="1"/>
  <c r="AZ16" i="1"/>
  <c r="AZ15" i="1"/>
  <c r="BE15" i="1" s="1"/>
  <c r="BM15" i="1" s="1"/>
  <c r="AX15" i="1"/>
  <c r="BC15" i="1" s="1"/>
  <c r="BH15" i="1" s="1"/>
  <c r="BI15" i="1" s="1"/>
  <c r="AW15" i="1"/>
  <c r="BB15" i="1" s="1"/>
  <c r="BG15" i="1" s="1"/>
  <c r="CA15" i="1" s="1"/>
  <c r="AV15" i="1"/>
  <c r="BA15" i="1" s="1"/>
  <c r="BF15" i="1" s="1"/>
  <c r="BQ15" i="1" s="1"/>
  <c r="AX14" i="1"/>
  <c r="AW14" i="1"/>
  <c r="AV14" i="1"/>
  <c r="BE13" i="1"/>
  <c r="BB13" i="1"/>
  <c r="BB16" i="1" s="1"/>
  <c r="AX13" i="1"/>
  <c r="BC13" i="1" s="1"/>
  <c r="AW13" i="1"/>
  <c r="AV13" i="1"/>
  <c r="BA13" i="1" s="1"/>
  <c r="AX12" i="1"/>
  <c r="AW12" i="1"/>
  <c r="AV12" i="1"/>
  <c r="AZ11" i="1"/>
  <c r="AZ10" i="1"/>
  <c r="BE10" i="1" s="1"/>
  <c r="BM10" i="1" s="1"/>
  <c r="AX10" i="1"/>
  <c r="BC10" i="1" s="1"/>
  <c r="BH10" i="1" s="1"/>
  <c r="BI10" i="1" s="1"/>
  <c r="AW10" i="1"/>
  <c r="BB10" i="1" s="1"/>
  <c r="BG10" i="1" s="1"/>
  <c r="CA10" i="1" s="1"/>
  <c r="AV10" i="1"/>
  <c r="BA10" i="1" s="1"/>
  <c r="BF10" i="1" s="1"/>
  <c r="BQ10" i="1" s="1"/>
  <c r="AX9" i="1"/>
  <c r="AW9" i="1"/>
  <c r="AV9" i="1"/>
  <c r="BE8" i="1"/>
  <c r="BM8" i="1" s="1"/>
  <c r="BB8" i="1"/>
  <c r="BG8" i="1" s="1"/>
  <c r="AX8" i="1"/>
  <c r="BC8" i="1" s="1"/>
  <c r="AW8" i="1"/>
  <c r="AV8" i="1"/>
  <c r="BA8" i="1" s="1"/>
  <c r="AX7" i="1"/>
  <c r="AW7" i="1"/>
  <c r="AV7" i="1"/>
  <c r="BA11" i="1" l="1"/>
  <c r="BF8" i="1"/>
  <c r="BC11" i="1"/>
  <c r="BH8" i="1"/>
  <c r="BP10" i="1"/>
  <c r="BN10" i="1"/>
  <c r="BN32" i="1" s="1"/>
  <c r="BO10" i="1"/>
  <c r="CU10" i="1"/>
  <c r="CK10" i="1"/>
  <c r="BA16" i="1"/>
  <c r="BF13" i="1"/>
  <c r="BC16" i="1"/>
  <c r="BH13" i="1"/>
  <c r="BE16" i="1"/>
  <c r="BM16" i="1" s="1"/>
  <c r="BO15" i="1"/>
  <c r="BP15" i="1"/>
  <c r="BN15" i="1"/>
  <c r="BN37" i="1" s="1"/>
  <c r="BO37" i="1" s="1"/>
  <c r="BP37" i="1" s="1"/>
  <c r="BQ37" i="1" s="1"/>
  <c r="CK15" i="1"/>
  <c r="CU15" i="1"/>
  <c r="BZ20" i="1"/>
  <c r="BX20" i="1"/>
  <c r="BV20" i="1"/>
  <c r="BT20" i="1"/>
  <c r="BR20" i="1"/>
  <c r="BW20" i="1"/>
  <c r="BS20" i="1"/>
  <c r="BY20" i="1"/>
  <c r="BU20" i="1"/>
  <c r="CA8" i="1"/>
  <c r="BG11" i="1"/>
  <c r="CA11" i="1" s="1"/>
  <c r="BS10" i="1"/>
  <c r="BZ10" i="1"/>
  <c r="BX10" i="1"/>
  <c r="BV10" i="1"/>
  <c r="BT10" i="1"/>
  <c r="BR10" i="1"/>
  <c r="BY10" i="1"/>
  <c r="BW10" i="1"/>
  <c r="BU10" i="1"/>
  <c r="BY15" i="1"/>
  <c r="BW15" i="1"/>
  <c r="BU15" i="1"/>
  <c r="BS15" i="1"/>
  <c r="BZ15" i="1"/>
  <c r="BX15" i="1"/>
  <c r="BV15" i="1"/>
  <c r="BT15" i="1"/>
  <c r="BR15" i="1"/>
  <c r="BN18" i="1"/>
  <c r="CU20" i="1"/>
  <c r="CK20" i="1"/>
  <c r="BB11" i="1"/>
  <c r="BE11" i="1"/>
  <c r="BM11" i="1" s="1"/>
  <c r="BM13" i="1"/>
  <c r="C25" i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O25" i="1"/>
  <c r="AQ25" i="1"/>
  <c r="BB21" i="1"/>
  <c r="BG18" i="1"/>
  <c r="BA21" i="1"/>
  <c r="BF21" i="1"/>
  <c r="BQ21" i="1" s="1"/>
  <c r="BC26" i="1"/>
  <c r="BZ25" i="1"/>
  <c r="BX25" i="1"/>
  <c r="BV25" i="1"/>
  <c r="BT25" i="1"/>
  <c r="BR25" i="1"/>
  <c r="BY25" i="1"/>
  <c r="BW25" i="1"/>
  <c r="BU25" i="1"/>
  <c r="BS25" i="1"/>
  <c r="BG13" i="1"/>
  <c r="BH21" i="1"/>
  <c r="CK21" i="1" s="1"/>
  <c r="CK18" i="1"/>
  <c r="BM18" i="1"/>
  <c r="BO18" i="1" s="1"/>
  <c r="BI18" i="1"/>
  <c r="BP18" i="1"/>
  <c r="BC21" i="1"/>
  <c r="BB26" i="1"/>
  <c r="BG23" i="1"/>
  <c r="BP25" i="1"/>
  <c r="BN25" i="1"/>
  <c r="BN47" i="1" s="1"/>
  <c r="BO47" i="1" s="1"/>
  <c r="BP47" i="1" s="1"/>
  <c r="BQ47" i="1" s="1"/>
  <c r="BO25" i="1"/>
  <c r="CU25" i="1"/>
  <c r="CK25" i="1"/>
  <c r="BE20" i="1"/>
  <c r="BM20" i="1" s="1"/>
  <c r="BN20" i="1" s="1"/>
  <c r="BN42" i="1" s="1"/>
  <c r="AZ26" i="1"/>
  <c r="BF23" i="1"/>
  <c r="BH23" i="1"/>
  <c r="C48" i="1"/>
  <c r="E48" i="1"/>
  <c r="G48" i="1"/>
  <c r="I48" i="1"/>
  <c r="K48" i="1"/>
  <c r="M48" i="1"/>
  <c r="O48" i="1"/>
  <c r="Q48" i="1"/>
  <c r="S48" i="1"/>
  <c r="U48" i="1"/>
  <c r="W48" i="1"/>
  <c r="Y48" i="1"/>
  <c r="AA48" i="1"/>
  <c r="AC48" i="1"/>
  <c r="AE48" i="1"/>
  <c r="AG48" i="1"/>
  <c r="AI48" i="1"/>
  <c r="AK48" i="1"/>
  <c r="AM48" i="1"/>
  <c r="AO48" i="1"/>
  <c r="AQ48" i="1"/>
  <c r="D94" i="1"/>
  <c r="F94" i="1"/>
  <c r="H94" i="1"/>
  <c r="J94" i="1"/>
  <c r="L94" i="1"/>
  <c r="N94" i="1"/>
  <c r="P94" i="1"/>
  <c r="R94" i="1"/>
  <c r="T94" i="1"/>
  <c r="V94" i="1"/>
  <c r="X94" i="1"/>
  <c r="Z94" i="1"/>
  <c r="AB94" i="1"/>
  <c r="AD94" i="1"/>
  <c r="AF94" i="1"/>
  <c r="AH94" i="1"/>
  <c r="AJ94" i="1"/>
  <c r="AL94" i="1"/>
  <c r="AN94" i="1"/>
  <c r="AP94" i="1"/>
  <c r="BF26" i="1" l="1"/>
  <c r="BQ26" i="1" s="1"/>
  <c r="BQ23" i="1"/>
  <c r="E20" i="3"/>
  <c r="E39" i="3" s="1"/>
  <c r="BR47" i="1"/>
  <c r="BS47" i="1" s="1"/>
  <c r="BT47" i="1" s="1"/>
  <c r="BU47" i="1" s="1"/>
  <c r="BV47" i="1" s="1"/>
  <c r="BW47" i="1" s="1"/>
  <c r="BX47" i="1" s="1"/>
  <c r="BY47" i="1" s="1"/>
  <c r="BZ47" i="1" s="1"/>
  <c r="CA47" i="1" s="1"/>
  <c r="BI21" i="1"/>
  <c r="CU21" i="1" s="1"/>
  <c r="CU18" i="1"/>
  <c r="BH26" i="1"/>
  <c r="CK26" i="1" s="1"/>
  <c r="CK23" i="1"/>
  <c r="BI23" i="1"/>
  <c r="CJ25" i="1"/>
  <c r="CH25" i="1"/>
  <c r="CF25" i="1"/>
  <c r="CD25" i="1"/>
  <c r="CB25" i="1"/>
  <c r="CI25" i="1"/>
  <c r="CG25" i="1"/>
  <c r="CE25" i="1"/>
  <c r="CC25" i="1"/>
  <c r="CG18" i="1"/>
  <c r="CG21" i="1" s="1"/>
  <c r="CC18" i="1"/>
  <c r="CF18" i="1"/>
  <c r="CH18" i="1"/>
  <c r="CH21" i="1" s="1"/>
  <c r="BG21" i="1"/>
  <c r="CA21" i="1" s="1"/>
  <c r="CA18" i="1"/>
  <c r="CJ20" i="1"/>
  <c r="CH20" i="1"/>
  <c r="CF20" i="1"/>
  <c r="CD20" i="1"/>
  <c r="CB20" i="1"/>
  <c r="CI20" i="1"/>
  <c r="CE20" i="1"/>
  <c r="CG20" i="1"/>
  <c r="CC20" i="1"/>
  <c r="BO20" i="1"/>
  <c r="BO42" i="1" s="1"/>
  <c r="BP42" i="1" s="1"/>
  <c r="BQ42" i="1" s="1"/>
  <c r="BP20" i="1"/>
  <c r="BP21" i="1" s="1"/>
  <c r="CI15" i="1"/>
  <c r="CG15" i="1"/>
  <c r="CE15" i="1"/>
  <c r="CC15" i="1"/>
  <c r="CJ15" i="1"/>
  <c r="CH15" i="1"/>
  <c r="CF15" i="1"/>
  <c r="CD15" i="1"/>
  <c r="CB15" i="1"/>
  <c r="BO32" i="1"/>
  <c r="BP32" i="1" s="1"/>
  <c r="BQ32" i="1" s="1"/>
  <c r="BH11" i="1"/>
  <c r="CK11" i="1" s="1"/>
  <c r="CK8" i="1"/>
  <c r="BI8" i="1"/>
  <c r="BF11" i="1"/>
  <c r="BQ11" i="1" s="1"/>
  <c r="BQ8" i="1"/>
  <c r="CA23" i="1"/>
  <c r="BG26" i="1"/>
  <c r="CA26" i="1" s="1"/>
  <c r="BE21" i="1"/>
  <c r="BM21" i="1" s="1"/>
  <c r="BG16" i="1"/>
  <c r="CA16" i="1" s="1"/>
  <c r="CA13" i="1"/>
  <c r="BN40" i="1"/>
  <c r="BO40" i="1" s="1"/>
  <c r="BP40" i="1" s="1"/>
  <c r="BQ40" i="1" s="1"/>
  <c r="BN21" i="1"/>
  <c r="BN43" i="1" s="1"/>
  <c r="BX8" i="1"/>
  <c r="BX11" i="1" s="1"/>
  <c r="BY8" i="1"/>
  <c r="BY11" i="1" s="1"/>
  <c r="BW8" i="1"/>
  <c r="BW11" i="1" s="1"/>
  <c r="BU8" i="1"/>
  <c r="BU11" i="1" s="1"/>
  <c r="BS8" i="1"/>
  <c r="BS11" i="1" s="1"/>
  <c r="BZ8" i="1"/>
  <c r="BZ11" i="1" s="1"/>
  <c r="BV8" i="1"/>
  <c r="BV11" i="1" s="1"/>
  <c r="BT8" i="1"/>
  <c r="BT11" i="1" s="1"/>
  <c r="BR8" i="1"/>
  <c r="BR11" i="1" s="1"/>
  <c r="E12" i="3"/>
  <c r="E31" i="3" s="1"/>
  <c r="BR37" i="1"/>
  <c r="BS37" i="1" s="1"/>
  <c r="BT37" i="1" s="1"/>
  <c r="BU37" i="1" s="1"/>
  <c r="BV37" i="1" s="1"/>
  <c r="BW37" i="1" s="1"/>
  <c r="BX37" i="1" s="1"/>
  <c r="BY37" i="1" s="1"/>
  <c r="BZ37" i="1" s="1"/>
  <c r="CA37" i="1" s="1"/>
  <c r="BI13" i="1"/>
  <c r="BH16" i="1"/>
  <c r="CK16" i="1" s="1"/>
  <c r="CK13" i="1"/>
  <c r="BF16" i="1"/>
  <c r="BQ16" i="1" s="1"/>
  <c r="BQ13" i="1"/>
  <c r="CJ10" i="1"/>
  <c r="CH10" i="1"/>
  <c r="CF10" i="1"/>
  <c r="CD10" i="1"/>
  <c r="CB10" i="1"/>
  <c r="CI10" i="1"/>
  <c r="CG10" i="1"/>
  <c r="CE10" i="1"/>
  <c r="CC10" i="1"/>
  <c r="E16" i="3" l="1"/>
  <c r="E35" i="3" s="1"/>
  <c r="BR42" i="1"/>
  <c r="BS42" i="1" s="1"/>
  <c r="BT42" i="1" s="1"/>
  <c r="BU42" i="1" s="1"/>
  <c r="BV42" i="1" s="1"/>
  <c r="BW42" i="1" s="1"/>
  <c r="BX42" i="1" s="1"/>
  <c r="BY42" i="1" s="1"/>
  <c r="BZ42" i="1" s="1"/>
  <c r="CA42" i="1" s="1"/>
  <c r="BP13" i="1"/>
  <c r="BP16" i="1" s="1"/>
  <c r="BN13" i="1"/>
  <c r="BO13" i="1"/>
  <c r="BO16" i="1" s="1"/>
  <c r="BZ13" i="1"/>
  <c r="BZ16" i="1" s="1"/>
  <c r="BX13" i="1"/>
  <c r="BX16" i="1" s="1"/>
  <c r="BV13" i="1"/>
  <c r="BV16" i="1" s="1"/>
  <c r="BT13" i="1"/>
  <c r="BT16" i="1" s="1"/>
  <c r="BR13" i="1"/>
  <c r="BR16" i="1" s="1"/>
  <c r="BY13" i="1"/>
  <c r="BY16" i="1" s="1"/>
  <c r="BW13" i="1"/>
  <c r="BW16" i="1" s="1"/>
  <c r="BU13" i="1"/>
  <c r="BU16" i="1" s="1"/>
  <c r="BS13" i="1"/>
  <c r="BS16" i="1" s="1"/>
  <c r="BY23" i="1"/>
  <c r="BY26" i="1" s="1"/>
  <c r="BW23" i="1"/>
  <c r="BW26" i="1" s="1"/>
  <c r="BU23" i="1"/>
  <c r="BU26" i="1" s="1"/>
  <c r="BS23" i="1"/>
  <c r="BS26" i="1" s="1"/>
  <c r="BZ23" i="1"/>
  <c r="BZ26" i="1" s="1"/>
  <c r="BX23" i="1"/>
  <c r="BX26" i="1" s="1"/>
  <c r="BV23" i="1"/>
  <c r="BV26" i="1" s="1"/>
  <c r="BT23" i="1"/>
  <c r="BT26" i="1" s="1"/>
  <c r="BR23" i="1"/>
  <c r="BR26" i="1" s="1"/>
  <c r="CJ8" i="1"/>
  <c r="CJ11" i="1" s="1"/>
  <c r="CD8" i="1"/>
  <c r="CD11" i="1" s="1"/>
  <c r="CI8" i="1"/>
  <c r="CI11" i="1" s="1"/>
  <c r="CG8" i="1"/>
  <c r="CG11" i="1" s="1"/>
  <c r="CE8" i="1"/>
  <c r="CE11" i="1" s="1"/>
  <c r="CC8" i="1"/>
  <c r="CC11" i="1" s="1"/>
  <c r="CH8" i="1"/>
  <c r="CH11" i="1" s="1"/>
  <c r="CF8" i="1"/>
  <c r="CF11" i="1" s="1"/>
  <c r="CB8" i="1"/>
  <c r="CB11" i="1" s="1"/>
  <c r="E8" i="3"/>
  <c r="E27" i="3" s="1"/>
  <c r="BR32" i="1"/>
  <c r="BS32" i="1" s="1"/>
  <c r="BT32" i="1" s="1"/>
  <c r="BU32" i="1" s="1"/>
  <c r="BV32" i="1" s="1"/>
  <c r="BW32" i="1" s="1"/>
  <c r="BX32" i="1" s="1"/>
  <c r="BY32" i="1" s="1"/>
  <c r="BZ32" i="1" s="1"/>
  <c r="CA32" i="1" s="1"/>
  <c r="F12" i="3"/>
  <c r="F31" i="3" s="1"/>
  <c r="CB37" i="1"/>
  <c r="CC37" i="1" s="1"/>
  <c r="CD37" i="1" s="1"/>
  <c r="CE37" i="1" s="1"/>
  <c r="CF37" i="1" s="1"/>
  <c r="CG37" i="1" s="1"/>
  <c r="CH37" i="1" s="1"/>
  <c r="CI37" i="1" s="1"/>
  <c r="CJ37" i="1" s="1"/>
  <c r="CK37" i="1" s="1"/>
  <c r="E15" i="3"/>
  <c r="BP8" i="1"/>
  <c r="BP11" i="1" s="1"/>
  <c r="BO8" i="1"/>
  <c r="BO11" i="1" s="1"/>
  <c r="BN8" i="1"/>
  <c r="CU8" i="1"/>
  <c r="BI11" i="1"/>
  <c r="CU11" i="1" s="1"/>
  <c r="BY18" i="1"/>
  <c r="BY21" i="1" s="1"/>
  <c r="BW18" i="1"/>
  <c r="BW21" i="1" s="1"/>
  <c r="BU18" i="1"/>
  <c r="BU21" i="1" s="1"/>
  <c r="BS18" i="1"/>
  <c r="BS21" i="1" s="1"/>
  <c r="BX18" i="1"/>
  <c r="BX21" i="1" s="1"/>
  <c r="BT18" i="1"/>
  <c r="BT21" i="1" s="1"/>
  <c r="BZ18" i="1"/>
  <c r="BZ21" i="1" s="1"/>
  <c r="BV18" i="1"/>
  <c r="BV21" i="1" s="1"/>
  <c r="BR18" i="1"/>
  <c r="BR21" i="1" s="1"/>
  <c r="CD18" i="1"/>
  <c r="CD21" i="1" s="1"/>
  <c r="CB18" i="1"/>
  <c r="CB21" i="1" s="1"/>
  <c r="CJ18" i="1"/>
  <c r="CJ21" i="1" s="1"/>
  <c r="CE18" i="1"/>
  <c r="CE21" i="1" s="1"/>
  <c r="CI18" i="1"/>
  <c r="CI21" i="1" s="1"/>
  <c r="CI23" i="1"/>
  <c r="CI26" i="1" s="1"/>
  <c r="CG23" i="1"/>
  <c r="CG26" i="1" s="1"/>
  <c r="CE23" i="1"/>
  <c r="CE26" i="1" s="1"/>
  <c r="CC23" i="1"/>
  <c r="CC26" i="1" s="1"/>
  <c r="CJ23" i="1"/>
  <c r="CJ26" i="1" s="1"/>
  <c r="CH23" i="1"/>
  <c r="CH26" i="1" s="1"/>
  <c r="CF23" i="1"/>
  <c r="CF26" i="1" s="1"/>
  <c r="CD23" i="1"/>
  <c r="CD26" i="1" s="1"/>
  <c r="CB23" i="1"/>
  <c r="CB26" i="1" s="1"/>
  <c r="F20" i="3"/>
  <c r="F39" i="3" s="1"/>
  <c r="CB47" i="1"/>
  <c r="CC47" i="1" s="1"/>
  <c r="CD47" i="1" s="1"/>
  <c r="CE47" i="1" s="1"/>
  <c r="CF47" i="1" s="1"/>
  <c r="CG47" i="1" s="1"/>
  <c r="CH47" i="1" s="1"/>
  <c r="CI47" i="1" s="1"/>
  <c r="CJ47" i="1" s="1"/>
  <c r="CK47" i="1" s="1"/>
  <c r="BO23" i="1"/>
  <c r="BO26" i="1" s="1"/>
  <c r="BP23" i="1"/>
  <c r="BP26" i="1" s="1"/>
  <c r="BN23" i="1"/>
  <c r="BO21" i="1"/>
  <c r="CJ13" i="1"/>
  <c r="CJ16" i="1" s="1"/>
  <c r="CF13" i="1"/>
  <c r="CF16" i="1" s="1"/>
  <c r="CD13" i="1"/>
  <c r="CD16" i="1" s="1"/>
  <c r="CB13" i="1"/>
  <c r="CB16" i="1" s="1"/>
  <c r="CI13" i="1"/>
  <c r="CI16" i="1" s="1"/>
  <c r="CG13" i="1"/>
  <c r="CG16" i="1" s="1"/>
  <c r="CE13" i="1"/>
  <c r="CE16" i="1" s="1"/>
  <c r="CC13" i="1"/>
  <c r="CC16" i="1" s="1"/>
  <c r="CH13" i="1"/>
  <c r="CH16" i="1" s="1"/>
  <c r="BI16" i="1"/>
  <c r="CU16" i="1" s="1"/>
  <c r="CU13" i="1"/>
  <c r="BO43" i="1"/>
  <c r="BP43" i="1" s="1"/>
  <c r="BQ43" i="1" s="1"/>
  <c r="BR43" i="1" s="1"/>
  <c r="BS43" i="1" s="1"/>
  <c r="BT43" i="1" s="1"/>
  <c r="BU43" i="1" s="1"/>
  <c r="BV43" i="1" s="1"/>
  <c r="BW43" i="1" s="1"/>
  <c r="BX43" i="1" s="1"/>
  <c r="BY43" i="1" s="1"/>
  <c r="BZ43" i="1" s="1"/>
  <c r="CA43" i="1" s="1"/>
  <c r="CB43" i="1" s="1"/>
  <c r="CF21" i="1"/>
  <c r="CC21" i="1"/>
  <c r="BI26" i="1"/>
  <c r="CU26" i="1" s="1"/>
  <c r="CU23" i="1"/>
  <c r="CC43" i="1" l="1"/>
  <c r="CD43" i="1" s="1"/>
  <c r="CE43" i="1" s="1"/>
  <c r="CF43" i="1" s="1"/>
  <c r="CG43" i="1" s="1"/>
  <c r="CH43" i="1" s="1"/>
  <c r="CI43" i="1" s="1"/>
  <c r="CJ43" i="1" s="1"/>
  <c r="CK43" i="1" s="1"/>
  <c r="CL43" i="1" s="1"/>
  <c r="CM43" i="1" s="1"/>
  <c r="CN43" i="1" s="1"/>
  <c r="CO43" i="1" s="1"/>
  <c r="CP43" i="1" s="1"/>
  <c r="CQ43" i="1" s="1"/>
  <c r="CR43" i="1" s="1"/>
  <c r="CS43" i="1" s="1"/>
  <c r="CT43" i="1" s="1"/>
  <c r="CU43" i="1" s="1"/>
  <c r="G20" i="3"/>
  <c r="G39" i="3" s="1"/>
  <c r="CL47" i="1"/>
  <c r="CM47" i="1" s="1"/>
  <c r="CN47" i="1" s="1"/>
  <c r="CO47" i="1" s="1"/>
  <c r="CP47" i="1" s="1"/>
  <c r="CQ47" i="1" s="1"/>
  <c r="CR47" i="1" s="1"/>
  <c r="CS47" i="1" s="1"/>
  <c r="CT47" i="1" s="1"/>
  <c r="CU47" i="1" s="1"/>
  <c r="H20" i="3" s="1"/>
  <c r="H39" i="3" s="1"/>
  <c r="BR40" i="1"/>
  <c r="BS40" i="1" s="1"/>
  <c r="BT40" i="1" s="1"/>
  <c r="BU40" i="1" s="1"/>
  <c r="BV40" i="1" s="1"/>
  <c r="BW40" i="1" s="1"/>
  <c r="BX40" i="1" s="1"/>
  <c r="BY40" i="1" s="1"/>
  <c r="BZ40" i="1" s="1"/>
  <c r="CA40" i="1" s="1"/>
  <c r="G12" i="3"/>
  <c r="G31" i="3" s="1"/>
  <c r="CL37" i="1"/>
  <c r="CM37" i="1" s="1"/>
  <c r="CN37" i="1" s="1"/>
  <c r="CO37" i="1" s="1"/>
  <c r="CP37" i="1" s="1"/>
  <c r="CQ37" i="1" s="1"/>
  <c r="CR37" i="1" s="1"/>
  <c r="CS37" i="1" s="1"/>
  <c r="CT37" i="1" s="1"/>
  <c r="CU37" i="1" s="1"/>
  <c r="H12" i="3" s="1"/>
  <c r="H31" i="3" s="1"/>
  <c r="F8" i="3"/>
  <c r="F27" i="3" s="1"/>
  <c r="CB32" i="1"/>
  <c r="CC32" i="1" s="1"/>
  <c r="CD32" i="1" s="1"/>
  <c r="CE32" i="1" s="1"/>
  <c r="CF32" i="1" s="1"/>
  <c r="CG32" i="1" s="1"/>
  <c r="CH32" i="1" s="1"/>
  <c r="CI32" i="1" s="1"/>
  <c r="CJ32" i="1" s="1"/>
  <c r="CK32" i="1" s="1"/>
  <c r="BN35" i="1"/>
  <c r="BO35" i="1" s="1"/>
  <c r="BP35" i="1" s="1"/>
  <c r="BQ35" i="1" s="1"/>
  <c r="BN16" i="1"/>
  <c r="BN38" i="1" s="1"/>
  <c r="BO38" i="1" s="1"/>
  <c r="BP38" i="1" s="1"/>
  <c r="BQ38" i="1" s="1"/>
  <c r="BR38" i="1" s="1"/>
  <c r="BS38" i="1" s="1"/>
  <c r="BT38" i="1" s="1"/>
  <c r="BU38" i="1" s="1"/>
  <c r="BV38" i="1" s="1"/>
  <c r="BW38" i="1" s="1"/>
  <c r="BX38" i="1" s="1"/>
  <c r="BY38" i="1" s="1"/>
  <c r="BZ38" i="1" s="1"/>
  <c r="CA38" i="1" s="1"/>
  <c r="CB38" i="1" s="1"/>
  <c r="CC38" i="1" s="1"/>
  <c r="CD38" i="1" s="1"/>
  <c r="CE38" i="1" s="1"/>
  <c r="CF38" i="1" s="1"/>
  <c r="CG38" i="1" s="1"/>
  <c r="CH38" i="1" s="1"/>
  <c r="CI38" i="1" s="1"/>
  <c r="CJ38" i="1" s="1"/>
  <c r="CK38" i="1" s="1"/>
  <c r="CL38" i="1" s="1"/>
  <c r="CM38" i="1" s="1"/>
  <c r="CN38" i="1" s="1"/>
  <c r="CO38" i="1" s="1"/>
  <c r="CP38" i="1" s="1"/>
  <c r="CQ38" i="1" s="1"/>
  <c r="CR38" i="1" s="1"/>
  <c r="CS38" i="1" s="1"/>
  <c r="CT38" i="1" s="1"/>
  <c r="CU38" i="1" s="1"/>
  <c r="F16" i="3"/>
  <c r="F35" i="3" s="1"/>
  <c r="CB42" i="1"/>
  <c r="CC42" i="1" s="1"/>
  <c r="CD42" i="1" s="1"/>
  <c r="CE42" i="1" s="1"/>
  <c r="CF42" i="1" s="1"/>
  <c r="CG42" i="1" s="1"/>
  <c r="CH42" i="1" s="1"/>
  <c r="CI42" i="1" s="1"/>
  <c r="CJ42" i="1" s="1"/>
  <c r="CK42" i="1" s="1"/>
  <c r="BN45" i="1"/>
  <c r="BO45" i="1" s="1"/>
  <c r="BP45" i="1" s="1"/>
  <c r="BQ45" i="1" s="1"/>
  <c r="BN26" i="1"/>
  <c r="BN48" i="1" s="1"/>
  <c r="BO48" i="1" s="1"/>
  <c r="BP48" i="1" s="1"/>
  <c r="BQ48" i="1" s="1"/>
  <c r="BR48" i="1" s="1"/>
  <c r="BS48" i="1" s="1"/>
  <c r="BT48" i="1" s="1"/>
  <c r="BU48" i="1" s="1"/>
  <c r="BV48" i="1" s="1"/>
  <c r="BW48" i="1" s="1"/>
  <c r="BX48" i="1" s="1"/>
  <c r="BY48" i="1" s="1"/>
  <c r="BZ48" i="1" s="1"/>
  <c r="CA48" i="1" s="1"/>
  <c r="CB48" i="1" s="1"/>
  <c r="CC48" i="1" s="1"/>
  <c r="CD48" i="1" s="1"/>
  <c r="CE48" i="1" s="1"/>
  <c r="CF48" i="1" s="1"/>
  <c r="CG48" i="1" s="1"/>
  <c r="CH48" i="1" s="1"/>
  <c r="CI48" i="1" s="1"/>
  <c r="CJ48" i="1" s="1"/>
  <c r="CK48" i="1" s="1"/>
  <c r="CL48" i="1" s="1"/>
  <c r="CM48" i="1" s="1"/>
  <c r="CN48" i="1" s="1"/>
  <c r="CO48" i="1" s="1"/>
  <c r="CP48" i="1" s="1"/>
  <c r="CQ48" i="1" s="1"/>
  <c r="CR48" i="1" s="1"/>
  <c r="CS48" i="1" s="1"/>
  <c r="CT48" i="1" s="1"/>
  <c r="CU48" i="1" s="1"/>
  <c r="BN30" i="1"/>
  <c r="BO30" i="1" s="1"/>
  <c r="BP30" i="1" s="1"/>
  <c r="BQ30" i="1" s="1"/>
  <c r="BN11" i="1"/>
  <c r="BN33" i="1" s="1"/>
  <c r="BO33" i="1" s="1"/>
  <c r="BP33" i="1" s="1"/>
  <c r="BQ33" i="1" s="1"/>
  <c r="BR33" i="1" s="1"/>
  <c r="BS33" i="1" s="1"/>
  <c r="BT33" i="1" s="1"/>
  <c r="BU33" i="1" s="1"/>
  <c r="BV33" i="1" s="1"/>
  <c r="BW33" i="1" s="1"/>
  <c r="BX33" i="1" s="1"/>
  <c r="BY33" i="1" s="1"/>
  <c r="BZ33" i="1" s="1"/>
  <c r="CA33" i="1" s="1"/>
  <c r="CB33" i="1" s="1"/>
  <c r="CC33" i="1" s="1"/>
  <c r="CD33" i="1" s="1"/>
  <c r="CE33" i="1" s="1"/>
  <c r="CF33" i="1" s="1"/>
  <c r="CG33" i="1" s="1"/>
  <c r="CH33" i="1" s="1"/>
  <c r="CI33" i="1" s="1"/>
  <c r="CJ33" i="1" s="1"/>
  <c r="CK33" i="1" s="1"/>
  <c r="CL33" i="1" s="1"/>
  <c r="CM33" i="1" s="1"/>
  <c r="CN33" i="1" s="1"/>
  <c r="CO33" i="1" s="1"/>
  <c r="CP33" i="1" s="1"/>
  <c r="CQ33" i="1" s="1"/>
  <c r="CR33" i="1" s="1"/>
  <c r="CS33" i="1" s="1"/>
  <c r="CT33" i="1" s="1"/>
  <c r="CU33" i="1" s="1"/>
  <c r="E34" i="3"/>
  <c r="E36" i="3" s="1"/>
  <c r="E17" i="3"/>
  <c r="G16" i="3" l="1"/>
  <c r="G35" i="3" s="1"/>
  <c r="CL42" i="1"/>
  <c r="CM42" i="1" s="1"/>
  <c r="CN42" i="1" s="1"/>
  <c r="CO42" i="1" s="1"/>
  <c r="CP42" i="1" s="1"/>
  <c r="CQ42" i="1" s="1"/>
  <c r="CR42" i="1" s="1"/>
  <c r="CS42" i="1" s="1"/>
  <c r="CT42" i="1" s="1"/>
  <c r="CU42" i="1" s="1"/>
  <c r="H16" i="3" s="1"/>
  <c r="H35" i="3" s="1"/>
  <c r="G8" i="3"/>
  <c r="G27" i="3" s="1"/>
  <c r="CL32" i="1"/>
  <c r="CM32" i="1" s="1"/>
  <c r="CN32" i="1" s="1"/>
  <c r="CO32" i="1" s="1"/>
  <c r="CP32" i="1" s="1"/>
  <c r="CQ32" i="1" s="1"/>
  <c r="CR32" i="1" s="1"/>
  <c r="CS32" i="1" s="1"/>
  <c r="CT32" i="1" s="1"/>
  <c r="CU32" i="1" s="1"/>
  <c r="H8" i="3" s="1"/>
  <c r="H27" i="3" s="1"/>
  <c r="F15" i="3"/>
  <c r="CB40" i="1"/>
  <c r="CC40" i="1" s="1"/>
  <c r="CD40" i="1" s="1"/>
  <c r="CE40" i="1" s="1"/>
  <c r="CF40" i="1" s="1"/>
  <c r="CG40" i="1" s="1"/>
  <c r="CH40" i="1" s="1"/>
  <c r="CI40" i="1" s="1"/>
  <c r="CJ40" i="1" s="1"/>
  <c r="CK40" i="1" s="1"/>
  <c r="E7" i="3"/>
  <c r="BR30" i="1"/>
  <c r="BS30" i="1" s="1"/>
  <c r="BT30" i="1" s="1"/>
  <c r="BU30" i="1" s="1"/>
  <c r="BV30" i="1" s="1"/>
  <c r="BW30" i="1" s="1"/>
  <c r="BX30" i="1" s="1"/>
  <c r="BY30" i="1" s="1"/>
  <c r="BZ30" i="1" s="1"/>
  <c r="CA30" i="1" s="1"/>
  <c r="E19" i="3"/>
  <c r="BR45" i="1"/>
  <c r="BS45" i="1" s="1"/>
  <c r="BT45" i="1" s="1"/>
  <c r="BU45" i="1" s="1"/>
  <c r="BV45" i="1" s="1"/>
  <c r="BW45" i="1" s="1"/>
  <c r="BX45" i="1" s="1"/>
  <c r="BY45" i="1" s="1"/>
  <c r="BZ45" i="1" s="1"/>
  <c r="CA45" i="1" s="1"/>
  <c r="E11" i="3"/>
  <c r="BR35" i="1"/>
  <c r="BS35" i="1" s="1"/>
  <c r="BT35" i="1" s="1"/>
  <c r="BU35" i="1" s="1"/>
  <c r="BV35" i="1" s="1"/>
  <c r="BW35" i="1" s="1"/>
  <c r="BX35" i="1" s="1"/>
  <c r="BY35" i="1" s="1"/>
  <c r="BZ35" i="1" s="1"/>
  <c r="CA35" i="1" s="1"/>
  <c r="F11" i="3" l="1"/>
  <c r="CB35" i="1"/>
  <c r="CC35" i="1" s="1"/>
  <c r="CD35" i="1" s="1"/>
  <c r="CE35" i="1" s="1"/>
  <c r="CF35" i="1" s="1"/>
  <c r="CG35" i="1" s="1"/>
  <c r="CH35" i="1" s="1"/>
  <c r="CI35" i="1" s="1"/>
  <c r="CJ35" i="1" s="1"/>
  <c r="CK35" i="1" s="1"/>
  <c r="F19" i="3"/>
  <c r="CB45" i="1"/>
  <c r="CC45" i="1" s="1"/>
  <c r="CD45" i="1" s="1"/>
  <c r="CE45" i="1" s="1"/>
  <c r="CF45" i="1" s="1"/>
  <c r="CG45" i="1" s="1"/>
  <c r="CH45" i="1" s="1"/>
  <c r="CI45" i="1" s="1"/>
  <c r="CJ45" i="1" s="1"/>
  <c r="CK45" i="1" s="1"/>
  <c r="F7" i="3"/>
  <c r="CB30" i="1"/>
  <c r="CC30" i="1" s="1"/>
  <c r="CD30" i="1" s="1"/>
  <c r="CE30" i="1" s="1"/>
  <c r="CF30" i="1" s="1"/>
  <c r="CG30" i="1" s="1"/>
  <c r="CH30" i="1" s="1"/>
  <c r="CI30" i="1" s="1"/>
  <c r="CJ30" i="1" s="1"/>
  <c r="CK30" i="1" s="1"/>
  <c r="G15" i="3"/>
  <c r="CL40" i="1"/>
  <c r="CM40" i="1" s="1"/>
  <c r="CN40" i="1" s="1"/>
  <c r="CO40" i="1" s="1"/>
  <c r="CP40" i="1" s="1"/>
  <c r="CQ40" i="1" s="1"/>
  <c r="CR40" i="1" s="1"/>
  <c r="CS40" i="1" s="1"/>
  <c r="CT40" i="1" s="1"/>
  <c r="CU40" i="1" s="1"/>
  <c r="H15" i="3" s="1"/>
  <c r="E30" i="3"/>
  <c r="E32" i="3" s="1"/>
  <c r="E13" i="3"/>
  <c r="E38" i="3"/>
  <c r="E40" i="3" s="1"/>
  <c r="E21" i="3"/>
  <c r="E26" i="3"/>
  <c r="E28" i="3" s="1"/>
  <c r="E9" i="3"/>
  <c r="F34" i="3"/>
  <c r="F36" i="3" s="1"/>
  <c r="F17" i="3"/>
  <c r="H34" i="3" l="1"/>
  <c r="H36" i="3" s="1"/>
  <c r="H17" i="3"/>
  <c r="G7" i="3"/>
  <c r="CL30" i="1"/>
  <c r="CM30" i="1" s="1"/>
  <c r="CN30" i="1" s="1"/>
  <c r="CO30" i="1" s="1"/>
  <c r="CP30" i="1" s="1"/>
  <c r="CQ30" i="1" s="1"/>
  <c r="CR30" i="1" s="1"/>
  <c r="CS30" i="1" s="1"/>
  <c r="CT30" i="1" s="1"/>
  <c r="CU30" i="1" s="1"/>
  <c r="H7" i="3" s="1"/>
  <c r="G19" i="3"/>
  <c r="CL45" i="1"/>
  <c r="CM45" i="1" s="1"/>
  <c r="CN45" i="1" s="1"/>
  <c r="CO45" i="1" s="1"/>
  <c r="CP45" i="1" s="1"/>
  <c r="CQ45" i="1" s="1"/>
  <c r="CR45" i="1" s="1"/>
  <c r="CS45" i="1" s="1"/>
  <c r="CT45" i="1" s="1"/>
  <c r="CU45" i="1" s="1"/>
  <c r="H19" i="3" s="1"/>
  <c r="G11" i="3"/>
  <c r="CL35" i="1"/>
  <c r="CM35" i="1" s="1"/>
  <c r="CN35" i="1" s="1"/>
  <c r="CO35" i="1" s="1"/>
  <c r="CP35" i="1" s="1"/>
  <c r="CQ35" i="1" s="1"/>
  <c r="CR35" i="1" s="1"/>
  <c r="CS35" i="1" s="1"/>
  <c r="CT35" i="1" s="1"/>
  <c r="CU35" i="1" s="1"/>
  <c r="H11" i="3" s="1"/>
  <c r="G34" i="3"/>
  <c r="G36" i="3" s="1"/>
  <c r="G17" i="3"/>
  <c r="F26" i="3"/>
  <c r="F28" i="3" s="1"/>
  <c r="F9" i="3"/>
  <c r="F38" i="3"/>
  <c r="F40" i="3" s="1"/>
  <c r="F21" i="3"/>
  <c r="F30" i="3"/>
  <c r="F32" i="3" s="1"/>
  <c r="F13" i="3"/>
  <c r="G30" i="3" l="1"/>
  <c r="G32" i="3" s="1"/>
  <c r="G13" i="3"/>
  <c r="G38" i="3"/>
  <c r="G40" i="3" s="1"/>
  <c r="G21" i="3"/>
  <c r="H30" i="3"/>
  <c r="H32" i="3" s="1"/>
  <c r="H13" i="3"/>
  <c r="H38" i="3"/>
  <c r="H40" i="3" s="1"/>
  <c r="H21" i="3"/>
  <c r="H26" i="3"/>
  <c r="H28" i="3" s="1"/>
  <c r="H9" i="3"/>
  <c r="G26" i="3"/>
  <c r="G28" i="3" s="1"/>
  <c r="G9" i="3"/>
</calcChain>
</file>

<file path=xl/sharedStrings.xml><?xml version="1.0" encoding="utf-8"?>
<sst xmlns="http://schemas.openxmlformats.org/spreadsheetml/2006/main" count="296" uniqueCount="55">
  <si>
    <t>UKCS</t>
  </si>
  <si>
    <t>Shale</t>
  </si>
  <si>
    <t>Green gas</t>
  </si>
  <si>
    <t>Norway</t>
  </si>
  <si>
    <t>Continent</t>
  </si>
  <si>
    <t>LNG</t>
  </si>
  <si>
    <t>Generic imports</t>
  </si>
  <si>
    <t>Demand</t>
  </si>
  <si>
    <t>Import dependency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</si>
  <si>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</si>
  <si>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</si>
  <si>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</si>
  <si>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</si>
  <si>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</si>
  <si>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</si>
  <si>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</si>
  <si>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</si>
  <si>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</si>
  <si>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</si>
  <si>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</si>
  <si>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</si>
  <si>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</si>
  <si>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</si>
  <si>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</si>
  <si>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BCM per Year</t>
  </si>
  <si>
    <t>GONE GREEN</t>
  </si>
  <si>
    <t>As % Demand</t>
  </si>
  <si>
    <t>FUTURE ENERGY SCENARIOS - GAS SUPPLY MIX</t>
  </si>
  <si>
    <t>SLOW PROGRESSION</t>
  </si>
  <si>
    <t>NO PROGRESSION</t>
  </si>
  <si>
    <t>CONSUMER POWER</t>
  </si>
  <si>
    <t>SUMMARY</t>
  </si>
  <si>
    <t>Bio-methane/syn</t>
  </si>
  <si>
    <t>(BCM/Yr)</t>
  </si>
  <si>
    <t>(% Demand)</t>
  </si>
  <si>
    <t>Shale Gas</t>
  </si>
  <si>
    <t>£2m</t>
  </si>
  <si>
    <t>PROPANE SAVINGS (£m 2016-17 prices)</t>
  </si>
  <si>
    <t>p/kWh propane</t>
  </si>
  <si>
    <t>Nat gas</t>
  </si>
  <si>
    <t>LPG</t>
  </si>
  <si>
    <r>
      <rPr>
        <sz val="11"/>
        <color rgb="FFFF0000"/>
        <rFont val="Calibri"/>
        <family val="2"/>
        <scheme val="minor"/>
      </rPr>
      <t>RED</t>
    </r>
    <r>
      <rPr>
        <sz val="11"/>
        <color theme="1"/>
        <rFont val="Calibri"/>
        <family val="2"/>
        <scheme val="minor"/>
      </rPr>
      <t xml:space="preserve"> data is copied from previous table and then linear interpoloation for the intervening years</t>
    </r>
  </si>
  <si>
    <t>Biomethane</t>
  </si>
  <si>
    <t>Carbon saving (in tonnes) - propane removed but natural gas added to compensate</t>
  </si>
  <si>
    <t>Propane Price</t>
  </si>
  <si>
    <t>Interpolated carbon benefit</t>
  </si>
  <si>
    <t>Cumulative carbon benefit</t>
  </si>
  <si>
    <t>BQ</t>
  </si>
  <si>
    <t>CA</t>
  </si>
  <si>
    <t>CK</t>
  </si>
  <si>
    <t>Cumulative carbon benefit (tCO2e)</t>
  </si>
  <si>
    <t>Cumulative carbon benefit (mtCO2e)</t>
  </si>
  <si>
    <t>Totals</t>
  </si>
  <si>
    <r>
      <t>Carbon emissions from DUKES (kg(CO</t>
    </r>
    <r>
      <rPr>
        <b/>
        <vertAlign val="subscript"/>
        <sz val="11"/>
        <color rgb="FFFF0000"/>
        <rFont val="Calibri"/>
        <family val="2"/>
        <scheme val="minor"/>
      </rPr>
      <t>2</t>
    </r>
    <r>
      <rPr>
        <b/>
        <sz val="11"/>
        <color rgb="FFFF0000"/>
        <rFont val="Calibri"/>
        <family val="2"/>
        <scheme val="minor"/>
      </rPr>
      <t>)/kWh)</t>
    </r>
  </si>
  <si>
    <t>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</si>
</sst>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%"/>
    <numFmt numFmtId="165" formatCode="0.0"/>
    <numFmt numFmtId="166" formatCode="&quot;£&quot;#,##0.0;[Red]\-&quot;£&quot;#,##0.0;\-"/>
    <numFmt numFmtId="167" formatCode="_-* #,##0_-;\-* #,##0_-;_-* &quot;-&quot;??_-;_-@_-"/>
    <numFmt numFmtId="168" formatCode="_-* #,##0.000_-;\-* #,##0.0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thin">
        <color indexed="64"/>
      </top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thin">
        <color indexed="64"/>
      </top>
      <bottom style="medium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/>
      <top/>
      <bottom/>
      <diagonal/>
    </border>
    <border>
      <left/>
      <right style="thick">
        <color rgb="FFC00000"/>
      </right>
      <top/>
      <bottom/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4">
    <xf numFmtId="0" fontId="0" fillId="0" borderId="0" xfId="0"/>
    <xf numFmtId="0" fontId="1" fillId="0" borderId="1" xfId="0" applyFont="1" applyBorder="1"/>
    <xf numFmtId="0" fontId="1" fillId="0" borderId="2" xfId="0" applyFont="1" applyFill="1" applyBorder="1"/>
    <xf numFmtId="0" fontId="1" fillId="0" borderId="2" xfId="0" applyFont="1" applyBorder="1"/>
    <xf numFmtId="1" fontId="2" fillId="2" borderId="2" xfId="0" applyNumberFormat="1" applyFont="1" applyFill="1" applyBorder="1"/>
    <xf numFmtId="9" fontId="2" fillId="2" borderId="2" xfId="0" applyNumberFormat="1" applyFont="1" applyFill="1" applyBorder="1"/>
    <xf numFmtId="9" fontId="0" fillId="0" borderId="2" xfId="2" applyFont="1" applyBorder="1"/>
    <xf numFmtId="0" fontId="0" fillId="0" borderId="2" xfId="0" applyFont="1" applyBorder="1"/>
    <xf numFmtId="0" fontId="3" fillId="0" borderId="0" xfId="0" applyFont="1"/>
    <xf numFmtId="0" fontId="1" fillId="0" borderId="2" xfId="0" applyFont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164" fontId="0" fillId="0" borderId="2" xfId="1" applyNumberFormat="1" applyFont="1" applyBorder="1"/>
    <xf numFmtId="164" fontId="0" fillId="0" borderId="2" xfId="0" applyNumberFormat="1" applyBorder="1"/>
    <xf numFmtId="0" fontId="4" fillId="0" borderId="1" xfId="0" applyFont="1" applyFill="1" applyBorder="1" applyAlignment="1">
      <alignment horizontal="right"/>
    </xf>
    <xf numFmtId="9" fontId="0" fillId="0" borderId="1" xfId="2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4" fillId="0" borderId="3" xfId="0" applyFont="1" applyFill="1" applyBorder="1" applyAlignment="1">
      <alignment horizontal="right"/>
    </xf>
    <xf numFmtId="9" fontId="0" fillId="0" borderId="3" xfId="2" applyFont="1" applyBorder="1"/>
    <xf numFmtId="164" fontId="0" fillId="0" borderId="3" xfId="1" applyNumberFormat="1" applyFont="1" applyBorder="1"/>
    <xf numFmtId="164" fontId="0" fillId="0" borderId="3" xfId="0" applyNumberFormat="1" applyBorder="1"/>
    <xf numFmtId="0" fontId="4" fillId="3" borderId="7" xfId="0" applyFont="1" applyFill="1" applyBorder="1" applyAlignment="1">
      <alignment horizontal="right"/>
    </xf>
    <xf numFmtId="9" fontId="0" fillId="0" borderId="8" xfId="2" applyFont="1" applyBorder="1"/>
    <xf numFmtId="0" fontId="0" fillId="0" borderId="8" xfId="0" applyBorder="1"/>
    <xf numFmtId="0" fontId="4" fillId="3" borderId="8" xfId="0" applyFont="1" applyFill="1" applyBorder="1" applyAlignment="1">
      <alignment horizontal="right"/>
    </xf>
    <xf numFmtId="164" fontId="0" fillId="0" borderId="8" xfId="1" applyNumberFormat="1" applyFont="1" applyBorder="1"/>
    <xf numFmtId="164" fontId="0" fillId="0" borderId="9" xfId="0" applyNumberFormat="1" applyBorder="1"/>
    <xf numFmtId="0" fontId="5" fillId="0" borderId="0" xfId="0" applyFont="1"/>
    <xf numFmtId="0" fontId="1" fillId="4" borderId="2" xfId="0" applyFont="1" applyFill="1" applyBorder="1"/>
    <xf numFmtId="164" fontId="0" fillId="4" borderId="2" xfId="1" applyNumberFormat="1" applyFont="1" applyFill="1" applyBorder="1"/>
    <xf numFmtId="164" fontId="0" fillId="4" borderId="1" xfId="1" applyNumberFormat="1" applyFont="1" applyFill="1" applyBorder="1"/>
    <xf numFmtId="164" fontId="0" fillId="4" borderId="8" xfId="1" applyNumberFormat="1" applyFont="1" applyFill="1" applyBorder="1"/>
    <xf numFmtId="164" fontId="0" fillId="4" borderId="3" xfId="1" applyNumberFormat="1" applyFont="1" applyFill="1" applyBorder="1"/>
    <xf numFmtId="0" fontId="1" fillId="5" borderId="2" xfId="0" applyFont="1" applyFill="1" applyBorder="1"/>
    <xf numFmtId="164" fontId="0" fillId="5" borderId="2" xfId="1" applyNumberFormat="1" applyFont="1" applyFill="1" applyBorder="1"/>
    <xf numFmtId="164" fontId="0" fillId="5" borderId="1" xfId="1" applyNumberFormat="1" applyFont="1" applyFill="1" applyBorder="1"/>
    <xf numFmtId="164" fontId="0" fillId="5" borderId="8" xfId="1" applyNumberFormat="1" applyFont="1" applyFill="1" applyBorder="1"/>
    <xf numFmtId="164" fontId="0" fillId="5" borderId="3" xfId="1" applyNumberFormat="1" applyFont="1" applyFill="1" applyBorder="1"/>
    <xf numFmtId="0" fontId="1" fillId="4" borderId="1" xfId="0" applyFont="1" applyFill="1" applyBorder="1"/>
    <xf numFmtId="1" fontId="2" fillId="4" borderId="2" xfId="0" applyNumberFormat="1" applyFont="1" applyFill="1" applyBorder="1"/>
    <xf numFmtId="0" fontId="1" fillId="5" borderId="1" xfId="0" applyFont="1" applyFill="1" applyBorder="1"/>
    <xf numFmtId="1" fontId="2" fillId="5" borderId="2" xfId="0" applyNumberFormat="1" applyFont="1" applyFill="1" applyBorder="1"/>
    <xf numFmtId="165" fontId="1" fillId="0" borderId="2" xfId="0" applyNumberFormat="1" applyFont="1" applyBorder="1"/>
    <xf numFmtId="165" fontId="1" fillId="0" borderId="1" xfId="0" applyNumberFormat="1" applyFont="1" applyBorder="1"/>
    <xf numFmtId="165" fontId="1" fillId="0" borderId="8" xfId="0" applyNumberFormat="1" applyFont="1" applyBorder="1"/>
    <xf numFmtId="165" fontId="1" fillId="0" borderId="3" xfId="0" applyNumberFormat="1" applyFont="1" applyBorder="1"/>
    <xf numFmtId="165" fontId="1" fillId="4" borderId="2" xfId="0" applyNumberFormat="1" applyFont="1" applyFill="1" applyBorder="1"/>
    <xf numFmtId="165" fontId="1" fillId="4" borderId="1" xfId="0" applyNumberFormat="1" applyFont="1" applyFill="1" applyBorder="1"/>
    <xf numFmtId="165" fontId="1" fillId="4" borderId="8" xfId="0" applyNumberFormat="1" applyFont="1" applyFill="1" applyBorder="1"/>
    <xf numFmtId="165" fontId="1" fillId="4" borderId="3" xfId="0" applyNumberFormat="1" applyFont="1" applyFill="1" applyBorder="1"/>
    <xf numFmtId="165" fontId="1" fillId="5" borderId="2" xfId="0" applyNumberFormat="1" applyFont="1" applyFill="1" applyBorder="1"/>
    <xf numFmtId="165" fontId="1" fillId="5" borderId="1" xfId="0" applyNumberFormat="1" applyFont="1" applyFill="1" applyBorder="1"/>
    <xf numFmtId="165" fontId="1" fillId="5" borderId="8" xfId="0" applyNumberFormat="1" applyFont="1" applyFill="1" applyBorder="1"/>
    <xf numFmtId="165" fontId="1" fillId="5" borderId="3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/>
    <xf numFmtId="0" fontId="4" fillId="3" borderId="2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3" fillId="3" borderId="2" xfId="0" applyFont="1" applyFill="1" applyBorder="1"/>
    <xf numFmtId="0" fontId="0" fillId="0" borderId="13" xfId="0" applyBorder="1"/>
    <xf numFmtId="165" fontId="0" fillId="0" borderId="14" xfId="0" applyNumberFormat="1" applyBorder="1"/>
    <xf numFmtId="165" fontId="0" fillId="0" borderId="15" xfId="0" applyNumberFormat="1" applyBorder="1"/>
    <xf numFmtId="0" fontId="0" fillId="0" borderId="17" xfId="0" applyBorder="1"/>
    <xf numFmtId="164" fontId="0" fillId="0" borderId="18" xfId="1" applyNumberFormat="1" applyFont="1" applyBorder="1"/>
    <xf numFmtId="164" fontId="0" fillId="0" borderId="19" xfId="1" applyNumberFormat="1" applyFont="1" applyBorder="1"/>
    <xf numFmtId="0" fontId="6" fillId="3" borderId="20" xfId="0" applyFont="1" applyFill="1" applyBorder="1" applyAlignment="1">
      <alignment horizontal="right"/>
    </xf>
    <xf numFmtId="0" fontId="6" fillId="3" borderId="21" xfId="0" applyFont="1" applyFill="1" applyBorder="1" applyAlignment="1">
      <alignment horizontal="right"/>
    </xf>
    <xf numFmtId="0" fontId="6" fillId="3" borderId="22" xfId="0" applyFont="1" applyFill="1" applyBorder="1" applyAlignment="1">
      <alignment horizontal="right"/>
    </xf>
    <xf numFmtId="10" fontId="0" fillId="0" borderId="0" xfId="0" applyNumberFormat="1"/>
    <xf numFmtId="0" fontId="6" fillId="3" borderId="20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3" borderId="22" xfId="0" applyFont="1" applyFill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6" fontId="0" fillId="0" borderId="19" xfId="0" applyNumberFormat="1" applyBorder="1" applyAlignment="1">
      <alignment horizontal="center"/>
    </xf>
    <xf numFmtId="0" fontId="0" fillId="0" borderId="26" xfId="0" applyBorder="1"/>
    <xf numFmtId="0" fontId="0" fillId="0" borderId="11" xfId="0" applyBorder="1"/>
    <xf numFmtId="0" fontId="0" fillId="0" borderId="27" xfId="0" applyBorder="1"/>
    <xf numFmtId="166" fontId="0" fillId="0" borderId="28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29" xfId="0" applyNumberFormat="1" applyBorder="1" applyAlignment="1">
      <alignment horizontal="center"/>
    </xf>
    <xf numFmtId="166" fontId="3" fillId="0" borderId="20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center"/>
    </xf>
    <xf numFmtId="166" fontId="3" fillId="0" borderId="22" xfId="0" applyNumberFormat="1" applyFont="1" applyBorder="1" applyAlignment="1">
      <alignment horizontal="center"/>
    </xf>
    <xf numFmtId="2" fontId="0" fillId="0" borderId="0" xfId="0" applyNumberFormat="1" applyBorder="1"/>
    <xf numFmtId="2" fontId="2" fillId="0" borderId="0" xfId="0" applyNumberFormat="1" applyFont="1" applyBorder="1"/>
    <xf numFmtId="0" fontId="8" fillId="0" borderId="0" xfId="0" quotePrefix="1" applyFont="1"/>
    <xf numFmtId="1" fontId="0" fillId="0" borderId="0" xfId="0" applyNumberFormat="1"/>
    <xf numFmtId="1" fontId="0" fillId="0" borderId="0" xfId="0" applyNumberForma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0" fillId="0" borderId="0" xfId="0" applyNumberFormat="1" applyBorder="1"/>
    <xf numFmtId="1" fontId="2" fillId="0" borderId="0" xfId="0" applyNumberFormat="1" applyFont="1" applyBorder="1"/>
    <xf numFmtId="1" fontId="7" fillId="0" borderId="30" xfId="0" applyNumberFormat="1" applyFont="1" applyBorder="1" applyAlignment="1">
      <alignment horizontal="center"/>
    </xf>
    <xf numFmtId="0" fontId="0" fillId="0" borderId="31" xfId="0" applyBorder="1"/>
    <xf numFmtId="0" fontId="1" fillId="4" borderId="5" xfId="0" applyFont="1" applyFill="1" applyBorder="1"/>
    <xf numFmtId="0" fontId="0" fillId="0" borderId="32" xfId="0" applyBorder="1"/>
    <xf numFmtId="0" fontId="1" fillId="5" borderId="6" xfId="0" applyFont="1" applyFill="1" applyBorder="1"/>
    <xf numFmtId="0" fontId="6" fillId="3" borderId="34" xfId="0" applyFont="1" applyFill="1" applyBorder="1" applyAlignment="1">
      <alignment horizontal="right"/>
    </xf>
    <xf numFmtId="1" fontId="3" fillId="0" borderId="35" xfId="0" applyNumberFormat="1" applyFont="1" applyBorder="1"/>
    <xf numFmtId="0" fontId="6" fillId="3" borderId="30" xfId="0" applyFont="1" applyFill="1" applyBorder="1" applyAlignment="1">
      <alignment horizontal="right"/>
    </xf>
    <xf numFmtId="2" fontId="2" fillId="0" borderId="31" xfId="0" applyNumberFormat="1" applyFont="1" applyBorder="1"/>
    <xf numFmtId="1" fontId="2" fillId="0" borderId="32" xfId="0" applyNumberFormat="1" applyFont="1" applyBorder="1" applyAlignment="1">
      <alignment horizontal="center"/>
    </xf>
    <xf numFmtId="1" fontId="2" fillId="0" borderId="32" xfId="0" applyNumberFormat="1" applyFont="1" applyBorder="1"/>
    <xf numFmtId="1" fontId="2" fillId="0" borderId="36" xfId="0" applyNumberFormat="1" applyFont="1" applyBorder="1" applyAlignment="1">
      <alignment horizontal="center"/>
    </xf>
    <xf numFmtId="1" fontId="3" fillId="0" borderId="33" xfId="0" applyNumberFormat="1" applyFont="1" applyBorder="1"/>
    <xf numFmtId="1" fontId="3" fillId="0" borderId="37" xfId="0" applyNumberFormat="1" applyFont="1" applyBorder="1"/>
    <xf numFmtId="0" fontId="6" fillId="3" borderId="33" xfId="0" applyFont="1" applyFill="1" applyBorder="1" applyAlignment="1">
      <alignment horizontal="right"/>
    </xf>
    <xf numFmtId="0" fontId="6" fillId="3" borderId="37" xfId="0" applyFont="1" applyFill="1" applyBorder="1" applyAlignment="1">
      <alignment horizontal="right"/>
    </xf>
    <xf numFmtId="0" fontId="6" fillId="3" borderId="35" xfId="0" applyFont="1" applyFill="1" applyBorder="1" applyAlignment="1">
      <alignment horizontal="right"/>
    </xf>
    <xf numFmtId="1" fontId="7" fillId="0" borderId="38" xfId="0" applyNumberFormat="1" applyFont="1" applyBorder="1" applyAlignment="1">
      <alignment horizontal="center"/>
    </xf>
    <xf numFmtId="0" fontId="0" fillId="0" borderId="0" xfId="0" applyBorder="1"/>
    <xf numFmtId="1" fontId="7" fillId="0" borderId="0" xfId="0" applyNumberFormat="1" applyFont="1" applyBorder="1" applyAlignment="1">
      <alignment horizontal="center"/>
    </xf>
    <xf numFmtId="0" fontId="7" fillId="0" borderId="0" xfId="0" applyFont="1"/>
    <xf numFmtId="0" fontId="6" fillId="3" borderId="30" xfId="0" applyFont="1" applyFill="1" applyBorder="1" applyAlignment="1">
      <alignment horizontal="center"/>
    </xf>
    <xf numFmtId="2" fontId="0" fillId="0" borderId="31" xfId="0" applyNumberFormat="1" applyBorder="1"/>
    <xf numFmtId="1" fontId="7" fillId="0" borderId="39" xfId="0" applyNumberFormat="1" applyFont="1" applyBorder="1" applyAlignment="1">
      <alignment horizontal="left"/>
    </xf>
    <xf numFmtId="43" fontId="0" fillId="0" borderId="32" xfId="3" applyFont="1" applyBorder="1" applyAlignment="1">
      <alignment horizontal="right"/>
    </xf>
    <xf numFmtId="43" fontId="0" fillId="0" borderId="36" xfId="3" applyFont="1" applyBorder="1" applyAlignment="1">
      <alignment horizontal="right"/>
    </xf>
    <xf numFmtId="43" fontId="3" fillId="0" borderId="20" xfId="3" applyFont="1" applyBorder="1" applyAlignment="1">
      <alignment horizontal="right"/>
    </xf>
    <xf numFmtId="43" fontId="3" fillId="0" borderId="21" xfId="3" applyFont="1" applyBorder="1" applyAlignment="1">
      <alignment horizontal="right"/>
    </xf>
    <xf numFmtId="43" fontId="3" fillId="0" borderId="22" xfId="3" applyFont="1" applyBorder="1" applyAlignment="1">
      <alignment horizontal="right"/>
    </xf>
    <xf numFmtId="43" fontId="0" fillId="0" borderId="31" xfId="3" applyFont="1" applyBorder="1" applyAlignment="1">
      <alignment horizontal="right"/>
    </xf>
    <xf numFmtId="0" fontId="9" fillId="0" borderId="0" xfId="0" applyFont="1" applyAlignment="1">
      <alignment horizontal="center"/>
    </xf>
    <xf numFmtId="167" fontId="0" fillId="0" borderId="40" xfId="3" applyNumberFormat="1" applyFont="1" applyBorder="1"/>
    <xf numFmtId="167" fontId="0" fillId="0" borderId="14" xfId="3" applyNumberFormat="1" applyFont="1" applyBorder="1"/>
    <xf numFmtId="167" fontId="0" fillId="0" borderId="15" xfId="3" applyNumberFormat="1" applyFont="1" applyBorder="1"/>
    <xf numFmtId="167" fontId="0" fillId="0" borderId="23" xfId="3" applyNumberFormat="1" applyFont="1" applyBorder="1"/>
    <xf numFmtId="167" fontId="0" fillId="0" borderId="2" xfId="3" applyNumberFormat="1" applyFont="1" applyBorder="1"/>
    <xf numFmtId="167" fontId="0" fillId="0" borderId="24" xfId="3" applyNumberFormat="1" applyFont="1" applyBorder="1"/>
    <xf numFmtId="167" fontId="0" fillId="0" borderId="25" xfId="3" applyNumberFormat="1" applyFont="1" applyBorder="1"/>
    <xf numFmtId="167" fontId="0" fillId="0" borderId="18" xfId="3" applyNumberFormat="1" applyFont="1" applyBorder="1"/>
    <xf numFmtId="167" fontId="0" fillId="0" borderId="19" xfId="3" applyNumberFormat="1" applyFont="1" applyBorder="1"/>
    <xf numFmtId="1" fontId="7" fillId="0" borderId="0" xfId="0" applyNumberFormat="1" applyFont="1" applyBorder="1" applyAlignment="1">
      <alignment horizontal="left"/>
    </xf>
    <xf numFmtId="0" fontId="1" fillId="4" borderId="4" xfId="0" applyFont="1" applyFill="1" applyBorder="1"/>
    <xf numFmtId="168" fontId="0" fillId="0" borderId="23" xfId="3" applyNumberFormat="1" applyFont="1" applyBorder="1"/>
    <xf numFmtId="168" fontId="0" fillId="0" borderId="2" xfId="3" applyNumberFormat="1" applyFont="1" applyBorder="1"/>
    <xf numFmtId="168" fontId="0" fillId="0" borderId="24" xfId="3" applyNumberFormat="1" applyFont="1" applyBorder="1"/>
    <xf numFmtId="168" fontId="0" fillId="0" borderId="25" xfId="3" applyNumberFormat="1" applyFont="1" applyBorder="1"/>
    <xf numFmtId="168" fontId="0" fillId="0" borderId="18" xfId="3" applyNumberFormat="1" applyFont="1" applyBorder="1"/>
    <xf numFmtId="168" fontId="0" fillId="0" borderId="19" xfId="3" applyNumberFormat="1" applyFont="1" applyBorder="1"/>
    <xf numFmtId="168" fontId="0" fillId="0" borderId="40" xfId="3" applyNumberFormat="1" applyFont="1" applyBorder="1"/>
    <xf numFmtId="168" fontId="0" fillId="0" borderId="14" xfId="3" applyNumberFormat="1" applyFont="1" applyBorder="1"/>
    <xf numFmtId="168" fontId="0" fillId="0" borderId="15" xfId="3" applyNumberFormat="1" applyFont="1" applyBorder="1"/>
    <xf numFmtId="0" fontId="0" fillId="0" borderId="41" xfId="0" applyBorder="1"/>
    <xf numFmtId="0" fontId="1" fillId="4" borderId="42" xfId="0" applyFont="1" applyFill="1" applyBorder="1"/>
    <xf numFmtId="0" fontId="1" fillId="5" borderId="43" xfId="0" applyFont="1" applyFill="1" applyBorder="1"/>
    <xf numFmtId="0" fontId="2" fillId="6" borderId="45" xfId="0" applyFont="1" applyFill="1" applyBorder="1"/>
    <xf numFmtId="0" fontId="2" fillId="6" borderId="46" xfId="0" applyFont="1" applyFill="1" applyBorder="1"/>
    <xf numFmtId="0" fontId="2" fillId="6" borderId="0" xfId="0" applyFont="1" applyFill="1" applyBorder="1"/>
    <xf numFmtId="0" fontId="2" fillId="6" borderId="48" xfId="0" applyFont="1" applyFill="1" applyBorder="1"/>
    <xf numFmtId="0" fontId="2" fillId="6" borderId="47" xfId="0" applyFont="1" applyFill="1" applyBorder="1"/>
    <xf numFmtId="0" fontId="2" fillId="6" borderId="49" xfId="0" applyFont="1" applyFill="1" applyBorder="1"/>
    <xf numFmtId="0" fontId="2" fillId="6" borderId="50" xfId="0" applyFont="1" applyFill="1" applyBorder="1"/>
    <xf numFmtId="0" fontId="2" fillId="6" borderId="51" xfId="0" applyFont="1" applyFill="1" applyBorder="1"/>
    <xf numFmtId="0" fontId="7" fillId="6" borderId="45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6" borderId="44" xfId="0" applyFont="1" applyFill="1" applyBorder="1" applyAlignment="1">
      <alignment wrapText="1"/>
    </xf>
    <xf numFmtId="0" fontId="7" fillId="6" borderId="45" xfId="0" applyFont="1" applyFill="1" applyBorder="1" applyAlignment="1">
      <alignment wrapText="1"/>
    </xf>
    <xf numFmtId="0" fontId="7" fillId="6" borderId="47" xfId="0" applyFont="1" applyFill="1" applyBorder="1" applyAlignment="1">
      <alignment wrapText="1"/>
    </xf>
    <xf numFmtId="0" fontId="7" fillId="6" borderId="0" xfId="0" applyFont="1" applyFill="1" applyBorder="1" applyAlignment="1">
      <alignment wrapText="1"/>
    </xf>
    <xf numFmtId="0" fontId="0" fillId="4" borderId="12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</cellXfs>
  <cellStyles count="4">
    <cellStyle name="Comma" xfId="3" builtinId="3"/>
    <cellStyle name="Normal" xfId="0" builtinId="0"/>
    <cellStyle name="Percent" xfId="1" builtinId="5"/>
    <cellStyle name="Percent 8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Y94"/>
  <sheetViews>
    <sheetView tabSelected="1" workbookViewId="0">
      <pane xSplit="2" topLeftCell="S1" activePane="topRight" state="frozen"/>
      <selection pane="topRight" activeCell="AG15" sqref="AG15"/>
    </sheetView>
  </sheetViews>
  <sheetFormatPr defaultRowHeight="15" x14ac:dyDescent="0.25"/>
  <cols>
    <col min="1" max="1" width="3.140625" customWidth="1"/>
    <col min="2" max="2" width="20.140625" customWidth="1"/>
    <col min="3" max="18" width="0" hidden="1" customWidth="1"/>
    <col min="20" max="22" width="0" hidden="1" customWidth="1"/>
    <col min="24" max="32" width="0" hidden="1" customWidth="1"/>
    <col min="34" max="42" width="0" hidden="1" customWidth="1"/>
    <col min="45" max="45" width="13.7109375" customWidth="1"/>
    <col min="46" max="47" width="18.42578125" customWidth="1"/>
    <col min="52" max="52" width="12.28515625" customWidth="1"/>
    <col min="53" max="55" width="10.5703125" customWidth="1"/>
    <col min="57" max="61" width="12" customWidth="1"/>
    <col min="63" max="63" width="13.85546875" customWidth="1"/>
    <col min="64" max="64" width="16.28515625" customWidth="1"/>
    <col min="66" max="99" width="9.28515625" customWidth="1"/>
  </cols>
  <sheetData>
    <row r="2" spans="2:99" ht="26.25" x14ac:dyDescent="0.4">
      <c r="B2" s="27" t="s">
        <v>27</v>
      </c>
      <c r="BA2" s="70">
        <v>2.5000000000000001E-3</v>
      </c>
      <c r="BB2" s="54" t="s">
        <v>36</v>
      </c>
    </row>
    <row r="3" spans="2:99" x14ac:dyDescent="0.25">
      <c r="AV3" s="55"/>
      <c r="AW3" s="55"/>
    </row>
    <row r="4" spans="2:99" x14ac:dyDescent="0.25">
      <c r="B4" s="8" t="s">
        <v>25</v>
      </c>
      <c r="AS4" s="55" t="s">
        <v>31</v>
      </c>
      <c r="BA4" s="55" t="s">
        <v>37</v>
      </c>
      <c r="BE4" s="8" t="s">
        <v>43</v>
      </c>
      <c r="BK4" s="91"/>
    </row>
    <row r="5" spans="2:99" ht="13.15" customHeight="1" thickBot="1" x14ac:dyDescent="0.3">
      <c r="BM5" t="s">
        <v>41</v>
      </c>
    </row>
    <row r="6" spans="2:99" ht="15.75" thickBot="1" x14ac:dyDescent="0.3">
      <c r="B6" s="60" t="s">
        <v>24</v>
      </c>
      <c r="C6" s="57" t="s">
        <v>9</v>
      </c>
      <c r="D6" s="57" t="s">
        <v>10</v>
      </c>
      <c r="E6" s="57" t="s">
        <v>11</v>
      </c>
      <c r="F6" s="57" t="s">
        <v>12</v>
      </c>
      <c r="G6" s="57" t="s">
        <v>13</v>
      </c>
      <c r="H6" s="57" t="s">
        <v>14</v>
      </c>
      <c r="I6" s="57" t="s">
        <v>15</v>
      </c>
      <c r="J6" s="57" t="s">
        <v>16</v>
      </c>
      <c r="K6" s="57" t="s">
        <v>17</v>
      </c>
      <c r="L6" s="57" t="s">
        <v>18</v>
      </c>
      <c r="M6" s="57" t="s">
        <v>19</v>
      </c>
      <c r="N6" s="57" t="s">
        <v>20</v>
      </c>
      <c r="O6" s="57" t="s">
        <v>21</v>
      </c>
      <c r="P6" s="57" t="s">
        <v>22</v>
      </c>
      <c r="Q6" s="57" t="s">
        <v>23</v>
      </c>
      <c r="R6" s="56">
        <v>2015</v>
      </c>
      <c r="S6" s="56">
        <v>2016</v>
      </c>
      <c r="T6" s="56">
        <v>2017</v>
      </c>
      <c r="U6" s="56">
        <v>2018</v>
      </c>
      <c r="V6" s="58">
        <v>2019</v>
      </c>
      <c r="W6" s="21">
        <v>2020</v>
      </c>
      <c r="X6" s="59">
        <v>2021</v>
      </c>
      <c r="Y6" s="56">
        <v>2022</v>
      </c>
      <c r="Z6" s="56">
        <v>2023</v>
      </c>
      <c r="AA6" s="56">
        <v>2024</v>
      </c>
      <c r="AB6" s="56">
        <v>2025</v>
      </c>
      <c r="AC6" s="56">
        <v>2026</v>
      </c>
      <c r="AD6" s="56">
        <v>2027</v>
      </c>
      <c r="AE6" s="56">
        <v>2028</v>
      </c>
      <c r="AF6" s="56">
        <v>2029</v>
      </c>
      <c r="AG6" s="21">
        <v>2030</v>
      </c>
      <c r="AH6" s="56">
        <v>2031</v>
      </c>
      <c r="AI6" s="56">
        <v>2032</v>
      </c>
      <c r="AJ6" s="56">
        <v>2033</v>
      </c>
      <c r="AK6" s="56">
        <v>2034</v>
      </c>
      <c r="AL6" s="56">
        <v>2035</v>
      </c>
      <c r="AM6" s="56">
        <v>2036</v>
      </c>
      <c r="AN6" s="56">
        <v>2037</v>
      </c>
      <c r="AO6" s="56">
        <v>2038</v>
      </c>
      <c r="AP6" s="56">
        <v>2039</v>
      </c>
      <c r="AQ6" s="21">
        <v>2040</v>
      </c>
      <c r="AV6" s="67">
        <v>2020</v>
      </c>
      <c r="AW6" s="68">
        <v>2030</v>
      </c>
      <c r="AX6" s="69">
        <v>2040</v>
      </c>
      <c r="AZ6" s="71">
        <v>2016</v>
      </c>
      <c r="BA6" s="71">
        <v>2020</v>
      </c>
      <c r="BB6" s="72">
        <v>2030</v>
      </c>
      <c r="BC6" s="73">
        <v>2040</v>
      </c>
      <c r="BE6" s="71">
        <v>2016</v>
      </c>
      <c r="BF6" s="71">
        <v>2020</v>
      </c>
      <c r="BG6" s="72">
        <v>2030</v>
      </c>
      <c r="BH6" s="73">
        <v>2040</v>
      </c>
      <c r="BI6" s="118">
        <v>2050</v>
      </c>
      <c r="BK6" s="117" t="s">
        <v>45</v>
      </c>
      <c r="BM6" s="104">
        <v>2016</v>
      </c>
      <c r="BN6" s="111">
        <v>2017</v>
      </c>
      <c r="BO6" s="112">
        <v>2018</v>
      </c>
      <c r="BP6" s="113">
        <v>2019</v>
      </c>
      <c r="BQ6" s="102">
        <v>2020</v>
      </c>
      <c r="BR6" s="111">
        <v>2021</v>
      </c>
      <c r="BS6" s="112">
        <v>2022</v>
      </c>
      <c r="BT6" s="112">
        <v>2023</v>
      </c>
      <c r="BU6" s="112">
        <v>2024</v>
      </c>
      <c r="BV6" s="112">
        <v>2025</v>
      </c>
      <c r="BW6" s="112">
        <v>2026</v>
      </c>
      <c r="BX6" s="112">
        <v>2027</v>
      </c>
      <c r="BY6" s="112">
        <v>2028</v>
      </c>
      <c r="BZ6" s="113">
        <v>2029</v>
      </c>
      <c r="CA6" s="67">
        <v>2030</v>
      </c>
      <c r="CB6" s="111">
        <v>2031</v>
      </c>
      <c r="CC6" s="112">
        <v>2032</v>
      </c>
      <c r="CD6" s="112">
        <v>2033</v>
      </c>
      <c r="CE6" s="112">
        <v>2034</v>
      </c>
      <c r="CF6" s="112">
        <v>2035</v>
      </c>
      <c r="CG6" s="112">
        <v>2036</v>
      </c>
      <c r="CH6" s="112">
        <v>2037</v>
      </c>
      <c r="CI6" s="112">
        <v>2038</v>
      </c>
      <c r="CJ6" s="113">
        <v>2039</v>
      </c>
      <c r="CK6" s="67">
        <v>2040</v>
      </c>
      <c r="CL6" s="111">
        <v>2041</v>
      </c>
      <c r="CM6" s="112">
        <v>2042</v>
      </c>
      <c r="CN6" s="112">
        <v>2043</v>
      </c>
      <c r="CO6" s="112">
        <v>2044</v>
      </c>
      <c r="CP6" s="112">
        <v>2045</v>
      </c>
      <c r="CQ6" s="112">
        <v>2046</v>
      </c>
      <c r="CR6" s="112">
        <v>2047</v>
      </c>
      <c r="CS6" s="112">
        <v>2048</v>
      </c>
      <c r="CT6" s="113">
        <v>2049</v>
      </c>
      <c r="CU6" s="67">
        <v>2050</v>
      </c>
    </row>
    <row r="7" spans="2:99" x14ac:dyDescent="0.25">
      <c r="B7" s="1" t="s">
        <v>0</v>
      </c>
      <c r="C7" s="4">
        <v>94.816000000000003</v>
      </c>
      <c r="D7" s="4">
        <v>95.234999999999999</v>
      </c>
      <c r="E7" s="4">
        <v>92.441999999999993</v>
      </c>
      <c r="F7" s="4">
        <v>93.799000000000007</v>
      </c>
      <c r="G7" s="4">
        <v>90.501999999999995</v>
      </c>
      <c r="H7" s="4">
        <v>82.179000000000002</v>
      </c>
      <c r="I7" s="4">
        <v>74.906999999999996</v>
      </c>
      <c r="J7" s="4">
        <v>66.838999999999999</v>
      </c>
      <c r="K7" s="4">
        <v>63.444000000000003</v>
      </c>
      <c r="L7" s="4">
        <v>54.758000000000003</v>
      </c>
      <c r="M7" s="4">
        <v>52.106999999999999</v>
      </c>
      <c r="N7" s="4">
        <v>40.012999999999998</v>
      </c>
      <c r="O7" s="4">
        <v>33.228000000000002</v>
      </c>
      <c r="P7" s="4">
        <v>32</v>
      </c>
      <c r="Q7" s="4">
        <v>31</v>
      </c>
      <c r="R7" s="4">
        <v>33</v>
      </c>
      <c r="S7" s="42">
        <v>34.731647082134835</v>
      </c>
      <c r="T7" s="42">
        <v>35.878127413073919</v>
      </c>
      <c r="U7" s="42">
        <v>34.035446345062326</v>
      </c>
      <c r="V7" s="43">
        <v>29.947176838199287</v>
      </c>
      <c r="W7" s="44">
        <v>27.125579410685546</v>
      </c>
      <c r="X7" s="45">
        <v>25.749312816414694</v>
      </c>
      <c r="Y7" s="42">
        <v>25.223433294918564</v>
      </c>
      <c r="Z7" s="42">
        <v>24.313740089704108</v>
      </c>
      <c r="AA7" s="42">
        <v>22.849167783026829</v>
      </c>
      <c r="AB7" s="42">
        <v>20.26507122924124</v>
      </c>
      <c r="AC7" s="42">
        <v>18.346714804987307</v>
      </c>
      <c r="AD7" s="42">
        <v>16.075696734926105</v>
      </c>
      <c r="AE7" s="42">
        <v>14.88668457058918</v>
      </c>
      <c r="AF7" s="42">
        <v>13.491954771942527</v>
      </c>
      <c r="AG7" s="44">
        <v>12.111329835712999</v>
      </c>
      <c r="AH7" s="42">
        <v>10.677909229371803</v>
      </c>
      <c r="AI7" s="42">
        <v>9.2529900427632459</v>
      </c>
      <c r="AJ7" s="42">
        <v>7.4617340505813363</v>
      </c>
      <c r="AK7" s="42">
        <v>6.595163524425832</v>
      </c>
      <c r="AL7" s="42">
        <v>5.839412773805555</v>
      </c>
      <c r="AM7" s="42">
        <v>5.0479173776180559</v>
      </c>
      <c r="AN7" s="42">
        <v>4.1810588010972216</v>
      </c>
      <c r="AO7" s="42">
        <v>3.4524225110555555</v>
      </c>
      <c r="AP7" s="42">
        <v>2.8098445066388882</v>
      </c>
      <c r="AQ7" s="44">
        <v>2.2654041875763884</v>
      </c>
      <c r="AS7" s="160" t="s">
        <v>25</v>
      </c>
      <c r="AT7" s="167" t="s">
        <v>35</v>
      </c>
      <c r="AU7" s="61" t="s">
        <v>33</v>
      </c>
      <c r="AV7" s="62">
        <f>W8</f>
        <v>0</v>
      </c>
      <c r="AW7" s="62">
        <f>AG8</f>
        <v>0</v>
      </c>
      <c r="AX7" s="63">
        <f>AQ8</f>
        <v>0</v>
      </c>
      <c r="AZ7" s="80"/>
      <c r="BA7" s="80"/>
      <c r="BB7" s="81"/>
      <c r="BC7" s="82"/>
      <c r="BE7" s="119"/>
      <c r="BF7" s="119"/>
      <c r="BG7" s="119"/>
      <c r="BH7" s="119"/>
      <c r="BI7" s="119"/>
      <c r="BK7" s="160" t="s">
        <v>25</v>
      </c>
      <c r="BL7" s="98"/>
      <c r="BM7" s="105"/>
      <c r="BQ7" s="105"/>
      <c r="CA7" s="105"/>
      <c r="CK7" s="105"/>
      <c r="CL7" s="89"/>
      <c r="CM7" s="89"/>
      <c r="CN7" s="89"/>
      <c r="CO7" s="89"/>
      <c r="CP7" s="89"/>
      <c r="CQ7" s="89"/>
      <c r="CR7" s="89"/>
      <c r="CS7" s="89"/>
      <c r="CT7" s="89"/>
      <c r="CU7" s="105"/>
    </row>
    <row r="8" spans="2:99" ht="15.75" thickBot="1" x14ac:dyDescent="0.3">
      <c r="B8" s="38" t="s">
        <v>1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46">
        <v>0</v>
      </c>
      <c r="T8" s="46">
        <v>0</v>
      </c>
      <c r="U8" s="46">
        <v>0</v>
      </c>
      <c r="V8" s="47">
        <v>0</v>
      </c>
      <c r="W8" s="48">
        <v>0</v>
      </c>
      <c r="X8" s="49">
        <v>0</v>
      </c>
      <c r="Y8" s="46">
        <v>0</v>
      </c>
      <c r="Z8" s="46">
        <v>0</v>
      </c>
      <c r="AA8" s="46">
        <v>0</v>
      </c>
      <c r="AB8" s="46">
        <v>0</v>
      </c>
      <c r="AC8" s="46">
        <v>0</v>
      </c>
      <c r="AD8" s="46">
        <v>0</v>
      </c>
      <c r="AE8" s="46">
        <v>0</v>
      </c>
      <c r="AF8" s="46">
        <v>0</v>
      </c>
      <c r="AG8" s="48">
        <v>0</v>
      </c>
      <c r="AH8" s="46">
        <v>0</v>
      </c>
      <c r="AI8" s="46">
        <v>0</v>
      </c>
      <c r="AJ8" s="46">
        <v>0</v>
      </c>
      <c r="AK8" s="46">
        <v>0</v>
      </c>
      <c r="AL8" s="46">
        <v>0</v>
      </c>
      <c r="AM8" s="46">
        <v>0</v>
      </c>
      <c r="AN8" s="46">
        <v>0</v>
      </c>
      <c r="AO8" s="46">
        <v>0</v>
      </c>
      <c r="AP8" s="46">
        <v>0</v>
      </c>
      <c r="AQ8" s="48">
        <v>0</v>
      </c>
      <c r="AS8" s="161"/>
      <c r="AT8" s="168"/>
      <c r="AU8" s="64" t="s">
        <v>34</v>
      </c>
      <c r="AV8" s="65">
        <f>W19</f>
        <v>0</v>
      </c>
      <c r="AW8" s="65">
        <f>AG19</f>
        <v>0</v>
      </c>
      <c r="AX8" s="66">
        <f>AQ19</f>
        <v>0</v>
      </c>
      <c r="AZ8" s="75"/>
      <c r="BA8" s="75">
        <f>AV8/$BA$2*2</f>
        <v>0</v>
      </c>
      <c r="BB8" s="74">
        <f t="shared" ref="BB8" si="0">AW8/$BA$2*2</f>
        <v>0</v>
      </c>
      <c r="BC8" s="76">
        <f t="shared" ref="BC8" si="1">AX8/$BA$2*2</f>
        <v>0</v>
      </c>
      <c r="BE8" s="121">
        <f>(((AZ8*100))*1000000/$BH$30)*($BF$31-$BF$30)/1000</f>
        <v>0</v>
      </c>
      <c r="BF8" s="121">
        <f>(((BA8*100))*1000000/$BH$30)*($BF$31-$BF$30)/1000</f>
        <v>0</v>
      </c>
      <c r="BG8" s="121">
        <f>(((BB8*100))*1000000/$BH$30)*($BF$31-$BF$30)/1000</f>
        <v>0</v>
      </c>
      <c r="BH8" s="121">
        <f>(((BC8*100))*1000000/$BH$30)*($BF$31-$BF$30)/1000</f>
        <v>0</v>
      </c>
      <c r="BI8" s="121">
        <f>BH8</f>
        <v>0</v>
      </c>
      <c r="BK8" s="161"/>
      <c r="BL8" s="99" t="s">
        <v>1</v>
      </c>
      <c r="BM8" s="106">
        <f>BE8</f>
        <v>0</v>
      </c>
      <c r="BN8" s="92">
        <f>((($BQ8-$BM8)/($BQ$6-$BM$6))*(BN$6-$BM$6))+$BQ8</f>
        <v>0</v>
      </c>
      <c r="BO8" s="92">
        <f t="shared" ref="BO8:BP8" si="2">((($BQ8-$BM8)/($BQ$6-$BM$6))*(BO$6-$BM$6))+$BQ8</f>
        <v>0</v>
      </c>
      <c r="BP8" s="92">
        <f t="shared" si="2"/>
        <v>0</v>
      </c>
      <c r="BQ8" s="106">
        <f>BF8</f>
        <v>0</v>
      </c>
      <c r="BR8" s="92">
        <f>((($CA8-$BQ8)/($CA$6-$BQ$6))*(BR$6-$BQ$6))+$BQ8</f>
        <v>0</v>
      </c>
      <c r="BS8" s="92">
        <f t="shared" ref="BS8:BZ8" si="3">((($CA8-$BQ8)/($CA$6-$BQ$6))*(BS$6-$BQ$6))+$BQ8</f>
        <v>0</v>
      </c>
      <c r="BT8" s="92">
        <f t="shared" si="3"/>
        <v>0</v>
      </c>
      <c r="BU8" s="92">
        <f t="shared" si="3"/>
        <v>0</v>
      </c>
      <c r="BV8" s="92">
        <f t="shared" si="3"/>
        <v>0</v>
      </c>
      <c r="BW8" s="92">
        <f t="shared" si="3"/>
        <v>0</v>
      </c>
      <c r="BX8" s="92">
        <f t="shared" si="3"/>
        <v>0</v>
      </c>
      <c r="BY8" s="92">
        <f t="shared" si="3"/>
        <v>0</v>
      </c>
      <c r="BZ8" s="92">
        <f t="shared" si="3"/>
        <v>0</v>
      </c>
      <c r="CA8" s="106">
        <f>BG8</f>
        <v>0</v>
      </c>
      <c r="CB8" s="92">
        <f>((($CK8-$CA8)/($CK$6-$CA$6))*(CB$6-$CA$6))+$CA8</f>
        <v>0</v>
      </c>
      <c r="CC8" s="92">
        <f t="shared" ref="CC8:CJ10" si="4">((($CK8-$CA8)/($CK$6-$CA$6))*(CC$6-$CA$6))+$CA8</f>
        <v>0</v>
      </c>
      <c r="CD8" s="92">
        <f t="shared" si="4"/>
        <v>0</v>
      </c>
      <c r="CE8" s="92">
        <f t="shared" si="4"/>
        <v>0</v>
      </c>
      <c r="CF8" s="92">
        <f t="shared" si="4"/>
        <v>0</v>
      </c>
      <c r="CG8" s="92">
        <f t="shared" si="4"/>
        <v>0</v>
      </c>
      <c r="CH8" s="92">
        <f t="shared" si="4"/>
        <v>0</v>
      </c>
      <c r="CI8" s="92">
        <f t="shared" si="4"/>
        <v>0</v>
      </c>
      <c r="CJ8" s="92">
        <f t="shared" si="4"/>
        <v>0</v>
      </c>
      <c r="CK8" s="106">
        <f>BH8</f>
        <v>0</v>
      </c>
      <c r="CL8" s="93">
        <v>0</v>
      </c>
      <c r="CM8" s="93">
        <v>0</v>
      </c>
      <c r="CN8" s="93">
        <v>0</v>
      </c>
      <c r="CO8" s="93">
        <v>0</v>
      </c>
      <c r="CP8" s="93">
        <v>0</v>
      </c>
      <c r="CQ8" s="93">
        <v>0</v>
      </c>
      <c r="CR8" s="93">
        <v>0</v>
      </c>
      <c r="CS8" s="93">
        <v>0</v>
      </c>
      <c r="CT8" s="93">
        <v>0</v>
      </c>
      <c r="CU8" s="106">
        <f>BI8</f>
        <v>0</v>
      </c>
    </row>
    <row r="9" spans="2:99" x14ac:dyDescent="0.25">
      <c r="B9" s="40" t="s">
        <v>2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50">
        <v>0.24668557741540589</v>
      </c>
      <c r="T9" s="50">
        <v>0.36824509688878065</v>
      </c>
      <c r="U9" s="50">
        <v>0.47612979662132932</v>
      </c>
      <c r="V9" s="51">
        <v>0.59966354374287489</v>
      </c>
      <c r="W9" s="52">
        <v>0.74374413069742196</v>
      </c>
      <c r="X9" s="53">
        <v>0.88493377139923468</v>
      </c>
      <c r="Y9" s="50">
        <v>1.0355396118800058</v>
      </c>
      <c r="Z9" s="50">
        <v>1.1930594744382468</v>
      </c>
      <c r="AA9" s="50">
        <v>1.3838995574291233</v>
      </c>
      <c r="AB9" s="50">
        <v>1.6766268100740394</v>
      </c>
      <c r="AC9" s="50">
        <v>1.9808766628652663</v>
      </c>
      <c r="AD9" s="50">
        <v>2.3765197009686152</v>
      </c>
      <c r="AE9" s="50">
        <v>2.7610162938974336</v>
      </c>
      <c r="AF9" s="50">
        <v>3.0319852505414993</v>
      </c>
      <c r="AG9" s="52">
        <v>3.2873112051078528</v>
      </c>
      <c r="AH9" s="50">
        <v>3.5061843171589322</v>
      </c>
      <c r="AI9" s="50">
        <v>3.6252461603305211</v>
      </c>
      <c r="AJ9" s="50">
        <v>3.7444986219338263</v>
      </c>
      <c r="AK9" s="50">
        <v>3.8639436081531651</v>
      </c>
      <c r="AL9" s="50">
        <v>3.9835830442346958</v>
      </c>
      <c r="AM9" s="50">
        <v>4.033583044234696</v>
      </c>
      <c r="AN9" s="50">
        <v>4.0835830442346959</v>
      </c>
      <c r="AO9" s="50">
        <v>4.1335830442346957</v>
      </c>
      <c r="AP9" s="50">
        <v>4.1835830442346964</v>
      </c>
      <c r="AQ9" s="52">
        <v>4.1835830442346964</v>
      </c>
      <c r="AS9" s="161"/>
      <c r="AT9" s="169" t="s">
        <v>32</v>
      </c>
      <c r="AU9" s="61" t="s">
        <v>33</v>
      </c>
      <c r="AV9" s="62">
        <f>W9</f>
        <v>0.74374413069742196</v>
      </c>
      <c r="AW9" s="62">
        <f>AG9</f>
        <v>3.2873112051078528</v>
      </c>
      <c r="AX9" s="63">
        <f>AQ9</f>
        <v>4.1835830442346964</v>
      </c>
      <c r="AZ9" s="80"/>
      <c r="BA9" s="80"/>
      <c r="BB9" s="81"/>
      <c r="BC9" s="82"/>
      <c r="BE9" s="121"/>
      <c r="BF9" s="121"/>
      <c r="BG9" s="121"/>
      <c r="BH9" s="121"/>
      <c r="BI9" s="121"/>
      <c r="BK9" s="161"/>
      <c r="BL9" s="100"/>
      <c r="BM9" s="107"/>
      <c r="BN9" s="92"/>
      <c r="BO9" s="92"/>
      <c r="BP9" s="92"/>
      <c r="BQ9" s="107"/>
      <c r="BR9" s="92"/>
      <c r="BS9" s="92"/>
      <c r="BT9" s="92"/>
      <c r="BU9" s="92"/>
      <c r="BV9" s="92"/>
      <c r="BW9" s="92"/>
      <c r="BX9" s="92"/>
      <c r="BY9" s="92"/>
      <c r="BZ9" s="92"/>
      <c r="CA9" s="107"/>
      <c r="CB9" s="92"/>
      <c r="CC9" s="92"/>
      <c r="CD9" s="92"/>
      <c r="CE9" s="92"/>
      <c r="CF9" s="92"/>
      <c r="CG9" s="92"/>
      <c r="CH9" s="92"/>
      <c r="CI9" s="92"/>
      <c r="CJ9" s="92"/>
      <c r="CK9" s="107"/>
      <c r="CL9" s="95"/>
      <c r="CM9" s="95"/>
      <c r="CN9" s="95"/>
      <c r="CO9" s="95"/>
      <c r="CP9" s="95"/>
      <c r="CQ9" s="95"/>
      <c r="CR9" s="95"/>
      <c r="CS9" s="95"/>
      <c r="CT9" s="95"/>
      <c r="CU9" s="107"/>
    </row>
    <row r="10" spans="2:99" ht="15.75" thickBot="1" x14ac:dyDescent="0.3">
      <c r="B10" s="1" t="s">
        <v>3</v>
      </c>
      <c r="C10" s="4">
        <v>1.2</v>
      </c>
      <c r="D10" s="4">
        <v>1.375</v>
      </c>
      <c r="E10" s="4">
        <v>3.4289999999999998</v>
      </c>
      <c r="F10" s="4">
        <v>5.1609999999999996</v>
      </c>
      <c r="G10" s="4">
        <v>7.069</v>
      </c>
      <c r="H10" s="4">
        <v>9.2880000000000003</v>
      </c>
      <c r="I10" s="4">
        <v>13.113</v>
      </c>
      <c r="J10" s="4">
        <v>20.085000000000001</v>
      </c>
      <c r="K10" s="4">
        <v>26.189</v>
      </c>
      <c r="L10" s="4">
        <v>23.727</v>
      </c>
      <c r="M10" s="4">
        <v>25.356999999999999</v>
      </c>
      <c r="N10" s="4">
        <v>21.864999999999998</v>
      </c>
      <c r="O10" s="4">
        <v>27.858000000000001</v>
      </c>
      <c r="P10" s="4">
        <v>29</v>
      </c>
      <c r="Q10" s="4">
        <v>25</v>
      </c>
      <c r="R10" s="4">
        <v>29</v>
      </c>
      <c r="S10" s="42">
        <v>29.84363254820224</v>
      </c>
      <c r="T10" s="42">
        <v>27.959287218750003</v>
      </c>
      <c r="U10" s="42">
        <v>27.72348215625</v>
      </c>
      <c r="V10" s="43">
        <v>27.986741906249993</v>
      </c>
      <c r="W10" s="44">
        <v>27.891978031250002</v>
      </c>
      <c r="X10" s="45">
        <v>27.223166999999997</v>
      </c>
      <c r="Y10" s="42">
        <v>26.539965327499999</v>
      </c>
      <c r="Z10" s="42">
        <v>25.966963932599999</v>
      </c>
      <c r="AA10" s="42">
        <v>25.244972889046</v>
      </c>
      <c r="AB10" s="42">
        <v>26.626023614969608</v>
      </c>
      <c r="AC10" s="42">
        <v>25.967349294354726</v>
      </c>
      <c r="AD10" s="42">
        <v>25.529918009182328</v>
      </c>
      <c r="AE10" s="42">
        <v>25.096817510593233</v>
      </c>
      <c r="AF10" s="42">
        <v>25.369561033694424</v>
      </c>
      <c r="AG10" s="44">
        <v>25.299973005308512</v>
      </c>
      <c r="AH10" s="42">
        <v>25.278226680262176</v>
      </c>
      <c r="AI10" s="42">
        <v>25.272629465688357</v>
      </c>
      <c r="AJ10" s="42">
        <v>24.77642200602369</v>
      </c>
      <c r="AK10" s="42">
        <v>24.001703134951359</v>
      </c>
      <c r="AL10" s="42">
        <v>22.811780926442388</v>
      </c>
      <c r="AM10" s="42">
        <v>22.232704935508842</v>
      </c>
      <c r="AN10" s="42">
        <v>22.084023787443577</v>
      </c>
      <c r="AO10" s="42">
        <v>21.585753073820271</v>
      </c>
      <c r="AP10" s="42">
        <v>21.102430481605658</v>
      </c>
      <c r="AQ10" s="44">
        <v>20.633607567157487</v>
      </c>
      <c r="AS10" s="162"/>
      <c r="AT10" s="170"/>
      <c r="AU10" s="64" t="s">
        <v>34</v>
      </c>
      <c r="AV10" s="65">
        <f>W20</f>
        <v>1.1015822158507493E-2</v>
      </c>
      <c r="AW10" s="65">
        <f>AG20</f>
        <v>6.0378254344625286E-2</v>
      </c>
      <c r="AX10" s="66">
        <f>AQ20</f>
        <v>7.1461290328621987E-2</v>
      </c>
      <c r="AZ10" s="83">
        <f>S20/$BA$2*2</f>
        <v>2.3504202898653515</v>
      </c>
      <c r="BA10" s="83">
        <f>AV10/$BA$2*2</f>
        <v>8.8126577268059947</v>
      </c>
      <c r="BB10" s="84">
        <f t="shared" ref="BB10" si="5">AW10/$BA$2*2</f>
        <v>48.302603475700231</v>
      </c>
      <c r="BC10" s="85">
        <f>AX10/$BA$2*2</f>
        <v>57.169032262897588</v>
      </c>
      <c r="BE10" s="122">
        <f>(((AZ10*100))*1000000/$BH$30)*($BF$31-$BF$30)/1000</f>
        <v>3106.2823214079531</v>
      </c>
      <c r="BF10" s="122">
        <f>(((BA10*100))*1000000/$BH$30)*($BF$31-$BF$30)/1000</f>
        <v>11646.684220448449</v>
      </c>
      <c r="BG10" s="122">
        <f>(((BB10*100))*1000000/$BH$30)*($BF$31-$BF$30)/1000</f>
        <v>63836.039835727184</v>
      </c>
      <c r="BH10" s="122">
        <f>(((BC10*100))*1000000/$BH$30)*($BF$31-$BF$30)/1000</f>
        <v>75553.787131582721</v>
      </c>
      <c r="BI10" s="122">
        <f>BH10</f>
        <v>75553.787131582721</v>
      </c>
      <c r="BK10" s="162"/>
      <c r="BL10" s="101" t="s">
        <v>42</v>
      </c>
      <c r="BM10" s="108">
        <f>BE10</f>
        <v>3106.2823214079531</v>
      </c>
      <c r="BN10" s="92">
        <f>((($BQ10-$BM10)/($BQ$6-$BM$6))*(BN$6-$BM$6))+$BM10</f>
        <v>5241.3827961680772</v>
      </c>
      <c r="BO10" s="92">
        <f t="shared" ref="BO10:BP10" si="6">((($BQ10-$BM10)/($BQ$6-$BM$6))*(BO$6-$BM$6))+$BM10</f>
        <v>7376.4832709282018</v>
      </c>
      <c r="BP10" s="92">
        <f t="shared" si="6"/>
        <v>9511.5837456883255</v>
      </c>
      <c r="BQ10" s="106">
        <f>BF10</f>
        <v>11646.684220448449</v>
      </c>
      <c r="BR10" s="92">
        <f>((($CA10-$BQ10)/($CA$6-$BQ$6))*(BR$6-$BQ$6))+$BQ10</f>
        <v>16865.619781976322</v>
      </c>
      <c r="BS10" s="92">
        <f t="shared" ref="BS10:BZ10" si="7">((($CA10-$BQ10)/($CA$6-$BQ$6))*(BS$6-$BQ$6))+$BQ10</f>
        <v>22084.555343504195</v>
      </c>
      <c r="BT10" s="92">
        <f t="shared" si="7"/>
        <v>27303.490905032071</v>
      </c>
      <c r="BU10" s="92">
        <f t="shared" si="7"/>
        <v>32522.426466559944</v>
      </c>
      <c r="BV10" s="92">
        <f t="shared" si="7"/>
        <v>37741.362028087817</v>
      </c>
      <c r="BW10" s="92">
        <f t="shared" si="7"/>
        <v>42960.297589615693</v>
      </c>
      <c r="BX10" s="92">
        <f t="shared" si="7"/>
        <v>48179.233151143562</v>
      </c>
      <c r="BY10" s="92">
        <f t="shared" si="7"/>
        <v>53398.168712671439</v>
      </c>
      <c r="BZ10" s="92">
        <f t="shared" si="7"/>
        <v>58617.104274199315</v>
      </c>
      <c r="CA10" s="106">
        <f>BG10</f>
        <v>63836.039835727184</v>
      </c>
      <c r="CB10" s="92">
        <f>((($CK10-$CA10)/($CK$6-$CA$6))*(CB$6-$CA$6))+$CA10</f>
        <v>65007.814565312736</v>
      </c>
      <c r="CC10" s="92">
        <f t="shared" si="4"/>
        <v>66179.589294898295</v>
      </c>
      <c r="CD10" s="92">
        <f t="shared" si="4"/>
        <v>67351.364024483846</v>
      </c>
      <c r="CE10" s="92">
        <f t="shared" si="4"/>
        <v>68523.138754069398</v>
      </c>
      <c r="CF10" s="92">
        <f t="shared" si="4"/>
        <v>69694.913483654949</v>
      </c>
      <c r="CG10" s="92">
        <f t="shared" si="4"/>
        <v>70866.688213240501</v>
      </c>
      <c r="CH10" s="92">
        <f t="shared" si="4"/>
        <v>72038.462942826067</v>
      </c>
      <c r="CI10" s="92">
        <f t="shared" si="4"/>
        <v>73210.237672411618</v>
      </c>
      <c r="CJ10" s="92">
        <f t="shared" si="4"/>
        <v>74382.01240199717</v>
      </c>
      <c r="CK10" s="106">
        <f>BI10</f>
        <v>75553.787131582721</v>
      </c>
      <c r="CL10" s="93">
        <v>75553.787131582721</v>
      </c>
      <c r="CM10" s="93">
        <v>75553.787131582721</v>
      </c>
      <c r="CN10" s="93">
        <v>75553.787131582721</v>
      </c>
      <c r="CO10" s="93">
        <v>75553.787131582721</v>
      </c>
      <c r="CP10" s="93">
        <v>75553.787131582721</v>
      </c>
      <c r="CQ10" s="93">
        <v>75553.787131582721</v>
      </c>
      <c r="CR10" s="93">
        <v>75553.787131582721</v>
      </c>
      <c r="CS10" s="93">
        <v>75553.787131582721</v>
      </c>
      <c r="CT10" s="93">
        <v>75553.787131582721</v>
      </c>
      <c r="CU10" s="106">
        <f>BI10</f>
        <v>75553.787131582721</v>
      </c>
    </row>
    <row r="11" spans="2:99" ht="15.75" thickBot="1" x14ac:dyDescent="0.3">
      <c r="B11" s="1" t="s">
        <v>4</v>
      </c>
      <c r="C11" s="4">
        <v>0.26100000000000001</v>
      </c>
      <c r="D11" s="4">
        <v>0.36599999999999999</v>
      </c>
      <c r="E11" s="4">
        <v>0.61</v>
      </c>
      <c r="F11" s="4">
        <v>0.59199999999999997</v>
      </c>
      <c r="G11" s="4">
        <v>2.3570000000000002</v>
      </c>
      <c r="H11" s="4">
        <v>2.2269999999999999</v>
      </c>
      <c r="I11" s="4">
        <v>3.6680000000000001</v>
      </c>
      <c r="J11" s="4">
        <v>7.6999999999999993</v>
      </c>
      <c r="K11" s="4">
        <v>9.5569999999999986</v>
      </c>
      <c r="L11" s="4">
        <v>7.2330000000000005</v>
      </c>
      <c r="M11" s="4">
        <v>9.5449999999999999</v>
      </c>
      <c r="N11" s="4">
        <v>6.2640000000000002</v>
      </c>
      <c r="O11" s="4">
        <v>8.0920000000000005</v>
      </c>
      <c r="P11" s="4">
        <v>11</v>
      </c>
      <c r="Q11" s="4">
        <v>7</v>
      </c>
      <c r="R11" s="4">
        <v>3.5</v>
      </c>
      <c r="S11" s="42">
        <v>3.9339441397752841</v>
      </c>
      <c r="T11" s="42">
        <v>2.2601880126250058</v>
      </c>
      <c r="U11" s="42">
        <v>1.4719286119937556</v>
      </c>
      <c r="V11" s="43">
        <v>1.0515821813940678</v>
      </c>
      <c r="W11" s="44">
        <v>0.99900307232436414</v>
      </c>
      <c r="X11" s="45">
        <v>0.9490529187081459</v>
      </c>
      <c r="Y11" s="42">
        <v>0.90160027277273869</v>
      </c>
      <c r="Z11" s="42">
        <v>0.85652025913410157</v>
      </c>
      <c r="AA11" s="42">
        <v>0.81369424617739639</v>
      </c>
      <c r="AB11" s="42">
        <v>0.77300953386852667</v>
      </c>
      <c r="AC11" s="42">
        <v>0.73435905717510008</v>
      </c>
      <c r="AD11" s="42">
        <v>0.69764110431634518</v>
      </c>
      <c r="AE11" s="42">
        <v>0.66275904910052796</v>
      </c>
      <c r="AF11" s="42">
        <v>0.62962109664550159</v>
      </c>
      <c r="AG11" s="44">
        <v>0.59814004181322644</v>
      </c>
      <c r="AH11" s="42">
        <v>0.56823303972256511</v>
      </c>
      <c r="AI11" s="42">
        <v>0.53982138773643684</v>
      </c>
      <c r="AJ11" s="42">
        <v>0.5128303183496149</v>
      </c>
      <c r="AK11" s="42">
        <v>0.48718880243213414</v>
      </c>
      <c r="AL11" s="42">
        <v>0.4628293623105274</v>
      </c>
      <c r="AM11" s="42">
        <v>0.43968789419500098</v>
      </c>
      <c r="AN11" s="42">
        <v>0.41770349948525098</v>
      </c>
      <c r="AO11" s="42">
        <v>0.39681832451098836</v>
      </c>
      <c r="AP11" s="42">
        <v>0.37697740828543891</v>
      </c>
      <c r="AQ11" s="44">
        <v>0.35812853787116694</v>
      </c>
      <c r="AZ11" s="86">
        <f>AZ8+AZ10</f>
        <v>2.3504202898653515</v>
      </c>
      <c r="BA11" s="86">
        <f>BA8+BA10</f>
        <v>8.8126577268059947</v>
      </c>
      <c r="BB11" s="87">
        <f t="shared" ref="BB11:BC11" si="8">BB8+BB10</f>
        <v>48.302603475700231</v>
      </c>
      <c r="BC11" s="88">
        <f t="shared" si="8"/>
        <v>57.169032262897588</v>
      </c>
      <c r="BE11" s="123">
        <f>BE8+BE10</f>
        <v>3106.2823214079531</v>
      </c>
      <c r="BF11" s="123">
        <f>BF8+BF10</f>
        <v>11646.684220448449</v>
      </c>
      <c r="BG11" s="124">
        <f t="shared" ref="BG11:BI11" si="9">BG8+BG10</f>
        <v>63836.039835727184</v>
      </c>
      <c r="BH11" s="125">
        <f t="shared" si="9"/>
        <v>75553.787131582721</v>
      </c>
      <c r="BI11" s="125">
        <f t="shared" si="9"/>
        <v>75553.787131582721</v>
      </c>
      <c r="BM11" s="97">
        <f>BE11</f>
        <v>3106.2823214079531</v>
      </c>
      <c r="BN11" s="109">
        <f>SUM(BN8:BN10)</f>
        <v>5241.3827961680772</v>
      </c>
      <c r="BO11" s="110">
        <f t="shared" ref="BO11:BP11" si="10">SUM(BO8:BO10)</f>
        <v>7376.4832709282018</v>
      </c>
      <c r="BP11" s="103">
        <f t="shared" si="10"/>
        <v>9511.5837456883255</v>
      </c>
      <c r="BQ11" s="97">
        <f>BF11</f>
        <v>11646.684220448449</v>
      </c>
      <c r="BR11" s="109">
        <f t="shared" ref="BR11:BZ11" si="11">SUM(BR8:BR10)</f>
        <v>16865.619781976322</v>
      </c>
      <c r="BS11" s="110">
        <f t="shared" si="11"/>
        <v>22084.555343504195</v>
      </c>
      <c r="BT11" s="110">
        <f t="shared" si="11"/>
        <v>27303.490905032071</v>
      </c>
      <c r="BU11" s="110">
        <f t="shared" si="11"/>
        <v>32522.426466559944</v>
      </c>
      <c r="BV11" s="110">
        <f t="shared" si="11"/>
        <v>37741.362028087817</v>
      </c>
      <c r="BW11" s="110">
        <f t="shared" si="11"/>
        <v>42960.297589615693</v>
      </c>
      <c r="BX11" s="110">
        <f t="shared" si="11"/>
        <v>48179.233151143562</v>
      </c>
      <c r="BY11" s="110">
        <f t="shared" si="11"/>
        <v>53398.168712671439</v>
      </c>
      <c r="BZ11" s="103">
        <f t="shared" si="11"/>
        <v>58617.104274199315</v>
      </c>
      <c r="CA11" s="97">
        <f>BG11</f>
        <v>63836.039835727184</v>
      </c>
      <c r="CB11" s="109">
        <f t="shared" ref="CB11:CJ11" si="12">SUM(CB8:CB10)</f>
        <v>65007.814565312736</v>
      </c>
      <c r="CC11" s="110">
        <f t="shared" si="12"/>
        <v>66179.589294898295</v>
      </c>
      <c r="CD11" s="110">
        <f t="shared" si="12"/>
        <v>67351.364024483846</v>
      </c>
      <c r="CE11" s="110">
        <f t="shared" si="12"/>
        <v>68523.138754069398</v>
      </c>
      <c r="CF11" s="110">
        <f t="shared" si="12"/>
        <v>69694.913483654949</v>
      </c>
      <c r="CG11" s="110">
        <f t="shared" si="12"/>
        <v>70866.688213240501</v>
      </c>
      <c r="CH11" s="110">
        <f t="shared" si="12"/>
        <v>72038.462942826067</v>
      </c>
      <c r="CI11" s="110">
        <f t="shared" si="12"/>
        <v>73210.237672411618</v>
      </c>
      <c r="CJ11" s="103">
        <f t="shared" si="12"/>
        <v>74382.01240199717</v>
      </c>
      <c r="CK11" s="97">
        <f>BH11</f>
        <v>75553.787131582721</v>
      </c>
      <c r="CL11" s="109">
        <v>75553.787131582721</v>
      </c>
      <c r="CM11" s="110">
        <v>75553.787131582721</v>
      </c>
      <c r="CN11" s="110">
        <v>75553.787131582721</v>
      </c>
      <c r="CO11" s="110">
        <v>75553.787131582721</v>
      </c>
      <c r="CP11" s="110">
        <v>75553.787131582721</v>
      </c>
      <c r="CQ11" s="110">
        <v>75553.787131582721</v>
      </c>
      <c r="CR11" s="110">
        <v>75553.787131582721</v>
      </c>
      <c r="CS11" s="110">
        <v>75553.787131582721</v>
      </c>
      <c r="CT11" s="103">
        <v>75553.787131582721</v>
      </c>
      <c r="CU11" s="97">
        <f>BI11</f>
        <v>75553.787131582721</v>
      </c>
    </row>
    <row r="12" spans="2:99" ht="15" customHeight="1" x14ac:dyDescent="0.25">
      <c r="B12" s="1" t="s">
        <v>5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6.4050000000000002</v>
      </c>
      <c r="M12" s="4">
        <v>18.687999999999999</v>
      </c>
      <c r="N12" s="4">
        <v>24.779</v>
      </c>
      <c r="O12" s="4">
        <v>13.573</v>
      </c>
      <c r="P12" s="4">
        <v>9</v>
      </c>
      <c r="Q12" s="4">
        <v>11</v>
      </c>
      <c r="R12" s="4">
        <v>12.5</v>
      </c>
      <c r="S12" s="42">
        <v>14.210014931011235</v>
      </c>
      <c r="T12" s="42">
        <v>5.84</v>
      </c>
      <c r="U12" s="42">
        <v>4.38</v>
      </c>
      <c r="V12" s="43">
        <v>3.2850000000000001</v>
      </c>
      <c r="W12" s="44">
        <v>2.92</v>
      </c>
      <c r="X12" s="45">
        <v>2.92</v>
      </c>
      <c r="Y12" s="42">
        <v>2.92</v>
      </c>
      <c r="Z12" s="42">
        <v>2.92</v>
      </c>
      <c r="AA12" s="42">
        <v>2.92</v>
      </c>
      <c r="AB12" s="42">
        <v>2.92</v>
      </c>
      <c r="AC12" s="42">
        <v>2.92</v>
      </c>
      <c r="AD12" s="42">
        <v>2.92</v>
      </c>
      <c r="AE12" s="42">
        <v>2.92</v>
      </c>
      <c r="AF12" s="42">
        <v>2.92</v>
      </c>
      <c r="AG12" s="44">
        <v>2.92</v>
      </c>
      <c r="AH12" s="42">
        <v>2.92</v>
      </c>
      <c r="AI12" s="42">
        <v>2.92</v>
      </c>
      <c r="AJ12" s="42">
        <v>2.92</v>
      </c>
      <c r="AK12" s="42">
        <v>2.92</v>
      </c>
      <c r="AL12" s="42">
        <v>2.92</v>
      </c>
      <c r="AM12" s="42">
        <v>2.92</v>
      </c>
      <c r="AN12" s="42">
        <v>2.92</v>
      </c>
      <c r="AO12" s="42">
        <v>2.92</v>
      </c>
      <c r="AP12" s="42">
        <v>2.92</v>
      </c>
      <c r="AQ12" s="44">
        <v>2.92</v>
      </c>
      <c r="AS12" s="160" t="s">
        <v>28</v>
      </c>
      <c r="AT12" s="167" t="s">
        <v>35</v>
      </c>
      <c r="AU12" s="61" t="s">
        <v>33</v>
      </c>
      <c r="AV12" s="62">
        <f>W31</f>
        <v>0</v>
      </c>
      <c r="AW12" s="62">
        <f>AG31</f>
        <v>0</v>
      </c>
      <c r="AX12" s="63">
        <f>AQ31</f>
        <v>0</v>
      </c>
      <c r="AZ12" s="80"/>
      <c r="BA12" s="80"/>
      <c r="BB12" s="81"/>
      <c r="BC12" s="82"/>
      <c r="BE12" s="126"/>
      <c r="BF12" s="126"/>
      <c r="BG12" s="126"/>
      <c r="BH12" s="126"/>
      <c r="BI12" s="126"/>
      <c r="BK12" s="160" t="s">
        <v>28</v>
      </c>
      <c r="BL12" s="98"/>
      <c r="BM12" s="105"/>
      <c r="BQ12" s="107"/>
      <c r="BR12" s="92"/>
      <c r="BS12" s="92"/>
      <c r="BT12" s="92"/>
      <c r="BU12" s="92"/>
      <c r="BV12" s="92"/>
      <c r="BW12" s="92"/>
      <c r="BX12" s="92"/>
      <c r="BY12" s="92"/>
      <c r="BZ12" s="92"/>
      <c r="CA12" s="107"/>
      <c r="CB12" s="92"/>
      <c r="CC12" s="92"/>
      <c r="CD12" s="92"/>
      <c r="CE12" s="92"/>
      <c r="CF12" s="92"/>
      <c r="CG12" s="92"/>
      <c r="CH12" s="92"/>
      <c r="CI12" s="92"/>
      <c r="CJ12" s="92"/>
      <c r="CK12" s="107"/>
      <c r="CL12" s="95"/>
      <c r="CM12" s="95"/>
      <c r="CN12" s="95"/>
      <c r="CO12" s="95"/>
      <c r="CP12" s="95"/>
      <c r="CQ12" s="95"/>
      <c r="CR12" s="95"/>
      <c r="CS12" s="95"/>
      <c r="CT12" s="95"/>
      <c r="CU12" s="107"/>
    </row>
    <row r="13" spans="2:99" ht="15" customHeight="1" thickBot="1" x14ac:dyDescent="0.3">
      <c r="B13" s="1" t="s">
        <v>6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2">
        <v>0.99712810969163501</v>
      </c>
      <c r="T13" s="42">
        <v>5.5012269847494233</v>
      </c>
      <c r="U13" s="42">
        <v>6.6267519071352936</v>
      </c>
      <c r="V13" s="43">
        <v>8.2925423717525533</v>
      </c>
      <c r="W13" s="44">
        <v>7.8356846289826114</v>
      </c>
      <c r="X13" s="45">
        <v>5.9127275789706273</v>
      </c>
      <c r="Y13" s="42">
        <v>5.1881394653970698</v>
      </c>
      <c r="Z13" s="42">
        <v>6.6598636007683609</v>
      </c>
      <c r="AA13" s="42">
        <v>8.1551835927639829</v>
      </c>
      <c r="AB13" s="42">
        <v>7.8289435931804956</v>
      </c>
      <c r="AC13" s="42">
        <v>8.5042735456549803</v>
      </c>
      <c r="AD13" s="42">
        <v>9.4139561564338265</v>
      </c>
      <c r="AE13" s="42">
        <v>9.168579898441223</v>
      </c>
      <c r="AF13" s="42">
        <v>8.9431290981353264</v>
      </c>
      <c r="AG13" s="44">
        <v>10.228529910243761</v>
      </c>
      <c r="AH13" s="42">
        <v>11.062399950821922</v>
      </c>
      <c r="AI13" s="42">
        <v>12.446778850462731</v>
      </c>
      <c r="AJ13" s="42">
        <v>14.801663931051483</v>
      </c>
      <c r="AK13" s="42">
        <v>16.524885777306171</v>
      </c>
      <c r="AL13" s="42">
        <v>18.570528906568054</v>
      </c>
      <c r="AM13" s="42">
        <v>20.558479575508439</v>
      </c>
      <c r="AN13" s="42">
        <v>22.557044826072943</v>
      </c>
      <c r="AO13" s="42">
        <v>25.455953131795926</v>
      </c>
      <c r="AP13" s="42">
        <v>27.04287305493262</v>
      </c>
      <c r="AQ13" s="44">
        <v>28.182622648043353</v>
      </c>
      <c r="AS13" s="161"/>
      <c r="AT13" s="168"/>
      <c r="AU13" s="64" t="s">
        <v>34</v>
      </c>
      <c r="AV13" s="65">
        <f>W42</f>
        <v>0</v>
      </c>
      <c r="AW13" s="65">
        <f>AG42</f>
        <v>0</v>
      </c>
      <c r="AX13" s="66">
        <f>AQ42</f>
        <v>0</v>
      </c>
      <c r="AZ13" s="75"/>
      <c r="BA13" s="75">
        <f>AV13/$BA$2*2</f>
        <v>0</v>
      </c>
      <c r="BB13" s="74">
        <f t="shared" ref="BB13" si="13">AW13/$BA$2*2</f>
        <v>0</v>
      </c>
      <c r="BC13" s="76">
        <f t="shared" ref="BC13" si="14">AX13/$BA$2*2</f>
        <v>0</v>
      </c>
      <c r="BE13" s="121">
        <f>(((AZ13*100))*1000000/$BH$30)*($BF$31-$BF$30)/1000</f>
        <v>0</v>
      </c>
      <c r="BF13" s="121">
        <f>(((BA13*100))*1000000/$BH$30)*($BF$31-$BF$30)/1000</f>
        <v>0</v>
      </c>
      <c r="BG13" s="121">
        <f>(((BB13*100))*1000000/$BH$30)*($BF$31-$BF$30)/1000</f>
        <v>0</v>
      </c>
      <c r="BH13" s="121">
        <f>(((BC13*100))*1000000/$BH$30)*($BF$31-$BF$30)/1000</f>
        <v>0</v>
      </c>
      <c r="BI13" s="121">
        <f>BH13</f>
        <v>0</v>
      </c>
      <c r="BK13" s="161"/>
      <c r="BL13" s="99" t="s">
        <v>1</v>
      </c>
      <c r="BM13" s="106">
        <f>BE13</f>
        <v>0</v>
      </c>
      <c r="BN13" s="92">
        <f>((($BQ13-$BM13)/($BQ$6-$BM$6))*(BN$6-$BM$6))+$BQ13</f>
        <v>0</v>
      </c>
      <c r="BO13" s="92">
        <f t="shared" ref="BO13:BP13" si="15">((($BQ13-$BM13)/($BQ$6-$BM$6))*(BO$6-$BM$6))+$BQ13</f>
        <v>0</v>
      </c>
      <c r="BP13" s="92">
        <f t="shared" si="15"/>
        <v>0</v>
      </c>
      <c r="BQ13" s="106">
        <f>BF13</f>
        <v>0</v>
      </c>
      <c r="BR13" s="92">
        <f>((($CA13-$BQ13)/($CA$6-$BQ$6))*(BR$6-$BQ$6))+$BQ13</f>
        <v>0</v>
      </c>
      <c r="BS13" s="92">
        <f t="shared" ref="BS13:BZ13" si="16">((($CA13-$BQ13)/($CA$6-$BQ$6))*(BS$6-$BQ$6))+$BQ13</f>
        <v>0</v>
      </c>
      <c r="BT13" s="92">
        <f t="shared" si="16"/>
        <v>0</v>
      </c>
      <c r="BU13" s="92">
        <f t="shared" si="16"/>
        <v>0</v>
      </c>
      <c r="BV13" s="92">
        <f t="shared" si="16"/>
        <v>0</v>
      </c>
      <c r="BW13" s="92">
        <f t="shared" si="16"/>
        <v>0</v>
      </c>
      <c r="BX13" s="92">
        <f t="shared" si="16"/>
        <v>0</v>
      </c>
      <c r="BY13" s="92">
        <f t="shared" si="16"/>
        <v>0</v>
      </c>
      <c r="BZ13" s="92">
        <f t="shared" si="16"/>
        <v>0</v>
      </c>
      <c r="CA13" s="106">
        <f>BG13</f>
        <v>0</v>
      </c>
      <c r="CB13" s="92">
        <f>((($CK13-$CA13)/($CK$6-$CA$6))*(CB$6-$CA$6))+$CA13</f>
        <v>0</v>
      </c>
      <c r="CC13" s="92">
        <f t="shared" ref="CC13:CJ13" si="17">((($CK13-$CA13)/($CK$6-$CA$6))*(CC$6-$CA$6))+$CA13</f>
        <v>0</v>
      </c>
      <c r="CD13" s="92">
        <f t="shared" si="17"/>
        <v>0</v>
      </c>
      <c r="CE13" s="92">
        <f t="shared" si="17"/>
        <v>0</v>
      </c>
      <c r="CF13" s="92">
        <f t="shared" si="17"/>
        <v>0</v>
      </c>
      <c r="CG13" s="92">
        <f t="shared" si="17"/>
        <v>0</v>
      </c>
      <c r="CH13" s="92">
        <f t="shared" si="17"/>
        <v>0</v>
      </c>
      <c r="CI13" s="92">
        <f t="shared" si="17"/>
        <v>0</v>
      </c>
      <c r="CJ13" s="92">
        <f t="shared" si="17"/>
        <v>0</v>
      </c>
      <c r="CK13" s="106">
        <f>BH13</f>
        <v>0</v>
      </c>
      <c r="CL13" s="93">
        <v>0</v>
      </c>
      <c r="CM13" s="93">
        <v>0</v>
      </c>
      <c r="CN13" s="93">
        <v>0</v>
      </c>
      <c r="CO13" s="93">
        <v>0</v>
      </c>
      <c r="CP13" s="93">
        <v>0</v>
      </c>
      <c r="CQ13" s="93">
        <v>0</v>
      </c>
      <c r="CR13" s="93">
        <v>0</v>
      </c>
      <c r="CS13" s="93">
        <v>0</v>
      </c>
      <c r="CT13" s="93">
        <v>0</v>
      </c>
      <c r="CU13" s="106">
        <f>BI13</f>
        <v>0</v>
      </c>
    </row>
    <row r="14" spans="2:99" x14ac:dyDescent="0.25">
      <c r="B14" s="1" t="s">
        <v>7</v>
      </c>
      <c r="C14" s="4">
        <v>103.018</v>
      </c>
      <c r="D14" s="4">
        <v>105.02200000000001</v>
      </c>
      <c r="E14" s="4">
        <v>103.727</v>
      </c>
      <c r="F14" s="4">
        <v>107.878</v>
      </c>
      <c r="G14" s="4">
        <v>103.91500000000001</v>
      </c>
      <c r="H14" s="4">
        <v>99.929000000000002</v>
      </c>
      <c r="I14" s="4">
        <v>97.686999999999998</v>
      </c>
      <c r="J14" s="4">
        <v>99.813999999999993</v>
      </c>
      <c r="K14" s="4">
        <v>104.295</v>
      </c>
      <c r="L14" s="4">
        <v>100.212</v>
      </c>
      <c r="M14" s="4">
        <v>112.572</v>
      </c>
      <c r="N14" s="4">
        <v>96.215000000000003</v>
      </c>
      <c r="O14" s="4">
        <v>87.846000000000004</v>
      </c>
      <c r="P14" s="4">
        <v>81</v>
      </c>
      <c r="Q14" s="4">
        <v>74</v>
      </c>
      <c r="R14" s="4">
        <v>78</v>
      </c>
      <c r="S14" s="42">
        <v>83.963052388230622</v>
      </c>
      <c r="T14" s="42">
        <v>77.807074726087137</v>
      </c>
      <c r="U14" s="42">
        <v>74.713738817062705</v>
      </c>
      <c r="V14" s="43">
        <v>71.162706841338775</v>
      </c>
      <c r="W14" s="44">
        <v>67.515989273939951</v>
      </c>
      <c r="X14" s="45">
        <v>63.639194085492697</v>
      </c>
      <c r="Y14" s="42">
        <v>61.808677972468381</v>
      </c>
      <c r="Z14" s="42">
        <v>61.910147356644813</v>
      </c>
      <c r="AA14" s="42">
        <v>61.36691806844334</v>
      </c>
      <c r="AB14" s="42">
        <v>60.089674781333912</v>
      </c>
      <c r="AC14" s="42">
        <v>58.453573365037386</v>
      </c>
      <c r="AD14" s="42">
        <v>57.013731705827226</v>
      </c>
      <c r="AE14" s="42">
        <v>55.495857322621603</v>
      </c>
      <c r="AF14" s="42">
        <v>54.386251250959276</v>
      </c>
      <c r="AG14" s="44">
        <v>54.445283998186355</v>
      </c>
      <c r="AH14" s="42">
        <v>54.012953217337397</v>
      </c>
      <c r="AI14" s="42">
        <v>54.057465906981292</v>
      </c>
      <c r="AJ14" s="42">
        <v>54.217148927939945</v>
      </c>
      <c r="AK14" s="42">
        <v>54.392884847268661</v>
      </c>
      <c r="AL14" s="42">
        <v>54.588135013361224</v>
      </c>
      <c r="AM14" s="42">
        <v>55.232372827065035</v>
      </c>
      <c r="AN14" s="42">
        <v>56.24341395833369</v>
      </c>
      <c r="AO14" s="42">
        <v>57.944530085417441</v>
      </c>
      <c r="AP14" s="42">
        <v>58.435708495697298</v>
      </c>
      <c r="AQ14" s="44">
        <v>58.543345984883089</v>
      </c>
      <c r="AS14" s="161"/>
      <c r="AT14" s="169" t="s">
        <v>32</v>
      </c>
      <c r="AU14" s="61" t="s">
        <v>33</v>
      </c>
      <c r="AV14" s="62">
        <f>W32</f>
        <v>0.48951120262103121</v>
      </c>
      <c r="AW14" s="62">
        <f>AG32</f>
        <v>1.7612947398262466</v>
      </c>
      <c r="AX14" s="63">
        <f>AQ32</f>
        <v>2.2094306593896684</v>
      </c>
      <c r="AZ14" s="80"/>
      <c r="BA14" s="80"/>
      <c r="BB14" s="81"/>
      <c r="BC14" s="82"/>
      <c r="BE14" s="121"/>
      <c r="BF14" s="121"/>
      <c r="BG14" s="121"/>
      <c r="BH14" s="121"/>
      <c r="BI14" s="121"/>
      <c r="BK14" s="161"/>
      <c r="BL14" s="100"/>
      <c r="BM14" s="107"/>
      <c r="BN14" s="92"/>
      <c r="BO14" s="92"/>
      <c r="BP14" s="92"/>
      <c r="BQ14" s="107"/>
      <c r="BR14" s="92"/>
      <c r="BS14" s="92"/>
      <c r="BT14" s="92"/>
      <c r="BU14" s="92"/>
      <c r="BV14" s="92"/>
      <c r="BW14" s="92"/>
      <c r="BX14" s="92"/>
      <c r="BY14" s="92"/>
      <c r="BZ14" s="92"/>
      <c r="CA14" s="107"/>
      <c r="CB14" s="92"/>
      <c r="CC14" s="92"/>
      <c r="CD14" s="92"/>
      <c r="CE14" s="92"/>
      <c r="CF14" s="92"/>
      <c r="CG14" s="92"/>
      <c r="CH14" s="92"/>
      <c r="CI14" s="92"/>
      <c r="CJ14" s="92"/>
      <c r="CK14" s="107"/>
      <c r="CL14" s="95"/>
      <c r="CM14" s="95"/>
      <c r="CN14" s="95"/>
      <c r="CO14" s="95"/>
      <c r="CP14" s="95"/>
      <c r="CQ14" s="95"/>
      <c r="CR14" s="95"/>
      <c r="CS14" s="95"/>
      <c r="CT14" s="95"/>
      <c r="CU14" s="107"/>
    </row>
    <row r="15" spans="2:99" ht="15.75" thickBot="1" x14ac:dyDescent="0.3">
      <c r="B15" s="2" t="s">
        <v>8</v>
      </c>
      <c r="C15" s="5">
        <v>1.418198761381506E-2</v>
      </c>
      <c r="D15" s="5">
        <v>1.6577479004399077E-2</v>
      </c>
      <c r="E15" s="5">
        <v>3.8938752687342731E-2</v>
      </c>
      <c r="F15" s="5">
        <v>5.3328760266226655E-2</v>
      </c>
      <c r="G15" s="5">
        <v>9.0708752345667124E-2</v>
      </c>
      <c r="H15" s="5">
        <v>0.11523181458835774</v>
      </c>
      <c r="I15" s="5">
        <v>0.17178334885911123</v>
      </c>
      <c r="J15" s="5">
        <v>0.27836776404111652</v>
      </c>
      <c r="K15" s="5">
        <v>0.34273934512680371</v>
      </c>
      <c r="L15" s="5">
        <v>0.3728595377799066</v>
      </c>
      <c r="M15" s="5">
        <v>0.47605088299044168</v>
      </c>
      <c r="N15" s="5">
        <v>0.54989346775450809</v>
      </c>
      <c r="O15" s="5">
        <v>0.56374792250073991</v>
      </c>
      <c r="P15" s="5">
        <v>0.60493827160493829</v>
      </c>
      <c r="Q15" s="5">
        <v>0.58108108108108103</v>
      </c>
      <c r="R15" s="5">
        <v>0.57692307692307687</v>
      </c>
      <c r="S15" s="6">
        <v>0.58340803883812531</v>
      </c>
      <c r="T15" s="6">
        <v>0.53415068440029612</v>
      </c>
      <c r="U15" s="6">
        <v>0.53808259781797863</v>
      </c>
      <c r="V15" s="14">
        <v>0.57074650841980978</v>
      </c>
      <c r="W15" s="22">
        <v>0.58721891153359618</v>
      </c>
      <c r="X15" s="18">
        <v>0.58148045445023122</v>
      </c>
      <c r="Y15" s="6">
        <v>0.57515718232162838</v>
      </c>
      <c r="Z15" s="6">
        <v>0.58800292596291626</v>
      </c>
      <c r="AA15" s="6">
        <v>0.60511187292429292</v>
      </c>
      <c r="AB15" s="6">
        <v>0.63485077728975858</v>
      </c>
      <c r="AC15" s="6">
        <v>0.65224381851031465</v>
      </c>
      <c r="AD15" s="6">
        <v>0.67635487304878916</v>
      </c>
      <c r="AE15" s="6">
        <v>0.68199967140082474</v>
      </c>
      <c r="AF15" s="6">
        <v>0.69617431533870289</v>
      </c>
      <c r="AG15" s="22">
        <v>0.71717217892859553</v>
      </c>
      <c r="AH15" s="6">
        <v>0.73739459330326262</v>
      </c>
      <c r="AI15" s="6">
        <v>0.76176766729587686</v>
      </c>
      <c r="AJ15" s="6">
        <v>0.79330833704646897</v>
      </c>
      <c r="AK15" s="6">
        <v>0.80771185124768763</v>
      </c>
      <c r="AL15" s="6">
        <v>0.8200525477626972</v>
      </c>
      <c r="AM15" s="6">
        <v>0.83557649333141404</v>
      </c>
      <c r="AN15" s="6">
        <v>0.85305582887527875</v>
      </c>
      <c r="AO15" s="6">
        <v>0.86908159330815971</v>
      </c>
      <c r="AP15" s="6">
        <v>0.88032270454308736</v>
      </c>
      <c r="AQ15" s="22">
        <v>0.88984252397400843</v>
      </c>
      <c r="AS15" s="162"/>
      <c r="AT15" s="170"/>
      <c r="AU15" s="64" t="s">
        <v>34</v>
      </c>
      <c r="AV15" s="65">
        <f>W43</f>
        <v>6.7309159084513563E-3</v>
      </c>
      <c r="AW15" s="65">
        <f>AG43</f>
        <v>3.0786184491757931E-2</v>
      </c>
      <c r="AX15" s="66">
        <f>AQ43</f>
        <v>4.1561918249765323E-2</v>
      </c>
      <c r="AZ15" s="83">
        <f>S43/$BA$2*2</f>
        <v>1.8502562699027005</v>
      </c>
      <c r="BA15" s="75">
        <f>AV15/$BA$2*2</f>
        <v>5.3847327267610847</v>
      </c>
      <c r="BB15" s="74">
        <f t="shared" ref="BB15" si="18">AW15/$BA$2*2</f>
        <v>24.628947593406345</v>
      </c>
      <c r="BC15" s="76">
        <f t="shared" ref="BC15" si="19">AX15/$BA$2*2</f>
        <v>33.249534599812257</v>
      </c>
      <c r="BE15" s="122">
        <f>(((AZ15*100))*1000000/$BH$30)*($BF$31-$BF$30)/1000</f>
        <v>2445.2726033956392</v>
      </c>
      <c r="BF15" s="122">
        <f>(((BA15*100))*1000000/$BH$30)*($BF$31-$BF$30)/1000</f>
        <v>7116.3868635609051</v>
      </c>
      <c r="BG15" s="122">
        <f>(((BB15*100))*1000000/$BH$30)*($BF$31-$BF$30)/1000</f>
        <v>32549.269947233061</v>
      </c>
      <c r="BH15" s="122">
        <f>(((BC15*100))*1000000/$BH$30)*($BF$31-$BF$30)/1000</f>
        <v>43942.116211205626</v>
      </c>
      <c r="BI15" s="122">
        <f>BH15</f>
        <v>43942.116211205626</v>
      </c>
      <c r="BK15" s="162"/>
      <c r="BL15" s="101" t="s">
        <v>42</v>
      </c>
      <c r="BM15" s="108">
        <f>BE15</f>
        <v>2445.2726033956392</v>
      </c>
      <c r="BN15" s="92">
        <f>((($BQ15-$BM15)/($BQ$6-$BM$6))*(BN$6-$BM$6))+$BM15</f>
        <v>3613.0511684369558</v>
      </c>
      <c r="BO15" s="92">
        <f t="shared" ref="BO15:BP15" si="20">((($BQ15-$BM15)/($BQ$6-$BM$6))*(BO$6-$BM$6))+$BM15</f>
        <v>4780.8297334782728</v>
      </c>
      <c r="BP15" s="92">
        <f t="shared" si="20"/>
        <v>5948.608298519589</v>
      </c>
      <c r="BQ15" s="106">
        <f>BF15</f>
        <v>7116.3868635609051</v>
      </c>
      <c r="BR15" s="92">
        <f>((($CA15-$BQ15)/($CA$6-$BQ$6))*(BR$6-$BQ$6))+$BQ15</f>
        <v>9659.6751719281201</v>
      </c>
      <c r="BS15" s="92">
        <f t="shared" ref="BS15:BZ15" si="21">((($CA15-$BQ15)/($CA$6-$BQ$6))*(BS$6-$BQ$6))+$BQ15</f>
        <v>12202.963480295337</v>
      </c>
      <c r="BT15" s="92">
        <f t="shared" si="21"/>
        <v>14746.251788662552</v>
      </c>
      <c r="BU15" s="92">
        <f t="shared" si="21"/>
        <v>17289.540097029767</v>
      </c>
      <c r="BV15" s="92">
        <f t="shared" si="21"/>
        <v>19832.828405396984</v>
      </c>
      <c r="BW15" s="92">
        <f t="shared" si="21"/>
        <v>22376.116713764197</v>
      </c>
      <c r="BX15" s="92">
        <f t="shared" si="21"/>
        <v>24919.40502213141</v>
      </c>
      <c r="BY15" s="92">
        <f t="shared" si="21"/>
        <v>27462.693330498631</v>
      </c>
      <c r="BZ15" s="92">
        <f t="shared" si="21"/>
        <v>30005.981638865844</v>
      </c>
      <c r="CA15" s="106">
        <f>BG15</f>
        <v>32549.269947233061</v>
      </c>
      <c r="CB15" s="92">
        <f>((($CK15-$CA15)/($CK$6-$CA$6))*(CB$6-$CA$6))+$CA15</f>
        <v>33688.554573630317</v>
      </c>
      <c r="CC15" s="92">
        <f t="shared" ref="CC15:CJ15" si="22">((($CK15-$CA15)/($CK$6-$CA$6))*(CC$6-$CA$6))+$CA15</f>
        <v>34827.839200027571</v>
      </c>
      <c r="CD15" s="92">
        <f t="shared" si="22"/>
        <v>35967.123826424831</v>
      </c>
      <c r="CE15" s="92">
        <f t="shared" si="22"/>
        <v>37106.408452822085</v>
      </c>
      <c r="CF15" s="92">
        <f t="shared" si="22"/>
        <v>38245.693079219345</v>
      </c>
      <c r="CG15" s="92">
        <f t="shared" si="22"/>
        <v>39384.977705616599</v>
      </c>
      <c r="CH15" s="92">
        <f t="shared" si="22"/>
        <v>40524.262332013852</v>
      </c>
      <c r="CI15" s="92">
        <f t="shared" si="22"/>
        <v>41663.546958411112</v>
      </c>
      <c r="CJ15" s="92">
        <f t="shared" si="22"/>
        <v>42802.831584808373</v>
      </c>
      <c r="CK15" s="106">
        <f>BI15</f>
        <v>43942.116211205626</v>
      </c>
      <c r="CL15" s="93">
        <v>43942.116211205626</v>
      </c>
      <c r="CM15" s="93">
        <v>43942.116211205626</v>
      </c>
      <c r="CN15" s="93">
        <v>43942.116211205626</v>
      </c>
      <c r="CO15" s="93">
        <v>43942.116211205626</v>
      </c>
      <c r="CP15" s="93">
        <v>43942.116211205626</v>
      </c>
      <c r="CQ15" s="93">
        <v>43942.116211205626</v>
      </c>
      <c r="CR15" s="93">
        <v>43942.116211205626</v>
      </c>
      <c r="CS15" s="93">
        <v>43942.116211205626</v>
      </c>
      <c r="CT15" s="93">
        <v>43942.116211205626</v>
      </c>
      <c r="CU15" s="106">
        <f>BI15</f>
        <v>43942.116211205626</v>
      </c>
    </row>
    <row r="16" spans="2:99" ht="15" customHeight="1" thickBot="1" x14ac:dyDescent="0.3">
      <c r="W16" s="23"/>
      <c r="AG16" s="23"/>
      <c r="AQ16" s="23"/>
      <c r="AZ16" s="86">
        <f>AZ13+AZ15</f>
        <v>1.8502562699027005</v>
      </c>
      <c r="BA16" s="86">
        <f>BA13+BA15</f>
        <v>5.3847327267610847</v>
      </c>
      <c r="BB16" s="87">
        <f t="shared" ref="BB16" si="23">BB13+BB15</f>
        <v>24.628947593406345</v>
      </c>
      <c r="BC16" s="88">
        <f t="shared" ref="BC16" si="24">BC13+BC15</f>
        <v>33.249534599812257</v>
      </c>
      <c r="BE16" s="123">
        <f>BE13+BE15</f>
        <v>2445.2726033956392</v>
      </c>
      <c r="BF16" s="123">
        <f>BF13+BF15</f>
        <v>7116.3868635609051</v>
      </c>
      <c r="BG16" s="124">
        <f t="shared" ref="BG16:BI16" si="25">BG13+BG15</f>
        <v>32549.269947233061</v>
      </c>
      <c r="BH16" s="125">
        <f t="shared" si="25"/>
        <v>43942.116211205626</v>
      </c>
      <c r="BI16" s="125">
        <f t="shared" si="25"/>
        <v>43942.116211205626</v>
      </c>
      <c r="BM16" s="97">
        <f>BE16</f>
        <v>2445.2726033956392</v>
      </c>
      <c r="BN16" s="109">
        <f>SUM(BN13:BN15)</f>
        <v>3613.0511684369558</v>
      </c>
      <c r="BO16" s="110">
        <f t="shared" ref="BO16:BP16" si="26">SUM(BO13:BO15)</f>
        <v>4780.8297334782728</v>
      </c>
      <c r="BP16" s="103">
        <f t="shared" si="26"/>
        <v>5948.608298519589</v>
      </c>
      <c r="BQ16" s="97">
        <f>BF16</f>
        <v>7116.3868635609051</v>
      </c>
      <c r="BR16" s="109">
        <f t="shared" ref="BR16:BZ16" si="27">SUM(BR13:BR15)</f>
        <v>9659.6751719281201</v>
      </c>
      <c r="BS16" s="110">
        <f t="shared" si="27"/>
        <v>12202.963480295337</v>
      </c>
      <c r="BT16" s="110">
        <f t="shared" si="27"/>
        <v>14746.251788662552</v>
      </c>
      <c r="BU16" s="110">
        <f t="shared" si="27"/>
        <v>17289.540097029767</v>
      </c>
      <c r="BV16" s="110">
        <f t="shared" si="27"/>
        <v>19832.828405396984</v>
      </c>
      <c r="BW16" s="110">
        <f t="shared" si="27"/>
        <v>22376.116713764197</v>
      </c>
      <c r="BX16" s="110">
        <f t="shared" si="27"/>
        <v>24919.40502213141</v>
      </c>
      <c r="BY16" s="110">
        <f t="shared" si="27"/>
        <v>27462.693330498631</v>
      </c>
      <c r="BZ16" s="103">
        <f t="shared" si="27"/>
        <v>30005.981638865844</v>
      </c>
      <c r="CA16" s="97">
        <f>BG16</f>
        <v>32549.269947233061</v>
      </c>
      <c r="CB16" s="109">
        <f t="shared" ref="CB16:CJ16" si="28">SUM(CB13:CB15)</f>
        <v>33688.554573630317</v>
      </c>
      <c r="CC16" s="110">
        <f t="shared" si="28"/>
        <v>34827.839200027571</v>
      </c>
      <c r="CD16" s="110">
        <f t="shared" si="28"/>
        <v>35967.123826424831</v>
      </c>
      <c r="CE16" s="110">
        <f t="shared" si="28"/>
        <v>37106.408452822085</v>
      </c>
      <c r="CF16" s="110">
        <f t="shared" si="28"/>
        <v>38245.693079219345</v>
      </c>
      <c r="CG16" s="110">
        <f t="shared" si="28"/>
        <v>39384.977705616599</v>
      </c>
      <c r="CH16" s="110">
        <f t="shared" si="28"/>
        <v>40524.262332013852</v>
      </c>
      <c r="CI16" s="110">
        <f t="shared" si="28"/>
        <v>41663.546958411112</v>
      </c>
      <c r="CJ16" s="103">
        <f t="shared" si="28"/>
        <v>42802.831584808373</v>
      </c>
      <c r="CK16" s="97">
        <f>BH16</f>
        <v>43942.116211205626</v>
      </c>
      <c r="CL16" s="109">
        <v>43942.116211205626</v>
      </c>
      <c r="CM16" s="110">
        <v>43942.116211205626</v>
      </c>
      <c r="CN16" s="110">
        <v>43942.116211205626</v>
      </c>
      <c r="CO16" s="110">
        <v>43942.116211205626</v>
      </c>
      <c r="CP16" s="110">
        <v>43942.116211205626</v>
      </c>
      <c r="CQ16" s="110">
        <v>43942.116211205626</v>
      </c>
      <c r="CR16" s="110">
        <v>43942.116211205626</v>
      </c>
      <c r="CS16" s="110">
        <v>43942.116211205626</v>
      </c>
      <c r="CT16" s="103">
        <v>43942.116211205626</v>
      </c>
      <c r="CU16" s="97">
        <f>BI16</f>
        <v>43942.116211205626</v>
      </c>
    </row>
    <row r="17" spans="2:99" ht="15" customHeight="1" x14ac:dyDescent="0.25">
      <c r="B17" s="7" t="s">
        <v>26</v>
      </c>
      <c r="C17" s="9" t="s">
        <v>9</v>
      </c>
      <c r="D17" s="9" t="s">
        <v>10</v>
      </c>
      <c r="E17" s="9" t="s">
        <v>11</v>
      </c>
      <c r="F17" s="9" t="s">
        <v>12</v>
      </c>
      <c r="G17" s="9" t="s">
        <v>13</v>
      </c>
      <c r="H17" s="9" t="s">
        <v>14</v>
      </c>
      <c r="I17" s="9" t="s">
        <v>15</v>
      </c>
      <c r="J17" s="9" t="s">
        <v>16</v>
      </c>
      <c r="K17" s="9" t="s">
        <v>17</v>
      </c>
      <c r="L17" s="9" t="s">
        <v>18</v>
      </c>
      <c r="M17" s="9" t="s">
        <v>19</v>
      </c>
      <c r="N17" s="9" t="s">
        <v>20</v>
      </c>
      <c r="O17" s="9" t="s">
        <v>21</v>
      </c>
      <c r="P17" s="9" t="s">
        <v>22</v>
      </c>
      <c r="Q17" s="9" t="s">
        <v>23</v>
      </c>
      <c r="R17" s="10">
        <v>2015</v>
      </c>
      <c r="S17" s="10">
        <v>2016</v>
      </c>
      <c r="T17" s="10">
        <v>2017</v>
      </c>
      <c r="U17" s="10">
        <v>2018</v>
      </c>
      <c r="V17" s="13">
        <v>2019</v>
      </c>
      <c r="W17" s="24">
        <v>2020</v>
      </c>
      <c r="X17" s="17">
        <v>2021</v>
      </c>
      <c r="Y17" s="10">
        <v>2022</v>
      </c>
      <c r="Z17" s="10">
        <v>2023</v>
      </c>
      <c r="AA17" s="10">
        <v>2024</v>
      </c>
      <c r="AB17" s="10">
        <v>2025</v>
      </c>
      <c r="AC17" s="10">
        <v>2026</v>
      </c>
      <c r="AD17" s="10">
        <v>2027</v>
      </c>
      <c r="AE17" s="10">
        <v>2028</v>
      </c>
      <c r="AF17" s="10">
        <v>2029</v>
      </c>
      <c r="AG17" s="24">
        <v>2030</v>
      </c>
      <c r="AH17" s="10">
        <v>2031</v>
      </c>
      <c r="AI17" s="10">
        <v>2032</v>
      </c>
      <c r="AJ17" s="10">
        <v>2033</v>
      </c>
      <c r="AK17" s="10">
        <v>2034</v>
      </c>
      <c r="AL17" s="10">
        <v>2035</v>
      </c>
      <c r="AM17" s="10">
        <v>2036</v>
      </c>
      <c r="AN17" s="10">
        <v>2037</v>
      </c>
      <c r="AO17" s="10">
        <v>2038</v>
      </c>
      <c r="AP17" s="10">
        <v>2039</v>
      </c>
      <c r="AQ17" s="24">
        <v>2040</v>
      </c>
      <c r="AS17" s="160" t="s">
        <v>29</v>
      </c>
      <c r="AT17" s="167" t="s">
        <v>35</v>
      </c>
      <c r="AU17" s="61" t="s">
        <v>33</v>
      </c>
      <c r="AV17" s="62">
        <f>W54</f>
        <v>0</v>
      </c>
      <c r="AW17" s="62">
        <f>AG54</f>
        <v>14.914240281200406</v>
      </c>
      <c r="AX17" s="63">
        <f>AQ54</f>
        <v>15.950735532806421</v>
      </c>
      <c r="AZ17" s="80"/>
      <c r="BA17" s="80"/>
      <c r="BB17" s="81"/>
      <c r="BC17" s="82"/>
      <c r="BE17" s="126"/>
      <c r="BF17" s="126"/>
      <c r="BG17" s="126"/>
      <c r="BH17" s="126"/>
      <c r="BI17" s="126"/>
      <c r="BK17" s="160" t="s">
        <v>29</v>
      </c>
      <c r="BL17" s="98"/>
      <c r="BM17" s="105"/>
      <c r="BQ17" s="107"/>
      <c r="BR17" s="92"/>
      <c r="BS17" s="92"/>
      <c r="BT17" s="92"/>
      <c r="BU17" s="92"/>
      <c r="BV17" s="92"/>
      <c r="BW17" s="92"/>
      <c r="BX17" s="92"/>
      <c r="BY17" s="92"/>
      <c r="BZ17" s="92"/>
      <c r="CA17" s="107"/>
      <c r="CB17" s="92"/>
      <c r="CC17" s="92"/>
      <c r="CD17" s="92"/>
      <c r="CE17" s="92"/>
      <c r="CF17" s="92"/>
      <c r="CG17" s="92"/>
      <c r="CH17" s="92"/>
      <c r="CI17" s="92"/>
      <c r="CJ17" s="92"/>
      <c r="CK17" s="107"/>
      <c r="CL17" s="95"/>
      <c r="CM17" s="95"/>
      <c r="CN17" s="95"/>
      <c r="CO17" s="95"/>
      <c r="CP17" s="95"/>
      <c r="CQ17" s="95"/>
      <c r="CR17" s="95"/>
      <c r="CS17" s="95"/>
      <c r="CT17" s="95"/>
      <c r="CU17" s="107"/>
    </row>
    <row r="18" spans="2:99" ht="15.75" thickBot="1" x14ac:dyDescent="0.3">
      <c r="B18" s="3" t="s">
        <v>0</v>
      </c>
      <c r="C18" s="11">
        <f>C7/C$14</f>
        <v>0.92038284571628259</v>
      </c>
      <c r="D18" s="11">
        <f t="shared" ref="D18:AQ24" si="29">D7/D$14</f>
        <v>0.90681000171392656</v>
      </c>
      <c r="E18" s="11">
        <f t="shared" si="29"/>
        <v>0.89120479720805568</v>
      </c>
      <c r="F18" s="11">
        <f t="shared" si="29"/>
        <v>0.86949146257809751</v>
      </c>
      <c r="G18" s="11">
        <f t="shared" si="29"/>
        <v>0.87092335081557037</v>
      </c>
      <c r="H18" s="11">
        <f t="shared" si="29"/>
        <v>0.82237388545867562</v>
      </c>
      <c r="I18" s="11">
        <f t="shared" si="29"/>
        <v>0.76680622805491006</v>
      </c>
      <c r="J18" s="11">
        <f t="shared" si="29"/>
        <v>0.66963552207105215</v>
      </c>
      <c r="K18" s="11">
        <f t="shared" si="29"/>
        <v>0.60831295843520783</v>
      </c>
      <c r="L18" s="11">
        <f t="shared" si="29"/>
        <v>0.54642158623717718</v>
      </c>
      <c r="M18" s="11">
        <f t="shared" si="29"/>
        <v>0.46287709199445687</v>
      </c>
      <c r="N18" s="11">
        <f t="shared" si="29"/>
        <v>0.41587070623083716</v>
      </c>
      <c r="O18" s="11">
        <f t="shared" si="29"/>
        <v>0.37825285158117616</v>
      </c>
      <c r="P18" s="11">
        <f t="shared" si="29"/>
        <v>0.39506172839506171</v>
      </c>
      <c r="Q18" s="11">
        <f t="shared" si="29"/>
        <v>0.41891891891891891</v>
      </c>
      <c r="R18" s="11">
        <f t="shared" si="29"/>
        <v>0.42307692307692307</v>
      </c>
      <c r="S18" s="11">
        <f t="shared" si="29"/>
        <v>0.41365393579954324</v>
      </c>
      <c r="T18" s="11">
        <f t="shared" si="29"/>
        <v>0.46111651850914154</v>
      </c>
      <c r="U18" s="11">
        <f t="shared" si="29"/>
        <v>0.45554468139251386</v>
      </c>
      <c r="V18" s="15">
        <f t="shared" si="29"/>
        <v>0.42082683708150942</v>
      </c>
      <c r="W18" s="25">
        <f t="shared" si="29"/>
        <v>0.40176526630789616</v>
      </c>
      <c r="X18" s="19">
        <f t="shared" si="29"/>
        <v>0.40461406192264388</v>
      </c>
      <c r="Y18" s="11">
        <f t="shared" si="29"/>
        <v>0.40808886587339582</v>
      </c>
      <c r="Z18" s="11">
        <f t="shared" si="29"/>
        <v>0.39272625131451111</v>
      </c>
      <c r="AA18" s="11">
        <f t="shared" si="29"/>
        <v>0.37233689587511709</v>
      </c>
      <c r="AB18" s="11">
        <f t="shared" si="29"/>
        <v>0.33724714442182879</v>
      </c>
      <c r="AC18" s="11">
        <f t="shared" si="29"/>
        <v>0.31386814781046318</v>
      </c>
      <c r="AD18" s="11">
        <f t="shared" si="29"/>
        <v>0.28196184066448415</v>
      </c>
      <c r="AE18" s="11">
        <f t="shared" si="29"/>
        <v>0.26824857365562255</v>
      </c>
      <c r="AF18" s="11">
        <f t="shared" si="29"/>
        <v>0.24807657195722888</v>
      </c>
      <c r="AG18" s="25">
        <f t="shared" si="29"/>
        <v>0.22244956672677918</v>
      </c>
      <c r="AH18" s="11">
        <f t="shared" si="29"/>
        <v>0.19769163864093889</v>
      </c>
      <c r="AI18" s="11">
        <f t="shared" si="29"/>
        <v>0.17116951169492875</v>
      </c>
      <c r="AJ18" s="11">
        <f t="shared" si="29"/>
        <v>0.13762682468786275</v>
      </c>
      <c r="AK18" s="11">
        <f t="shared" si="29"/>
        <v>0.12125048235526725</v>
      </c>
      <c r="AL18" s="11">
        <f t="shared" si="29"/>
        <v>0.1069721977564589</v>
      </c>
      <c r="AM18" s="11">
        <f t="shared" si="29"/>
        <v>9.1394179160531538E-2</v>
      </c>
      <c r="AN18" s="11">
        <f t="shared" si="29"/>
        <v>7.4338638194947376E-2</v>
      </c>
      <c r="AO18" s="11">
        <f t="shared" si="29"/>
        <v>5.958150848693148E-2</v>
      </c>
      <c r="AP18" s="11">
        <f t="shared" si="29"/>
        <v>4.8084374759412407E-2</v>
      </c>
      <c r="AQ18" s="25">
        <f t="shared" si="29"/>
        <v>3.8696185697369524E-2</v>
      </c>
      <c r="AS18" s="161"/>
      <c r="AT18" s="168"/>
      <c r="AU18" s="64" t="s">
        <v>34</v>
      </c>
      <c r="AV18" s="65">
        <f>W65</f>
        <v>0</v>
      </c>
      <c r="AW18" s="65">
        <f>AG65</f>
        <v>0.20392805688128804</v>
      </c>
      <c r="AX18" s="66">
        <f>AQ65</f>
        <v>0.21807075567035678</v>
      </c>
      <c r="AZ18" s="75"/>
      <c r="BA18" s="75">
        <f>AV18/$BA$2*2</f>
        <v>0</v>
      </c>
      <c r="BB18" s="74">
        <f t="shared" ref="BB18" si="30">AW18/$BA$2*2</f>
        <v>163.14244550503042</v>
      </c>
      <c r="BC18" s="76">
        <f t="shared" ref="BC18" si="31">AX18/$BA$2*2</f>
        <v>174.45660453628543</v>
      </c>
      <c r="BE18" s="121">
        <f>(((AZ18*100))*1000000/$BH$30)*($BF$31-$BF$30)/1000</f>
        <v>0</v>
      </c>
      <c r="BF18" s="121">
        <f>(((BA18*100))*1000000/$BH$30)*($BF$31-$BF$30)/1000</f>
        <v>0</v>
      </c>
      <c r="BG18" s="121">
        <f>(((BB18*100))*1000000/$BH$30)*($BF$31-$BF$30)/1000</f>
        <v>215606.75617404902</v>
      </c>
      <c r="BH18" s="121">
        <f>(((BC18*100))*1000000/$BH$30)*($BF$31-$BF$30)/1000</f>
        <v>230559.38925500269</v>
      </c>
      <c r="BI18" s="121">
        <f>BH18</f>
        <v>230559.38925500269</v>
      </c>
      <c r="BK18" s="161"/>
      <c r="BL18" s="99" t="s">
        <v>1</v>
      </c>
      <c r="BM18" s="106">
        <f>BE18</f>
        <v>0</v>
      </c>
      <c r="BN18" s="92">
        <f>((($BQ18-$BM18)/($BQ$6-$BM$6))*(BN$6-$BM$6))+$BQ18</f>
        <v>0</v>
      </c>
      <c r="BO18" s="92">
        <f>((($BQ18-$BM18)/($BQ$6-$BM$6))*(BO$6-$BM$6))+$BQ18</f>
        <v>0</v>
      </c>
      <c r="BP18" s="92">
        <f>((($BQ18-$BM18)/($BQ$6-$BM$6))*(BP$6-$BM$6))+$BQ18</f>
        <v>0</v>
      </c>
      <c r="BQ18" s="106">
        <f>BF18</f>
        <v>0</v>
      </c>
      <c r="BR18" s="92">
        <f>((($CA18-$BQ18)/($CA$6-$BQ$6))*(BR$6-$BQ$6))+$BQ18</f>
        <v>21560.675617404901</v>
      </c>
      <c r="BS18" s="92">
        <f t="shared" ref="BS18:BZ18" si="32">((($CA18-$BQ18)/($CA$6-$BQ$6))*(BS$6-$BQ$6))+$BQ18</f>
        <v>43121.351234809801</v>
      </c>
      <c r="BT18" s="92">
        <f t="shared" si="32"/>
        <v>64682.026852214702</v>
      </c>
      <c r="BU18" s="92">
        <f t="shared" si="32"/>
        <v>86242.702469619602</v>
      </c>
      <c r="BV18" s="92">
        <f t="shared" si="32"/>
        <v>107803.3780870245</v>
      </c>
      <c r="BW18" s="92">
        <f t="shared" si="32"/>
        <v>129364.0537044294</v>
      </c>
      <c r="BX18" s="92">
        <f t="shared" si="32"/>
        <v>150924.72932183431</v>
      </c>
      <c r="BY18" s="92">
        <f t="shared" si="32"/>
        <v>172485.4049392392</v>
      </c>
      <c r="BZ18" s="92">
        <f t="shared" si="32"/>
        <v>194046.0805566441</v>
      </c>
      <c r="CA18" s="106">
        <f>BG18</f>
        <v>215606.75617404902</v>
      </c>
      <c r="CB18" s="92">
        <f>((($CK18-$CA18)/($CK$6-$CA$6))*(CB$6-$CA$6))+$CA18</f>
        <v>217102.01948214439</v>
      </c>
      <c r="CC18" s="92">
        <f t="shared" ref="CC18:CJ18" si="33">((($CK18-$CA18)/($CK$6-$CA$6))*(CC$6-$CA$6))+$CA18</f>
        <v>218597.28279023975</v>
      </c>
      <c r="CD18" s="92">
        <f t="shared" si="33"/>
        <v>220092.54609833512</v>
      </c>
      <c r="CE18" s="92">
        <f t="shared" si="33"/>
        <v>221587.80940643049</v>
      </c>
      <c r="CF18" s="92">
        <f t="shared" si="33"/>
        <v>223083.07271452586</v>
      </c>
      <c r="CG18" s="92">
        <f t="shared" si="33"/>
        <v>224578.33602262122</v>
      </c>
      <c r="CH18" s="92">
        <f t="shared" si="33"/>
        <v>226073.59933071659</v>
      </c>
      <c r="CI18" s="92">
        <f t="shared" si="33"/>
        <v>227568.86263881196</v>
      </c>
      <c r="CJ18" s="92">
        <f t="shared" si="33"/>
        <v>229064.12594690733</v>
      </c>
      <c r="CK18" s="106">
        <f>BH18</f>
        <v>230559.38925500269</v>
      </c>
      <c r="CL18" s="93">
        <v>230559.38925500269</v>
      </c>
      <c r="CM18" s="93">
        <v>230559.38925500269</v>
      </c>
      <c r="CN18" s="93">
        <v>230559.38925500269</v>
      </c>
      <c r="CO18" s="93">
        <v>230559.38925500269</v>
      </c>
      <c r="CP18" s="93">
        <v>230559.38925500269</v>
      </c>
      <c r="CQ18" s="93">
        <v>230559.38925500269</v>
      </c>
      <c r="CR18" s="93">
        <v>230559.38925500269</v>
      </c>
      <c r="CS18" s="93">
        <v>230559.38925500269</v>
      </c>
      <c r="CT18" s="93">
        <v>230559.38925500269</v>
      </c>
      <c r="CU18" s="106">
        <f>BI18</f>
        <v>230559.38925500269</v>
      </c>
    </row>
    <row r="19" spans="2:99" x14ac:dyDescent="0.25">
      <c r="B19" s="28" t="s">
        <v>1</v>
      </c>
      <c r="C19" s="29">
        <f t="shared" ref="C19:R24" si="34">C8/C$14</f>
        <v>0</v>
      </c>
      <c r="D19" s="29">
        <f t="shared" si="34"/>
        <v>0</v>
      </c>
      <c r="E19" s="29">
        <f t="shared" si="34"/>
        <v>0</v>
      </c>
      <c r="F19" s="29">
        <f t="shared" si="34"/>
        <v>0</v>
      </c>
      <c r="G19" s="29">
        <f t="shared" si="34"/>
        <v>0</v>
      </c>
      <c r="H19" s="29">
        <f t="shared" si="34"/>
        <v>0</v>
      </c>
      <c r="I19" s="29">
        <f t="shared" si="34"/>
        <v>0</v>
      </c>
      <c r="J19" s="29">
        <f t="shared" si="34"/>
        <v>0</v>
      </c>
      <c r="K19" s="29">
        <f t="shared" si="34"/>
        <v>0</v>
      </c>
      <c r="L19" s="29">
        <f t="shared" si="34"/>
        <v>0</v>
      </c>
      <c r="M19" s="29">
        <f t="shared" si="34"/>
        <v>0</v>
      </c>
      <c r="N19" s="29">
        <f t="shared" si="34"/>
        <v>0</v>
      </c>
      <c r="O19" s="29">
        <f t="shared" si="34"/>
        <v>0</v>
      </c>
      <c r="P19" s="29">
        <f t="shared" si="34"/>
        <v>0</v>
      </c>
      <c r="Q19" s="29">
        <f t="shared" si="34"/>
        <v>0</v>
      </c>
      <c r="R19" s="29">
        <f t="shared" si="34"/>
        <v>0</v>
      </c>
      <c r="S19" s="29">
        <f t="shared" si="29"/>
        <v>0</v>
      </c>
      <c r="T19" s="29">
        <f t="shared" si="29"/>
        <v>0</v>
      </c>
      <c r="U19" s="29">
        <f t="shared" si="29"/>
        <v>0</v>
      </c>
      <c r="V19" s="30">
        <f t="shared" si="29"/>
        <v>0</v>
      </c>
      <c r="W19" s="31">
        <f t="shared" si="29"/>
        <v>0</v>
      </c>
      <c r="X19" s="32">
        <f t="shared" si="29"/>
        <v>0</v>
      </c>
      <c r="Y19" s="29">
        <f t="shared" si="29"/>
        <v>0</v>
      </c>
      <c r="Z19" s="29">
        <f t="shared" si="29"/>
        <v>0</v>
      </c>
      <c r="AA19" s="29">
        <f t="shared" si="29"/>
        <v>0</v>
      </c>
      <c r="AB19" s="29">
        <f t="shared" si="29"/>
        <v>0</v>
      </c>
      <c r="AC19" s="29">
        <f t="shared" si="29"/>
        <v>0</v>
      </c>
      <c r="AD19" s="29">
        <f t="shared" si="29"/>
        <v>0</v>
      </c>
      <c r="AE19" s="29">
        <f t="shared" si="29"/>
        <v>0</v>
      </c>
      <c r="AF19" s="29">
        <f t="shared" si="29"/>
        <v>0</v>
      </c>
      <c r="AG19" s="31">
        <f t="shared" si="29"/>
        <v>0</v>
      </c>
      <c r="AH19" s="29">
        <f t="shared" si="29"/>
        <v>0</v>
      </c>
      <c r="AI19" s="29">
        <f t="shared" si="29"/>
        <v>0</v>
      </c>
      <c r="AJ19" s="29">
        <f t="shared" si="29"/>
        <v>0</v>
      </c>
      <c r="AK19" s="29">
        <f t="shared" si="29"/>
        <v>0</v>
      </c>
      <c r="AL19" s="29">
        <f t="shared" si="29"/>
        <v>0</v>
      </c>
      <c r="AM19" s="29">
        <f t="shared" si="29"/>
        <v>0</v>
      </c>
      <c r="AN19" s="29">
        <f t="shared" si="29"/>
        <v>0</v>
      </c>
      <c r="AO19" s="29">
        <f t="shared" si="29"/>
        <v>0</v>
      </c>
      <c r="AP19" s="29">
        <f t="shared" si="29"/>
        <v>0</v>
      </c>
      <c r="AQ19" s="31">
        <f t="shared" si="29"/>
        <v>0</v>
      </c>
      <c r="AS19" s="161"/>
      <c r="AT19" s="169" t="s">
        <v>32</v>
      </c>
      <c r="AU19" s="61" t="s">
        <v>33</v>
      </c>
      <c r="AV19" s="62">
        <f>W55</f>
        <v>0.23527827454464043</v>
      </c>
      <c r="AW19" s="62">
        <f>AG55</f>
        <v>0.23527827454464043</v>
      </c>
      <c r="AX19" s="63">
        <f>AQ55</f>
        <v>0.23527827454464043</v>
      </c>
      <c r="AZ19" s="80"/>
      <c r="BA19" s="80"/>
      <c r="BB19" s="81"/>
      <c r="BC19" s="82"/>
      <c r="BE19" s="121"/>
      <c r="BF19" s="121"/>
      <c r="BG19" s="121"/>
      <c r="BH19" s="121"/>
      <c r="BI19" s="121"/>
      <c r="BK19" s="161"/>
      <c r="BL19" s="100"/>
      <c r="BM19" s="107"/>
      <c r="BN19" s="92"/>
      <c r="BO19" s="92"/>
      <c r="BP19" s="92"/>
      <c r="BQ19" s="107"/>
      <c r="BR19" s="92"/>
      <c r="BS19" s="92"/>
      <c r="BT19" s="92"/>
      <c r="BU19" s="92"/>
      <c r="BV19" s="92"/>
      <c r="BW19" s="92"/>
      <c r="BX19" s="92"/>
      <c r="BY19" s="92"/>
      <c r="BZ19" s="92"/>
      <c r="CA19" s="107"/>
      <c r="CB19" s="92"/>
      <c r="CC19" s="92"/>
      <c r="CD19" s="92"/>
      <c r="CE19" s="92"/>
      <c r="CF19" s="92"/>
      <c r="CG19" s="92"/>
      <c r="CH19" s="92"/>
      <c r="CI19" s="92"/>
      <c r="CJ19" s="92"/>
      <c r="CK19" s="107"/>
      <c r="CL19" s="95"/>
      <c r="CM19" s="95"/>
      <c r="CN19" s="95"/>
      <c r="CO19" s="95"/>
      <c r="CP19" s="95"/>
      <c r="CQ19" s="95"/>
      <c r="CR19" s="95"/>
      <c r="CS19" s="95"/>
      <c r="CT19" s="95"/>
      <c r="CU19" s="107"/>
    </row>
    <row r="20" spans="2:99" ht="15.75" thickBot="1" x14ac:dyDescent="0.3">
      <c r="B20" s="33" t="s">
        <v>2</v>
      </c>
      <c r="C20" s="34">
        <f t="shared" si="34"/>
        <v>0</v>
      </c>
      <c r="D20" s="34">
        <f t="shared" si="29"/>
        <v>0</v>
      </c>
      <c r="E20" s="34">
        <f t="shared" si="29"/>
        <v>0</v>
      </c>
      <c r="F20" s="34">
        <f t="shared" si="29"/>
        <v>0</v>
      </c>
      <c r="G20" s="34">
        <f t="shared" si="29"/>
        <v>0</v>
      </c>
      <c r="H20" s="34">
        <f t="shared" si="29"/>
        <v>0</v>
      </c>
      <c r="I20" s="34">
        <f t="shared" si="29"/>
        <v>0</v>
      </c>
      <c r="J20" s="34">
        <f t="shared" si="29"/>
        <v>0</v>
      </c>
      <c r="K20" s="34">
        <f t="shared" si="29"/>
        <v>0</v>
      </c>
      <c r="L20" s="34">
        <f t="shared" si="29"/>
        <v>0</v>
      </c>
      <c r="M20" s="34">
        <f t="shared" si="29"/>
        <v>0</v>
      </c>
      <c r="N20" s="34">
        <f t="shared" si="29"/>
        <v>0</v>
      </c>
      <c r="O20" s="34">
        <f t="shared" si="29"/>
        <v>0</v>
      </c>
      <c r="P20" s="34">
        <f t="shared" si="29"/>
        <v>0</v>
      </c>
      <c r="Q20" s="34">
        <f t="shared" si="29"/>
        <v>0</v>
      </c>
      <c r="R20" s="34">
        <f t="shared" si="29"/>
        <v>0</v>
      </c>
      <c r="S20" s="34">
        <f t="shared" si="29"/>
        <v>2.9380253623316893E-3</v>
      </c>
      <c r="T20" s="34">
        <f t="shared" si="29"/>
        <v>4.732797090562197E-3</v>
      </c>
      <c r="U20" s="34">
        <f t="shared" si="29"/>
        <v>6.3727207895075046E-3</v>
      </c>
      <c r="V20" s="35">
        <f t="shared" si="29"/>
        <v>8.4266544986808644E-3</v>
      </c>
      <c r="W20" s="36">
        <f t="shared" si="29"/>
        <v>1.1015822158507493E-2</v>
      </c>
      <c r="X20" s="37">
        <f t="shared" si="29"/>
        <v>1.3905483627124777E-2</v>
      </c>
      <c r="Y20" s="34">
        <f t="shared" si="29"/>
        <v>1.6753951804975818E-2</v>
      </c>
      <c r="Z20" s="34">
        <f t="shared" si="29"/>
        <v>1.9270822722572568E-2</v>
      </c>
      <c r="AA20" s="34">
        <f t="shared" si="29"/>
        <v>2.2551231200589897E-2</v>
      </c>
      <c r="AB20" s="34">
        <f t="shared" si="29"/>
        <v>2.7902078288412738E-2</v>
      </c>
      <c r="AC20" s="34">
        <f t="shared" si="29"/>
        <v>3.3888033679222093E-2</v>
      </c>
      <c r="AD20" s="34">
        <f t="shared" si="29"/>
        <v>4.1683286286726559E-2</v>
      </c>
      <c r="AE20" s="34">
        <f t="shared" si="29"/>
        <v>4.9751754943552683E-2</v>
      </c>
      <c r="AF20" s="34">
        <f t="shared" si="29"/>
        <v>5.574911270406821E-2</v>
      </c>
      <c r="AG20" s="36">
        <f t="shared" si="29"/>
        <v>6.0378254344625286E-2</v>
      </c>
      <c r="AH20" s="34">
        <f t="shared" si="29"/>
        <v>6.4913768055798446E-2</v>
      </c>
      <c r="AI20" s="34">
        <f t="shared" si="29"/>
        <v>6.7062821009194515E-2</v>
      </c>
      <c r="AJ20" s="34">
        <f t="shared" si="29"/>
        <v>6.9064838265668352E-2</v>
      </c>
      <c r="AK20" s="34">
        <f t="shared" si="29"/>
        <v>7.1037666397045188E-2</v>
      </c>
      <c r="AL20" s="34">
        <f t="shared" si="29"/>
        <v>7.2975254480843812E-2</v>
      </c>
      <c r="AM20" s="34">
        <f t="shared" si="29"/>
        <v>7.3029327508054381E-2</v>
      </c>
      <c r="AN20" s="34">
        <f t="shared" si="29"/>
        <v>7.26055329297738E-2</v>
      </c>
      <c r="AO20" s="34">
        <f t="shared" si="29"/>
        <v>7.1336898204908739E-2</v>
      </c>
      <c r="AP20" s="34">
        <f t="shared" si="29"/>
        <v>7.1592920697500215E-2</v>
      </c>
      <c r="AQ20" s="36">
        <f t="shared" si="29"/>
        <v>7.1461290328621987E-2</v>
      </c>
      <c r="AS20" s="162"/>
      <c r="AT20" s="170"/>
      <c r="AU20" s="64" t="s">
        <v>34</v>
      </c>
      <c r="AV20" s="65">
        <f>W66</f>
        <v>3.0636218150678169E-3</v>
      </c>
      <c r="AW20" s="65">
        <f>AG66</f>
        <v>3.2170489712942301E-3</v>
      </c>
      <c r="AX20" s="66">
        <f>AQ66</f>
        <v>3.2166109843174257E-3</v>
      </c>
      <c r="AZ20" s="83">
        <f>S66/$BA$2*2</f>
        <v>1.3332232663614874</v>
      </c>
      <c r="BA20" s="75">
        <f>AV20/$BA$2*2</f>
        <v>2.4508974520542535</v>
      </c>
      <c r="BB20" s="74">
        <f t="shared" ref="BB20" si="35">AW20/$BA$2*2</f>
        <v>2.5736391770353841</v>
      </c>
      <c r="BC20" s="76">
        <f t="shared" ref="BC20" si="36">AX20/$BA$2*2</f>
        <v>2.5732887874539405</v>
      </c>
      <c r="BE20" s="122">
        <f>(((AZ20*100))*1000000/$BH$30)*($BF$31-$BF$30)/1000</f>
        <v>1761.9690744865475</v>
      </c>
      <c r="BF20" s="122">
        <f>(((BA20*100))*1000000/$BH$30)*($BF$31-$BF$30)/1000</f>
        <v>3239.0715225386612</v>
      </c>
      <c r="BG20" s="122">
        <f>(((BB20*100))*1000000/$BH$30)*($BF$31-$BF$30)/1000</f>
        <v>3401.2852559938992</v>
      </c>
      <c r="BH20" s="122">
        <f>(((BC20*100))*1000000/$BH$30)*($BF$31-$BF$30)/1000</f>
        <v>3400.8221860624762</v>
      </c>
      <c r="BI20" s="122">
        <f>BH20</f>
        <v>3400.8221860624762</v>
      </c>
      <c r="BK20" s="162"/>
      <c r="BL20" s="101" t="s">
        <v>42</v>
      </c>
      <c r="BM20" s="108">
        <f>BE20</f>
        <v>1761.9690744865475</v>
      </c>
      <c r="BN20" s="92">
        <f>((($BQ20-$BM20)/($BQ$6-$BM$6))*(BN$6-$BM$6))+$BM20</f>
        <v>2131.2446864995759</v>
      </c>
      <c r="BO20" s="92">
        <f>((($BQ20-$BM20)/($BQ$6-$BM$6))*(BO$6-$BM$6))+$BM20</f>
        <v>2500.5202985126043</v>
      </c>
      <c r="BP20" s="92">
        <f>((($BQ20-$BM20)/($BQ$6-$BM$6))*(BP$6-$BM$6))+$BM20</f>
        <v>2869.7959105256327</v>
      </c>
      <c r="BQ20" s="106">
        <f>BF20</f>
        <v>3239.0715225386612</v>
      </c>
      <c r="BR20" s="92">
        <f>((($CA20-$BQ20)/($CA$6-$BQ$6))*(BR$6-$BQ$6))+$BQ20</f>
        <v>3255.2928958841849</v>
      </c>
      <c r="BS20" s="92">
        <f t="shared" ref="BS20:BZ20" si="37">((($CA20-$BQ20)/($CA$6-$BQ$6))*(BS$6-$BQ$6))+$BQ20</f>
        <v>3271.5142692297086</v>
      </c>
      <c r="BT20" s="92">
        <f t="shared" si="37"/>
        <v>3287.7356425752328</v>
      </c>
      <c r="BU20" s="92">
        <f t="shared" si="37"/>
        <v>3303.9570159207565</v>
      </c>
      <c r="BV20" s="92">
        <f t="shared" si="37"/>
        <v>3320.1783892662802</v>
      </c>
      <c r="BW20" s="92">
        <f t="shared" si="37"/>
        <v>3336.3997626118039</v>
      </c>
      <c r="BX20" s="92">
        <f t="shared" si="37"/>
        <v>3352.6211359573276</v>
      </c>
      <c r="BY20" s="92">
        <f t="shared" si="37"/>
        <v>3368.8425093028518</v>
      </c>
      <c r="BZ20" s="92">
        <f t="shared" si="37"/>
        <v>3385.0638826483755</v>
      </c>
      <c r="CA20" s="106">
        <f>BG20</f>
        <v>3401.2852559938992</v>
      </c>
      <c r="CB20" s="92">
        <f>((($CK20-$CA20)/($CK$6-$CA$6))*(CB$6-$CA$6))+$CA20</f>
        <v>3401.2389490007567</v>
      </c>
      <c r="CC20" s="92">
        <f t="shared" ref="CC20:CJ20" si="38">((($CK20-$CA20)/($CK$6-$CA$6))*(CC$6-$CA$6))+$CA20</f>
        <v>3401.1926420076147</v>
      </c>
      <c r="CD20" s="92">
        <f t="shared" si="38"/>
        <v>3401.1463350144722</v>
      </c>
      <c r="CE20" s="92">
        <f t="shared" si="38"/>
        <v>3401.1000280213302</v>
      </c>
      <c r="CF20" s="92">
        <f t="shared" si="38"/>
        <v>3401.0537210281877</v>
      </c>
      <c r="CG20" s="92">
        <f t="shared" si="38"/>
        <v>3401.0074140350453</v>
      </c>
      <c r="CH20" s="92">
        <f t="shared" si="38"/>
        <v>3400.9611070419032</v>
      </c>
      <c r="CI20" s="92">
        <f t="shared" si="38"/>
        <v>3400.9148000487608</v>
      </c>
      <c r="CJ20" s="92">
        <f t="shared" si="38"/>
        <v>3400.8684930556187</v>
      </c>
      <c r="CK20" s="106">
        <f>BI20</f>
        <v>3400.8221860624762</v>
      </c>
      <c r="CL20" s="93">
        <v>3400.8221860624762</v>
      </c>
      <c r="CM20" s="93">
        <v>3400.8221860624762</v>
      </c>
      <c r="CN20" s="93">
        <v>3400.8221860624762</v>
      </c>
      <c r="CO20" s="93">
        <v>3400.8221860624762</v>
      </c>
      <c r="CP20" s="93">
        <v>3400.8221860624762</v>
      </c>
      <c r="CQ20" s="93">
        <v>3400.8221860624762</v>
      </c>
      <c r="CR20" s="93">
        <v>3400.8221860624762</v>
      </c>
      <c r="CS20" s="93">
        <v>3400.8221860624762</v>
      </c>
      <c r="CT20" s="93">
        <v>3400.8221860624762</v>
      </c>
      <c r="CU20" s="106">
        <f>BI20</f>
        <v>3400.8221860624762</v>
      </c>
    </row>
    <row r="21" spans="2:99" ht="15.75" thickBot="1" x14ac:dyDescent="0.3">
      <c r="B21" s="3" t="s">
        <v>3</v>
      </c>
      <c r="C21" s="11">
        <f t="shared" si="34"/>
        <v>1.1648449785474383E-2</v>
      </c>
      <c r="D21" s="11">
        <f t="shared" si="29"/>
        <v>1.3092494905829253E-2</v>
      </c>
      <c r="E21" s="11">
        <f t="shared" si="29"/>
        <v>3.305793091480521E-2</v>
      </c>
      <c r="F21" s="11">
        <f t="shared" si="29"/>
        <v>4.7841079738222804E-2</v>
      </c>
      <c r="G21" s="11">
        <f t="shared" si="29"/>
        <v>6.8026752634364626E-2</v>
      </c>
      <c r="H21" s="11">
        <f t="shared" si="29"/>
        <v>9.2945991654074397E-2</v>
      </c>
      <c r="I21" s="11">
        <f t="shared" si="29"/>
        <v>0.13423485212976138</v>
      </c>
      <c r="J21" s="11">
        <f t="shared" si="29"/>
        <v>0.20122427715550928</v>
      </c>
      <c r="K21" s="11">
        <f t="shared" si="29"/>
        <v>0.25110503859245409</v>
      </c>
      <c r="L21" s="11">
        <f t="shared" si="29"/>
        <v>0.23676805173033169</v>
      </c>
      <c r="M21" s="11">
        <f t="shared" si="29"/>
        <v>0.22525139466297125</v>
      </c>
      <c r="N21" s="11">
        <f t="shared" si="29"/>
        <v>0.2272514680663098</v>
      </c>
      <c r="O21" s="11">
        <f t="shared" si="29"/>
        <v>0.31712314732600233</v>
      </c>
      <c r="P21" s="11">
        <f t="shared" si="29"/>
        <v>0.35802469135802467</v>
      </c>
      <c r="Q21" s="11">
        <f t="shared" si="29"/>
        <v>0.33783783783783783</v>
      </c>
      <c r="R21" s="11">
        <f t="shared" si="29"/>
        <v>0.37179487179487181</v>
      </c>
      <c r="S21" s="11">
        <f t="shared" si="29"/>
        <v>0.35543768001918807</v>
      </c>
      <c r="T21" s="11">
        <f t="shared" si="29"/>
        <v>0.35934119509283929</v>
      </c>
      <c r="U21" s="11">
        <f t="shared" si="29"/>
        <v>0.37106270674167718</v>
      </c>
      <c r="V21" s="15">
        <f t="shared" si="29"/>
        <v>0.39327820916997991</v>
      </c>
      <c r="W21" s="25">
        <f t="shared" si="29"/>
        <v>0.41311663105580593</v>
      </c>
      <c r="X21" s="19">
        <f t="shared" si="29"/>
        <v>0.42777359756360961</v>
      </c>
      <c r="Y21" s="11">
        <f t="shared" si="29"/>
        <v>0.42938898222870536</v>
      </c>
      <c r="Z21" s="11">
        <f t="shared" si="29"/>
        <v>0.41942985183046838</v>
      </c>
      <c r="AA21" s="11">
        <f t="shared" si="29"/>
        <v>0.41137755787067465</v>
      </c>
      <c r="AB21" s="11">
        <f t="shared" si="29"/>
        <v>0.44310480480817382</v>
      </c>
      <c r="AC21" s="11">
        <f t="shared" si="29"/>
        <v>0.44423886854942007</v>
      </c>
      <c r="AD21" s="11">
        <f t="shared" si="29"/>
        <v>0.4477854237100039</v>
      </c>
      <c r="AE21" s="11">
        <f t="shared" si="29"/>
        <v>0.45222866573074988</v>
      </c>
      <c r="AF21" s="11">
        <f t="shared" si="29"/>
        <v>0.4664701179095691</v>
      </c>
      <c r="AG21" s="25">
        <f t="shared" si="29"/>
        <v>0.46468621609451588</v>
      </c>
      <c r="AH21" s="11">
        <f t="shared" si="29"/>
        <v>0.46800304694593559</v>
      </c>
      <c r="AI21" s="11">
        <f t="shared" si="29"/>
        <v>0.46751413595997854</v>
      </c>
      <c r="AJ21" s="11">
        <f t="shared" si="29"/>
        <v>0.45698496685899237</v>
      </c>
      <c r="AK21" s="11">
        <f t="shared" si="29"/>
        <v>0.44126549276337207</v>
      </c>
      <c r="AL21" s="11">
        <f t="shared" si="29"/>
        <v>0.4178889958570462</v>
      </c>
      <c r="AM21" s="11">
        <f t="shared" si="29"/>
        <v>0.40253032411119488</v>
      </c>
      <c r="AN21" s="11">
        <f t="shared" si="29"/>
        <v>0.39265084092875102</v>
      </c>
      <c r="AO21" s="11">
        <f t="shared" si="29"/>
        <v>0.37252443055453532</v>
      </c>
      <c r="AP21" s="11">
        <f t="shared" si="29"/>
        <v>0.3611221806810036</v>
      </c>
      <c r="AQ21" s="25">
        <f t="shared" si="29"/>
        <v>0.35245009010051193</v>
      </c>
      <c r="AZ21" s="86">
        <f>AZ18+AZ20</f>
        <v>1.3332232663614874</v>
      </c>
      <c r="BA21" s="86">
        <f>BA18+BA20</f>
        <v>2.4508974520542535</v>
      </c>
      <c r="BB21" s="87">
        <f t="shared" ref="BB21" si="39">BB18+BB20</f>
        <v>165.7160846820658</v>
      </c>
      <c r="BC21" s="88">
        <f t="shared" ref="BC21" si="40">BC18+BC20</f>
        <v>177.02989332373937</v>
      </c>
      <c r="BE21" s="123">
        <f>BE18+BE20</f>
        <v>1761.9690744865475</v>
      </c>
      <c r="BF21" s="123">
        <f>BF18+BF20</f>
        <v>3239.0715225386612</v>
      </c>
      <c r="BG21" s="124">
        <f t="shared" ref="BG21:BI21" si="41">BG18+BG20</f>
        <v>219008.04143004291</v>
      </c>
      <c r="BH21" s="125">
        <f t="shared" si="41"/>
        <v>233960.21144106518</v>
      </c>
      <c r="BI21" s="125">
        <f t="shared" si="41"/>
        <v>233960.21144106518</v>
      </c>
      <c r="BM21" s="97">
        <f>BE21</f>
        <v>1761.9690744865475</v>
      </c>
      <c r="BN21" s="109">
        <f>SUM(BN18:BN20)</f>
        <v>2131.2446864995759</v>
      </c>
      <c r="BO21" s="110">
        <f>SUM(BO18:BO20)</f>
        <v>2500.5202985126043</v>
      </c>
      <c r="BP21" s="103">
        <f>SUM(BP18:BP20)</f>
        <v>2869.7959105256327</v>
      </c>
      <c r="BQ21" s="97">
        <f>BF21</f>
        <v>3239.0715225386612</v>
      </c>
      <c r="BR21" s="109">
        <f t="shared" ref="BR21:BZ21" si="42">SUM(BR18:BR20)</f>
        <v>24815.968513289085</v>
      </c>
      <c r="BS21" s="110">
        <f t="shared" si="42"/>
        <v>46392.86550403951</v>
      </c>
      <c r="BT21" s="110">
        <f t="shared" si="42"/>
        <v>67969.762494789931</v>
      </c>
      <c r="BU21" s="110">
        <f t="shared" si="42"/>
        <v>89546.659485540353</v>
      </c>
      <c r="BV21" s="110">
        <f t="shared" si="42"/>
        <v>111123.55647629077</v>
      </c>
      <c r="BW21" s="110">
        <f t="shared" si="42"/>
        <v>132700.4534670412</v>
      </c>
      <c r="BX21" s="110">
        <f t="shared" si="42"/>
        <v>154277.35045779165</v>
      </c>
      <c r="BY21" s="110">
        <f t="shared" si="42"/>
        <v>175854.24744854207</v>
      </c>
      <c r="BZ21" s="103">
        <f t="shared" si="42"/>
        <v>197431.14443929246</v>
      </c>
      <c r="CA21" s="97">
        <f>BG21</f>
        <v>219008.04143004291</v>
      </c>
      <c r="CB21" s="109">
        <f t="shared" ref="CB21:CJ21" si="43">SUM(CB18:CB20)</f>
        <v>220503.25843114514</v>
      </c>
      <c r="CC21" s="110">
        <f t="shared" si="43"/>
        <v>221998.47543224736</v>
      </c>
      <c r="CD21" s="110">
        <f t="shared" si="43"/>
        <v>223493.69243334958</v>
      </c>
      <c r="CE21" s="110">
        <f t="shared" si="43"/>
        <v>224988.90943445181</v>
      </c>
      <c r="CF21" s="110">
        <f t="shared" si="43"/>
        <v>226484.12643555403</v>
      </c>
      <c r="CG21" s="110">
        <f t="shared" si="43"/>
        <v>227979.34343665626</v>
      </c>
      <c r="CH21" s="110">
        <f t="shared" si="43"/>
        <v>229474.56043775848</v>
      </c>
      <c r="CI21" s="110">
        <f t="shared" si="43"/>
        <v>230969.77743886071</v>
      </c>
      <c r="CJ21" s="103">
        <f t="shared" si="43"/>
        <v>232464.99443996293</v>
      </c>
      <c r="CK21" s="97">
        <f>BH21</f>
        <v>233960.21144106518</v>
      </c>
      <c r="CL21" s="109">
        <v>233960.21144106518</v>
      </c>
      <c r="CM21" s="110">
        <v>233960.21144106518</v>
      </c>
      <c r="CN21" s="110">
        <v>233960.21144106518</v>
      </c>
      <c r="CO21" s="110">
        <v>233960.21144106518</v>
      </c>
      <c r="CP21" s="110">
        <v>233960.21144106518</v>
      </c>
      <c r="CQ21" s="110">
        <v>233960.21144106518</v>
      </c>
      <c r="CR21" s="110">
        <v>233960.21144106518</v>
      </c>
      <c r="CS21" s="110">
        <v>233960.21144106518</v>
      </c>
      <c r="CT21" s="103">
        <v>233960.21144106518</v>
      </c>
      <c r="CU21" s="97">
        <f>BI21</f>
        <v>233960.21144106518</v>
      </c>
    </row>
    <row r="22" spans="2:99" ht="15" customHeight="1" x14ac:dyDescent="0.25">
      <c r="B22" s="3" t="s">
        <v>4</v>
      </c>
      <c r="C22" s="11">
        <f t="shared" si="34"/>
        <v>2.5335378283406784E-3</v>
      </c>
      <c r="D22" s="11">
        <f t="shared" si="29"/>
        <v>3.4849840985698233E-3</v>
      </c>
      <c r="E22" s="11">
        <f t="shared" si="29"/>
        <v>5.8808217725375258E-3</v>
      </c>
      <c r="F22" s="11">
        <f t="shared" si="29"/>
        <v>5.4876805280038559E-3</v>
      </c>
      <c r="G22" s="11">
        <f t="shared" si="29"/>
        <v>2.2681999711302508E-2</v>
      </c>
      <c r="H22" s="11">
        <f t="shared" si="29"/>
        <v>2.2285822934283338E-2</v>
      </c>
      <c r="I22" s="11">
        <f t="shared" si="29"/>
        <v>3.7548496729349866E-2</v>
      </c>
      <c r="J22" s="11">
        <f t="shared" si="29"/>
        <v>7.7143486885607224E-2</v>
      </c>
      <c r="K22" s="11">
        <f t="shared" si="29"/>
        <v>9.163430653434966E-2</v>
      </c>
      <c r="L22" s="11">
        <f t="shared" si="29"/>
        <v>7.2176984792240453E-2</v>
      </c>
      <c r="M22" s="11">
        <f t="shared" si="29"/>
        <v>8.4790178730057203E-2</v>
      </c>
      <c r="N22" s="11">
        <f t="shared" si="29"/>
        <v>6.5104193732785948E-2</v>
      </c>
      <c r="O22" s="11">
        <f t="shared" si="29"/>
        <v>9.2115748013569199E-2</v>
      </c>
      <c r="P22" s="11">
        <f t="shared" si="29"/>
        <v>0.13580246913580246</v>
      </c>
      <c r="Q22" s="11">
        <f t="shared" si="29"/>
        <v>9.45945945945946E-2</v>
      </c>
      <c r="R22" s="11">
        <f t="shared" si="29"/>
        <v>4.4871794871794872E-2</v>
      </c>
      <c r="S22" s="11">
        <f t="shared" si="29"/>
        <v>4.685327686260627E-2</v>
      </c>
      <c r="T22" s="11">
        <f t="shared" si="29"/>
        <v>2.9048618272590199E-2</v>
      </c>
      <c r="U22" s="11">
        <f t="shared" si="29"/>
        <v>1.9700909568958751E-2</v>
      </c>
      <c r="V22" s="15">
        <f t="shared" si="29"/>
        <v>1.4777152641742942E-2</v>
      </c>
      <c r="W22" s="25">
        <f t="shared" si="29"/>
        <v>1.4796540539026994E-2</v>
      </c>
      <c r="X22" s="19">
        <f t="shared" si="29"/>
        <v>1.4913025413759814E-2</v>
      </c>
      <c r="Y22" s="11">
        <f t="shared" si="29"/>
        <v>1.4586952873742764E-2</v>
      </c>
      <c r="Z22" s="11">
        <f t="shared" si="29"/>
        <v>1.3834892916664513E-2</v>
      </c>
      <c r="AA22" s="11">
        <f t="shared" si="29"/>
        <v>1.325949341744476E-2</v>
      </c>
      <c r="AB22" s="11">
        <f t="shared" si="29"/>
        <v>1.2864265561121862E-2</v>
      </c>
      <c r="AC22" s="11">
        <f t="shared" si="29"/>
        <v>1.2563116588084237E-2</v>
      </c>
      <c r="AD22" s="11">
        <f t="shared" si="29"/>
        <v>1.2236369790982145E-2</v>
      </c>
      <c r="AE22" s="11">
        <f t="shared" si="29"/>
        <v>1.1942495910057228E-2</v>
      </c>
      <c r="AF22" s="11">
        <f t="shared" si="29"/>
        <v>1.1576843083745292E-2</v>
      </c>
      <c r="AG22" s="25">
        <f t="shared" si="29"/>
        <v>1.0986076256543199E-2</v>
      </c>
      <c r="AH22" s="11">
        <f t="shared" si="29"/>
        <v>1.0520310515814757E-2</v>
      </c>
      <c r="AI22" s="11">
        <f t="shared" si="29"/>
        <v>9.9860653598769829E-3</v>
      </c>
      <c r="AJ22" s="11">
        <f t="shared" si="29"/>
        <v>9.4588212122924068E-3</v>
      </c>
      <c r="AK22" s="11">
        <f t="shared" si="29"/>
        <v>8.9568480105463345E-3</v>
      </c>
      <c r="AL22" s="11">
        <f t="shared" si="29"/>
        <v>8.4785707040045122E-3</v>
      </c>
      <c r="AM22" s="11">
        <f t="shared" si="29"/>
        <v>7.9606917409049752E-3</v>
      </c>
      <c r="AN22" s="11">
        <f t="shared" si="29"/>
        <v>7.4267095485116633E-3</v>
      </c>
      <c r="AO22" s="11">
        <f t="shared" si="29"/>
        <v>6.8482447597043037E-3</v>
      </c>
      <c r="AP22" s="11">
        <f t="shared" si="29"/>
        <v>6.4511480734968122E-3</v>
      </c>
      <c r="AQ22" s="25">
        <f t="shared" si="29"/>
        <v>6.1173226751276219E-3</v>
      </c>
      <c r="AS22" s="160" t="s">
        <v>30</v>
      </c>
      <c r="AT22" s="167" t="s">
        <v>35</v>
      </c>
      <c r="AU22" s="61" t="s">
        <v>33</v>
      </c>
      <c r="AV22" s="62">
        <f>W77</f>
        <v>0</v>
      </c>
      <c r="AW22" s="62">
        <f>AG77</f>
        <v>29.828480562400813</v>
      </c>
      <c r="AX22" s="63">
        <f>AQ77</f>
        <v>31.901471065612842</v>
      </c>
      <c r="AZ22" s="80"/>
      <c r="BA22" s="80"/>
      <c r="BB22" s="81"/>
      <c r="BC22" s="82"/>
      <c r="BE22" s="126"/>
      <c r="BF22" s="126"/>
      <c r="BG22" s="126"/>
      <c r="BH22" s="126"/>
      <c r="BI22" s="126"/>
      <c r="BK22" s="160" t="s">
        <v>30</v>
      </c>
      <c r="BL22" s="98"/>
      <c r="BM22" s="105"/>
      <c r="BQ22" s="107"/>
      <c r="BR22" s="92"/>
      <c r="BS22" s="92"/>
      <c r="BT22" s="92"/>
      <c r="BU22" s="92"/>
      <c r="BV22" s="92"/>
      <c r="BW22" s="92"/>
      <c r="BX22" s="92"/>
      <c r="BY22" s="92"/>
      <c r="BZ22" s="92"/>
      <c r="CA22" s="107"/>
      <c r="CB22" s="92"/>
      <c r="CC22" s="92"/>
      <c r="CD22" s="92"/>
      <c r="CE22" s="92"/>
      <c r="CF22" s="92"/>
      <c r="CG22" s="92"/>
      <c r="CH22" s="92"/>
      <c r="CI22" s="92"/>
      <c r="CJ22" s="92"/>
      <c r="CK22" s="107"/>
      <c r="CL22" s="95"/>
      <c r="CM22" s="95"/>
      <c r="CN22" s="95"/>
      <c r="CO22" s="95"/>
      <c r="CP22" s="95"/>
      <c r="CQ22" s="95"/>
      <c r="CR22" s="95"/>
      <c r="CS22" s="95"/>
      <c r="CT22" s="95"/>
      <c r="CU22" s="107"/>
    </row>
    <row r="23" spans="2:99" ht="15.75" thickBot="1" x14ac:dyDescent="0.3">
      <c r="B23" s="3" t="s">
        <v>5</v>
      </c>
      <c r="C23" s="11">
        <f t="shared" si="34"/>
        <v>0</v>
      </c>
      <c r="D23" s="11">
        <f t="shared" si="29"/>
        <v>0</v>
      </c>
      <c r="E23" s="11">
        <f t="shared" si="29"/>
        <v>0</v>
      </c>
      <c r="F23" s="11">
        <f t="shared" si="29"/>
        <v>0</v>
      </c>
      <c r="G23" s="11">
        <f t="shared" si="29"/>
        <v>0</v>
      </c>
      <c r="H23" s="11">
        <f t="shared" si="29"/>
        <v>0</v>
      </c>
      <c r="I23" s="11">
        <f t="shared" si="29"/>
        <v>0</v>
      </c>
      <c r="J23" s="11">
        <f t="shared" si="29"/>
        <v>0</v>
      </c>
      <c r="K23" s="11">
        <f t="shared" si="29"/>
        <v>0</v>
      </c>
      <c r="L23" s="11">
        <f t="shared" si="29"/>
        <v>6.3914501257334458E-2</v>
      </c>
      <c r="M23" s="11">
        <f t="shared" si="29"/>
        <v>0.1660093095974132</v>
      </c>
      <c r="N23" s="11">
        <f t="shared" si="29"/>
        <v>0.25753780595541237</v>
      </c>
      <c r="O23" s="11">
        <f t="shared" si="29"/>
        <v>0.15450902716116841</v>
      </c>
      <c r="P23" s="11">
        <f t="shared" si="29"/>
        <v>0.1111111111111111</v>
      </c>
      <c r="Q23" s="11">
        <f t="shared" si="29"/>
        <v>0.14864864864864866</v>
      </c>
      <c r="R23" s="11">
        <f t="shared" si="29"/>
        <v>0.16025641025641027</v>
      </c>
      <c r="S23" s="11">
        <f t="shared" si="29"/>
        <v>0.16924128562294979</v>
      </c>
      <c r="T23" s="11">
        <f t="shared" si="29"/>
        <v>7.5057442020011661E-2</v>
      </c>
      <c r="U23" s="11">
        <f t="shared" si="29"/>
        <v>5.8623756076837105E-2</v>
      </c>
      <c r="V23" s="15">
        <f t="shared" si="29"/>
        <v>4.6161819101739499E-2</v>
      </c>
      <c r="W23" s="25">
        <f t="shared" si="29"/>
        <v>4.3249014513471275E-2</v>
      </c>
      <c r="X23" s="19">
        <f t="shared" si="29"/>
        <v>4.588367344937274E-2</v>
      </c>
      <c r="Y23" s="11">
        <f t="shared" si="29"/>
        <v>4.7242557126050549E-2</v>
      </c>
      <c r="Z23" s="11">
        <f t="shared" si="29"/>
        <v>4.7165127603053532E-2</v>
      </c>
      <c r="AA23" s="11">
        <f t="shared" si="29"/>
        <v>4.7582640482992565E-2</v>
      </c>
      <c r="AB23" s="11">
        <f t="shared" si="29"/>
        <v>4.8594039002971282E-2</v>
      </c>
      <c r="AC23" s="11">
        <f t="shared" si="29"/>
        <v>4.9954174431131163E-2</v>
      </c>
      <c r="AD23" s="11">
        <f t="shared" si="29"/>
        <v>5.1215731940969483E-2</v>
      </c>
      <c r="AE23" s="11">
        <f t="shared" si="29"/>
        <v>5.261654006036464E-2</v>
      </c>
      <c r="AF23" s="11">
        <f t="shared" si="29"/>
        <v>5.3690039905967893E-2</v>
      </c>
      <c r="AG23" s="25">
        <f t="shared" si="29"/>
        <v>5.3631826038363008E-2</v>
      </c>
      <c r="AH23" s="11">
        <f t="shared" si="29"/>
        <v>5.4061106198924166E-2</v>
      </c>
      <c r="AI23" s="11">
        <f t="shared" si="29"/>
        <v>5.4016590511744546E-2</v>
      </c>
      <c r="AJ23" s="11">
        <f t="shared" si="29"/>
        <v>5.3857498185324613E-2</v>
      </c>
      <c r="AK23" s="11">
        <f t="shared" si="29"/>
        <v>5.3683492026561037E-2</v>
      </c>
      <c r="AL23" s="11">
        <f t="shared" si="29"/>
        <v>5.3491477576313756E-2</v>
      </c>
      <c r="AM23" s="11">
        <f t="shared" si="29"/>
        <v>5.2867545798596177E-2</v>
      </c>
      <c r="AN23" s="11">
        <f t="shared" si="29"/>
        <v>5.1917189844898064E-2</v>
      </c>
      <c r="AO23" s="11">
        <f t="shared" si="29"/>
        <v>5.0393022355959348E-2</v>
      </c>
      <c r="AP23" s="11">
        <f t="shared" si="29"/>
        <v>4.9969446339732555E-2</v>
      </c>
      <c r="AQ23" s="25">
        <f t="shared" si="29"/>
        <v>4.987757277751078E-2</v>
      </c>
      <c r="AS23" s="161"/>
      <c r="AT23" s="168"/>
      <c r="AU23" s="64" t="s">
        <v>34</v>
      </c>
      <c r="AV23" s="65">
        <f>W88</f>
        <v>0</v>
      </c>
      <c r="AW23" s="65">
        <f>AG88</f>
        <v>0.44200943294019179</v>
      </c>
      <c r="AX23" s="66">
        <f>AQ88</f>
        <v>0.50377627827273685</v>
      </c>
      <c r="AZ23" s="75"/>
      <c r="BA23" s="75">
        <f>AV23/$BA$2*2</f>
        <v>0</v>
      </c>
      <c r="BB23" s="74">
        <f>AW23/$BA$2*2</f>
        <v>353.60754635215341</v>
      </c>
      <c r="BC23" s="76">
        <f t="shared" ref="BC23" si="44">AX23/$BA$2*2</f>
        <v>403.02102261818948</v>
      </c>
      <c r="BE23" s="121">
        <f>(((AZ23*100))*1000000/$BH$30)*($BF$31-$BF$30)/1000</f>
        <v>0</v>
      </c>
      <c r="BF23" s="121">
        <f>(((BA23*100))*1000000/$BH$30)*($BF$31-$BF$30)/1000</f>
        <v>0</v>
      </c>
      <c r="BG23" s="121">
        <f>(((BB23*100))*1000000/$BH$30)*($BF$31-$BF$30)/1000</f>
        <v>467322.74848302221</v>
      </c>
      <c r="BH23" s="121">
        <f>(((BC23*100))*1000000/$BH$30)*($BF$31-$BF$30)/1000</f>
        <v>532626.90213857638</v>
      </c>
      <c r="BI23" s="121">
        <f>BH23</f>
        <v>532626.90213857638</v>
      </c>
      <c r="BK23" s="161"/>
      <c r="BL23" s="99" t="s">
        <v>1</v>
      </c>
      <c r="BM23" s="106">
        <f>BE23</f>
        <v>0</v>
      </c>
      <c r="BN23" s="92">
        <f>((($BQ23-$BM23)/($BQ$6-$BM$6))*(BN$6-$BM$6))+$BQ23</f>
        <v>0</v>
      </c>
      <c r="BO23" s="92">
        <f>((($BQ23-$BM23)/($BQ$6-$BM$6))*(BO$6-$BM$6))+$BQ23</f>
        <v>0</v>
      </c>
      <c r="BP23" s="92">
        <f>((($BQ23-$BM23)/($BQ$6-$BM$6))*(BP$6-$BM$6))+$BQ23</f>
        <v>0</v>
      </c>
      <c r="BQ23" s="106">
        <f>BF23</f>
        <v>0</v>
      </c>
      <c r="BR23" s="92">
        <f>((($CA23-$BQ23)/($CA$6-$BQ$6))*(BR$6-$BQ$6))+$BQ23</f>
        <v>46732.274848302222</v>
      </c>
      <c r="BS23" s="92">
        <f t="shared" ref="BS23:BZ23" si="45">((($CA23-$BQ23)/($CA$6-$BQ$6))*(BS$6-$BQ$6))+$BQ23</f>
        <v>93464.549696604445</v>
      </c>
      <c r="BT23" s="92">
        <f t="shared" si="45"/>
        <v>140196.82454490667</v>
      </c>
      <c r="BU23" s="92">
        <f t="shared" si="45"/>
        <v>186929.09939320889</v>
      </c>
      <c r="BV23" s="92">
        <f t="shared" si="45"/>
        <v>233661.3742415111</v>
      </c>
      <c r="BW23" s="92">
        <f t="shared" si="45"/>
        <v>280393.64908981335</v>
      </c>
      <c r="BX23" s="92">
        <f t="shared" si="45"/>
        <v>327125.92393811553</v>
      </c>
      <c r="BY23" s="92">
        <f t="shared" si="45"/>
        <v>373858.19878641778</v>
      </c>
      <c r="BZ23" s="92">
        <f t="shared" si="45"/>
        <v>420590.47363472002</v>
      </c>
      <c r="CA23" s="106">
        <f>BG23</f>
        <v>467322.74848302221</v>
      </c>
      <c r="CB23" s="92">
        <f>((($CK23-$CA23)/($CK$6-$CA$6))*(CB$6-$CA$6))+$CA23</f>
        <v>473853.16384857765</v>
      </c>
      <c r="CC23" s="92">
        <f t="shared" ref="CC23:CJ23" si="46">((($CK23-$CA23)/($CK$6-$CA$6))*(CC$6-$CA$6))+$CA23</f>
        <v>480383.57921413303</v>
      </c>
      <c r="CD23" s="92">
        <f t="shared" si="46"/>
        <v>486913.99457968847</v>
      </c>
      <c r="CE23" s="92">
        <f t="shared" si="46"/>
        <v>493444.40994524385</v>
      </c>
      <c r="CF23" s="92">
        <f t="shared" si="46"/>
        <v>499974.82531079929</v>
      </c>
      <c r="CG23" s="92">
        <f t="shared" si="46"/>
        <v>506505.24067635473</v>
      </c>
      <c r="CH23" s="92">
        <f t="shared" si="46"/>
        <v>513035.65604191012</v>
      </c>
      <c r="CI23" s="92">
        <f t="shared" si="46"/>
        <v>519566.07140746556</v>
      </c>
      <c r="CJ23" s="92">
        <f t="shared" si="46"/>
        <v>526096.48677302094</v>
      </c>
      <c r="CK23" s="106">
        <f>BH23</f>
        <v>532626.90213857638</v>
      </c>
      <c r="CL23" s="93">
        <v>532626.90213857638</v>
      </c>
      <c r="CM23" s="93">
        <v>532626.90213857638</v>
      </c>
      <c r="CN23" s="93">
        <v>532626.90213857638</v>
      </c>
      <c r="CO23" s="93">
        <v>532626.90213857638</v>
      </c>
      <c r="CP23" s="93">
        <v>532626.90213857638</v>
      </c>
      <c r="CQ23" s="93">
        <v>532626.90213857638</v>
      </c>
      <c r="CR23" s="93">
        <v>532626.90213857638</v>
      </c>
      <c r="CS23" s="93">
        <v>532626.90213857638</v>
      </c>
      <c r="CT23" s="93">
        <v>532626.90213857638</v>
      </c>
      <c r="CU23" s="106">
        <f>BI23</f>
        <v>532626.90213857638</v>
      </c>
    </row>
    <row r="24" spans="2:99" x14ac:dyDescent="0.25">
      <c r="B24" s="3" t="s">
        <v>6</v>
      </c>
      <c r="C24" s="11">
        <f t="shared" si="34"/>
        <v>0</v>
      </c>
      <c r="D24" s="11">
        <f t="shared" si="29"/>
        <v>0</v>
      </c>
      <c r="E24" s="11">
        <f t="shared" si="29"/>
        <v>0</v>
      </c>
      <c r="F24" s="11">
        <f t="shared" si="29"/>
        <v>0</v>
      </c>
      <c r="G24" s="11">
        <f t="shared" si="29"/>
        <v>0</v>
      </c>
      <c r="H24" s="11">
        <f t="shared" si="29"/>
        <v>0</v>
      </c>
      <c r="I24" s="11">
        <f t="shared" si="29"/>
        <v>0</v>
      </c>
      <c r="J24" s="11">
        <f t="shared" si="29"/>
        <v>0</v>
      </c>
      <c r="K24" s="11">
        <f t="shared" si="29"/>
        <v>0</v>
      </c>
      <c r="L24" s="11">
        <f t="shared" si="29"/>
        <v>0</v>
      </c>
      <c r="M24" s="11">
        <f t="shared" si="29"/>
        <v>0</v>
      </c>
      <c r="N24" s="11">
        <f t="shared" si="29"/>
        <v>0</v>
      </c>
      <c r="O24" s="11">
        <f t="shared" si="29"/>
        <v>0</v>
      </c>
      <c r="P24" s="11">
        <f t="shared" si="29"/>
        <v>0</v>
      </c>
      <c r="Q24" s="11">
        <f t="shared" si="29"/>
        <v>0</v>
      </c>
      <c r="R24" s="11">
        <f t="shared" si="29"/>
        <v>0</v>
      </c>
      <c r="S24" s="11">
        <f t="shared" si="29"/>
        <v>1.1875796333381107E-2</v>
      </c>
      <c r="T24" s="11">
        <f t="shared" si="29"/>
        <v>7.0703429014855032E-2</v>
      </c>
      <c r="U24" s="11">
        <f t="shared" si="29"/>
        <v>8.8695225430505606E-2</v>
      </c>
      <c r="V24" s="15">
        <f t="shared" si="29"/>
        <v>0.11652932750634738</v>
      </c>
      <c r="W24" s="25">
        <f t="shared" si="29"/>
        <v>0.11605672542529204</v>
      </c>
      <c r="X24" s="19">
        <f t="shared" si="29"/>
        <v>9.2910158023489217E-2</v>
      </c>
      <c r="Y24" s="11">
        <f t="shared" si="29"/>
        <v>8.3938690093129611E-2</v>
      </c>
      <c r="Z24" s="11">
        <f t="shared" si="29"/>
        <v>0.1075730536127299</v>
      </c>
      <c r="AA24" s="11">
        <f t="shared" si="29"/>
        <v>0.13289218115318091</v>
      </c>
      <c r="AB24" s="11">
        <f t="shared" si="29"/>
        <v>0.1302876679174915</v>
      </c>
      <c r="AC24" s="11">
        <f t="shared" si="29"/>
        <v>0.14548765894167917</v>
      </c>
      <c r="AD24" s="11">
        <f t="shared" si="29"/>
        <v>0.16511734760683364</v>
      </c>
      <c r="AE24" s="11">
        <f t="shared" si="29"/>
        <v>0.16521196969965293</v>
      </c>
      <c r="AF24" s="11">
        <f t="shared" si="29"/>
        <v>0.16443731443942067</v>
      </c>
      <c r="AG24" s="25">
        <f t="shared" si="29"/>
        <v>0.18786806053917338</v>
      </c>
      <c r="AH24" s="11">
        <f t="shared" ref="AH24:AQ24" si="47">AH13/AH$14</f>
        <v>0.20481012964258816</v>
      </c>
      <c r="AI24" s="11">
        <f t="shared" si="47"/>
        <v>0.23025087546427667</v>
      </c>
      <c r="AJ24" s="11">
        <f t="shared" si="47"/>
        <v>0.2730070507898596</v>
      </c>
      <c r="AK24" s="11">
        <f t="shared" si="47"/>
        <v>0.30380601844720811</v>
      </c>
      <c r="AL24" s="11">
        <f t="shared" si="47"/>
        <v>0.34019350362533274</v>
      </c>
      <c r="AM24" s="11">
        <f t="shared" si="47"/>
        <v>0.37221793168071804</v>
      </c>
      <c r="AN24" s="11">
        <f t="shared" si="47"/>
        <v>0.40106108855311801</v>
      </c>
      <c r="AO24" s="11">
        <f t="shared" si="47"/>
        <v>0.43931589563796075</v>
      </c>
      <c r="AP24" s="11">
        <f t="shared" si="47"/>
        <v>0.46277992944885443</v>
      </c>
      <c r="AQ24" s="25">
        <f t="shared" si="47"/>
        <v>0.4813975384208582</v>
      </c>
      <c r="AS24" s="161"/>
      <c r="AT24" s="169" t="s">
        <v>32</v>
      </c>
      <c r="AU24" s="61" t="s">
        <v>33</v>
      </c>
      <c r="AV24" s="62">
        <f>W78</f>
        <v>0.48951120262103121</v>
      </c>
      <c r="AW24" s="62">
        <f>AG78</f>
        <v>1.7612947398262466</v>
      </c>
      <c r="AX24" s="63">
        <f>AQ78</f>
        <v>2.2094306593896684</v>
      </c>
      <c r="AZ24" s="80"/>
      <c r="BA24" s="80"/>
      <c r="BB24" s="81"/>
      <c r="BC24" s="82"/>
      <c r="BE24" s="121"/>
      <c r="BF24" s="121"/>
      <c r="BG24" s="121"/>
      <c r="BH24" s="121"/>
      <c r="BI24" s="121"/>
      <c r="BK24" s="161"/>
      <c r="BL24" s="100"/>
      <c r="BM24" s="107"/>
      <c r="BN24" s="92"/>
      <c r="BO24" s="92"/>
      <c r="BP24" s="92"/>
      <c r="BQ24" s="107"/>
      <c r="BR24" s="92"/>
      <c r="BS24" s="92"/>
      <c r="BT24" s="92"/>
      <c r="BU24" s="92"/>
      <c r="BV24" s="92"/>
      <c r="BW24" s="92"/>
      <c r="BX24" s="92"/>
      <c r="BY24" s="92"/>
      <c r="BZ24" s="92"/>
      <c r="CA24" s="107"/>
      <c r="CB24" s="92"/>
      <c r="CC24" s="92"/>
      <c r="CD24" s="92"/>
      <c r="CE24" s="92"/>
      <c r="CF24" s="92"/>
      <c r="CG24" s="92"/>
      <c r="CH24" s="92"/>
      <c r="CI24" s="92"/>
      <c r="CJ24" s="92"/>
      <c r="CK24" s="107"/>
      <c r="CL24" s="95"/>
      <c r="CM24" s="95"/>
      <c r="CN24" s="95"/>
      <c r="CO24" s="95"/>
      <c r="CP24" s="95"/>
      <c r="CQ24" s="95"/>
      <c r="CR24" s="95"/>
      <c r="CS24" s="95"/>
      <c r="CT24" s="95"/>
      <c r="CU24" s="107"/>
    </row>
    <row r="25" spans="2:99" ht="15.75" thickBot="1" x14ac:dyDescent="0.3">
      <c r="B25" s="3" t="s">
        <v>7</v>
      </c>
      <c r="C25" s="12">
        <f>SUM(C18:C24)</f>
        <v>0.93456483333009766</v>
      </c>
      <c r="D25" s="12">
        <f t="shared" ref="D25:AQ25" si="48">SUM(D18:D24)</f>
        <v>0.92338748071832555</v>
      </c>
      <c r="E25" s="12">
        <f t="shared" si="48"/>
        <v>0.93014354989539849</v>
      </c>
      <c r="F25" s="12">
        <f t="shared" si="48"/>
        <v>0.92282022284432419</v>
      </c>
      <c r="G25" s="12">
        <f t="shared" si="48"/>
        <v>0.96163210316123748</v>
      </c>
      <c r="H25" s="12">
        <f t="shared" si="48"/>
        <v>0.93760570004703336</v>
      </c>
      <c r="I25" s="12">
        <f t="shared" si="48"/>
        <v>0.93858957691402134</v>
      </c>
      <c r="J25" s="12">
        <f t="shared" si="48"/>
        <v>0.94800328611216866</v>
      </c>
      <c r="K25" s="12">
        <f t="shared" si="48"/>
        <v>0.95105230356201154</v>
      </c>
      <c r="L25" s="12">
        <f t="shared" si="48"/>
        <v>0.91928112401708373</v>
      </c>
      <c r="M25" s="12">
        <f t="shared" si="48"/>
        <v>0.93892797498489855</v>
      </c>
      <c r="N25" s="12">
        <f t="shared" si="48"/>
        <v>0.96576417398534531</v>
      </c>
      <c r="O25" s="12">
        <f t="shared" si="48"/>
        <v>0.94200077408191607</v>
      </c>
      <c r="P25" s="12">
        <f t="shared" si="48"/>
        <v>1</v>
      </c>
      <c r="Q25" s="12">
        <f t="shared" si="48"/>
        <v>1</v>
      </c>
      <c r="R25" s="12">
        <f t="shared" si="48"/>
        <v>1</v>
      </c>
      <c r="S25" s="12">
        <f t="shared" si="48"/>
        <v>1.0000000000000002</v>
      </c>
      <c r="T25" s="12">
        <f t="shared" si="48"/>
        <v>0.99999999999999989</v>
      </c>
      <c r="U25" s="12">
        <f t="shared" si="48"/>
        <v>1</v>
      </c>
      <c r="V25" s="16">
        <f t="shared" si="48"/>
        <v>1.0000000000000002</v>
      </c>
      <c r="W25" s="26">
        <f t="shared" si="48"/>
        <v>0.99999999999999989</v>
      </c>
      <c r="X25" s="20">
        <f t="shared" si="48"/>
        <v>1</v>
      </c>
      <c r="Y25" s="12">
        <f t="shared" si="48"/>
        <v>0.99999999999999989</v>
      </c>
      <c r="Z25" s="12">
        <f t="shared" si="48"/>
        <v>1</v>
      </c>
      <c r="AA25" s="12">
        <f t="shared" si="48"/>
        <v>0.99999999999999989</v>
      </c>
      <c r="AB25" s="12">
        <f t="shared" si="48"/>
        <v>1</v>
      </c>
      <c r="AC25" s="12">
        <f t="shared" si="48"/>
        <v>0.99999999999999989</v>
      </c>
      <c r="AD25" s="12">
        <f t="shared" si="48"/>
        <v>1</v>
      </c>
      <c r="AE25" s="12">
        <f t="shared" si="48"/>
        <v>0.99999999999999989</v>
      </c>
      <c r="AF25" s="12">
        <f t="shared" si="48"/>
        <v>1</v>
      </c>
      <c r="AG25" s="26">
        <f t="shared" si="48"/>
        <v>1</v>
      </c>
      <c r="AH25" s="12">
        <f t="shared" si="48"/>
        <v>0.99999999999999989</v>
      </c>
      <c r="AI25" s="12">
        <f t="shared" si="48"/>
        <v>1</v>
      </c>
      <c r="AJ25" s="12">
        <f t="shared" si="48"/>
        <v>1</v>
      </c>
      <c r="AK25" s="12">
        <f t="shared" si="48"/>
        <v>1</v>
      </c>
      <c r="AL25" s="12">
        <f t="shared" si="48"/>
        <v>0.99999999999999989</v>
      </c>
      <c r="AM25" s="12">
        <f t="shared" si="48"/>
        <v>1</v>
      </c>
      <c r="AN25" s="12">
        <f t="shared" si="48"/>
        <v>1</v>
      </c>
      <c r="AO25" s="12">
        <f t="shared" si="48"/>
        <v>1</v>
      </c>
      <c r="AP25" s="12">
        <f t="shared" si="48"/>
        <v>1</v>
      </c>
      <c r="AQ25" s="26">
        <f t="shared" si="48"/>
        <v>1</v>
      </c>
      <c r="AS25" s="162"/>
      <c r="AT25" s="170"/>
      <c r="AU25" s="64" t="s">
        <v>34</v>
      </c>
      <c r="AV25" s="65">
        <f>W89</f>
        <v>6.5518515226567755E-3</v>
      </c>
      <c r="AW25" s="65">
        <f>AG89</f>
        <v>2.6099515446739264E-2</v>
      </c>
      <c r="AX25" s="66">
        <f>AQ89</f>
        <v>3.4890514998500863E-2</v>
      </c>
      <c r="AZ25" s="83">
        <f>S89/$BA$2*2</f>
        <v>1.8121012803666645</v>
      </c>
      <c r="BA25" s="77">
        <f>AV25/$BA$2*2</f>
        <v>5.2414812181254202</v>
      </c>
      <c r="BB25" s="78">
        <f t="shared" ref="BB25" si="49">AW25/$BA$2*2</f>
        <v>20.879612357391412</v>
      </c>
      <c r="BC25" s="79">
        <f t="shared" ref="BC25" si="50">AX25/$BA$2*2</f>
        <v>27.912411998800689</v>
      </c>
      <c r="BE25" s="122">
        <f>(((AZ25*100))*1000000/$BH$30)*($BF$31-$BF$30)/1000</f>
        <v>2394.8475070925078</v>
      </c>
      <c r="BF25" s="122">
        <f>(((BA25*100))*1000000/$BH$30)*($BF$31-$BF$30)/1000</f>
        <v>6927.0676891525382</v>
      </c>
      <c r="BG25" s="122">
        <f>(((BB25*100))*1000000/$BH$30)*($BF$31-$BF$30)/1000</f>
        <v>27594.201353380719</v>
      </c>
      <c r="BH25" s="122">
        <f>(((BC25*100))*1000000/$BH$30)*($BF$31-$BF$30)/1000</f>
        <v>36888.650218679322</v>
      </c>
      <c r="BI25" s="122">
        <f>BH25</f>
        <v>36888.650218679322</v>
      </c>
      <c r="BK25" s="162"/>
      <c r="BL25" s="101" t="s">
        <v>42</v>
      </c>
      <c r="BM25" s="108">
        <f>BE25</f>
        <v>2394.8475070925078</v>
      </c>
      <c r="BN25" s="92">
        <f>((($BQ25-$BM25)/($BQ$6-$BM$6))*(BN$6-$BM$6))+$BM25</f>
        <v>3527.9025526075156</v>
      </c>
      <c r="BO25" s="92">
        <f>((($BQ25-$BM25)/($BQ$6-$BM$6))*(BO$6-$BM$6))+$BM25</f>
        <v>4660.9575981225225</v>
      </c>
      <c r="BP25" s="92">
        <f>((($BQ25-$BM25)/($BQ$6-$BM$6))*(BP$6-$BM$6))+$BM25</f>
        <v>5794.0126436375303</v>
      </c>
      <c r="BQ25" s="106">
        <f>BF25</f>
        <v>6927.0676891525382</v>
      </c>
      <c r="BR25" s="92">
        <f>((($CA25-$BQ25)/($CA$6-$BQ$6))*(BR$6-$BQ$6))+$BQ25</f>
        <v>8993.7810555753567</v>
      </c>
      <c r="BS25" s="92">
        <f t="shared" ref="BS25:BZ25" si="51">((($CA25-$BQ25)/($CA$6-$BQ$6))*(BS$6-$BQ$6))+$BQ25</f>
        <v>11060.494421998173</v>
      </c>
      <c r="BT25" s="92">
        <f t="shared" si="51"/>
        <v>13127.207788420992</v>
      </c>
      <c r="BU25" s="92">
        <f t="shared" si="51"/>
        <v>15193.921154843811</v>
      </c>
      <c r="BV25" s="92">
        <f t="shared" si="51"/>
        <v>17260.634521266627</v>
      </c>
      <c r="BW25" s="92">
        <f t="shared" si="51"/>
        <v>19327.347887689444</v>
      </c>
      <c r="BX25" s="92">
        <f t="shared" si="51"/>
        <v>21394.061254112265</v>
      </c>
      <c r="BY25" s="92">
        <f t="shared" si="51"/>
        <v>23460.774620535085</v>
      </c>
      <c r="BZ25" s="92">
        <f t="shared" si="51"/>
        <v>25527.487986957902</v>
      </c>
      <c r="CA25" s="106">
        <f>BG25</f>
        <v>27594.201353380719</v>
      </c>
      <c r="CB25" s="92">
        <f>((($CK25-$CA25)/($CK$6-$CA$6))*(CB$6-$CA$6))+$CA25</f>
        <v>28523.64623991058</v>
      </c>
      <c r="CC25" s="92">
        <f t="shared" ref="CC25:CJ25" si="52">((($CK25-$CA25)/($CK$6-$CA$6))*(CC$6-$CA$6))+$CA25</f>
        <v>29453.091126440439</v>
      </c>
      <c r="CD25" s="92">
        <f t="shared" si="52"/>
        <v>30382.5360129703</v>
      </c>
      <c r="CE25" s="92">
        <f t="shared" si="52"/>
        <v>31311.980899500159</v>
      </c>
      <c r="CF25" s="92">
        <f t="shared" si="52"/>
        <v>32241.42578603002</v>
      </c>
      <c r="CG25" s="92">
        <f t="shared" si="52"/>
        <v>33170.870672559882</v>
      </c>
      <c r="CH25" s="92">
        <f t="shared" si="52"/>
        <v>34100.315559089744</v>
      </c>
      <c r="CI25" s="92">
        <f t="shared" si="52"/>
        <v>35029.760445619599</v>
      </c>
      <c r="CJ25" s="92">
        <f t="shared" si="52"/>
        <v>35959.20533214946</v>
      </c>
      <c r="CK25" s="106">
        <f>BI25</f>
        <v>36888.650218679322</v>
      </c>
      <c r="CL25" s="93">
        <v>36888.650218679322</v>
      </c>
      <c r="CM25" s="93">
        <v>36888.650218679322</v>
      </c>
      <c r="CN25" s="93">
        <v>36888.650218679322</v>
      </c>
      <c r="CO25" s="93">
        <v>36888.650218679322</v>
      </c>
      <c r="CP25" s="93">
        <v>36888.650218679322</v>
      </c>
      <c r="CQ25" s="93">
        <v>36888.650218679322</v>
      </c>
      <c r="CR25" s="93">
        <v>36888.650218679322</v>
      </c>
      <c r="CS25" s="93">
        <v>36888.650218679322</v>
      </c>
      <c r="CT25" s="93">
        <v>36888.650218679322</v>
      </c>
      <c r="CU25" s="106">
        <f>BI25</f>
        <v>36888.650218679322</v>
      </c>
    </row>
    <row r="26" spans="2:99" ht="15.75" thickBot="1" x14ac:dyDescent="0.3">
      <c r="AZ26" s="86">
        <f>AZ23+AZ25</f>
        <v>1.8121012803666645</v>
      </c>
      <c r="BA26" s="86">
        <f>BA23+BA25</f>
        <v>5.2414812181254202</v>
      </c>
      <c r="BB26" s="87">
        <f t="shared" ref="BB26" si="53">BB23+BB25</f>
        <v>374.48715870954481</v>
      </c>
      <c r="BC26" s="88">
        <f t="shared" ref="BC26" si="54">BC23+BC25</f>
        <v>430.93343461699016</v>
      </c>
      <c r="BE26" s="123">
        <f>BE23+BE25</f>
        <v>2394.8475070925078</v>
      </c>
      <c r="BF26" s="123">
        <f>BF23+BF25</f>
        <v>6927.0676891525382</v>
      </c>
      <c r="BG26" s="124">
        <f t="shared" ref="BG26:BI26" si="55">BG23+BG25</f>
        <v>494916.9498364029</v>
      </c>
      <c r="BH26" s="125">
        <f t="shared" si="55"/>
        <v>569515.55235725571</v>
      </c>
      <c r="BI26" s="125">
        <f t="shared" si="55"/>
        <v>569515.55235725571</v>
      </c>
      <c r="BM26" s="97">
        <f>BE26</f>
        <v>2394.8475070925078</v>
      </c>
      <c r="BN26" s="109">
        <f>SUM(BN23:BN25)</f>
        <v>3527.9025526075156</v>
      </c>
      <c r="BO26" s="110">
        <f>SUM(BO23:BO25)</f>
        <v>4660.9575981225225</v>
      </c>
      <c r="BP26" s="103">
        <f>SUM(BP23:BP25)</f>
        <v>5794.0126436375303</v>
      </c>
      <c r="BQ26" s="97">
        <f>BF26</f>
        <v>6927.0676891525382</v>
      </c>
      <c r="BR26" s="109">
        <f t="shared" ref="BR26:BZ26" si="56">SUM(BR23:BR25)</f>
        <v>55726.055903877583</v>
      </c>
      <c r="BS26" s="110">
        <f t="shared" si="56"/>
        <v>104525.04411860261</v>
      </c>
      <c r="BT26" s="110">
        <f t="shared" si="56"/>
        <v>153324.03233332766</v>
      </c>
      <c r="BU26" s="110">
        <f t="shared" si="56"/>
        <v>202123.02054805271</v>
      </c>
      <c r="BV26" s="110">
        <f t="shared" si="56"/>
        <v>250922.00876277772</v>
      </c>
      <c r="BW26" s="110">
        <f t="shared" si="56"/>
        <v>299720.99697750277</v>
      </c>
      <c r="BX26" s="110">
        <f t="shared" si="56"/>
        <v>348519.98519222782</v>
      </c>
      <c r="BY26" s="110">
        <f t="shared" si="56"/>
        <v>397318.97340695286</v>
      </c>
      <c r="BZ26" s="103">
        <f t="shared" si="56"/>
        <v>446117.96162167791</v>
      </c>
      <c r="CA26" s="97">
        <f>BG26</f>
        <v>494916.9498364029</v>
      </c>
      <c r="CB26" s="109">
        <f t="shared" ref="CB26:CJ26" si="57">SUM(CB23:CB25)</f>
        <v>502376.81008848822</v>
      </c>
      <c r="CC26" s="110">
        <f t="shared" si="57"/>
        <v>509836.67034057347</v>
      </c>
      <c r="CD26" s="110">
        <f t="shared" si="57"/>
        <v>517296.53059265879</v>
      </c>
      <c r="CE26" s="110">
        <f t="shared" si="57"/>
        <v>524756.39084474405</v>
      </c>
      <c r="CF26" s="110">
        <f t="shared" si="57"/>
        <v>532216.25109682931</v>
      </c>
      <c r="CG26" s="110">
        <f t="shared" si="57"/>
        <v>539676.11134891456</v>
      </c>
      <c r="CH26" s="110">
        <f t="shared" si="57"/>
        <v>547135.97160099982</v>
      </c>
      <c r="CI26" s="110">
        <f t="shared" si="57"/>
        <v>554595.8318530852</v>
      </c>
      <c r="CJ26" s="103">
        <f t="shared" si="57"/>
        <v>562055.69210517034</v>
      </c>
      <c r="CK26" s="97">
        <f>BH26</f>
        <v>569515.55235725571</v>
      </c>
      <c r="CL26" s="109">
        <v>569515.55235725571</v>
      </c>
      <c r="CM26" s="110">
        <v>569515.55235725571</v>
      </c>
      <c r="CN26" s="110">
        <v>569515.55235725571</v>
      </c>
      <c r="CO26" s="110">
        <v>569515.55235725571</v>
      </c>
      <c r="CP26" s="110">
        <v>569515.55235725571</v>
      </c>
      <c r="CQ26" s="110">
        <v>569515.55235725571</v>
      </c>
      <c r="CR26" s="110">
        <v>569515.55235725571</v>
      </c>
      <c r="CS26" s="110">
        <v>569515.55235725571</v>
      </c>
      <c r="CT26" s="103">
        <v>569515.55235725571</v>
      </c>
      <c r="CU26" s="97">
        <f>BI26</f>
        <v>569515.55235725571</v>
      </c>
    </row>
    <row r="27" spans="2:99" ht="15.75" thickBot="1" x14ac:dyDescent="0.3">
      <c r="B27" s="8" t="s">
        <v>28</v>
      </c>
      <c r="BM27" s="114"/>
    </row>
    <row r="28" spans="2:99" ht="18" customHeight="1" thickTop="1" thickBot="1" x14ac:dyDescent="0.3">
      <c r="BE28" s="163" t="s">
        <v>53</v>
      </c>
      <c r="BF28" s="164"/>
      <c r="BG28" s="151"/>
      <c r="BH28" s="159" t="s">
        <v>44</v>
      </c>
      <c r="BI28" s="152"/>
      <c r="BK28" s="120" t="s">
        <v>46</v>
      </c>
      <c r="BM28" s="104">
        <v>2016</v>
      </c>
      <c r="BN28" s="111">
        <v>2017</v>
      </c>
      <c r="BO28" s="112">
        <v>2018</v>
      </c>
      <c r="BP28" s="113">
        <v>2019</v>
      </c>
      <c r="BQ28" s="102">
        <v>2020</v>
      </c>
      <c r="BR28" s="111">
        <v>2021</v>
      </c>
      <c r="BS28" s="112">
        <v>2022</v>
      </c>
      <c r="BT28" s="112">
        <v>2023</v>
      </c>
      <c r="BU28" s="112">
        <v>2024</v>
      </c>
      <c r="BV28" s="112">
        <v>2025</v>
      </c>
      <c r="BW28" s="112">
        <v>2026</v>
      </c>
      <c r="BX28" s="112">
        <v>2027</v>
      </c>
      <c r="BY28" s="112">
        <v>2028</v>
      </c>
      <c r="BZ28" s="113">
        <v>2029</v>
      </c>
      <c r="CA28" s="67">
        <v>2030</v>
      </c>
      <c r="CB28" s="111">
        <v>2031</v>
      </c>
      <c r="CC28" s="112">
        <v>2032</v>
      </c>
      <c r="CD28" s="112">
        <v>2033</v>
      </c>
      <c r="CE28" s="112">
        <v>2034</v>
      </c>
      <c r="CF28" s="112">
        <v>2035</v>
      </c>
      <c r="CG28" s="112">
        <v>2036</v>
      </c>
      <c r="CH28" s="112">
        <v>2037</v>
      </c>
      <c r="CI28" s="112">
        <v>2038</v>
      </c>
      <c r="CJ28" s="113">
        <v>2039</v>
      </c>
      <c r="CK28" s="67">
        <v>2040</v>
      </c>
      <c r="CL28" s="111">
        <v>2041</v>
      </c>
      <c r="CM28" s="112">
        <v>2042</v>
      </c>
      <c r="CN28" s="112">
        <v>2043</v>
      </c>
      <c r="CO28" s="112">
        <v>2044</v>
      </c>
      <c r="CP28" s="112">
        <v>2045</v>
      </c>
      <c r="CQ28" s="112">
        <v>2046</v>
      </c>
      <c r="CR28" s="112">
        <v>2047</v>
      </c>
      <c r="CS28" s="112">
        <v>2048</v>
      </c>
      <c r="CT28" s="113">
        <v>2049</v>
      </c>
      <c r="CU28" s="67">
        <v>2050</v>
      </c>
    </row>
    <row r="29" spans="2:99" x14ac:dyDescent="0.25">
      <c r="B29" s="60" t="s">
        <v>24</v>
      </c>
      <c r="C29" s="57" t="s">
        <v>9</v>
      </c>
      <c r="D29" s="57" t="s">
        <v>10</v>
      </c>
      <c r="E29" s="57" t="s">
        <v>11</v>
      </c>
      <c r="F29" s="57" t="s">
        <v>12</v>
      </c>
      <c r="G29" s="57" t="s">
        <v>13</v>
      </c>
      <c r="H29" s="57" t="s">
        <v>14</v>
      </c>
      <c r="I29" s="57" t="s">
        <v>15</v>
      </c>
      <c r="J29" s="57" t="s">
        <v>16</v>
      </c>
      <c r="K29" s="57" t="s">
        <v>17</v>
      </c>
      <c r="L29" s="57" t="s">
        <v>18</v>
      </c>
      <c r="M29" s="57" t="s">
        <v>19</v>
      </c>
      <c r="N29" s="57" t="s">
        <v>20</v>
      </c>
      <c r="O29" s="57" t="s">
        <v>21</v>
      </c>
      <c r="P29" s="57" t="s">
        <v>22</v>
      </c>
      <c r="Q29" s="57" t="s">
        <v>23</v>
      </c>
      <c r="R29" s="56">
        <v>2015</v>
      </c>
      <c r="S29" s="56">
        <v>2016</v>
      </c>
      <c r="T29" s="56">
        <v>2017</v>
      </c>
      <c r="U29" s="56">
        <v>2018</v>
      </c>
      <c r="V29" s="58">
        <v>2019</v>
      </c>
      <c r="W29" s="21">
        <v>2020</v>
      </c>
      <c r="X29" s="59">
        <v>2021</v>
      </c>
      <c r="Y29" s="56">
        <v>2022</v>
      </c>
      <c r="Z29" s="56">
        <v>2023</v>
      </c>
      <c r="AA29" s="56">
        <v>2024</v>
      </c>
      <c r="AB29" s="56">
        <v>2025</v>
      </c>
      <c r="AC29" s="56">
        <v>2026</v>
      </c>
      <c r="AD29" s="56">
        <v>2027</v>
      </c>
      <c r="AE29" s="56">
        <v>2028</v>
      </c>
      <c r="AF29" s="56">
        <v>2029</v>
      </c>
      <c r="AG29" s="21">
        <v>2030</v>
      </c>
      <c r="AH29" s="56">
        <v>2031</v>
      </c>
      <c r="AI29" s="56">
        <v>2032</v>
      </c>
      <c r="AJ29" s="56">
        <v>2033</v>
      </c>
      <c r="AK29" s="56">
        <v>2034</v>
      </c>
      <c r="AL29" s="56">
        <v>2035</v>
      </c>
      <c r="AM29" s="56">
        <v>2036</v>
      </c>
      <c r="AN29" s="56">
        <v>2037</v>
      </c>
      <c r="AO29" s="56">
        <v>2038</v>
      </c>
      <c r="AP29" s="56">
        <v>2039</v>
      </c>
      <c r="AQ29" s="21">
        <v>2040</v>
      </c>
      <c r="BE29" s="165"/>
      <c r="BF29" s="166"/>
      <c r="BG29" s="153"/>
      <c r="BH29" s="153"/>
      <c r="BI29" s="154"/>
      <c r="BK29" s="160" t="s">
        <v>25</v>
      </c>
      <c r="BL29" s="98"/>
      <c r="BM29" s="105"/>
      <c r="BQ29" s="105"/>
      <c r="CA29" s="105"/>
      <c r="CK29" s="105"/>
      <c r="CL29" s="89"/>
      <c r="CM29" s="89"/>
      <c r="CN29" s="89"/>
      <c r="CO29" s="89"/>
      <c r="CP29" s="89"/>
      <c r="CQ29" s="89"/>
      <c r="CR29" s="89"/>
      <c r="CS29" s="89"/>
      <c r="CT29" s="89"/>
      <c r="CU29" s="105"/>
    </row>
    <row r="30" spans="2:99" x14ac:dyDescent="0.25">
      <c r="B30" s="1" t="s">
        <v>0</v>
      </c>
      <c r="C30" s="4">
        <v>94.816000000000003</v>
      </c>
      <c r="D30" s="4">
        <v>95.234999999999999</v>
      </c>
      <c r="E30" s="4">
        <v>92.441999999999993</v>
      </c>
      <c r="F30" s="4">
        <v>93.799000000000007</v>
      </c>
      <c r="G30" s="4">
        <v>90.501999999999995</v>
      </c>
      <c r="H30" s="4">
        <v>82.179000000000002</v>
      </c>
      <c r="I30" s="4">
        <v>74.906999999999996</v>
      </c>
      <c r="J30" s="4">
        <v>66.838999999999999</v>
      </c>
      <c r="K30" s="4">
        <v>63.444000000000003</v>
      </c>
      <c r="L30" s="4">
        <v>54.758000000000003</v>
      </c>
      <c r="M30" s="4">
        <v>52.106999999999999</v>
      </c>
      <c r="N30" s="4">
        <v>40.012999999999998</v>
      </c>
      <c r="O30" s="4">
        <v>33.228000000000002</v>
      </c>
      <c r="P30" s="4">
        <v>32</v>
      </c>
      <c r="Q30" s="4">
        <v>31</v>
      </c>
      <c r="R30" s="4">
        <v>33</v>
      </c>
      <c r="S30" s="42">
        <v>34.731647082134835</v>
      </c>
      <c r="T30" s="42">
        <v>35.201989095917789</v>
      </c>
      <c r="U30" s="42">
        <v>33.089235055222979</v>
      </c>
      <c r="V30" s="43">
        <v>28.958704957667411</v>
      </c>
      <c r="W30" s="44">
        <v>25.449029887158439</v>
      </c>
      <c r="X30" s="45">
        <v>23.056208538965372</v>
      </c>
      <c r="Y30" s="42">
        <v>21.44744348655091</v>
      </c>
      <c r="Z30" s="42">
        <v>20.887021698667667</v>
      </c>
      <c r="AA30" s="42">
        <v>20.395172540163351</v>
      </c>
      <c r="AB30" s="42">
        <v>18.483232252534094</v>
      </c>
      <c r="AC30" s="42">
        <v>16.495597194605871</v>
      </c>
      <c r="AD30" s="42">
        <v>14.342655094361982</v>
      </c>
      <c r="AE30" s="42">
        <v>11.82872023333519</v>
      </c>
      <c r="AF30" s="42">
        <v>10.200159177515603</v>
      </c>
      <c r="AG30" s="44">
        <v>9.4173478157641579</v>
      </c>
      <c r="AH30" s="42">
        <v>8.3814167800937476</v>
      </c>
      <c r="AI30" s="42">
        <v>6.9945551000735859</v>
      </c>
      <c r="AJ30" s="42">
        <v>5.5113131349017399</v>
      </c>
      <c r="AK30" s="42">
        <v>4.1482308118499738</v>
      </c>
      <c r="AL30" s="42">
        <v>3.7060375983333329</v>
      </c>
      <c r="AM30" s="42">
        <v>3.4739450483333334</v>
      </c>
      <c r="AN30" s="42">
        <v>2.810077360416666</v>
      </c>
      <c r="AO30" s="42">
        <v>2.2329941104166666</v>
      </c>
      <c r="AP30" s="42">
        <v>1.7465107041666665</v>
      </c>
      <c r="AQ30" s="44">
        <v>1.4512866895833332</v>
      </c>
      <c r="BE30" s="155" t="s">
        <v>39</v>
      </c>
      <c r="BF30" s="153">
        <v>0.184</v>
      </c>
      <c r="BG30" s="153"/>
      <c r="BH30" s="153">
        <v>2.27</v>
      </c>
      <c r="BI30" s="154" t="s">
        <v>38</v>
      </c>
      <c r="BK30" s="161"/>
      <c r="BL30" s="99" t="s">
        <v>1</v>
      </c>
      <c r="BM30" s="106">
        <v>0</v>
      </c>
      <c r="BN30" s="92">
        <f>BM30+BN8</f>
        <v>0</v>
      </c>
      <c r="BO30" s="92">
        <f t="shared" ref="BO30:CU38" si="58">BN30+BO8</f>
        <v>0</v>
      </c>
      <c r="BP30" s="92">
        <f t="shared" si="58"/>
        <v>0</v>
      </c>
      <c r="BQ30" s="106">
        <f t="shared" si="58"/>
        <v>0</v>
      </c>
      <c r="BR30" s="92">
        <f t="shared" si="58"/>
        <v>0</v>
      </c>
      <c r="BS30" s="92">
        <f t="shared" si="58"/>
        <v>0</v>
      </c>
      <c r="BT30" s="92">
        <f t="shared" si="58"/>
        <v>0</v>
      </c>
      <c r="BU30" s="92">
        <f t="shared" si="58"/>
        <v>0</v>
      </c>
      <c r="BV30" s="92">
        <f t="shared" si="58"/>
        <v>0</v>
      </c>
      <c r="BW30" s="92">
        <f t="shared" si="58"/>
        <v>0</v>
      </c>
      <c r="BX30" s="92">
        <f t="shared" si="58"/>
        <v>0</v>
      </c>
      <c r="BY30" s="92">
        <f t="shared" si="58"/>
        <v>0</v>
      </c>
      <c r="BZ30" s="92">
        <f t="shared" si="58"/>
        <v>0</v>
      </c>
      <c r="CA30" s="106">
        <f t="shared" si="58"/>
        <v>0</v>
      </c>
      <c r="CB30" s="92">
        <f t="shared" si="58"/>
        <v>0</v>
      </c>
      <c r="CC30" s="92">
        <f t="shared" si="58"/>
        <v>0</v>
      </c>
      <c r="CD30" s="92">
        <f t="shared" si="58"/>
        <v>0</v>
      </c>
      <c r="CE30" s="92">
        <f t="shared" si="58"/>
        <v>0</v>
      </c>
      <c r="CF30" s="92">
        <f t="shared" si="58"/>
        <v>0</v>
      </c>
      <c r="CG30" s="92">
        <f t="shared" si="58"/>
        <v>0</v>
      </c>
      <c r="CH30" s="92">
        <f t="shared" si="58"/>
        <v>0</v>
      </c>
      <c r="CI30" s="92">
        <f t="shared" si="58"/>
        <v>0</v>
      </c>
      <c r="CJ30" s="92">
        <f t="shared" si="58"/>
        <v>0</v>
      </c>
      <c r="CK30" s="106">
        <f t="shared" si="58"/>
        <v>0</v>
      </c>
      <c r="CL30" s="93">
        <f t="shared" si="58"/>
        <v>0</v>
      </c>
      <c r="CM30" s="93">
        <f t="shared" si="58"/>
        <v>0</v>
      </c>
      <c r="CN30" s="93">
        <f t="shared" si="58"/>
        <v>0</v>
      </c>
      <c r="CO30" s="93">
        <f t="shared" si="58"/>
        <v>0</v>
      </c>
      <c r="CP30" s="93">
        <f t="shared" si="58"/>
        <v>0</v>
      </c>
      <c r="CQ30" s="93">
        <f t="shared" si="58"/>
        <v>0</v>
      </c>
      <c r="CR30" s="93">
        <f t="shared" si="58"/>
        <v>0</v>
      </c>
      <c r="CS30" s="93">
        <f t="shared" si="58"/>
        <v>0</v>
      </c>
      <c r="CT30" s="93">
        <f t="shared" si="58"/>
        <v>0</v>
      </c>
      <c r="CU30" s="106">
        <f t="shared" si="58"/>
        <v>0</v>
      </c>
    </row>
    <row r="31" spans="2:99" x14ac:dyDescent="0.25">
      <c r="B31" s="38" t="s">
        <v>1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46">
        <v>0</v>
      </c>
      <c r="T31" s="46">
        <v>0</v>
      </c>
      <c r="U31" s="46">
        <v>0</v>
      </c>
      <c r="V31" s="47">
        <v>0</v>
      </c>
      <c r="W31" s="48">
        <v>0</v>
      </c>
      <c r="X31" s="49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6">
        <v>0</v>
      </c>
      <c r="AG31" s="48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8">
        <v>0</v>
      </c>
      <c r="BE31" s="155" t="s">
        <v>40</v>
      </c>
      <c r="BF31" s="153">
        <v>0.214</v>
      </c>
      <c r="BG31" s="153"/>
      <c r="BH31" s="153"/>
      <c r="BI31" s="154"/>
      <c r="BK31" s="161"/>
      <c r="BL31" s="100"/>
      <c r="BM31" s="107"/>
      <c r="BN31" s="92"/>
      <c r="BO31" s="92"/>
      <c r="BP31" s="92"/>
      <c r="BQ31" s="107"/>
      <c r="BR31" s="92"/>
      <c r="BS31" s="92"/>
      <c r="BT31" s="92"/>
      <c r="BU31" s="92"/>
      <c r="BV31" s="92"/>
      <c r="BW31" s="92"/>
      <c r="BX31" s="92"/>
      <c r="BY31" s="92"/>
      <c r="BZ31" s="92"/>
      <c r="CA31" s="107"/>
      <c r="CB31" s="92"/>
      <c r="CC31" s="92"/>
      <c r="CD31" s="92"/>
      <c r="CE31" s="92"/>
      <c r="CF31" s="92"/>
      <c r="CG31" s="92"/>
      <c r="CH31" s="92"/>
      <c r="CI31" s="92"/>
      <c r="CJ31" s="92"/>
      <c r="CK31" s="107"/>
      <c r="CL31" s="95"/>
      <c r="CM31" s="95"/>
      <c r="CN31" s="95"/>
      <c r="CO31" s="95"/>
      <c r="CP31" s="95"/>
      <c r="CQ31" s="95"/>
      <c r="CR31" s="95"/>
      <c r="CS31" s="95"/>
      <c r="CT31" s="95"/>
      <c r="CU31" s="107"/>
    </row>
    <row r="32" spans="2:99" ht="15.75" thickBot="1" x14ac:dyDescent="0.3">
      <c r="B32" s="40" t="s">
        <v>2</v>
      </c>
      <c r="C32" s="41">
        <v>0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50">
        <v>0.19383272901517354</v>
      </c>
      <c r="T32" s="50">
        <v>0.2708061236873609</v>
      </c>
      <c r="U32" s="50">
        <v>0.33617927468457642</v>
      </c>
      <c r="V32" s="51">
        <v>0.40775758588274047</v>
      </c>
      <c r="W32" s="52">
        <v>0.48951120262103121</v>
      </c>
      <c r="X32" s="53">
        <v>0.56010602297193757</v>
      </c>
      <c r="Y32" s="50">
        <v>0.63540894321232311</v>
      </c>
      <c r="Z32" s="50">
        <v>0.71416887449144362</v>
      </c>
      <c r="AA32" s="50">
        <v>0.80958891598688187</v>
      </c>
      <c r="AB32" s="50">
        <v>0.9559525423093399</v>
      </c>
      <c r="AC32" s="50">
        <v>1.1080774687049535</v>
      </c>
      <c r="AD32" s="50">
        <v>1.305898987756628</v>
      </c>
      <c r="AE32" s="50">
        <v>1.4981472842210368</v>
      </c>
      <c r="AF32" s="50">
        <v>1.6336317625430699</v>
      </c>
      <c r="AG32" s="52">
        <v>1.7612947398262466</v>
      </c>
      <c r="AH32" s="50">
        <v>1.8707312958517861</v>
      </c>
      <c r="AI32" s="50">
        <v>1.9302622174375808</v>
      </c>
      <c r="AJ32" s="50">
        <v>1.9898884482392334</v>
      </c>
      <c r="AK32" s="50">
        <v>2.0496109413489028</v>
      </c>
      <c r="AL32" s="50">
        <v>2.1094306593896679</v>
      </c>
      <c r="AM32" s="50">
        <v>2.1344306593896683</v>
      </c>
      <c r="AN32" s="50">
        <v>2.1594306593896682</v>
      </c>
      <c r="AO32" s="50">
        <v>2.1844306593896681</v>
      </c>
      <c r="AP32" s="50">
        <v>2.2094306593896684</v>
      </c>
      <c r="AQ32" s="52">
        <v>2.2094306593896684</v>
      </c>
      <c r="BE32" s="156"/>
      <c r="BF32" s="157"/>
      <c r="BG32" s="157"/>
      <c r="BH32" s="157"/>
      <c r="BI32" s="158"/>
      <c r="BK32" s="162"/>
      <c r="BL32" s="101" t="s">
        <v>42</v>
      </c>
      <c r="BM32" s="108">
        <v>3106.2823214079531</v>
      </c>
      <c r="BN32" s="92">
        <f t="shared" ref="BN32:CC45" si="59">BM32+BN10</f>
        <v>8347.6651175760308</v>
      </c>
      <c r="BO32" s="92">
        <f t="shared" si="59"/>
        <v>15724.148388504233</v>
      </c>
      <c r="BP32" s="92">
        <f t="shared" si="59"/>
        <v>25235.732134192556</v>
      </c>
      <c r="BQ32" s="106">
        <f t="shared" si="59"/>
        <v>36882.416354641005</v>
      </c>
      <c r="BR32" s="92">
        <f t="shared" si="58"/>
        <v>53748.036136617331</v>
      </c>
      <c r="BS32" s="92">
        <f t="shared" si="58"/>
        <v>75832.591480121526</v>
      </c>
      <c r="BT32" s="92">
        <f t="shared" si="58"/>
        <v>103136.0823851536</v>
      </c>
      <c r="BU32" s="92">
        <f t="shared" si="58"/>
        <v>135658.50885171353</v>
      </c>
      <c r="BV32" s="92">
        <f t="shared" si="58"/>
        <v>173399.87087980134</v>
      </c>
      <c r="BW32" s="92">
        <f t="shared" si="58"/>
        <v>216360.16846941703</v>
      </c>
      <c r="BX32" s="92">
        <f t="shared" si="58"/>
        <v>264539.40162056056</v>
      </c>
      <c r="BY32" s="92">
        <f t="shared" si="58"/>
        <v>317937.570333232</v>
      </c>
      <c r="BZ32" s="92">
        <f t="shared" si="58"/>
        <v>376554.67460743128</v>
      </c>
      <c r="CA32" s="106">
        <f t="shared" si="58"/>
        <v>440390.71444315847</v>
      </c>
      <c r="CB32" s="92">
        <f t="shared" si="58"/>
        <v>505398.52900847123</v>
      </c>
      <c r="CC32" s="92">
        <f t="shared" si="58"/>
        <v>571578.1183033695</v>
      </c>
      <c r="CD32" s="92">
        <f t="shared" si="58"/>
        <v>638929.48232785333</v>
      </c>
      <c r="CE32" s="92">
        <f t="shared" si="58"/>
        <v>707452.62108192267</v>
      </c>
      <c r="CF32" s="92">
        <f t="shared" si="58"/>
        <v>777147.53456557763</v>
      </c>
      <c r="CG32" s="92">
        <f t="shared" si="58"/>
        <v>848014.2227788181</v>
      </c>
      <c r="CH32" s="92">
        <f t="shared" si="58"/>
        <v>920052.6857216442</v>
      </c>
      <c r="CI32" s="92">
        <f t="shared" si="58"/>
        <v>993262.9233940558</v>
      </c>
      <c r="CJ32" s="92">
        <f t="shared" si="58"/>
        <v>1067644.9357960529</v>
      </c>
      <c r="CK32" s="106">
        <f t="shared" si="58"/>
        <v>1143198.7229276355</v>
      </c>
      <c r="CL32" s="93">
        <f t="shared" si="58"/>
        <v>1218752.5100592182</v>
      </c>
      <c r="CM32" s="93">
        <f t="shared" si="58"/>
        <v>1294306.2971908008</v>
      </c>
      <c r="CN32" s="93">
        <f t="shared" si="58"/>
        <v>1369860.0843223834</v>
      </c>
      <c r="CO32" s="93">
        <f t="shared" si="58"/>
        <v>1445413.871453966</v>
      </c>
      <c r="CP32" s="93">
        <f t="shared" si="58"/>
        <v>1520967.6585855486</v>
      </c>
      <c r="CQ32" s="93">
        <f t="shared" si="58"/>
        <v>1596521.4457171313</v>
      </c>
      <c r="CR32" s="93">
        <f t="shared" si="58"/>
        <v>1672075.2328487139</v>
      </c>
      <c r="CS32" s="93">
        <f t="shared" si="58"/>
        <v>1747629.0199802965</v>
      </c>
      <c r="CT32" s="93">
        <f t="shared" si="58"/>
        <v>1823182.8071118791</v>
      </c>
      <c r="CU32" s="106">
        <f t="shared" si="58"/>
        <v>1898736.5942434617</v>
      </c>
    </row>
    <row r="33" spans="2:103" ht="16.5" thickTop="1" thickBot="1" x14ac:dyDescent="0.3">
      <c r="B33" s="1" t="s">
        <v>3</v>
      </c>
      <c r="C33" s="4">
        <v>1.2</v>
      </c>
      <c r="D33" s="4">
        <v>1.375</v>
      </c>
      <c r="E33" s="4">
        <v>3.4289999999999998</v>
      </c>
      <c r="F33" s="4">
        <v>5.1609999999999996</v>
      </c>
      <c r="G33" s="4">
        <v>7.069</v>
      </c>
      <c r="H33" s="4">
        <v>9.2880000000000003</v>
      </c>
      <c r="I33" s="4">
        <v>13.113</v>
      </c>
      <c r="J33" s="4">
        <v>20.085000000000001</v>
      </c>
      <c r="K33" s="4">
        <v>26.189</v>
      </c>
      <c r="L33" s="4">
        <v>23.727</v>
      </c>
      <c r="M33" s="4">
        <v>25.356999999999999</v>
      </c>
      <c r="N33" s="4">
        <v>21.864999999999998</v>
      </c>
      <c r="O33" s="4">
        <v>27.858000000000001</v>
      </c>
      <c r="P33" s="4">
        <v>29</v>
      </c>
      <c r="Q33" s="4">
        <v>25</v>
      </c>
      <c r="R33" s="4">
        <v>29</v>
      </c>
      <c r="S33" s="42">
        <v>29.84363254820224</v>
      </c>
      <c r="T33" s="42">
        <v>29.93</v>
      </c>
      <c r="U33" s="42">
        <v>29.93</v>
      </c>
      <c r="V33" s="43">
        <v>29.93</v>
      </c>
      <c r="W33" s="44">
        <v>29.93</v>
      </c>
      <c r="X33" s="45">
        <v>29.93</v>
      </c>
      <c r="Y33" s="42">
        <v>29.93</v>
      </c>
      <c r="Z33" s="42">
        <v>29.93</v>
      </c>
      <c r="AA33" s="42">
        <v>29.93</v>
      </c>
      <c r="AB33" s="42">
        <v>29.93</v>
      </c>
      <c r="AC33" s="42">
        <v>29.93</v>
      </c>
      <c r="AD33" s="42">
        <v>29.93</v>
      </c>
      <c r="AE33" s="42">
        <v>29.93</v>
      </c>
      <c r="AF33" s="42">
        <v>29.93</v>
      </c>
      <c r="AG33" s="44">
        <v>29.93</v>
      </c>
      <c r="AH33" s="42">
        <v>29.93</v>
      </c>
      <c r="AI33" s="42">
        <v>29.93</v>
      </c>
      <c r="AJ33" s="42">
        <v>29.130967597091075</v>
      </c>
      <c r="AK33" s="42">
        <v>27.707572813095581</v>
      </c>
      <c r="AL33" s="42">
        <v>25.446645863852059</v>
      </c>
      <c r="AM33" s="42">
        <v>23.838300558607585</v>
      </c>
      <c r="AN33" s="42">
        <v>23.123151541849353</v>
      </c>
      <c r="AO33" s="42">
        <v>22.429456995593871</v>
      </c>
      <c r="AP33" s="42">
        <v>21.756573285726052</v>
      </c>
      <c r="AQ33" s="44">
        <v>21.103876087154269</v>
      </c>
      <c r="BM33" s="97">
        <v>3106.2823214079531</v>
      </c>
      <c r="BN33" s="109">
        <f>BM33+BN11</f>
        <v>8347.6651175760308</v>
      </c>
      <c r="BO33" s="110">
        <f t="shared" si="59"/>
        <v>15724.148388504233</v>
      </c>
      <c r="BP33" s="103">
        <f t="shared" si="59"/>
        <v>25235.732134192556</v>
      </c>
      <c r="BQ33" s="97">
        <f>BP33+BQ11</f>
        <v>36882.416354641005</v>
      </c>
      <c r="BR33" s="109">
        <f t="shared" si="58"/>
        <v>53748.036136617331</v>
      </c>
      <c r="BS33" s="110">
        <f t="shared" si="58"/>
        <v>75832.591480121526</v>
      </c>
      <c r="BT33" s="110">
        <f t="shared" si="58"/>
        <v>103136.0823851536</v>
      </c>
      <c r="BU33" s="110">
        <f t="shared" si="58"/>
        <v>135658.50885171353</v>
      </c>
      <c r="BV33" s="110">
        <f t="shared" si="58"/>
        <v>173399.87087980134</v>
      </c>
      <c r="BW33" s="110">
        <f t="shared" si="58"/>
        <v>216360.16846941703</v>
      </c>
      <c r="BX33" s="110">
        <f t="shared" si="58"/>
        <v>264539.40162056056</v>
      </c>
      <c r="BY33" s="110">
        <f t="shared" si="58"/>
        <v>317937.570333232</v>
      </c>
      <c r="BZ33" s="103">
        <f t="shared" si="58"/>
        <v>376554.67460743128</v>
      </c>
      <c r="CA33" s="97">
        <f t="shared" si="58"/>
        <v>440390.71444315847</v>
      </c>
      <c r="CB33" s="109">
        <f t="shared" si="58"/>
        <v>505398.52900847123</v>
      </c>
      <c r="CC33" s="110">
        <f t="shared" si="58"/>
        <v>571578.1183033695</v>
      </c>
      <c r="CD33" s="110">
        <f t="shared" si="58"/>
        <v>638929.48232785333</v>
      </c>
      <c r="CE33" s="110">
        <f t="shared" si="58"/>
        <v>707452.62108192267</v>
      </c>
      <c r="CF33" s="110">
        <f t="shared" si="58"/>
        <v>777147.53456557763</v>
      </c>
      <c r="CG33" s="110">
        <f t="shared" si="58"/>
        <v>848014.2227788181</v>
      </c>
      <c r="CH33" s="110">
        <f t="shared" si="58"/>
        <v>920052.6857216442</v>
      </c>
      <c r="CI33" s="110">
        <f t="shared" si="58"/>
        <v>993262.9233940558</v>
      </c>
      <c r="CJ33" s="103">
        <f t="shared" si="58"/>
        <v>1067644.9357960529</v>
      </c>
      <c r="CK33" s="97">
        <f t="shared" si="58"/>
        <v>1143198.7229276355</v>
      </c>
      <c r="CL33" s="109">
        <f t="shared" si="58"/>
        <v>1218752.5100592182</v>
      </c>
      <c r="CM33" s="110">
        <f t="shared" si="58"/>
        <v>1294306.2971908008</v>
      </c>
      <c r="CN33" s="110">
        <f t="shared" si="58"/>
        <v>1369860.0843223834</v>
      </c>
      <c r="CO33" s="110">
        <f t="shared" si="58"/>
        <v>1445413.871453966</v>
      </c>
      <c r="CP33" s="110">
        <f t="shared" si="58"/>
        <v>1520967.6585855486</v>
      </c>
      <c r="CQ33" s="110">
        <f t="shared" si="58"/>
        <v>1596521.4457171313</v>
      </c>
      <c r="CR33" s="110">
        <f t="shared" si="58"/>
        <v>1672075.2328487139</v>
      </c>
      <c r="CS33" s="110">
        <f t="shared" si="58"/>
        <v>1747629.0199802965</v>
      </c>
      <c r="CT33" s="103">
        <f t="shared" si="58"/>
        <v>1823182.8071118791</v>
      </c>
      <c r="CU33" s="97">
        <f t="shared" si="58"/>
        <v>1898736.5942434617</v>
      </c>
    </row>
    <row r="34" spans="2:103" x14ac:dyDescent="0.25">
      <c r="B34" s="1" t="s">
        <v>4</v>
      </c>
      <c r="C34" s="4">
        <v>0.26100000000000001</v>
      </c>
      <c r="D34" s="4">
        <v>0.36599999999999999</v>
      </c>
      <c r="E34" s="4">
        <v>0.61</v>
      </c>
      <c r="F34" s="4">
        <v>0.59199999999999997</v>
      </c>
      <c r="G34" s="4">
        <v>2.3570000000000002</v>
      </c>
      <c r="H34" s="4">
        <v>2.2269999999999999</v>
      </c>
      <c r="I34" s="4">
        <v>3.6680000000000001</v>
      </c>
      <c r="J34" s="4">
        <v>7.6999999999999993</v>
      </c>
      <c r="K34" s="4">
        <v>9.5569999999999986</v>
      </c>
      <c r="L34" s="4">
        <v>7.2330000000000005</v>
      </c>
      <c r="M34" s="4">
        <v>9.5449999999999999</v>
      </c>
      <c r="N34" s="4">
        <v>6.2640000000000002</v>
      </c>
      <c r="O34" s="4">
        <v>8.0920000000000005</v>
      </c>
      <c r="P34" s="4">
        <v>11</v>
      </c>
      <c r="Q34" s="4">
        <v>7</v>
      </c>
      <c r="R34" s="4">
        <v>3.5</v>
      </c>
      <c r="S34" s="42">
        <v>3.9339441397752841</v>
      </c>
      <c r="T34" s="42">
        <v>2.2601880126250058</v>
      </c>
      <c r="U34" s="42">
        <v>1.4719286119937556</v>
      </c>
      <c r="V34" s="43">
        <v>1.0515821813940678</v>
      </c>
      <c r="W34" s="44">
        <v>0.99900307232436414</v>
      </c>
      <c r="X34" s="45">
        <v>0.9490529187081459</v>
      </c>
      <c r="Y34" s="42">
        <v>0.90160027277273869</v>
      </c>
      <c r="Z34" s="42">
        <v>0.85652025913410157</v>
      </c>
      <c r="AA34" s="42">
        <v>0.81369424617739639</v>
      </c>
      <c r="AB34" s="42">
        <v>0.77300953386852667</v>
      </c>
      <c r="AC34" s="42">
        <v>0.73435905717510008</v>
      </c>
      <c r="AD34" s="42">
        <v>0.69764110431634518</v>
      </c>
      <c r="AE34" s="42">
        <v>0.66275904910052796</v>
      </c>
      <c r="AF34" s="42">
        <v>0.62962109664550159</v>
      </c>
      <c r="AG34" s="44">
        <v>0.59814004181322644</v>
      </c>
      <c r="AH34" s="42">
        <v>0.56823303972256511</v>
      </c>
      <c r="AI34" s="42">
        <v>0.53982138773643684</v>
      </c>
      <c r="AJ34" s="42">
        <v>0.5128303183496149</v>
      </c>
      <c r="AK34" s="42">
        <v>0.48718880243213414</v>
      </c>
      <c r="AL34" s="42">
        <v>0.4628293623105274</v>
      </c>
      <c r="AM34" s="42">
        <v>0.43968789419500098</v>
      </c>
      <c r="AN34" s="42">
        <v>0.41770349948525098</v>
      </c>
      <c r="AO34" s="42">
        <v>0.39681832451098836</v>
      </c>
      <c r="AP34" s="42">
        <v>0.37697740828543891</v>
      </c>
      <c r="AQ34" s="44">
        <v>0.35812853787116694</v>
      </c>
      <c r="BK34" s="160" t="s">
        <v>28</v>
      </c>
      <c r="BL34" s="98"/>
      <c r="BM34" s="105"/>
      <c r="BQ34" s="107"/>
      <c r="BR34" s="92"/>
      <c r="BS34" s="92"/>
      <c r="BT34" s="92"/>
      <c r="BU34" s="92"/>
      <c r="BV34" s="92"/>
      <c r="BW34" s="92"/>
      <c r="BX34" s="92"/>
      <c r="BY34" s="92"/>
      <c r="BZ34" s="92"/>
      <c r="CA34" s="107"/>
      <c r="CB34" s="92"/>
      <c r="CC34" s="92"/>
      <c r="CD34" s="92"/>
      <c r="CE34" s="92"/>
      <c r="CF34" s="92"/>
      <c r="CG34" s="92"/>
      <c r="CH34" s="92"/>
      <c r="CI34" s="92"/>
      <c r="CJ34" s="92"/>
      <c r="CK34" s="107"/>
      <c r="CL34" s="95"/>
      <c r="CM34" s="95"/>
      <c r="CN34" s="95"/>
      <c r="CO34" s="95"/>
      <c r="CP34" s="95"/>
      <c r="CQ34" s="95"/>
      <c r="CR34" s="95"/>
      <c r="CS34" s="95"/>
      <c r="CT34" s="95"/>
      <c r="CU34" s="107"/>
      <c r="CW34" s="115"/>
      <c r="CX34" s="115"/>
      <c r="CY34" s="115"/>
    </row>
    <row r="35" spans="2:103" x14ac:dyDescent="0.25">
      <c r="B35" s="1" t="s">
        <v>5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6.4050000000000002</v>
      </c>
      <c r="M35" s="4">
        <v>18.687999999999999</v>
      </c>
      <c r="N35" s="4">
        <v>24.779</v>
      </c>
      <c r="O35" s="4">
        <v>13.573</v>
      </c>
      <c r="P35" s="4">
        <v>9</v>
      </c>
      <c r="Q35" s="4">
        <v>11</v>
      </c>
      <c r="R35" s="4">
        <v>12.5</v>
      </c>
      <c r="S35" s="42">
        <v>14.210014931011235</v>
      </c>
      <c r="T35" s="42">
        <v>5.84</v>
      </c>
      <c r="U35" s="42">
        <v>4.38</v>
      </c>
      <c r="V35" s="43">
        <v>3.2850000000000001</v>
      </c>
      <c r="W35" s="44">
        <v>2.92</v>
      </c>
      <c r="X35" s="45">
        <v>2.92</v>
      </c>
      <c r="Y35" s="42">
        <v>2.92</v>
      </c>
      <c r="Z35" s="42">
        <v>2.92</v>
      </c>
      <c r="AA35" s="42">
        <v>2.92</v>
      </c>
      <c r="AB35" s="42">
        <v>2.92</v>
      </c>
      <c r="AC35" s="42">
        <v>2.92</v>
      </c>
      <c r="AD35" s="42">
        <v>2.92</v>
      </c>
      <c r="AE35" s="42">
        <v>2.92</v>
      </c>
      <c r="AF35" s="42">
        <v>2.92</v>
      </c>
      <c r="AG35" s="44">
        <v>2.92</v>
      </c>
      <c r="AH35" s="42">
        <v>2.92</v>
      </c>
      <c r="AI35" s="42">
        <v>2.92</v>
      </c>
      <c r="AJ35" s="42">
        <v>2.92</v>
      </c>
      <c r="AK35" s="42">
        <v>2.92</v>
      </c>
      <c r="AL35" s="42">
        <v>2.92</v>
      </c>
      <c r="AM35" s="42">
        <v>2.92</v>
      </c>
      <c r="AN35" s="42">
        <v>2.92</v>
      </c>
      <c r="AO35" s="42">
        <v>2.92</v>
      </c>
      <c r="AP35" s="42">
        <v>2.92</v>
      </c>
      <c r="AQ35" s="44">
        <v>2.92</v>
      </c>
      <c r="BK35" s="161"/>
      <c r="BL35" s="99" t="s">
        <v>1</v>
      </c>
      <c r="BM35" s="106">
        <v>0</v>
      </c>
      <c r="BN35" s="92">
        <f t="shared" si="59"/>
        <v>0</v>
      </c>
      <c r="BO35" s="92">
        <f t="shared" si="59"/>
        <v>0</v>
      </c>
      <c r="BP35" s="92">
        <f t="shared" si="59"/>
        <v>0</v>
      </c>
      <c r="BQ35" s="106">
        <f t="shared" si="59"/>
        <v>0</v>
      </c>
      <c r="BR35" s="92">
        <f t="shared" si="58"/>
        <v>0</v>
      </c>
      <c r="BS35" s="92">
        <f t="shared" si="58"/>
        <v>0</v>
      </c>
      <c r="BT35" s="92">
        <f t="shared" si="58"/>
        <v>0</v>
      </c>
      <c r="BU35" s="92">
        <f t="shared" si="58"/>
        <v>0</v>
      </c>
      <c r="BV35" s="92">
        <f t="shared" si="58"/>
        <v>0</v>
      </c>
      <c r="BW35" s="92">
        <f t="shared" si="58"/>
        <v>0</v>
      </c>
      <c r="BX35" s="92">
        <f t="shared" si="58"/>
        <v>0</v>
      </c>
      <c r="BY35" s="92">
        <f t="shared" si="58"/>
        <v>0</v>
      </c>
      <c r="BZ35" s="92">
        <f t="shared" si="58"/>
        <v>0</v>
      </c>
      <c r="CA35" s="106">
        <f t="shared" si="58"/>
        <v>0</v>
      </c>
      <c r="CB35" s="92">
        <f t="shared" si="58"/>
        <v>0</v>
      </c>
      <c r="CC35" s="92">
        <f t="shared" si="58"/>
        <v>0</v>
      </c>
      <c r="CD35" s="92">
        <f t="shared" si="58"/>
        <v>0</v>
      </c>
      <c r="CE35" s="92">
        <f t="shared" si="58"/>
        <v>0</v>
      </c>
      <c r="CF35" s="92">
        <f t="shared" si="58"/>
        <v>0</v>
      </c>
      <c r="CG35" s="92">
        <f t="shared" si="58"/>
        <v>0</v>
      </c>
      <c r="CH35" s="92">
        <f t="shared" si="58"/>
        <v>0</v>
      </c>
      <c r="CI35" s="92">
        <f t="shared" si="58"/>
        <v>0</v>
      </c>
      <c r="CJ35" s="92">
        <f t="shared" si="58"/>
        <v>0</v>
      </c>
      <c r="CK35" s="106">
        <f t="shared" si="58"/>
        <v>0</v>
      </c>
      <c r="CL35" s="93">
        <f t="shared" si="58"/>
        <v>0</v>
      </c>
      <c r="CM35" s="93">
        <f t="shared" si="58"/>
        <v>0</v>
      </c>
      <c r="CN35" s="93">
        <f t="shared" si="58"/>
        <v>0</v>
      </c>
      <c r="CO35" s="93">
        <f t="shared" si="58"/>
        <v>0</v>
      </c>
      <c r="CP35" s="93">
        <f t="shared" si="58"/>
        <v>0</v>
      </c>
      <c r="CQ35" s="93">
        <f t="shared" si="58"/>
        <v>0</v>
      </c>
      <c r="CR35" s="93">
        <f t="shared" si="58"/>
        <v>0</v>
      </c>
      <c r="CS35" s="93">
        <f t="shared" si="58"/>
        <v>0</v>
      </c>
      <c r="CT35" s="93">
        <f t="shared" si="58"/>
        <v>0</v>
      </c>
      <c r="CU35" s="106">
        <f t="shared" si="58"/>
        <v>0</v>
      </c>
      <c r="CW35" s="115"/>
      <c r="CX35" s="90"/>
      <c r="CY35" s="115"/>
    </row>
    <row r="36" spans="2:103" x14ac:dyDescent="0.25">
      <c r="B36" s="1" t="s">
        <v>6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2">
        <v>0.89487762780081748</v>
      </c>
      <c r="T36" s="42">
        <v>3.9027909715410454</v>
      </c>
      <c r="U36" s="42">
        <v>6.427096468560066</v>
      </c>
      <c r="V36" s="43">
        <v>10.239198678976024</v>
      </c>
      <c r="W36" s="44">
        <v>12.938249664320237</v>
      </c>
      <c r="X36" s="45">
        <v>13.905536393674669</v>
      </c>
      <c r="Y36" s="42">
        <v>14.59281266829951</v>
      </c>
      <c r="Z36" s="42">
        <v>13.058924331414465</v>
      </c>
      <c r="AA36" s="42">
        <v>11.67828266498657</v>
      </c>
      <c r="AB36" s="42">
        <v>11.615867972190765</v>
      </c>
      <c r="AC36" s="42">
        <v>12.83423681179775</v>
      </c>
      <c r="AD36" s="42">
        <v>12.976862078828413</v>
      </c>
      <c r="AE36" s="42">
        <v>14.066441598854436</v>
      </c>
      <c r="AF36" s="42">
        <v>13.213129612435285</v>
      </c>
      <c r="AG36" s="44">
        <v>12.583773660315799</v>
      </c>
      <c r="AH36" s="42">
        <v>12.313952132408053</v>
      </c>
      <c r="AI36" s="42">
        <v>13.043472076295355</v>
      </c>
      <c r="AJ36" s="42">
        <v>14.646012124762763</v>
      </c>
      <c r="AK36" s="42">
        <v>17.043944461533666</v>
      </c>
      <c r="AL36" s="42">
        <v>19.272960905709557</v>
      </c>
      <c r="AM36" s="42">
        <v>20.665830164571837</v>
      </c>
      <c r="AN36" s="42">
        <v>22.010886895211144</v>
      </c>
      <c r="AO36" s="42">
        <v>23.232573828684266</v>
      </c>
      <c r="AP36" s="42">
        <v>24.284134576660072</v>
      </c>
      <c r="AQ36" s="44">
        <v>25.117256016241313</v>
      </c>
      <c r="BK36" s="161"/>
      <c r="BL36" s="100"/>
      <c r="BM36" s="107"/>
      <c r="BN36" s="92"/>
      <c r="BO36" s="92"/>
      <c r="BP36" s="92"/>
      <c r="BQ36" s="107"/>
      <c r="BR36" s="92"/>
      <c r="BS36" s="92"/>
      <c r="BT36" s="92"/>
      <c r="BU36" s="92"/>
      <c r="BV36" s="92"/>
      <c r="BW36" s="92"/>
      <c r="BX36" s="92"/>
      <c r="BY36" s="92"/>
      <c r="BZ36" s="92"/>
      <c r="CA36" s="107"/>
      <c r="CB36" s="92"/>
      <c r="CC36" s="92"/>
      <c r="CD36" s="92"/>
      <c r="CE36" s="92"/>
      <c r="CF36" s="92"/>
      <c r="CG36" s="92"/>
      <c r="CH36" s="92"/>
      <c r="CI36" s="92"/>
      <c r="CJ36" s="92"/>
      <c r="CK36" s="107"/>
      <c r="CL36" s="95"/>
      <c r="CM36" s="95"/>
      <c r="CN36" s="95"/>
      <c r="CO36" s="95"/>
      <c r="CP36" s="95"/>
      <c r="CQ36" s="95"/>
      <c r="CR36" s="95"/>
      <c r="CS36" s="95"/>
      <c r="CT36" s="95"/>
      <c r="CU36" s="107"/>
      <c r="CW36" s="115"/>
      <c r="CX36" s="94"/>
      <c r="CY36" s="115"/>
    </row>
    <row r="37" spans="2:103" ht="15.75" thickBot="1" x14ac:dyDescent="0.3">
      <c r="B37" s="1" t="s">
        <v>7</v>
      </c>
      <c r="C37" s="4">
        <v>103.018</v>
      </c>
      <c r="D37" s="4">
        <v>105.02200000000001</v>
      </c>
      <c r="E37" s="4">
        <v>103.727</v>
      </c>
      <c r="F37" s="4">
        <v>107.878</v>
      </c>
      <c r="G37" s="4">
        <v>103.91500000000001</v>
      </c>
      <c r="H37" s="4">
        <v>99.929000000000002</v>
      </c>
      <c r="I37" s="4">
        <v>97.686999999999998</v>
      </c>
      <c r="J37" s="4">
        <v>99.813999999999993</v>
      </c>
      <c r="K37" s="4">
        <v>104.295</v>
      </c>
      <c r="L37" s="4">
        <v>100.212</v>
      </c>
      <c r="M37" s="4">
        <v>112.572</v>
      </c>
      <c r="N37" s="4">
        <v>96.215000000000003</v>
      </c>
      <c r="O37" s="4">
        <v>87.846000000000004</v>
      </c>
      <c r="P37" s="4">
        <v>81</v>
      </c>
      <c r="Q37" s="4">
        <v>74</v>
      </c>
      <c r="R37" s="4">
        <v>78</v>
      </c>
      <c r="S37" s="42">
        <v>83.807949057939581</v>
      </c>
      <c r="T37" s="42">
        <v>77.405774203771202</v>
      </c>
      <c r="U37" s="42">
        <v>75.634439410461368</v>
      </c>
      <c r="V37" s="43">
        <v>73.872243403920237</v>
      </c>
      <c r="W37" s="44">
        <v>72.725793826424066</v>
      </c>
      <c r="X37" s="45">
        <v>71.320903874320123</v>
      </c>
      <c r="Y37" s="42">
        <v>70.427265370835485</v>
      </c>
      <c r="Z37" s="42">
        <v>68.36663516370767</v>
      </c>
      <c r="AA37" s="42">
        <v>66.546738367314205</v>
      </c>
      <c r="AB37" s="42">
        <v>64.678062300902724</v>
      </c>
      <c r="AC37" s="42">
        <v>64.02227053228367</v>
      </c>
      <c r="AD37" s="42">
        <v>62.173057265263367</v>
      </c>
      <c r="AE37" s="42">
        <v>60.906068165511201</v>
      </c>
      <c r="AF37" s="42">
        <v>58.52654164913946</v>
      </c>
      <c r="AG37" s="44">
        <v>57.210556257719432</v>
      </c>
      <c r="AH37" s="42">
        <v>55.984333248076155</v>
      </c>
      <c r="AI37" s="42">
        <v>55.358110781542962</v>
      </c>
      <c r="AJ37" s="42">
        <v>54.711011623344426</v>
      </c>
      <c r="AK37" s="42">
        <v>54.356547830260254</v>
      </c>
      <c r="AL37" s="42">
        <v>53.917904389595137</v>
      </c>
      <c r="AM37" s="42">
        <v>53.472194325097426</v>
      </c>
      <c r="AN37" s="42">
        <v>53.441249956352081</v>
      </c>
      <c r="AO37" s="42">
        <v>53.396273918595462</v>
      </c>
      <c r="AP37" s="42">
        <v>53.293626634227898</v>
      </c>
      <c r="AQ37" s="44">
        <v>53.159977990239753</v>
      </c>
      <c r="BK37" s="162"/>
      <c r="BL37" s="101" t="s">
        <v>42</v>
      </c>
      <c r="BM37" s="108">
        <v>2445.2726033956392</v>
      </c>
      <c r="BN37" s="92">
        <f t="shared" si="59"/>
        <v>6058.3237718325945</v>
      </c>
      <c r="BO37" s="92">
        <f t="shared" si="59"/>
        <v>10839.153505310867</v>
      </c>
      <c r="BP37" s="92">
        <f t="shared" si="59"/>
        <v>16787.761803830457</v>
      </c>
      <c r="BQ37" s="106">
        <f t="shared" si="59"/>
        <v>23904.148667391361</v>
      </c>
      <c r="BR37" s="92">
        <f t="shared" si="58"/>
        <v>33563.823839319477</v>
      </c>
      <c r="BS37" s="92">
        <f t="shared" si="58"/>
        <v>45766.787319614814</v>
      </c>
      <c r="BT37" s="92">
        <f t="shared" si="58"/>
        <v>60513.039108277364</v>
      </c>
      <c r="BU37" s="92">
        <f t="shared" si="58"/>
        <v>77802.579205307135</v>
      </c>
      <c r="BV37" s="92">
        <f t="shared" si="58"/>
        <v>97635.407610704118</v>
      </c>
      <c r="BW37" s="92">
        <f t="shared" si="58"/>
        <v>120011.52432446831</v>
      </c>
      <c r="BX37" s="92">
        <f t="shared" si="58"/>
        <v>144930.92934659973</v>
      </c>
      <c r="BY37" s="92">
        <f t="shared" si="58"/>
        <v>172393.62267709838</v>
      </c>
      <c r="BZ37" s="92">
        <f t="shared" si="58"/>
        <v>202399.60431596421</v>
      </c>
      <c r="CA37" s="106">
        <f t="shared" si="58"/>
        <v>234948.87426319727</v>
      </c>
      <c r="CB37" s="92">
        <f t="shared" si="58"/>
        <v>268637.42883682757</v>
      </c>
      <c r="CC37" s="92">
        <f t="shared" si="58"/>
        <v>303465.26803685515</v>
      </c>
      <c r="CD37" s="92">
        <f t="shared" si="58"/>
        <v>339432.39186327998</v>
      </c>
      <c r="CE37" s="92">
        <f t="shared" si="58"/>
        <v>376538.80031610205</v>
      </c>
      <c r="CF37" s="92">
        <f t="shared" si="58"/>
        <v>414784.49339532142</v>
      </c>
      <c r="CG37" s="92">
        <f t="shared" si="58"/>
        <v>454169.47110093804</v>
      </c>
      <c r="CH37" s="92">
        <f t="shared" si="58"/>
        <v>494693.73343295191</v>
      </c>
      <c r="CI37" s="92">
        <f t="shared" si="58"/>
        <v>536357.28039136296</v>
      </c>
      <c r="CJ37" s="92">
        <f t="shared" si="58"/>
        <v>579160.11197617138</v>
      </c>
      <c r="CK37" s="106">
        <f t="shared" si="58"/>
        <v>623102.22818737698</v>
      </c>
      <c r="CL37" s="93">
        <f t="shared" si="58"/>
        <v>667044.34439858259</v>
      </c>
      <c r="CM37" s="93">
        <f t="shared" si="58"/>
        <v>710986.46060978819</v>
      </c>
      <c r="CN37" s="93">
        <f t="shared" si="58"/>
        <v>754928.5768209938</v>
      </c>
      <c r="CO37" s="93">
        <f t="shared" si="58"/>
        <v>798870.6930321994</v>
      </c>
      <c r="CP37" s="93">
        <f t="shared" si="58"/>
        <v>842812.809243405</v>
      </c>
      <c r="CQ37" s="93">
        <f t="shared" si="58"/>
        <v>886754.92545461061</v>
      </c>
      <c r="CR37" s="93">
        <f t="shared" si="58"/>
        <v>930697.04166581621</v>
      </c>
      <c r="CS37" s="93">
        <f t="shared" si="58"/>
        <v>974639.15787702182</v>
      </c>
      <c r="CT37" s="93">
        <f t="shared" si="58"/>
        <v>1018581.2740882274</v>
      </c>
      <c r="CU37" s="106">
        <f t="shared" si="58"/>
        <v>1062523.3902994331</v>
      </c>
      <c r="CW37" s="115"/>
      <c r="CX37" s="96"/>
      <c r="CY37" s="115"/>
    </row>
    <row r="38" spans="2:103" ht="15.75" thickBot="1" x14ac:dyDescent="0.3">
      <c r="B38" s="2" t="s">
        <v>8</v>
      </c>
      <c r="C38" s="5">
        <v>1.418198761381506E-2</v>
      </c>
      <c r="D38" s="5">
        <v>1.6577479004399077E-2</v>
      </c>
      <c r="E38" s="5">
        <v>3.8938752687342731E-2</v>
      </c>
      <c r="F38" s="5">
        <v>5.3328760266226655E-2</v>
      </c>
      <c r="G38" s="5">
        <v>9.0708752345667124E-2</v>
      </c>
      <c r="H38" s="5">
        <v>0.11523181458835774</v>
      </c>
      <c r="I38" s="5">
        <v>0.17178334885911123</v>
      </c>
      <c r="J38" s="5">
        <v>0.27836776404111652</v>
      </c>
      <c r="K38" s="5">
        <v>0.34273934512680371</v>
      </c>
      <c r="L38" s="5">
        <v>0.3728595377799066</v>
      </c>
      <c r="M38" s="5">
        <v>0.47605088299044168</v>
      </c>
      <c r="N38" s="5">
        <v>0.54989346775450809</v>
      </c>
      <c r="O38" s="5">
        <v>0.56374792250073991</v>
      </c>
      <c r="P38" s="5">
        <v>0.60493827160493829</v>
      </c>
      <c r="Q38" s="5">
        <v>0.58108108108108103</v>
      </c>
      <c r="R38" s="5">
        <v>0.57692307692307687</v>
      </c>
      <c r="S38" s="6">
        <v>0.58326769472660989</v>
      </c>
      <c r="T38" s="6">
        <v>0.54172934016236585</v>
      </c>
      <c r="U38" s="6">
        <v>0.55806621176220006</v>
      </c>
      <c r="V38" s="14">
        <v>0.60246959899431285</v>
      </c>
      <c r="W38" s="22">
        <v>0.64333780733026535</v>
      </c>
      <c r="X38" s="18">
        <v>0.668872472458378</v>
      </c>
      <c r="Y38" s="6">
        <v>0.68644455647275593</v>
      </c>
      <c r="Z38" s="6">
        <v>0.68403899765676834</v>
      </c>
      <c r="AA38" s="6">
        <v>0.68135536051207291</v>
      </c>
      <c r="AB38" s="6">
        <v>0.69944701335661197</v>
      </c>
      <c r="AC38" s="6">
        <v>0.72503826376426239</v>
      </c>
      <c r="AD38" s="6">
        <v>0.7483065049326183</v>
      </c>
      <c r="AE38" s="6">
        <v>0.78118982362577238</v>
      </c>
      <c r="AF38" s="6">
        <v>0.79780471207403603</v>
      </c>
      <c r="AG38" s="22">
        <v>0.80460524618510298</v>
      </c>
      <c r="AH38" s="6">
        <v>0.81687469545244895</v>
      </c>
      <c r="AI38" s="6">
        <v>0.83878031255924279</v>
      </c>
      <c r="AJ38" s="6">
        <v>0.86289411654855386</v>
      </c>
      <c r="AK38" s="6">
        <v>0.88597800999885168</v>
      </c>
      <c r="AL38" s="6">
        <v>0.89214216829159176</v>
      </c>
      <c r="AM38" s="6">
        <v>0.89511603594149325</v>
      </c>
      <c r="AN38" s="6">
        <v>0.9070098842398866</v>
      </c>
      <c r="AO38" s="6">
        <v>0.91727091713289088</v>
      </c>
      <c r="AP38" s="6">
        <v>0.92577083577540531</v>
      </c>
      <c r="AQ38" s="22">
        <v>0.93113771887480623</v>
      </c>
      <c r="BM38" s="97">
        <v>2445.2726033956392</v>
      </c>
      <c r="BN38" s="109">
        <f t="shared" si="59"/>
        <v>6058.3237718325945</v>
      </c>
      <c r="BO38" s="110">
        <f t="shared" si="59"/>
        <v>10839.153505310867</v>
      </c>
      <c r="BP38" s="103">
        <f t="shared" si="59"/>
        <v>16787.761803830457</v>
      </c>
      <c r="BQ38" s="97">
        <f>BP38+BQ16</f>
        <v>23904.148667391361</v>
      </c>
      <c r="BR38" s="109">
        <f t="shared" si="58"/>
        <v>33563.823839319477</v>
      </c>
      <c r="BS38" s="110">
        <f t="shared" si="58"/>
        <v>45766.787319614814</v>
      </c>
      <c r="BT38" s="110">
        <f t="shared" si="58"/>
        <v>60513.039108277364</v>
      </c>
      <c r="BU38" s="110">
        <f t="shared" si="58"/>
        <v>77802.579205307135</v>
      </c>
      <c r="BV38" s="110">
        <f t="shared" si="58"/>
        <v>97635.407610704118</v>
      </c>
      <c r="BW38" s="110">
        <f t="shared" si="58"/>
        <v>120011.52432446831</v>
      </c>
      <c r="BX38" s="110">
        <f t="shared" si="58"/>
        <v>144930.92934659973</v>
      </c>
      <c r="BY38" s="110">
        <f t="shared" si="58"/>
        <v>172393.62267709838</v>
      </c>
      <c r="BZ38" s="103">
        <f t="shared" si="58"/>
        <v>202399.60431596421</v>
      </c>
      <c r="CA38" s="97">
        <f t="shared" si="58"/>
        <v>234948.87426319727</v>
      </c>
      <c r="CB38" s="109">
        <f t="shared" si="58"/>
        <v>268637.42883682757</v>
      </c>
      <c r="CC38" s="110">
        <f t="shared" si="58"/>
        <v>303465.26803685515</v>
      </c>
      <c r="CD38" s="110">
        <f t="shared" ref="CD38:CU48" si="60">CC38+CD16</f>
        <v>339432.39186327998</v>
      </c>
      <c r="CE38" s="110">
        <f t="shared" si="60"/>
        <v>376538.80031610205</v>
      </c>
      <c r="CF38" s="110">
        <f t="shared" si="60"/>
        <v>414784.49339532142</v>
      </c>
      <c r="CG38" s="110">
        <f t="shared" si="60"/>
        <v>454169.47110093804</v>
      </c>
      <c r="CH38" s="110">
        <f t="shared" si="60"/>
        <v>494693.73343295191</v>
      </c>
      <c r="CI38" s="110">
        <f t="shared" si="60"/>
        <v>536357.28039136296</v>
      </c>
      <c r="CJ38" s="103">
        <f t="shared" si="60"/>
        <v>579160.11197617138</v>
      </c>
      <c r="CK38" s="97">
        <f t="shared" si="60"/>
        <v>623102.22818737698</v>
      </c>
      <c r="CL38" s="109">
        <f t="shared" si="60"/>
        <v>667044.34439858259</v>
      </c>
      <c r="CM38" s="110">
        <f t="shared" si="60"/>
        <v>710986.46060978819</v>
      </c>
      <c r="CN38" s="110">
        <f t="shared" si="60"/>
        <v>754928.5768209938</v>
      </c>
      <c r="CO38" s="110">
        <f t="shared" si="60"/>
        <v>798870.6930321994</v>
      </c>
      <c r="CP38" s="110">
        <f t="shared" si="60"/>
        <v>842812.809243405</v>
      </c>
      <c r="CQ38" s="110">
        <f t="shared" si="60"/>
        <v>886754.92545461061</v>
      </c>
      <c r="CR38" s="110">
        <f t="shared" si="60"/>
        <v>930697.04166581621</v>
      </c>
      <c r="CS38" s="110">
        <f t="shared" si="60"/>
        <v>974639.15787702182</v>
      </c>
      <c r="CT38" s="103">
        <f t="shared" si="60"/>
        <v>1018581.2740882274</v>
      </c>
      <c r="CU38" s="97">
        <f t="shared" si="60"/>
        <v>1062523.3902994331</v>
      </c>
      <c r="CW38" s="115"/>
      <c r="CX38" s="94"/>
      <c r="CY38" s="115"/>
    </row>
    <row r="39" spans="2:103" x14ac:dyDescent="0.25">
      <c r="W39" s="23"/>
      <c r="AG39" s="23"/>
      <c r="AQ39" s="23"/>
      <c r="BK39" s="160" t="s">
        <v>29</v>
      </c>
      <c r="BL39" s="98"/>
      <c r="BM39" s="105"/>
      <c r="BQ39" s="107"/>
      <c r="BR39" s="92"/>
      <c r="BS39" s="92"/>
      <c r="BT39" s="92"/>
      <c r="BU39" s="92"/>
      <c r="BV39" s="92"/>
      <c r="BW39" s="92"/>
      <c r="BX39" s="92"/>
      <c r="BY39" s="92"/>
      <c r="BZ39" s="92"/>
      <c r="CA39" s="107"/>
      <c r="CB39" s="92"/>
      <c r="CC39" s="92"/>
      <c r="CD39" s="92"/>
      <c r="CE39" s="92"/>
      <c r="CF39" s="92"/>
      <c r="CG39" s="92"/>
      <c r="CH39" s="92"/>
      <c r="CI39" s="92"/>
      <c r="CJ39" s="92"/>
      <c r="CK39" s="107"/>
      <c r="CL39" s="95"/>
      <c r="CM39" s="95"/>
      <c r="CN39" s="95"/>
      <c r="CO39" s="95"/>
      <c r="CP39" s="95"/>
      <c r="CQ39" s="95"/>
      <c r="CR39" s="95"/>
      <c r="CS39" s="95"/>
      <c r="CT39" s="95"/>
      <c r="CU39" s="107"/>
      <c r="CW39" s="115"/>
      <c r="CX39" s="116"/>
      <c r="CY39" s="115"/>
    </row>
    <row r="40" spans="2:103" x14ac:dyDescent="0.25">
      <c r="B40" s="7" t="s">
        <v>26</v>
      </c>
      <c r="C40" s="9" t="s">
        <v>9</v>
      </c>
      <c r="D40" s="9" t="s">
        <v>10</v>
      </c>
      <c r="E40" s="9" t="s">
        <v>11</v>
      </c>
      <c r="F40" s="9" t="s">
        <v>12</v>
      </c>
      <c r="G40" s="9" t="s">
        <v>13</v>
      </c>
      <c r="H40" s="9" t="s">
        <v>14</v>
      </c>
      <c r="I40" s="9" t="s">
        <v>15</v>
      </c>
      <c r="J40" s="9" t="s">
        <v>16</v>
      </c>
      <c r="K40" s="9" t="s">
        <v>17</v>
      </c>
      <c r="L40" s="9" t="s">
        <v>18</v>
      </c>
      <c r="M40" s="9" t="s">
        <v>19</v>
      </c>
      <c r="N40" s="9" t="s">
        <v>20</v>
      </c>
      <c r="O40" s="9" t="s">
        <v>21</v>
      </c>
      <c r="P40" s="9" t="s">
        <v>22</v>
      </c>
      <c r="Q40" s="9" t="s">
        <v>23</v>
      </c>
      <c r="R40" s="10">
        <v>2015</v>
      </c>
      <c r="S40" s="10">
        <v>2016</v>
      </c>
      <c r="T40" s="10">
        <v>2017</v>
      </c>
      <c r="U40" s="10">
        <v>2018</v>
      </c>
      <c r="V40" s="13">
        <v>2019</v>
      </c>
      <c r="W40" s="24">
        <v>2020</v>
      </c>
      <c r="X40" s="17">
        <v>2021</v>
      </c>
      <c r="Y40" s="10">
        <v>2022</v>
      </c>
      <c r="Z40" s="10">
        <v>2023</v>
      </c>
      <c r="AA40" s="10">
        <v>2024</v>
      </c>
      <c r="AB40" s="10">
        <v>2025</v>
      </c>
      <c r="AC40" s="10">
        <v>2026</v>
      </c>
      <c r="AD40" s="10">
        <v>2027</v>
      </c>
      <c r="AE40" s="10">
        <v>2028</v>
      </c>
      <c r="AF40" s="10">
        <v>2029</v>
      </c>
      <c r="AG40" s="24">
        <v>2030</v>
      </c>
      <c r="AH40" s="10">
        <v>2031</v>
      </c>
      <c r="AI40" s="10">
        <v>2032</v>
      </c>
      <c r="AJ40" s="10">
        <v>2033</v>
      </c>
      <c r="AK40" s="10">
        <v>2034</v>
      </c>
      <c r="AL40" s="10">
        <v>2035</v>
      </c>
      <c r="AM40" s="10">
        <v>2036</v>
      </c>
      <c r="AN40" s="10">
        <v>2037</v>
      </c>
      <c r="AO40" s="10">
        <v>2038</v>
      </c>
      <c r="AP40" s="10">
        <v>2039</v>
      </c>
      <c r="AQ40" s="24">
        <v>2040</v>
      </c>
      <c r="BK40" s="161"/>
      <c r="BL40" s="99" t="s">
        <v>1</v>
      </c>
      <c r="BM40" s="106">
        <v>0</v>
      </c>
      <c r="BN40" s="92">
        <f t="shared" si="59"/>
        <v>0</v>
      </c>
      <c r="BO40" s="92">
        <f t="shared" si="59"/>
        <v>0</v>
      </c>
      <c r="BP40" s="92">
        <f t="shared" si="59"/>
        <v>0</v>
      </c>
      <c r="BQ40" s="106">
        <f t="shared" si="59"/>
        <v>0</v>
      </c>
      <c r="BR40" s="92">
        <f t="shared" si="59"/>
        <v>21560.675617404901</v>
      </c>
      <c r="BS40" s="92">
        <f t="shared" si="59"/>
        <v>64682.026852214702</v>
      </c>
      <c r="BT40" s="92">
        <f t="shared" si="59"/>
        <v>129364.0537044294</v>
      </c>
      <c r="BU40" s="92">
        <f t="shared" si="59"/>
        <v>215606.75617404899</v>
      </c>
      <c r="BV40" s="92">
        <f t="shared" si="59"/>
        <v>323410.13426107349</v>
      </c>
      <c r="BW40" s="92">
        <f t="shared" si="59"/>
        <v>452774.1879655029</v>
      </c>
      <c r="BX40" s="92">
        <f t="shared" si="59"/>
        <v>603698.91728733724</v>
      </c>
      <c r="BY40" s="92">
        <f t="shared" si="59"/>
        <v>776184.32222657651</v>
      </c>
      <c r="BZ40" s="92">
        <f t="shared" si="59"/>
        <v>970230.40278322063</v>
      </c>
      <c r="CA40" s="106">
        <f t="shared" si="59"/>
        <v>1185837.1589572697</v>
      </c>
      <c r="CB40" s="92">
        <f t="shared" si="59"/>
        <v>1402939.1784394141</v>
      </c>
      <c r="CC40" s="92">
        <f t="shared" si="59"/>
        <v>1621536.4612296538</v>
      </c>
      <c r="CD40" s="92">
        <f t="shared" si="60"/>
        <v>1841629.007327989</v>
      </c>
      <c r="CE40" s="92">
        <f t="shared" si="60"/>
        <v>2063216.8167344194</v>
      </c>
      <c r="CF40" s="92">
        <f t="shared" si="60"/>
        <v>2286299.8894489454</v>
      </c>
      <c r="CG40" s="92">
        <f t="shared" si="60"/>
        <v>2510878.2254715664</v>
      </c>
      <c r="CH40" s="92">
        <f t="shared" si="60"/>
        <v>2736951.8248022832</v>
      </c>
      <c r="CI40" s="92">
        <f t="shared" si="60"/>
        <v>2964520.6874410952</v>
      </c>
      <c r="CJ40" s="92">
        <f t="shared" si="60"/>
        <v>3193584.8133880026</v>
      </c>
      <c r="CK40" s="106">
        <f t="shared" si="60"/>
        <v>3424144.2026430052</v>
      </c>
      <c r="CL40" s="93">
        <f t="shared" si="60"/>
        <v>3654703.5918980078</v>
      </c>
      <c r="CM40" s="93">
        <f t="shared" si="60"/>
        <v>3885262.9811530104</v>
      </c>
      <c r="CN40" s="93">
        <f t="shared" si="60"/>
        <v>4115822.370408013</v>
      </c>
      <c r="CO40" s="93">
        <f t="shared" si="60"/>
        <v>4346381.7596630156</v>
      </c>
      <c r="CP40" s="93">
        <f t="shared" si="60"/>
        <v>4576941.1489180187</v>
      </c>
      <c r="CQ40" s="93">
        <f t="shared" si="60"/>
        <v>4807500.5381730217</v>
      </c>
      <c r="CR40" s="93">
        <f t="shared" si="60"/>
        <v>5038059.9274280248</v>
      </c>
      <c r="CS40" s="93">
        <f t="shared" si="60"/>
        <v>5268619.3166830279</v>
      </c>
      <c r="CT40" s="93">
        <f t="shared" si="60"/>
        <v>5499178.705938031</v>
      </c>
      <c r="CU40" s="106">
        <f t="shared" si="60"/>
        <v>5729738.095193034</v>
      </c>
      <c r="CW40" s="115"/>
      <c r="CX40" s="96"/>
      <c r="CY40" s="115"/>
    </row>
    <row r="41" spans="2:103" x14ac:dyDescent="0.25">
      <c r="B41" s="3" t="s">
        <v>0</v>
      </c>
      <c r="C41" s="11">
        <f t="shared" ref="C41:AQ41" si="61">C30/C37</f>
        <v>0.92038284571628259</v>
      </c>
      <c r="D41" s="11">
        <f t="shared" si="61"/>
        <v>0.90681000171392656</v>
      </c>
      <c r="E41" s="11">
        <f t="shared" si="61"/>
        <v>0.89120479720805568</v>
      </c>
      <c r="F41" s="11">
        <f t="shared" si="61"/>
        <v>0.86949146257809751</v>
      </c>
      <c r="G41" s="11">
        <f t="shared" si="61"/>
        <v>0.87092335081557037</v>
      </c>
      <c r="H41" s="11">
        <f t="shared" si="61"/>
        <v>0.82237388545867562</v>
      </c>
      <c r="I41" s="11">
        <f t="shared" si="61"/>
        <v>0.76680622805491006</v>
      </c>
      <c r="J41" s="11">
        <f t="shared" si="61"/>
        <v>0.66963552207105215</v>
      </c>
      <c r="K41" s="11">
        <f t="shared" si="61"/>
        <v>0.60831295843520783</v>
      </c>
      <c r="L41" s="11">
        <f t="shared" si="61"/>
        <v>0.54642158623717718</v>
      </c>
      <c r="M41" s="11">
        <f t="shared" si="61"/>
        <v>0.46287709199445687</v>
      </c>
      <c r="N41" s="11">
        <f t="shared" si="61"/>
        <v>0.41587070623083716</v>
      </c>
      <c r="O41" s="11">
        <f t="shared" si="61"/>
        <v>0.37825285158117616</v>
      </c>
      <c r="P41" s="11">
        <f t="shared" si="61"/>
        <v>0.39506172839506171</v>
      </c>
      <c r="Q41" s="11">
        <f t="shared" si="61"/>
        <v>0.41891891891891891</v>
      </c>
      <c r="R41" s="11">
        <f t="shared" si="61"/>
        <v>0.42307692307692307</v>
      </c>
      <c r="S41" s="11">
        <f t="shared" si="61"/>
        <v>0.41441948493601177</v>
      </c>
      <c r="T41" s="11">
        <f t="shared" si="61"/>
        <v>0.45477213370734237</v>
      </c>
      <c r="U41" s="11">
        <f t="shared" si="61"/>
        <v>0.43748899724966089</v>
      </c>
      <c r="V41" s="15">
        <f t="shared" si="61"/>
        <v>0.39201063380905304</v>
      </c>
      <c r="W41" s="25">
        <f t="shared" si="61"/>
        <v>0.34993127676128344</v>
      </c>
      <c r="X41" s="19">
        <f t="shared" si="61"/>
        <v>0.32327420554841024</v>
      </c>
      <c r="Y41" s="11">
        <f t="shared" si="61"/>
        <v>0.30453324253922365</v>
      </c>
      <c r="Z41" s="11">
        <f t="shared" si="61"/>
        <v>0.30551484139379603</v>
      </c>
      <c r="AA41" s="11">
        <f t="shared" si="61"/>
        <v>0.30647892053836345</v>
      </c>
      <c r="AB41" s="11">
        <f t="shared" si="61"/>
        <v>0.28577281994850551</v>
      </c>
      <c r="AC41" s="11">
        <f t="shared" si="61"/>
        <v>0.25765404846564843</v>
      </c>
      <c r="AD41" s="11">
        <f t="shared" si="61"/>
        <v>0.23068923622604851</v>
      </c>
      <c r="AE41" s="11">
        <f t="shared" si="61"/>
        <v>0.19421250771254589</v>
      </c>
      <c r="AF41" s="11">
        <f t="shared" si="61"/>
        <v>0.17428262272294334</v>
      </c>
      <c r="AG41" s="25">
        <f t="shared" si="61"/>
        <v>0.16460856932313908</v>
      </c>
      <c r="AH41" s="11">
        <f t="shared" si="61"/>
        <v>0.14971004018131745</v>
      </c>
      <c r="AI41" s="11">
        <f t="shared" si="61"/>
        <v>0.12635104416181869</v>
      </c>
      <c r="AJ41" s="11">
        <f t="shared" si="61"/>
        <v>0.10073498864989254</v>
      </c>
      <c r="AK41" s="11">
        <f t="shared" si="61"/>
        <v>7.6315199868904407E-2</v>
      </c>
      <c r="AL41" s="11">
        <f t="shared" si="61"/>
        <v>6.8734822695529496E-2</v>
      </c>
      <c r="AM41" s="11">
        <f t="shared" si="61"/>
        <v>6.4967317915038708E-2</v>
      </c>
      <c r="AN41" s="11">
        <f t="shared" si="61"/>
        <v>5.2582553041176712E-2</v>
      </c>
      <c r="AO41" s="11">
        <f t="shared" si="61"/>
        <v>4.1819287125183048E-2</v>
      </c>
      <c r="AP41" s="11">
        <f t="shared" si="61"/>
        <v>3.2771474085514153E-2</v>
      </c>
      <c r="AQ41" s="25">
        <f t="shared" si="61"/>
        <v>2.7300362875428419E-2</v>
      </c>
      <c r="BK41" s="161"/>
      <c r="BL41" s="100"/>
      <c r="BM41" s="107"/>
      <c r="BN41" s="92"/>
      <c r="BO41" s="92"/>
      <c r="BP41" s="92"/>
      <c r="BQ41" s="107"/>
      <c r="BR41" s="92"/>
      <c r="BS41" s="92"/>
      <c r="BT41" s="92"/>
      <c r="BU41" s="92"/>
      <c r="BV41" s="92"/>
      <c r="BW41" s="92"/>
      <c r="BX41" s="92"/>
      <c r="BY41" s="92"/>
      <c r="BZ41" s="92"/>
      <c r="CA41" s="107"/>
      <c r="CB41" s="92"/>
      <c r="CC41" s="92"/>
      <c r="CD41" s="92"/>
      <c r="CE41" s="92"/>
      <c r="CF41" s="92"/>
      <c r="CG41" s="92"/>
      <c r="CH41" s="92"/>
      <c r="CI41" s="92"/>
      <c r="CJ41" s="92"/>
      <c r="CK41" s="107"/>
      <c r="CL41" s="95"/>
      <c r="CM41" s="95"/>
      <c r="CN41" s="95"/>
      <c r="CO41" s="95"/>
      <c r="CP41" s="95"/>
      <c r="CQ41" s="95"/>
      <c r="CR41" s="95"/>
      <c r="CS41" s="95"/>
      <c r="CT41" s="95"/>
      <c r="CU41" s="107"/>
      <c r="CW41" s="115"/>
      <c r="CX41" s="94"/>
      <c r="CY41" s="115"/>
    </row>
    <row r="42" spans="2:103" ht="15.75" thickBot="1" x14ac:dyDescent="0.3">
      <c r="B42" s="28" t="s">
        <v>1</v>
      </c>
      <c r="C42" s="29">
        <f t="shared" ref="C42:AQ42" si="62">C31/C37</f>
        <v>0</v>
      </c>
      <c r="D42" s="29">
        <f t="shared" si="62"/>
        <v>0</v>
      </c>
      <c r="E42" s="29">
        <f t="shared" si="62"/>
        <v>0</v>
      </c>
      <c r="F42" s="29">
        <f t="shared" si="62"/>
        <v>0</v>
      </c>
      <c r="G42" s="29">
        <f t="shared" si="62"/>
        <v>0</v>
      </c>
      <c r="H42" s="29">
        <f t="shared" si="62"/>
        <v>0</v>
      </c>
      <c r="I42" s="29">
        <f t="shared" si="62"/>
        <v>0</v>
      </c>
      <c r="J42" s="29">
        <f t="shared" si="62"/>
        <v>0</v>
      </c>
      <c r="K42" s="29">
        <f t="shared" si="62"/>
        <v>0</v>
      </c>
      <c r="L42" s="29">
        <f t="shared" si="62"/>
        <v>0</v>
      </c>
      <c r="M42" s="29">
        <f t="shared" si="62"/>
        <v>0</v>
      </c>
      <c r="N42" s="29">
        <f t="shared" si="62"/>
        <v>0</v>
      </c>
      <c r="O42" s="29">
        <f t="shared" si="62"/>
        <v>0</v>
      </c>
      <c r="P42" s="29">
        <f t="shared" si="62"/>
        <v>0</v>
      </c>
      <c r="Q42" s="29">
        <f t="shared" si="62"/>
        <v>0</v>
      </c>
      <c r="R42" s="29">
        <f t="shared" si="62"/>
        <v>0</v>
      </c>
      <c r="S42" s="29">
        <f t="shared" si="62"/>
        <v>0</v>
      </c>
      <c r="T42" s="29">
        <f t="shared" si="62"/>
        <v>0</v>
      </c>
      <c r="U42" s="29">
        <f t="shared" si="62"/>
        <v>0</v>
      </c>
      <c r="V42" s="30">
        <f t="shared" si="62"/>
        <v>0</v>
      </c>
      <c r="W42" s="31">
        <f t="shared" si="62"/>
        <v>0</v>
      </c>
      <c r="X42" s="32">
        <f t="shared" si="62"/>
        <v>0</v>
      </c>
      <c r="Y42" s="29">
        <f t="shared" si="62"/>
        <v>0</v>
      </c>
      <c r="Z42" s="29">
        <f t="shared" si="62"/>
        <v>0</v>
      </c>
      <c r="AA42" s="29">
        <f t="shared" si="62"/>
        <v>0</v>
      </c>
      <c r="AB42" s="29">
        <f t="shared" si="62"/>
        <v>0</v>
      </c>
      <c r="AC42" s="29">
        <f t="shared" si="62"/>
        <v>0</v>
      </c>
      <c r="AD42" s="29">
        <f t="shared" si="62"/>
        <v>0</v>
      </c>
      <c r="AE42" s="29">
        <f t="shared" si="62"/>
        <v>0</v>
      </c>
      <c r="AF42" s="29">
        <f t="shared" si="62"/>
        <v>0</v>
      </c>
      <c r="AG42" s="31">
        <f t="shared" si="62"/>
        <v>0</v>
      </c>
      <c r="AH42" s="29">
        <f t="shared" si="62"/>
        <v>0</v>
      </c>
      <c r="AI42" s="29">
        <f t="shared" si="62"/>
        <v>0</v>
      </c>
      <c r="AJ42" s="29">
        <f t="shared" si="62"/>
        <v>0</v>
      </c>
      <c r="AK42" s="29">
        <f t="shared" si="62"/>
        <v>0</v>
      </c>
      <c r="AL42" s="29">
        <f t="shared" si="62"/>
        <v>0</v>
      </c>
      <c r="AM42" s="29">
        <f t="shared" si="62"/>
        <v>0</v>
      </c>
      <c r="AN42" s="29">
        <f t="shared" si="62"/>
        <v>0</v>
      </c>
      <c r="AO42" s="29">
        <f t="shared" si="62"/>
        <v>0</v>
      </c>
      <c r="AP42" s="29">
        <f t="shared" si="62"/>
        <v>0</v>
      </c>
      <c r="AQ42" s="31">
        <f t="shared" si="62"/>
        <v>0</v>
      </c>
      <c r="BK42" s="162"/>
      <c r="BL42" s="101" t="s">
        <v>42</v>
      </c>
      <c r="BM42" s="108">
        <v>1761.9690744865475</v>
      </c>
      <c r="BN42" s="92">
        <f t="shared" si="59"/>
        <v>3893.2137609861234</v>
      </c>
      <c r="BO42" s="92">
        <f t="shared" si="59"/>
        <v>6393.7340594987272</v>
      </c>
      <c r="BP42" s="92">
        <f t="shared" si="59"/>
        <v>9263.5299700243595</v>
      </c>
      <c r="BQ42" s="106">
        <f t="shared" si="59"/>
        <v>12502.601492563021</v>
      </c>
      <c r="BR42" s="92">
        <f t="shared" si="59"/>
        <v>15757.894388447206</v>
      </c>
      <c r="BS42" s="92">
        <f t="shared" si="59"/>
        <v>19029.408657676915</v>
      </c>
      <c r="BT42" s="92">
        <f t="shared" si="59"/>
        <v>22317.144300252148</v>
      </c>
      <c r="BU42" s="92">
        <f t="shared" si="59"/>
        <v>25621.101316172906</v>
      </c>
      <c r="BV42" s="92">
        <f t="shared" si="59"/>
        <v>28941.279705439185</v>
      </c>
      <c r="BW42" s="92">
        <f t="shared" si="59"/>
        <v>32277.679468050988</v>
      </c>
      <c r="BX42" s="92">
        <f t="shared" si="59"/>
        <v>35630.300604008313</v>
      </c>
      <c r="BY42" s="92">
        <f t="shared" si="59"/>
        <v>38999.143113311162</v>
      </c>
      <c r="BZ42" s="92">
        <f t="shared" si="59"/>
        <v>42384.206995959539</v>
      </c>
      <c r="CA42" s="106">
        <f t="shared" si="59"/>
        <v>45785.492251953438</v>
      </c>
      <c r="CB42" s="92">
        <f t="shared" si="59"/>
        <v>49186.731200954193</v>
      </c>
      <c r="CC42" s="92">
        <f t="shared" si="59"/>
        <v>52587.923842961805</v>
      </c>
      <c r="CD42" s="92">
        <f t="shared" si="60"/>
        <v>55989.070177976275</v>
      </c>
      <c r="CE42" s="92">
        <f t="shared" si="60"/>
        <v>59390.170205997609</v>
      </c>
      <c r="CF42" s="92">
        <f t="shared" si="60"/>
        <v>62791.2239270258</v>
      </c>
      <c r="CG42" s="92">
        <f t="shared" si="60"/>
        <v>66192.231341060848</v>
      </c>
      <c r="CH42" s="92">
        <f t="shared" si="60"/>
        <v>69593.192448102753</v>
      </c>
      <c r="CI42" s="92">
        <f t="shared" si="60"/>
        <v>72994.107248151515</v>
      </c>
      <c r="CJ42" s="92">
        <f t="shared" si="60"/>
        <v>76394.975741207134</v>
      </c>
      <c r="CK42" s="106">
        <f t="shared" si="60"/>
        <v>79795.79792726961</v>
      </c>
      <c r="CL42" s="93">
        <f t="shared" si="60"/>
        <v>83196.620113332086</v>
      </c>
      <c r="CM42" s="93">
        <f t="shared" si="60"/>
        <v>86597.442299394563</v>
      </c>
      <c r="CN42" s="93">
        <f t="shared" si="60"/>
        <v>89998.264485457039</v>
      </c>
      <c r="CO42" s="93">
        <f t="shared" si="60"/>
        <v>93399.086671519515</v>
      </c>
      <c r="CP42" s="93">
        <f t="shared" si="60"/>
        <v>96799.908857581991</v>
      </c>
      <c r="CQ42" s="93">
        <f t="shared" si="60"/>
        <v>100200.73104364447</v>
      </c>
      <c r="CR42" s="93">
        <f t="shared" si="60"/>
        <v>103601.55322970694</v>
      </c>
      <c r="CS42" s="93">
        <f t="shared" si="60"/>
        <v>107002.37541576942</v>
      </c>
      <c r="CT42" s="93">
        <f t="shared" si="60"/>
        <v>110403.1976018319</v>
      </c>
      <c r="CU42" s="106">
        <f t="shared" si="60"/>
        <v>113804.01978789437</v>
      </c>
      <c r="CW42" s="115"/>
      <c r="CX42" s="96"/>
      <c r="CY42" s="115"/>
    </row>
    <row r="43" spans="2:103" ht="15.75" thickBot="1" x14ac:dyDescent="0.3">
      <c r="B43" s="33" t="s">
        <v>2</v>
      </c>
      <c r="C43" s="34">
        <f t="shared" ref="C43:AQ43" si="63">C32/C37</f>
        <v>0</v>
      </c>
      <c r="D43" s="34">
        <f t="shared" si="63"/>
        <v>0</v>
      </c>
      <c r="E43" s="34">
        <f t="shared" si="63"/>
        <v>0</v>
      </c>
      <c r="F43" s="34">
        <f t="shared" si="63"/>
        <v>0</v>
      </c>
      <c r="G43" s="34">
        <f t="shared" si="63"/>
        <v>0</v>
      </c>
      <c r="H43" s="34">
        <f t="shared" si="63"/>
        <v>0</v>
      </c>
      <c r="I43" s="34">
        <f t="shared" si="63"/>
        <v>0</v>
      </c>
      <c r="J43" s="34">
        <f t="shared" si="63"/>
        <v>0</v>
      </c>
      <c r="K43" s="34">
        <f t="shared" si="63"/>
        <v>0</v>
      </c>
      <c r="L43" s="34">
        <f t="shared" si="63"/>
        <v>0</v>
      </c>
      <c r="M43" s="34">
        <f t="shared" si="63"/>
        <v>0</v>
      </c>
      <c r="N43" s="34">
        <f t="shared" si="63"/>
        <v>0</v>
      </c>
      <c r="O43" s="34">
        <f t="shared" si="63"/>
        <v>0</v>
      </c>
      <c r="P43" s="34">
        <f t="shared" si="63"/>
        <v>0</v>
      </c>
      <c r="Q43" s="34">
        <f t="shared" si="63"/>
        <v>0</v>
      </c>
      <c r="R43" s="34">
        <f t="shared" si="63"/>
        <v>0</v>
      </c>
      <c r="S43" s="34">
        <f t="shared" si="63"/>
        <v>2.3128203373783758E-3</v>
      </c>
      <c r="T43" s="34">
        <f t="shared" si="63"/>
        <v>3.4985261302918052E-3</v>
      </c>
      <c r="U43" s="34">
        <f t="shared" si="63"/>
        <v>4.4447909881391657E-3</v>
      </c>
      <c r="V43" s="35">
        <f t="shared" si="63"/>
        <v>5.5197671966342593E-3</v>
      </c>
      <c r="W43" s="36">
        <f t="shared" si="63"/>
        <v>6.7309159084513563E-3</v>
      </c>
      <c r="X43" s="37">
        <f t="shared" si="63"/>
        <v>7.8533219932117246E-3</v>
      </c>
      <c r="Y43" s="34">
        <f t="shared" si="63"/>
        <v>9.0222009880203471E-3</v>
      </c>
      <c r="Z43" s="34">
        <f t="shared" si="63"/>
        <v>1.0446160949435743E-2</v>
      </c>
      <c r="AA43" s="34">
        <f t="shared" si="63"/>
        <v>1.2165718949563545E-2</v>
      </c>
      <c r="AB43" s="34">
        <f t="shared" si="63"/>
        <v>1.4780166694882533E-2</v>
      </c>
      <c r="AC43" s="34">
        <f t="shared" si="63"/>
        <v>1.7307687770089283E-2</v>
      </c>
      <c r="AD43" s="34">
        <f t="shared" si="63"/>
        <v>2.1004258841333275E-2</v>
      </c>
      <c r="AE43" s="34">
        <f t="shared" si="63"/>
        <v>2.4597668661681577E-2</v>
      </c>
      <c r="AF43" s="34">
        <f t="shared" si="63"/>
        <v>2.7912665203020583E-2</v>
      </c>
      <c r="AG43" s="36">
        <f t="shared" si="63"/>
        <v>3.0786184491757931E-2</v>
      </c>
      <c r="AH43" s="34">
        <f t="shared" si="63"/>
        <v>3.3415264366233599E-2</v>
      </c>
      <c r="AI43" s="34">
        <f t="shared" si="63"/>
        <v>3.4868643278938495E-2</v>
      </c>
      <c r="AJ43" s="34">
        <f t="shared" si="63"/>
        <v>3.6370894801553547E-2</v>
      </c>
      <c r="AK43" s="34">
        <f t="shared" si="63"/>
        <v>3.7706790132243935E-2</v>
      </c>
      <c r="AL43" s="34">
        <f t="shared" si="63"/>
        <v>3.9123009012878802E-2</v>
      </c>
      <c r="AM43" s="34">
        <f t="shared" si="63"/>
        <v>3.9916646143467939E-2</v>
      </c>
      <c r="AN43" s="34">
        <f t="shared" si="63"/>
        <v>4.0407562718936668E-2</v>
      </c>
      <c r="AO43" s="34">
        <f t="shared" si="63"/>
        <v>4.0909795741925943E-2</v>
      </c>
      <c r="AP43" s="34">
        <f t="shared" si="63"/>
        <v>4.1457690139080509E-2</v>
      </c>
      <c r="AQ43" s="36">
        <f t="shared" si="63"/>
        <v>4.1561918249765323E-2</v>
      </c>
      <c r="BM43" s="97">
        <v>1761.9690744865475</v>
      </c>
      <c r="BN43" s="109">
        <f t="shared" si="59"/>
        <v>3893.2137609861234</v>
      </c>
      <c r="BO43" s="110">
        <f t="shared" si="59"/>
        <v>6393.7340594987272</v>
      </c>
      <c r="BP43" s="103">
        <f t="shared" si="59"/>
        <v>9263.5299700243595</v>
      </c>
      <c r="BQ43" s="97">
        <f t="shared" si="59"/>
        <v>12502.601492563021</v>
      </c>
      <c r="BR43" s="109">
        <f t="shared" si="59"/>
        <v>37318.570005852103</v>
      </c>
      <c r="BS43" s="110">
        <f t="shared" si="59"/>
        <v>83711.435509891613</v>
      </c>
      <c r="BT43" s="110">
        <f t="shared" si="59"/>
        <v>151681.19800468156</v>
      </c>
      <c r="BU43" s="110">
        <f t="shared" si="59"/>
        <v>241227.85749022191</v>
      </c>
      <c r="BV43" s="110">
        <f t="shared" si="59"/>
        <v>352351.41396651266</v>
      </c>
      <c r="BW43" s="110">
        <f t="shared" si="59"/>
        <v>485051.86743355385</v>
      </c>
      <c r="BX43" s="110">
        <f t="shared" si="59"/>
        <v>639329.2178913455</v>
      </c>
      <c r="BY43" s="110">
        <f t="shared" si="59"/>
        <v>815183.46533988754</v>
      </c>
      <c r="BZ43" s="103">
        <f t="shared" si="59"/>
        <v>1012614.60977918</v>
      </c>
      <c r="CA43" s="97">
        <f t="shared" si="59"/>
        <v>1231622.6512092229</v>
      </c>
      <c r="CB43" s="109">
        <f t="shared" si="59"/>
        <v>1452125.9096403681</v>
      </c>
      <c r="CC43" s="110">
        <f t="shared" si="59"/>
        <v>1674124.3850726155</v>
      </c>
      <c r="CD43" s="110">
        <f t="shared" si="60"/>
        <v>1897618.077505965</v>
      </c>
      <c r="CE43" s="110">
        <f t="shared" si="60"/>
        <v>2122606.986940417</v>
      </c>
      <c r="CF43" s="110">
        <f t="shared" si="60"/>
        <v>2349091.1133759711</v>
      </c>
      <c r="CG43" s="110">
        <f t="shared" si="60"/>
        <v>2577070.4568126271</v>
      </c>
      <c r="CH43" s="110">
        <f t="shared" si="60"/>
        <v>2806545.0172503856</v>
      </c>
      <c r="CI43" s="110">
        <f t="shared" si="60"/>
        <v>3037514.7946892465</v>
      </c>
      <c r="CJ43" s="103">
        <f t="shared" si="60"/>
        <v>3269979.7891292092</v>
      </c>
      <c r="CK43" s="97">
        <f t="shared" si="60"/>
        <v>3503940.0005702744</v>
      </c>
      <c r="CL43" s="109">
        <f t="shared" si="60"/>
        <v>3737900.2120113396</v>
      </c>
      <c r="CM43" s="110">
        <f t="shared" si="60"/>
        <v>3971860.4234524048</v>
      </c>
      <c r="CN43" s="110">
        <f t="shared" si="60"/>
        <v>4205820.6348934695</v>
      </c>
      <c r="CO43" s="110">
        <f t="shared" si="60"/>
        <v>4439780.8463345347</v>
      </c>
      <c r="CP43" s="110">
        <f t="shared" si="60"/>
        <v>4673741.0577755999</v>
      </c>
      <c r="CQ43" s="110">
        <f t="shared" si="60"/>
        <v>4907701.2692166651</v>
      </c>
      <c r="CR43" s="110">
        <f t="shared" si="60"/>
        <v>5141661.4806577303</v>
      </c>
      <c r="CS43" s="110">
        <f t="shared" si="60"/>
        <v>5375621.6920987954</v>
      </c>
      <c r="CT43" s="103">
        <f t="shared" si="60"/>
        <v>5609581.9035398606</v>
      </c>
      <c r="CU43" s="97">
        <f t="shared" si="60"/>
        <v>5843542.1149809258</v>
      </c>
      <c r="CW43" s="115"/>
      <c r="CX43" s="94"/>
      <c r="CY43" s="115"/>
    </row>
    <row r="44" spans="2:103" x14ac:dyDescent="0.25">
      <c r="B44" s="3" t="s">
        <v>3</v>
      </c>
      <c r="C44" s="11">
        <f t="shared" ref="C44:AQ44" si="64">C33/C37</f>
        <v>1.1648449785474383E-2</v>
      </c>
      <c r="D44" s="11">
        <f t="shared" si="64"/>
        <v>1.3092494905829253E-2</v>
      </c>
      <c r="E44" s="11">
        <f t="shared" si="64"/>
        <v>3.305793091480521E-2</v>
      </c>
      <c r="F44" s="11">
        <f t="shared" si="64"/>
        <v>4.7841079738222804E-2</v>
      </c>
      <c r="G44" s="11">
        <f t="shared" si="64"/>
        <v>6.8026752634364626E-2</v>
      </c>
      <c r="H44" s="11">
        <f t="shared" si="64"/>
        <v>9.2945991654074397E-2</v>
      </c>
      <c r="I44" s="11">
        <f t="shared" si="64"/>
        <v>0.13423485212976138</v>
      </c>
      <c r="J44" s="11">
        <f t="shared" si="64"/>
        <v>0.20122427715550928</v>
      </c>
      <c r="K44" s="11">
        <f t="shared" si="64"/>
        <v>0.25110503859245409</v>
      </c>
      <c r="L44" s="11">
        <f t="shared" si="64"/>
        <v>0.23676805173033169</v>
      </c>
      <c r="M44" s="11">
        <f t="shared" si="64"/>
        <v>0.22525139466297125</v>
      </c>
      <c r="N44" s="11">
        <f t="shared" si="64"/>
        <v>0.2272514680663098</v>
      </c>
      <c r="O44" s="11">
        <f t="shared" si="64"/>
        <v>0.31712314732600233</v>
      </c>
      <c r="P44" s="11">
        <f t="shared" si="64"/>
        <v>0.35802469135802467</v>
      </c>
      <c r="Q44" s="11">
        <f t="shared" si="64"/>
        <v>0.33783783783783783</v>
      </c>
      <c r="R44" s="11">
        <f t="shared" si="64"/>
        <v>0.37179487179487181</v>
      </c>
      <c r="S44" s="11">
        <f t="shared" si="64"/>
        <v>0.35609548835958527</v>
      </c>
      <c r="T44" s="11">
        <f t="shared" si="64"/>
        <v>0.38666366053272822</v>
      </c>
      <c r="U44" s="11">
        <f t="shared" si="64"/>
        <v>0.39571920190447313</v>
      </c>
      <c r="V44" s="15">
        <f t="shared" si="64"/>
        <v>0.40515894226127808</v>
      </c>
      <c r="W44" s="25">
        <f t="shared" si="64"/>
        <v>0.41154586873859994</v>
      </c>
      <c r="X44" s="19">
        <f t="shared" si="64"/>
        <v>0.41965256150906166</v>
      </c>
      <c r="Y44" s="11">
        <f t="shared" si="64"/>
        <v>0.42497745500131628</v>
      </c>
      <c r="Z44" s="11">
        <f t="shared" si="64"/>
        <v>0.43778664736579426</v>
      </c>
      <c r="AA44" s="11">
        <f t="shared" si="64"/>
        <v>0.44975908262846931</v>
      </c>
      <c r="AB44" s="11">
        <f t="shared" si="64"/>
        <v>0.46275350459258058</v>
      </c>
      <c r="AC44" s="11">
        <f t="shared" si="64"/>
        <v>0.46749357295767247</v>
      </c>
      <c r="AD44" s="11">
        <f t="shared" si="64"/>
        <v>0.48139823448447588</v>
      </c>
      <c r="AE44" s="11">
        <f t="shared" si="64"/>
        <v>0.49141244709255794</v>
      </c>
      <c r="AF44" s="11">
        <f t="shared" si="64"/>
        <v>0.51139191137291595</v>
      </c>
      <c r="AG44" s="25">
        <f t="shared" si="64"/>
        <v>0.52315519998045013</v>
      </c>
      <c r="AH44" s="11">
        <f t="shared" si="64"/>
        <v>0.53461385111750914</v>
      </c>
      <c r="AI44" s="11">
        <f t="shared" si="64"/>
        <v>0.54066151422889619</v>
      </c>
      <c r="AJ44" s="11">
        <f t="shared" si="64"/>
        <v>0.53245163510486615</v>
      </c>
      <c r="AK44" s="11">
        <f t="shared" si="64"/>
        <v>0.50973753704187219</v>
      </c>
      <c r="AL44" s="11">
        <f t="shared" si="64"/>
        <v>0.47195168565866313</v>
      </c>
      <c r="AM44" s="11">
        <f t="shared" si="64"/>
        <v>0.44580741186113931</v>
      </c>
      <c r="AN44" s="11">
        <f t="shared" si="64"/>
        <v>0.43268358357514264</v>
      </c>
      <c r="AO44" s="11">
        <f t="shared" si="64"/>
        <v>0.4200565947689231</v>
      </c>
      <c r="AP44" s="11">
        <f t="shared" si="64"/>
        <v>0.4082396838002551</v>
      </c>
      <c r="AQ44" s="25">
        <f t="shared" si="64"/>
        <v>0.39698805163216905</v>
      </c>
      <c r="BK44" s="160" t="s">
        <v>30</v>
      </c>
      <c r="BL44" s="98"/>
      <c r="BM44" s="105"/>
      <c r="BQ44" s="107"/>
      <c r="BR44" s="92"/>
      <c r="BS44" s="92"/>
      <c r="BT44" s="92"/>
      <c r="BU44" s="92"/>
      <c r="BV44" s="92"/>
      <c r="BW44" s="92"/>
      <c r="BX44" s="92"/>
      <c r="BY44" s="92"/>
      <c r="BZ44" s="92"/>
      <c r="CA44" s="107"/>
      <c r="CB44" s="92"/>
      <c r="CC44" s="92"/>
      <c r="CD44" s="92"/>
      <c r="CE44" s="92"/>
      <c r="CF44" s="92"/>
      <c r="CG44" s="92"/>
      <c r="CH44" s="92"/>
      <c r="CI44" s="92"/>
      <c r="CJ44" s="92"/>
      <c r="CK44" s="107"/>
      <c r="CL44" s="95"/>
      <c r="CM44" s="95"/>
      <c r="CN44" s="95"/>
      <c r="CO44" s="95"/>
      <c r="CP44" s="95"/>
      <c r="CQ44" s="95"/>
      <c r="CR44" s="95"/>
      <c r="CS44" s="95"/>
      <c r="CT44" s="95"/>
      <c r="CU44" s="107"/>
      <c r="CW44" s="115"/>
      <c r="CX44" s="116"/>
      <c r="CY44" s="115"/>
    </row>
    <row r="45" spans="2:103" x14ac:dyDescent="0.25">
      <c r="B45" s="3" t="s">
        <v>4</v>
      </c>
      <c r="C45" s="11">
        <f t="shared" ref="C45:AQ45" si="65">C34/C37</f>
        <v>2.5335378283406784E-3</v>
      </c>
      <c r="D45" s="11">
        <f t="shared" si="65"/>
        <v>3.4849840985698233E-3</v>
      </c>
      <c r="E45" s="11">
        <f t="shared" si="65"/>
        <v>5.8808217725375258E-3</v>
      </c>
      <c r="F45" s="11">
        <f t="shared" si="65"/>
        <v>5.4876805280038559E-3</v>
      </c>
      <c r="G45" s="11">
        <f t="shared" si="65"/>
        <v>2.2681999711302508E-2</v>
      </c>
      <c r="H45" s="11">
        <f t="shared" si="65"/>
        <v>2.2285822934283338E-2</v>
      </c>
      <c r="I45" s="11">
        <f t="shared" si="65"/>
        <v>3.7548496729349866E-2</v>
      </c>
      <c r="J45" s="11">
        <f t="shared" si="65"/>
        <v>7.7143486885607224E-2</v>
      </c>
      <c r="K45" s="11">
        <f t="shared" si="65"/>
        <v>9.163430653434966E-2</v>
      </c>
      <c r="L45" s="11">
        <f t="shared" si="65"/>
        <v>7.2176984792240453E-2</v>
      </c>
      <c r="M45" s="11">
        <f t="shared" si="65"/>
        <v>8.4790178730057203E-2</v>
      </c>
      <c r="N45" s="11">
        <f t="shared" si="65"/>
        <v>6.5104193732785948E-2</v>
      </c>
      <c r="O45" s="11">
        <f t="shared" si="65"/>
        <v>9.2115748013569199E-2</v>
      </c>
      <c r="P45" s="11">
        <f t="shared" si="65"/>
        <v>0.13580246913580246</v>
      </c>
      <c r="Q45" s="11">
        <f t="shared" si="65"/>
        <v>9.45945945945946E-2</v>
      </c>
      <c r="R45" s="11">
        <f t="shared" si="65"/>
        <v>4.4871794871794872E-2</v>
      </c>
      <c r="S45" s="11">
        <f t="shared" si="65"/>
        <v>4.6939988199157588E-2</v>
      </c>
      <c r="T45" s="11">
        <f t="shared" si="65"/>
        <v>2.9199217188565885E-2</v>
      </c>
      <c r="U45" s="11">
        <f t="shared" si="65"/>
        <v>1.9461089729319338E-2</v>
      </c>
      <c r="V45" s="15">
        <f t="shared" si="65"/>
        <v>1.4235146151501102E-2</v>
      </c>
      <c r="W45" s="25">
        <f t="shared" si="65"/>
        <v>1.3736571576086229E-2</v>
      </c>
      <c r="X45" s="19">
        <f t="shared" si="65"/>
        <v>1.3306798808671055E-2</v>
      </c>
      <c r="Y45" s="11">
        <f t="shared" si="65"/>
        <v>1.2801863994368562E-2</v>
      </c>
      <c r="Z45" s="11">
        <f t="shared" si="65"/>
        <v>1.2528337208392906E-2</v>
      </c>
      <c r="AA45" s="11">
        <f t="shared" si="65"/>
        <v>1.2227409879746397E-2</v>
      </c>
      <c r="AB45" s="11">
        <f t="shared" si="65"/>
        <v>1.1951649544976205E-2</v>
      </c>
      <c r="AC45" s="11">
        <f t="shared" si="65"/>
        <v>1.14703688430543E-2</v>
      </c>
      <c r="AD45" s="11">
        <f t="shared" si="65"/>
        <v>1.122095542671863E-2</v>
      </c>
      <c r="AE45" s="11">
        <f t="shared" si="65"/>
        <v>1.088165874210582E-2</v>
      </c>
      <c r="AF45" s="11">
        <f t="shared" si="65"/>
        <v>1.0757872905254076E-2</v>
      </c>
      <c r="AG45" s="25">
        <f t="shared" si="65"/>
        <v>1.0455064256301813E-2</v>
      </c>
      <c r="AH45" s="11">
        <f t="shared" si="65"/>
        <v>1.0149858125569297E-2</v>
      </c>
      <c r="AI45" s="11">
        <f t="shared" si="65"/>
        <v>9.7514416607659884E-3</v>
      </c>
      <c r="AJ45" s="11">
        <f t="shared" si="65"/>
        <v>9.3734387855990108E-3</v>
      </c>
      <c r="AK45" s="11">
        <f t="shared" si="65"/>
        <v>8.9628356082046192E-3</v>
      </c>
      <c r="AL45" s="11">
        <f t="shared" si="65"/>
        <v>8.5839642239478875E-3</v>
      </c>
      <c r="AM45" s="11">
        <f t="shared" si="65"/>
        <v>8.22273893459112E-3</v>
      </c>
      <c r="AN45" s="11">
        <f t="shared" si="65"/>
        <v>7.8161251809493338E-3</v>
      </c>
      <c r="AO45" s="11">
        <f t="shared" si="65"/>
        <v>7.4315733175680417E-3</v>
      </c>
      <c r="AP45" s="11">
        <f t="shared" si="65"/>
        <v>7.0735926994190462E-3</v>
      </c>
      <c r="AQ45" s="25">
        <f t="shared" si="65"/>
        <v>6.7368074895915089E-3</v>
      </c>
      <c r="BK45" s="161"/>
      <c r="BL45" s="99" t="s">
        <v>1</v>
      </c>
      <c r="BM45" s="106">
        <v>0</v>
      </c>
      <c r="BN45" s="92">
        <f t="shared" si="59"/>
        <v>0</v>
      </c>
      <c r="BO45" s="92">
        <f t="shared" si="59"/>
        <v>0</v>
      </c>
      <c r="BP45" s="92">
        <f t="shared" si="59"/>
        <v>0</v>
      </c>
      <c r="BQ45" s="106">
        <f t="shared" si="59"/>
        <v>0</v>
      </c>
      <c r="BR45" s="92">
        <f t="shared" si="59"/>
        <v>46732.274848302222</v>
      </c>
      <c r="BS45" s="92">
        <f t="shared" si="59"/>
        <v>140196.82454490667</v>
      </c>
      <c r="BT45" s="92">
        <f t="shared" si="59"/>
        <v>280393.64908981335</v>
      </c>
      <c r="BU45" s="92">
        <f t="shared" si="59"/>
        <v>467322.74848302221</v>
      </c>
      <c r="BV45" s="92">
        <f t="shared" si="59"/>
        <v>700984.12272453331</v>
      </c>
      <c r="BW45" s="92">
        <f t="shared" si="59"/>
        <v>981377.77181434666</v>
      </c>
      <c r="BX45" s="92">
        <f t="shared" si="59"/>
        <v>1308503.6957524621</v>
      </c>
      <c r="BY45" s="92">
        <f t="shared" si="59"/>
        <v>1682361.8945388799</v>
      </c>
      <c r="BZ45" s="92">
        <f t="shared" si="59"/>
        <v>2102952.3681735997</v>
      </c>
      <c r="CA45" s="106">
        <f t="shared" si="59"/>
        <v>2570275.1166566219</v>
      </c>
      <c r="CB45" s="92">
        <f t="shared" si="59"/>
        <v>3044128.2805051995</v>
      </c>
      <c r="CC45" s="92">
        <f t="shared" si="59"/>
        <v>3524511.8597193323</v>
      </c>
      <c r="CD45" s="92">
        <f t="shared" si="60"/>
        <v>4011425.854299021</v>
      </c>
      <c r="CE45" s="92">
        <f t="shared" si="60"/>
        <v>4504870.2642442649</v>
      </c>
      <c r="CF45" s="92">
        <f t="shared" si="60"/>
        <v>5004845.0895550642</v>
      </c>
      <c r="CG45" s="92">
        <f t="shared" si="60"/>
        <v>5511350.3302314188</v>
      </c>
      <c r="CH45" s="92">
        <f t="shared" si="60"/>
        <v>6024385.9862733288</v>
      </c>
      <c r="CI45" s="92">
        <f t="shared" si="60"/>
        <v>6543952.057680794</v>
      </c>
      <c r="CJ45" s="92">
        <f t="shared" si="60"/>
        <v>7070048.5444538146</v>
      </c>
      <c r="CK45" s="106">
        <f t="shared" si="60"/>
        <v>7602675.4465923905</v>
      </c>
      <c r="CL45" s="93">
        <f t="shared" si="60"/>
        <v>8135302.3487309664</v>
      </c>
      <c r="CM45" s="93">
        <f t="shared" si="60"/>
        <v>8667929.2508695424</v>
      </c>
      <c r="CN45" s="93">
        <f t="shared" si="60"/>
        <v>9200556.1530081183</v>
      </c>
      <c r="CO45" s="93">
        <f t="shared" si="60"/>
        <v>9733183.0551466942</v>
      </c>
      <c r="CP45" s="93">
        <f t="shared" si="60"/>
        <v>10265809.95728527</v>
      </c>
      <c r="CQ45" s="93">
        <f t="shared" si="60"/>
        <v>10798436.859423846</v>
      </c>
      <c r="CR45" s="93">
        <f t="shared" si="60"/>
        <v>11331063.761562422</v>
      </c>
      <c r="CS45" s="93">
        <f t="shared" si="60"/>
        <v>11863690.663700998</v>
      </c>
      <c r="CT45" s="93">
        <f t="shared" si="60"/>
        <v>12396317.565839574</v>
      </c>
      <c r="CU45" s="106">
        <f t="shared" si="60"/>
        <v>12928944.46797815</v>
      </c>
      <c r="CW45" s="115"/>
      <c r="CX45" s="96"/>
      <c r="CY45" s="115"/>
    </row>
    <row r="46" spans="2:103" x14ac:dyDescent="0.25">
      <c r="B46" s="3" t="s">
        <v>5</v>
      </c>
      <c r="C46" s="11">
        <f t="shared" ref="C46:AQ46" si="66">C35/C37</f>
        <v>0</v>
      </c>
      <c r="D46" s="11">
        <f t="shared" si="66"/>
        <v>0</v>
      </c>
      <c r="E46" s="11">
        <f t="shared" si="66"/>
        <v>0</v>
      </c>
      <c r="F46" s="11">
        <f t="shared" si="66"/>
        <v>0</v>
      </c>
      <c r="G46" s="11">
        <f t="shared" si="66"/>
        <v>0</v>
      </c>
      <c r="H46" s="11">
        <f t="shared" si="66"/>
        <v>0</v>
      </c>
      <c r="I46" s="11">
        <f t="shared" si="66"/>
        <v>0</v>
      </c>
      <c r="J46" s="11">
        <f t="shared" si="66"/>
        <v>0</v>
      </c>
      <c r="K46" s="11">
        <f t="shared" si="66"/>
        <v>0</v>
      </c>
      <c r="L46" s="11">
        <f t="shared" si="66"/>
        <v>6.3914501257334458E-2</v>
      </c>
      <c r="M46" s="11">
        <f t="shared" si="66"/>
        <v>0.1660093095974132</v>
      </c>
      <c r="N46" s="11">
        <f t="shared" si="66"/>
        <v>0.25753780595541237</v>
      </c>
      <c r="O46" s="11">
        <f t="shared" si="66"/>
        <v>0.15450902716116841</v>
      </c>
      <c r="P46" s="11">
        <f t="shared" si="66"/>
        <v>0.1111111111111111</v>
      </c>
      <c r="Q46" s="11">
        <f t="shared" si="66"/>
        <v>0.14864864864864866</v>
      </c>
      <c r="R46" s="11">
        <f t="shared" si="66"/>
        <v>0.16025641025641027</v>
      </c>
      <c r="S46" s="11">
        <f t="shared" si="66"/>
        <v>0.16955450038739545</v>
      </c>
      <c r="T46" s="11">
        <f t="shared" si="66"/>
        <v>7.5446567908825021E-2</v>
      </c>
      <c r="U46" s="11">
        <f t="shared" si="66"/>
        <v>5.7910127107971672E-2</v>
      </c>
      <c r="V46" s="15">
        <f t="shared" si="66"/>
        <v>4.4468664394530524E-2</v>
      </c>
      <c r="W46" s="25">
        <f t="shared" si="66"/>
        <v>4.0150816462302431E-2</v>
      </c>
      <c r="X46" s="19">
        <f t="shared" si="66"/>
        <v>4.0941713317957235E-2</v>
      </c>
      <c r="Y46" s="11">
        <f t="shared" si="66"/>
        <v>4.1461215122079641E-2</v>
      </c>
      <c r="Z46" s="11">
        <f t="shared" si="66"/>
        <v>4.2710892425931145E-2</v>
      </c>
      <c r="AA46" s="11">
        <f t="shared" si="66"/>
        <v>4.3878934890582373E-2</v>
      </c>
      <c r="AB46" s="11">
        <f t="shared" si="66"/>
        <v>4.5146683374885907E-2</v>
      </c>
      <c r="AC46" s="11">
        <f t="shared" si="66"/>
        <v>4.5609129069041215E-2</v>
      </c>
      <c r="AD46" s="11">
        <f t="shared" si="66"/>
        <v>4.6965681413119596E-2</v>
      </c>
      <c r="AE46" s="11">
        <f t="shared" si="66"/>
        <v>4.7942677765127603E-2</v>
      </c>
      <c r="AF46" s="11">
        <f t="shared" si="66"/>
        <v>4.9891893792479602E-2</v>
      </c>
      <c r="AG46" s="25">
        <f t="shared" si="66"/>
        <v>5.1039531705409764E-2</v>
      </c>
      <c r="AH46" s="11">
        <f t="shared" si="66"/>
        <v>5.2157448889513083E-2</v>
      </c>
      <c r="AI46" s="11">
        <f t="shared" si="66"/>
        <v>5.2747464802819138E-2</v>
      </c>
      <c r="AJ46" s="11">
        <f t="shared" si="66"/>
        <v>5.3371339943458052E-2</v>
      </c>
      <c r="AK46" s="11">
        <f t="shared" si="66"/>
        <v>5.3719379109915401E-2</v>
      </c>
      <c r="AL46" s="11">
        <f t="shared" si="66"/>
        <v>5.4156407469046403E-2</v>
      </c>
      <c r="AM46" s="11">
        <f t="shared" si="66"/>
        <v>5.4607820697372883E-2</v>
      </c>
      <c r="AN46" s="11">
        <f t="shared" si="66"/>
        <v>5.4639440551725454E-2</v>
      </c>
      <c r="AO46" s="11">
        <f t="shared" si="66"/>
        <v>5.468546371703098E-2</v>
      </c>
      <c r="AP46" s="11">
        <f t="shared" si="66"/>
        <v>5.4790791777803806E-2</v>
      </c>
      <c r="AQ46" s="25">
        <f t="shared" si="66"/>
        <v>5.4928540424454581E-2</v>
      </c>
      <c r="BK46" s="161"/>
      <c r="BL46" s="100"/>
      <c r="BM46" s="107"/>
      <c r="BN46" s="92"/>
      <c r="BO46" s="92"/>
      <c r="BP46" s="92"/>
      <c r="BQ46" s="107"/>
      <c r="BR46" s="92"/>
      <c r="BS46" s="92"/>
      <c r="BT46" s="92"/>
      <c r="BU46" s="92"/>
      <c r="BV46" s="92"/>
      <c r="BW46" s="92"/>
      <c r="BX46" s="92"/>
      <c r="BY46" s="92"/>
      <c r="BZ46" s="92"/>
      <c r="CA46" s="107"/>
      <c r="CB46" s="92"/>
      <c r="CC46" s="92"/>
      <c r="CD46" s="92"/>
      <c r="CE46" s="92"/>
      <c r="CF46" s="92"/>
      <c r="CG46" s="92"/>
      <c r="CH46" s="92"/>
      <c r="CI46" s="92"/>
      <c r="CJ46" s="92"/>
      <c r="CK46" s="107"/>
      <c r="CL46" s="95"/>
      <c r="CM46" s="95"/>
      <c r="CN46" s="95"/>
      <c r="CO46" s="95"/>
      <c r="CP46" s="95"/>
      <c r="CQ46" s="95"/>
      <c r="CR46" s="95"/>
      <c r="CS46" s="95"/>
      <c r="CT46" s="95"/>
      <c r="CU46" s="107"/>
      <c r="CW46" s="115"/>
      <c r="CX46" s="94"/>
      <c r="CY46" s="115"/>
    </row>
    <row r="47" spans="2:103" ht="15.75" thickBot="1" x14ac:dyDescent="0.3">
      <c r="B47" s="3" t="s">
        <v>6</v>
      </c>
      <c r="C47" s="11">
        <f t="shared" ref="C47:AQ47" si="67">C36/C37</f>
        <v>0</v>
      </c>
      <c r="D47" s="11">
        <f t="shared" si="67"/>
        <v>0</v>
      </c>
      <c r="E47" s="11">
        <f t="shared" si="67"/>
        <v>0</v>
      </c>
      <c r="F47" s="11">
        <f t="shared" si="67"/>
        <v>0</v>
      </c>
      <c r="G47" s="11">
        <f t="shared" si="67"/>
        <v>0</v>
      </c>
      <c r="H47" s="11">
        <f t="shared" si="67"/>
        <v>0</v>
      </c>
      <c r="I47" s="11">
        <f t="shared" si="67"/>
        <v>0</v>
      </c>
      <c r="J47" s="11">
        <f t="shared" si="67"/>
        <v>0</v>
      </c>
      <c r="K47" s="11">
        <f t="shared" si="67"/>
        <v>0</v>
      </c>
      <c r="L47" s="11">
        <f t="shared" si="67"/>
        <v>0</v>
      </c>
      <c r="M47" s="11">
        <f t="shared" si="67"/>
        <v>0</v>
      </c>
      <c r="N47" s="11">
        <f t="shared" si="67"/>
        <v>0</v>
      </c>
      <c r="O47" s="11">
        <f t="shared" si="67"/>
        <v>0</v>
      </c>
      <c r="P47" s="11">
        <f t="shared" si="67"/>
        <v>0</v>
      </c>
      <c r="Q47" s="11">
        <f t="shared" si="67"/>
        <v>0</v>
      </c>
      <c r="R47" s="11">
        <f t="shared" si="67"/>
        <v>0</v>
      </c>
      <c r="S47" s="11">
        <f t="shared" si="67"/>
        <v>1.0677717780471576E-2</v>
      </c>
      <c r="T47" s="11">
        <f t="shared" si="67"/>
        <v>5.0419894532246691E-2</v>
      </c>
      <c r="U47" s="11">
        <f t="shared" si="67"/>
        <v>8.4975793020435911E-2</v>
      </c>
      <c r="V47" s="15">
        <f t="shared" si="67"/>
        <v>0.13860684618700306</v>
      </c>
      <c r="W47" s="25">
        <f t="shared" si="67"/>
        <v>0.17790455055327667</v>
      </c>
      <c r="X47" s="19">
        <f t="shared" si="67"/>
        <v>0.1949713988226881</v>
      </c>
      <c r="Y47" s="11">
        <f t="shared" si="67"/>
        <v>0.20720402235499144</v>
      </c>
      <c r="Z47" s="11">
        <f t="shared" si="67"/>
        <v>0.19101312065665002</v>
      </c>
      <c r="AA47" s="11">
        <f t="shared" si="67"/>
        <v>0.17548993311327485</v>
      </c>
      <c r="AB47" s="11">
        <f t="shared" si="67"/>
        <v>0.17959517584416934</v>
      </c>
      <c r="AC47" s="11">
        <f t="shared" si="67"/>
        <v>0.20046519289449438</v>
      </c>
      <c r="AD47" s="11">
        <f t="shared" si="67"/>
        <v>0.20872163360830415</v>
      </c>
      <c r="AE47" s="11">
        <f t="shared" si="67"/>
        <v>0.23095304002598099</v>
      </c>
      <c r="AF47" s="11">
        <f t="shared" si="67"/>
        <v>0.22576303400338646</v>
      </c>
      <c r="AG47" s="25">
        <f t="shared" si="67"/>
        <v>0.21995545024294128</v>
      </c>
      <c r="AH47" s="11">
        <f t="shared" si="67"/>
        <v>0.21995353731985742</v>
      </c>
      <c r="AI47" s="11">
        <f t="shared" si="67"/>
        <v>0.23561989186676147</v>
      </c>
      <c r="AJ47" s="11">
        <f t="shared" si="67"/>
        <v>0.26769770271463073</v>
      </c>
      <c r="AK47" s="11">
        <f t="shared" si="67"/>
        <v>0.31355825823885958</v>
      </c>
      <c r="AL47" s="11">
        <f t="shared" si="67"/>
        <v>0.3574501109399344</v>
      </c>
      <c r="AM47" s="11">
        <f t="shared" si="67"/>
        <v>0.38647806444839</v>
      </c>
      <c r="AN47" s="11">
        <f t="shared" si="67"/>
        <v>0.41187073493206922</v>
      </c>
      <c r="AO47" s="11">
        <f t="shared" si="67"/>
        <v>0.43509728532936887</v>
      </c>
      <c r="AP47" s="11">
        <f t="shared" si="67"/>
        <v>0.45566676749792734</v>
      </c>
      <c r="AQ47" s="25">
        <f t="shared" si="67"/>
        <v>0.47248431932859108</v>
      </c>
      <c r="BK47" s="162"/>
      <c r="BL47" s="101" t="s">
        <v>42</v>
      </c>
      <c r="BM47" s="108">
        <v>2394.8475070925078</v>
      </c>
      <c r="BN47" s="92">
        <f t="shared" ref="BN47:CM48" si="68">BM47+BN25</f>
        <v>5922.7500597000235</v>
      </c>
      <c r="BO47" s="92">
        <f t="shared" si="68"/>
        <v>10583.707657822546</v>
      </c>
      <c r="BP47" s="92">
        <f t="shared" si="68"/>
        <v>16377.720301460076</v>
      </c>
      <c r="BQ47" s="106">
        <f t="shared" si="68"/>
        <v>23304.787990612615</v>
      </c>
      <c r="BR47" s="92">
        <f t="shared" si="68"/>
        <v>32298.569046187971</v>
      </c>
      <c r="BS47" s="92">
        <f t="shared" si="68"/>
        <v>43359.063468186141</v>
      </c>
      <c r="BT47" s="92">
        <f t="shared" si="68"/>
        <v>56486.271256607135</v>
      </c>
      <c r="BU47" s="92">
        <f t="shared" si="68"/>
        <v>71680.192411450946</v>
      </c>
      <c r="BV47" s="92">
        <f t="shared" si="68"/>
        <v>88940.82693271758</v>
      </c>
      <c r="BW47" s="92">
        <f t="shared" si="68"/>
        <v>108268.17482040703</v>
      </c>
      <c r="BX47" s="92">
        <f t="shared" si="68"/>
        <v>129662.2360745193</v>
      </c>
      <c r="BY47" s="92">
        <f t="shared" si="68"/>
        <v>153123.01069505437</v>
      </c>
      <c r="BZ47" s="92">
        <f t="shared" si="68"/>
        <v>178650.49868201226</v>
      </c>
      <c r="CA47" s="106">
        <f t="shared" si="68"/>
        <v>206244.70003539298</v>
      </c>
      <c r="CB47" s="92">
        <f t="shared" si="68"/>
        <v>234768.34627530357</v>
      </c>
      <c r="CC47" s="92">
        <f t="shared" si="68"/>
        <v>264221.43740174401</v>
      </c>
      <c r="CD47" s="92">
        <f t="shared" si="68"/>
        <v>294603.97341471433</v>
      </c>
      <c r="CE47" s="92">
        <f t="shared" si="68"/>
        <v>325915.95431421447</v>
      </c>
      <c r="CF47" s="92">
        <f t="shared" si="68"/>
        <v>358157.38010024448</v>
      </c>
      <c r="CG47" s="92">
        <f t="shared" si="68"/>
        <v>391328.25077280437</v>
      </c>
      <c r="CH47" s="92">
        <f t="shared" si="68"/>
        <v>425428.56633189414</v>
      </c>
      <c r="CI47" s="92">
        <f t="shared" si="68"/>
        <v>460458.32677751372</v>
      </c>
      <c r="CJ47" s="92">
        <f t="shared" si="68"/>
        <v>496417.53210966318</v>
      </c>
      <c r="CK47" s="106">
        <f t="shared" si="68"/>
        <v>533306.18232834246</v>
      </c>
      <c r="CL47" s="93">
        <f t="shared" si="68"/>
        <v>570194.8325470218</v>
      </c>
      <c r="CM47" s="93">
        <f t="shared" si="68"/>
        <v>607083.48276570113</v>
      </c>
      <c r="CN47" s="93">
        <f t="shared" si="60"/>
        <v>643972.13298438047</v>
      </c>
      <c r="CO47" s="93">
        <f t="shared" si="60"/>
        <v>680860.78320305981</v>
      </c>
      <c r="CP47" s="93">
        <f t="shared" si="60"/>
        <v>717749.43342173914</v>
      </c>
      <c r="CQ47" s="93">
        <f t="shared" si="60"/>
        <v>754638.08364041848</v>
      </c>
      <c r="CR47" s="93">
        <f t="shared" si="60"/>
        <v>791526.73385909782</v>
      </c>
      <c r="CS47" s="93">
        <f t="shared" si="60"/>
        <v>828415.38407777715</v>
      </c>
      <c r="CT47" s="93">
        <f t="shared" si="60"/>
        <v>865304.03429645649</v>
      </c>
      <c r="CU47" s="106">
        <f t="shared" si="60"/>
        <v>902192.68451513583</v>
      </c>
      <c r="CW47" s="115"/>
      <c r="CX47" s="96"/>
      <c r="CY47" s="115"/>
    </row>
    <row r="48" spans="2:103" ht="15.75" thickBot="1" x14ac:dyDescent="0.3">
      <c r="B48" s="3" t="s">
        <v>7</v>
      </c>
      <c r="C48" s="12">
        <f>SUM(C41:C47)</f>
        <v>0.93456483333009766</v>
      </c>
      <c r="D48" s="12">
        <f t="shared" ref="D48" si="69">SUM(D41:D47)</f>
        <v>0.92338748071832555</v>
      </c>
      <c r="E48" s="12">
        <f t="shared" ref="E48" si="70">SUM(E41:E47)</f>
        <v>0.93014354989539849</v>
      </c>
      <c r="F48" s="12">
        <f t="shared" ref="F48" si="71">SUM(F41:F47)</f>
        <v>0.92282022284432419</v>
      </c>
      <c r="G48" s="12">
        <f t="shared" ref="G48" si="72">SUM(G41:G47)</f>
        <v>0.96163210316123748</v>
      </c>
      <c r="H48" s="12">
        <f t="shared" ref="H48" si="73">SUM(H41:H47)</f>
        <v>0.93760570004703336</v>
      </c>
      <c r="I48" s="12">
        <f t="shared" ref="I48" si="74">SUM(I41:I47)</f>
        <v>0.93858957691402134</v>
      </c>
      <c r="J48" s="12">
        <f t="shared" ref="J48" si="75">SUM(J41:J47)</f>
        <v>0.94800328611216866</v>
      </c>
      <c r="K48" s="12">
        <f t="shared" ref="K48" si="76">SUM(K41:K47)</f>
        <v>0.95105230356201154</v>
      </c>
      <c r="L48" s="12">
        <f t="shared" ref="L48" si="77">SUM(L41:L47)</f>
        <v>0.91928112401708373</v>
      </c>
      <c r="M48" s="12">
        <f t="shared" ref="M48" si="78">SUM(M41:M47)</f>
        <v>0.93892797498489855</v>
      </c>
      <c r="N48" s="12">
        <f t="shared" ref="N48" si="79">SUM(N41:N47)</f>
        <v>0.96576417398534531</v>
      </c>
      <c r="O48" s="12">
        <f t="shared" ref="O48" si="80">SUM(O41:O47)</f>
        <v>0.94200077408191607</v>
      </c>
      <c r="P48" s="12">
        <f t="shared" ref="P48" si="81">SUM(P41:P47)</f>
        <v>1</v>
      </c>
      <c r="Q48" s="12">
        <f t="shared" ref="Q48" si="82">SUM(Q41:Q47)</f>
        <v>1</v>
      </c>
      <c r="R48" s="12">
        <f t="shared" ref="R48" si="83">SUM(R41:R47)</f>
        <v>1</v>
      </c>
      <c r="S48" s="12">
        <f t="shared" ref="S48" si="84">SUM(S41:S47)</f>
        <v>1</v>
      </c>
      <c r="T48" s="12">
        <f t="shared" ref="T48" si="85">SUM(T41:T47)</f>
        <v>0.99999999999999989</v>
      </c>
      <c r="U48" s="12">
        <f t="shared" ref="U48" si="86">SUM(U41:U47)</f>
        <v>1.0000000000000002</v>
      </c>
      <c r="V48" s="16">
        <f t="shared" ref="V48" si="87">SUM(V41:V47)</f>
        <v>1.0000000000000002</v>
      </c>
      <c r="W48" s="26">
        <f t="shared" ref="W48" si="88">SUM(W41:W47)</f>
        <v>1</v>
      </c>
      <c r="X48" s="20">
        <f t="shared" ref="X48" si="89">SUM(X41:X47)</f>
        <v>1</v>
      </c>
      <c r="Y48" s="12">
        <f t="shared" ref="Y48" si="90">SUM(Y41:Y47)</f>
        <v>1</v>
      </c>
      <c r="Z48" s="12">
        <f t="shared" ref="Z48" si="91">SUM(Z41:Z47)</f>
        <v>1.0000000000000002</v>
      </c>
      <c r="AA48" s="12">
        <f t="shared" ref="AA48" si="92">SUM(AA41:AA47)</f>
        <v>0.99999999999999989</v>
      </c>
      <c r="AB48" s="12">
        <f t="shared" ref="AB48" si="93">SUM(AB41:AB47)</f>
        <v>1</v>
      </c>
      <c r="AC48" s="12">
        <f t="shared" ref="AC48" si="94">SUM(AC41:AC47)</f>
        <v>1</v>
      </c>
      <c r="AD48" s="12">
        <f t="shared" ref="AD48" si="95">SUM(AD41:AD47)</f>
        <v>1</v>
      </c>
      <c r="AE48" s="12">
        <f t="shared" ref="AE48" si="96">SUM(AE41:AE47)</f>
        <v>0.99999999999999978</v>
      </c>
      <c r="AF48" s="12">
        <f t="shared" ref="AF48" si="97">SUM(AF41:AF47)</f>
        <v>1</v>
      </c>
      <c r="AG48" s="26">
        <f t="shared" ref="AG48" si="98">SUM(AG41:AG47)</f>
        <v>1</v>
      </c>
      <c r="AH48" s="12">
        <f t="shared" ref="AH48" si="99">SUM(AH41:AH47)</f>
        <v>1</v>
      </c>
      <c r="AI48" s="12">
        <f t="shared" ref="AI48" si="100">SUM(AI41:AI47)</f>
        <v>1</v>
      </c>
      <c r="AJ48" s="12">
        <f t="shared" ref="AJ48" si="101">SUM(AJ41:AJ47)</f>
        <v>1.0000000000000002</v>
      </c>
      <c r="AK48" s="12">
        <f t="shared" ref="AK48" si="102">SUM(AK41:AK47)</f>
        <v>1.0000000000000002</v>
      </c>
      <c r="AL48" s="12">
        <f t="shared" ref="AL48" si="103">SUM(AL41:AL47)</f>
        <v>1</v>
      </c>
      <c r="AM48" s="12">
        <f t="shared" ref="AM48" si="104">SUM(AM41:AM47)</f>
        <v>1</v>
      </c>
      <c r="AN48" s="12">
        <f t="shared" ref="AN48" si="105">SUM(AN41:AN47)</f>
        <v>1</v>
      </c>
      <c r="AO48" s="12">
        <f t="shared" ref="AO48" si="106">SUM(AO41:AO47)</f>
        <v>1</v>
      </c>
      <c r="AP48" s="12">
        <f t="shared" ref="AP48" si="107">SUM(AP41:AP47)</f>
        <v>1</v>
      </c>
      <c r="AQ48" s="26">
        <f t="shared" ref="AQ48" si="108">SUM(AQ41:AQ47)</f>
        <v>1</v>
      </c>
      <c r="BM48" s="97">
        <v>2394.8475070925078</v>
      </c>
      <c r="BN48" s="109">
        <f t="shared" si="68"/>
        <v>5922.7500597000235</v>
      </c>
      <c r="BO48" s="110">
        <f t="shared" si="68"/>
        <v>10583.707657822546</v>
      </c>
      <c r="BP48" s="103">
        <f t="shared" si="68"/>
        <v>16377.720301460076</v>
      </c>
      <c r="BQ48" s="97">
        <f t="shared" si="68"/>
        <v>23304.787990612615</v>
      </c>
      <c r="BR48" s="109">
        <f t="shared" si="68"/>
        <v>79030.843894490201</v>
      </c>
      <c r="BS48" s="110">
        <f t="shared" si="68"/>
        <v>183555.8880130928</v>
      </c>
      <c r="BT48" s="110">
        <f t="shared" si="68"/>
        <v>336879.92034642049</v>
      </c>
      <c r="BU48" s="110">
        <f t="shared" si="68"/>
        <v>539002.94089447323</v>
      </c>
      <c r="BV48" s="110">
        <f t="shared" si="68"/>
        <v>789924.94965725089</v>
      </c>
      <c r="BW48" s="110">
        <f t="shared" si="68"/>
        <v>1089645.9466347536</v>
      </c>
      <c r="BX48" s="110">
        <f t="shared" si="68"/>
        <v>1438165.9318269815</v>
      </c>
      <c r="BY48" s="110">
        <f t="shared" si="68"/>
        <v>1835484.9052339343</v>
      </c>
      <c r="BZ48" s="103">
        <f t="shared" si="68"/>
        <v>2281602.866855612</v>
      </c>
      <c r="CA48" s="97">
        <f t="shared" si="68"/>
        <v>2776519.8166920152</v>
      </c>
      <c r="CB48" s="109">
        <f t="shared" si="68"/>
        <v>3278896.6267805034</v>
      </c>
      <c r="CC48" s="110">
        <f t="shared" si="68"/>
        <v>3788733.2971210768</v>
      </c>
      <c r="CD48" s="110">
        <f t="shared" si="68"/>
        <v>4306029.8277137354</v>
      </c>
      <c r="CE48" s="110">
        <f t="shared" si="68"/>
        <v>4830786.2185584791</v>
      </c>
      <c r="CF48" s="110">
        <f t="shared" si="68"/>
        <v>5363002.4696553089</v>
      </c>
      <c r="CG48" s="110">
        <f t="shared" si="68"/>
        <v>5902678.5810042238</v>
      </c>
      <c r="CH48" s="110">
        <f t="shared" si="68"/>
        <v>6449814.5526052238</v>
      </c>
      <c r="CI48" s="110">
        <f t="shared" si="68"/>
        <v>7004410.384458309</v>
      </c>
      <c r="CJ48" s="103">
        <f t="shared" si="68"/>
        <v>7566466.0765634794</v>
      </c>
      <c r="CK48" s="97">
        <f t="shared" si="68"/>
        <v>8135981.6289207349</v>
      </c>
      <c r="CL48" s="109">
        <f t="shared" si="68"/>
        <v>8705497.1812779903</v>
      </c>
      <c r="CM48" s="110">
        <f t="shared" si="68"/>
        <v>9275012.7336352468</v>
      </c>
      <c r="CN48" s="110">
        <f t="shared" si="60"/>
        <v>9844528.2859925032</v>
      </c>
      <c r="CO48" s="110">
        <f t="shared" si="60"/>
        <v>10414043.83834976</v>
      </c>
      <c r="CP48" s="110">
        <f t="shared" si="60"/>
        <v>10983559.390707016</v>
      </c>
      <c r="CQ48" s="110">
        <f t="shared" si="60"/>
        <v>11553074.943064272</v>
      </c>
      <c r="CR48" s="110">
        <f t="shared" si="60"/>
        <v>12122590.495421529</v>
      </c>
      <c r="CS48" s="110">
        <f t="shared" si="60"/>
        <v>12692106.047778785</v>
      </c>
      <c r="CT48" s="103">
        <f t="shared" si="60"/>
        <v>13261621.600136042</v>
      </c>
      <c r="CU48" s="97">
        <f t="shared" si="60"/>
        <v>13831137.152493298</v>
      </c>
      <c r="CW48" s="115"/>
      <c r="CX48" s="94"/>
      <c r="CY48" s="115"/>
    </row>
    <row r="49" spans="2:103" x14ac:dyDescent="0.25">
      <c r="CW49" s="115"/>
      <c r="CX49" s="116"/>
      <c r="CY49" s="115"/>
    </row>
    <row r="50" spans="2:103" x14ac:dyDescent="0.25">
      <c r="B50" s="8" t="s">
        <v>29</v>
      </c>
      <c r="CW50" s="115"/>
      <c r="CX50" s="96"/>
      <c r="CY50" s="115"/>
    </row>
    <row r="51" spans="2:103" ht="7.5" customHeight="1" thickBot="1" x14ac:dyDescent="0.3">
      <c r="CW51" s="115"/>
      <c r="CX51" s="94"/>
      <c r="CY51" s="115"/>
    </row>
    <row r="52" spans="2:103" x14ac:dyDescent="0.25">
      <c r="B52" s="60" t="s">
        <v>24</v>
      </c>
      <c r="C52" s="57" t="s">
        <v>9</v>
      </c>
      <c r="D52" s="57" t="s">
        <v>10</v>
      </c>
      <c r="E52" s="57" t="s">
        <v>11</v>
      </c>
      <c r="F52" s="57" t="s">
        <v>12</v>
      </c>
      <c r="G52" s="57" t="s">
        <v>13</v>
      </c>
      <c r="H52" s="57" t="s">
        <v>14</v>
      </c>
      <c r="I52" s="57" t="s">
        <v>15</v>
      </c>
      <c r="J52" s="57" t="s">
        <v>16</v>
      </c>
      <c r="K52" s="57" t="s">
        <v>17</v>
      </c>
      <c r="L52" s="57" t="s">
        <v>18</v>
      </c>
      <c r="M52" s="57" t="s">
        <v>19</v>
      </c>
      <c r="N52" s="57" t="s">
        <v>20</v>
      </c>
      <c r="O52" s="57" t="s">
        <v>21</v>
      </c>
      <c r="P52" s="57" t="s">
        <v>22</v>
      </c>
      <c r="Q52" s="57" t="s">
        <v>23</v>
      </c>
      <c r="R52" s="56">
        <v>2015</v>
      </c>
      <c r="S52" s="56">
        <v>2016</v>
      </c>
      <c r="T52" s="56">
        <v>2017</v>
      </c>
      <c r="U52" s="56">
        <v>2018</v>
      </c>
      <c r="V52" s="58">
        <v>2019</v>
      </c>
      <c r="W52" s="21">
        <v>2020</v>
      </c>
      <c r="X52" s="59">
        <v>2021</v>
      </c>
      <c r="Y52" s="56">
        <v>2022</v>
      </c>
      <c r="Z52" s="56">
        <v>2023</v>
      </c>
      <c r="AA52" s="56">
        <v>2024</v>
      </c>
      <c r="AB52" s="56">
        <v>2025</v>
      </c>
      <c r="AC52" s="56">
        <v>2026</v>
      </c>
      <c r="AD52" s="56">
        <v>2027</v>
      </c>
      <c r="AE52" s="56">
        <v>2028</v>
      </c>
      <c r="AF52" s="56">
        <v>2029</v>
      </c>
      <c r="AG52" s="21">
        <v>2030</v>
      </c>
      <c r="AH52" s="56">
        <v>2031</v>
      </c>
      <c r="AI52" s="56">
        <v>2032</v>
      </c>
      <c r="AJ52" s="56">
        <v>2033</v>
      </c>
      <c r="AK52" s="56">
        <v>2034</v>
      </c>
      <c r="AL52" s="56">
        <v>2035</v>
      </c>
      <c r="AM52" s="56">
        <v>2036</v>
      </c>
      <c r="AN52" s="56">
        <v>2037</v>
      </c>
      <c r="AO52" s="56">
        <v>2038</v>
      </c>
      <c r="AP52" s="56">
        <v>2039</v>
      </c>
      <c r="AQ52" s="21">
        <v>2040</v>
      </c>
      <c r="CW52" s="115"/>
      <c r="CX52" s="96"/>
      <c r="CY52" s="115"/>
    </row>
    <row r="53" spans="2:103" x14ac:dyDescent="0.25">
      <c r="B53" s="1" t="s">
        <v>0</v>
      </c>
      <c r="C53" s="4">
        <v>94.816000000000003</v>
      </c>
      <c r="D53" s="4">
        <v>95.234999999999999</v>
      </c>
      <c r="E53" s="4">
        <v>92.441999999999993</v>
      </c>
      <c r="F53" s="4">
        <v>93.799000000000007</v>
      </c>
      <c r="G53" s="4">
        <v>90.501999999999995</v>
      </c>
      <c r="H53" s="4">
        <v>82.179000000000002</v>
      </c>
      <c r="I53" s="4">
        <v>74.906999999999996</v>
      </c>
      <c r="J53" s="4">
        <v>66.838999999999999</v>
      </c>
      <c r="K53" s="4">
        <v>63.444000000000003</v>
      </c>
      <c r="L53" s="4">
        <v>54.758000000000003</v>
      </c>
      <c r="M53" s="4">
        <v>52.106999999999999</v>
      </c>
      <c r="N53" s="4">
        <v>40.012999999999998</v>
      </c>
      <c r="O53" s="4">
        <v>33.228000000000002</v>
      </c>
      <c r="P53" s="4">
        <v>32</v>
      </c>
      <c r="Q53" s="4">
        <v>31</v>
      </c>
      <c r="R53" s="4">
        <v>33</v>
      </c>
      <c r="S53" s="42">
        <v>34.731647082134835</v>
      </c>
      <c r="T53" s="42">
        <v>35.938332857725662</v>
      </c>
      <c r="U53" s="42">
        <v>34.177901157426518</v>
      </c>
      <c r="V53" s="43">
        <v>30.191799423358937</v>
      </c>
      <c r="W53" s="44">
        <v>27.500219211024856</v>
      </c>
      <c r="X53" s="45">
        <v>26.214962730330683</v>
      </c>
      <c r="Y53" s="42">
        <v>25.696660090939154</v>
      </c>
      <c r="Z53" s="42">
        <v>24.70427932056452</v>
      </c>
      <c r="AA53" s="42">
        <v>23.189819116083168</v>
      </c>
      <c r="AB53" s="42">
        <v>20.625595455121289</v>
      </c>
      <c r="AC53" s="42">
        <v>18.769490563918758</v>
      </c>
      <c r="AD53" s="42">
        <v>16.562272250830613</v>
      </c>
      <c r="AE53" s="42">
        <v>15.436077672460639</v>
      </c>
      <c r="AF53" s="42">
        <v>14.041257523933158</v>
      </c>
      <c r="AG53" s="44">
        <v>12.601915329867776</v>
      </c>
      <c r="AH53" s="42">
        <v>11.148541271182602</v>
      </c>
      <c r="AI53" s="42">
        <v>9.7071896006762337</v>
      </c>
      <c r="AJ53" s="42">
        <v>7.9351227931418045</v>
      </c>
      <c r="AK53" s="42">
        <v>7.0911010627222222</v>
      </c>
      <c r="AL53" s="42">
        <v>6.3011944623611109</v>
      </c>
      <c r="AM53" s="42">
        <v>5.4833846953402778</v>
      </c>
      <c r="AN53" s="42">
        <v>4.5965218938402774</v>
      </c>
      <c r="AO53" s="42">
        <v>3.8597862233819442</v>
      </c>
      <c r="AP53" s="42">
        <v>3.1898941815694437</v>
      </c>
      <c r="AQ53" s="44">
        <v>2.6353103730972216</v>
      </c>
      <c r="CW53" s="115"/>
      <c r="CX53" s="94"/>
      <c r="CY53" s="115"/>
    </row>
    <row r="54" spans="2:103" x14ac:dyDescent="0.25">
      <c r="B54" s="38" t="s">
        <v>1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46">
        <v>0</v>
      </c>
      <c r="T54" s="46">
        <v>0</v>
      </c>
      <c r="U54" s="46">
        <v>0</v>
      </c>
      <c r="V54" s="47">
        <v>0</v>
      </c>
      <c r="W54" s="48">
        <v>0</v>
      </c>
      <c r="X54" s="49">
        <v>0.5678037165984744</v>
      </c>
      <c r="Y54" s="46">
        <v>1.1356278139862619</v>
      </c>
      <c r="Z54" s="46">
        <v>2.1271784639836611</v>
      </c>
      <c r="AA54" s="46">
        <v>4.2591869262547322</v>
      </c>
      <c r="AB54" s="46">
        <v>6.3948093000032635</v>
      </c>
      <c r="AC54" s="46">
        <v>8.5254811241728792</v>
      </c>
      <c r="AD54" s="46">
        <v>11.368415142842338</v>
      </c>
      <c r="AE54" s="46">
        <v>12.776248681299622</v>
      </c>
      <c r="AF54" s="46">
        <v>14.213739556984128</v>
      </c>
      <c r="AG54" s="48">
        <v>14.914240281200406</v>
      </c>
      <c r="AH54" s="46">
        <v>15.936975626646957</v>
      </c>
      <c r="AI54" s="46">
        <v>15.92751620434489</v>
      </c>
      <c r="AJ54" s="46">
        <v>15.944401812166982</v>
      </c>
      <c r="AK54" s="46">
        <v>15.94554494048419</v>
      </c>
      <c r="AL54" s="46">
        <v>15.951109481385657</v>
      </c>
      <c r="AM54" s="46">
        <v>15.950735532806421</v>
      </c>
      <c r="AN54" s="46">
        <v>15.950735532806421</v>
      </c>
      <c r="AO54" s="46">
        <v>15.950735532806421</v>
      </c>
      <c r="AP54" s="46">
        <v>15.950735532806421</v>
      </c>
      <c r="AQ54" s="48">
        <v>15.950735532806421</v>
      </c>
      <c r="CW54" s="115"/>
      <c r="CX54" s="116"/>
      <c r="CY54" s="115"/>
    </row>
    <row r="55" spans="2:103" x14ac:dyDescent="0.25">
      <c r="B55" s="40" t="s">
        <v>2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50">
        <v>0.14097988061494118</v>
      </c>
      <c r="T55" s="50">
        <v>0.17336715048594117</v>
      </c>
      <c r="U55" s="50">
        <v>0.19622875274782353</v>
      </c>
      <c r="V55" s="51">
        <v>0.21585162802260591</v>
      </c>
      <c r="W55" s="52">
        <v>0.23527827454464043</v>
      </c>
      <c r="X55" s="53">
        <v>0.23527827454464043</v>
      </c>
      <c r="Y55" s="50">
        <v>0.23527827454464043</v>
      </c>
      <c r="Z55" s="50">
        <v>0.23527827454464043</v>
      </c>
      <c r="AA55" s="50">
        <v>0.23527827454464043</v>
      </c>
      <c r="AB55" s="50">
        <v>0.23527827454464043</v>
      </c>
      <c r="AC55" s="50">
        <v>0.23527827454464043</v>
      </c>
      <c r="AD55" s="50">
        <v>0.23527827454464043</v>
      </c>
      <c r="AE55" s="50">
        <v>0.23527827454464043</v>
      </c>
      <c r="AF55" s="50">
        <v>0.23527827454464043</v>
      </c>
      <c r="AG55" s="52">
        <v>0.23527827454464043</v>
      </c>
      <c r="AH55" s="50">
        <v>0.23527827454464043</v>
      </c>
      <c r="AI55" s="50">
        <v>0.23527827454464043</v>
      </c>
      <c r="AJ55" s="50">
        <v>0.23527827454464043</v>
      </c>
      <c r="AK55" s="50">
        <v>0.23527827454464043</v>
      </c>
      <c r="AL55" s="50">
        <v>0.23527827454464043</v>
      </c>
      <c r="AM55" s="50">
        <v>0.23527827454464043</v>
      </c>
      <c r="AN55" s="50">
        <v>0.23527827454464043</v>
      </c>
      <c r="AO55" s="50">
        <v>0.23527827454464043</v>
      </c>
      <c r="AP55" s="50">
        <v>0.23527827454464043</v>
      </c>
      <c r="AQ55" s="52">
        <v>0.23527827454464043</v>
      </c>
    </row>
    <row r="56" spans="2:103" x14ac:dyDescent="0.25">
      <c r="B56" s="1" t="s">
        <v>3</v>
      </c>
      <c r="C56" s="4">
        <v>1.2</v>
      </c>
      <c r="D56" s="4">
        <v>1.375</v>
      </c>
      <c r="E56" s="4">
        <v>3.4289999999999998</v>
      </c>
      <c r="F56" s="4">
        <v>5.1609999999999996</v>
      </c>
      <c r="G56" s="4">
        <v>7.069</v>
      </c>
      <c r="H56" s="4">
        <v>9.2880000000000003</v>
      </c>
      <c r="I56" s="4">
        <v>13.113</v>
      </c>
      <c r="J56" s="4">
        <v>20.085000000000001</v>
      </c>
      <c r="K56" s="4">
        <v>26.189</v>
      </c>
      <c r="L56" s="4">
        <v>23.727</v>
      </c>
      <c r="M56" s="4">
        <v>25.356999999999999</v>
      </c>
      <c r="N56" s="4">
        <v>21.864999999999998</v>
      </c>
      <c r="O56" s="4">
        <v>27.858000000000001</v>
      </c>
      <c r="P56" s="4">
        <v>29</v>
      </c>
      <c r="Q56" s="4">
        <v>25</v>
      </c>
      <c r="R56" s="4">
        <v>29</v>
      </c>
      <c r="S56" s="42">
        <v>29.84363254820224</v>
      </c>
      <c r="T56" s="42">
        <v>29.93</v>
      </c>
      <c r="U56" s="42">
        <v>29.93</v>
      </c>
      <c r="V56" s="43">
        <v>29.93</v>
      </c>
      <c r="W56" s="44">
        <v>29.93</v>
      </c>
      <c r="X56" s="45">
        <v>29.93</v>
      </c>
      <c r="Y56" s="42">
        <v>29.93</v>
      </c>
      <c r="Z56" s="42">
        <v>29.93</v>
      </c>
      <c r="AA56" s="42">
        <v>29.93</v>
      </c>
      <c r="AB56" s="42">
        <v>29.93</v>
      </c>
      <c r="AC56" s="42">
        <v>29.93</v>
      </c>
      <c r="AD56" s="42">
        <v>29.93</v>
      </c>
      <c r="AE56" s="42">
        <v>29.93</v>
      </c>
      <c r="AF56" s="42">
        <v>29.93</v>
      </c>
      <c r="AG56" s="44">
        <v>29.93</v>
      </c>
      <c r="AH56" s="42">
        <v>29.93</v>
      </c>
      <c r="AI56" s="42">
        <v>29.93</v>
      </c>
      <c r="AJ56" s="42">
        <v>29.130967597091075</v>
      </c>
      <c r="AK56" s="42">
        <v>27.707572813095581</v>
      </c>
      <c r="AL56" s="42">
        <v>25.446645863852059</v>
      </c>
      <c r="AM56" s="42">
        <v>23.838300558607585</v>
      </c>
      <c r="AN56" s="42">
        <v>23.123151541849353</v>
      </c>
      <c r="AO56" s="42">
        <v>22.429456995593871</v>
      </c>
      <c r="AP56" s="42">
        <v>21.756573285726052</v>
      </c>
      <c r="AQ56" s="44">
        <v>21.103876087154269</v>
      </c>
    </row>
    <row r="57" spans="2:103" x14ac:dyDescent="0.25">
      <c r="B57" s="1" t="s">
        <v>4</v>
      </c>
      <c r="C57" s="4">
        <v>0.26100000000000001</v>
      </c>
      <c r="D57" s="4">
        <v>0.36599999999999999</v>
      </c>
      <c r="E57" s="4">
        <v>0.61</v>
      </c>
      <c r="F57" s="4">
        <v>0.59199999999999997</v>
      </c>
      <c r="G57" s="4">
        <v>2.3570000000000002</v>
      </c>
      <c r="H57" s="4">
        <v>2.2269999999999999</v>
      </c>
      <c r="I57" s="4">
        <v>3.6680000000000001</v>
      </c>
      <c r="J57" s="4">
        <v>7.6999999999999993</v>
      </c>
      <c r="K57" s="4">
        <v>9.5569999999999986</v>
      </c>
      <c r="L57" s="4">
        <v>7.2330000000000005</v>
      </c>
      <c r="M57" s="4">
        <v>9.5449999999999999</v>
      </c>
      <c r="N57" s="4">
        <v>6.2640000000000002</v>
      </c>
      <c r="O57" s="4">
        <v>8.0920000000000005</v>
      </c>
      <c r="P57" s="4">
        <v>11</v>
      </c>
      <c r="Q57" s="4">
        <v>7</v>
      </c>
      <c r="R57" s="4">
        <v>3.5</v>
      </c>
      <c r="S57" s="42">
        <v>3.9339441397752841</v>
      </c>
      <c r="T57" s="42">
        <v>2.2601880126250058</v>
      </c>
      <c r="U57" s="42">
        <v>1.4719286119937556</v>
      </c>
      <c r="V57" s="43">
        <v>1.0515821813940678</v>
      </c>
      <c r="W57" s="44">
        <v>0.99900307232436414</v>
      </c>
      <c r="X57" s="45">
        <v>0.9490529187081459</v>
      </c>
      <c r="Y57" s="42">
        <v>0.90160027277273869</v>
      </c>
      <c r="Z57" s="42">
        <v>0.85652025913410157</v>
      </c>
      <c r="AA57" s="42">
        <v>0.81369424617739639</v>
      </c>
      <c r="AB57" s="42">
        <v>0.77300953386852667</v>
      </c>
      <c r="AC57" s="42">
        <v>0.73435905717510008</v>
      </c>
      <c r="AD57" s="42">
        <v>0.69764110431634518</v>
      </c>
      <c r="AE57" s="42">
        <v>0.66275904910052796</v>
      </c>
      <c r="AF57" s="42">
        <v>0.62962109664550159</v>
      </c>
      <c r="AG57" s="44">
        <v>0.59814004181322644</v>
      </c>
      <c r="AH57" s="42">
        <v>0.56823303972256511</v>
      </c>
      <c r="AI57" s="42">
        <v>0.53982138773643684</v>
      </c>
      <c r="AJ57" s="42">
        <v>0.5128303183496149</v>
      </c>
      <c r="AK57" s="42">
        <v>0.48718880243213414</v>
      </c>
      <c r="AL57" s="42">
        <v>0.4628293623105274</v>
      </c>
      <c r="AM57" s="42">
        <v>0.43968789419500098</v>
      </c>
      <c r="AN57" s="42">
        <v>0.41770349948525098</v>
      </c>
      <c r="AO57" s="42">
        <v>0.39681832451098836</v>
      </c>
      <c r="AP57" s="42">
        <v>0.37697740828543891</v>
      </c>
      <c r="AQ57" s="44">
        <v>0.35812853787116694</v>
      </c>
    </row>
    <row r="58" spans="2:103" x14ac:dyDescent="0.25">
      <c r="B58" s="1" t="s">
        <v>5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6.4050000000000002</v>
      </c>
      <c r="M58" s="4">
        <v>18.687999999999999</v>
      </c>
      <c r="N58" s="4">
        <v>24.779</v>
      </c>
      <c r="O58" s="4">
        <v>13.573</v>
      </c>
      <c r="P58" s="4">
        <v>9</v>
      </c>
      <c r="Q58" s="4">
        <v>11</v>
      </c>
      <c r="R58" s="4">
        <v>12.5</v>
      </c>
      <c r="S58" s="42">
        <v>14.210014931011235</v>
      </c>
      <c r="T58" s="42">
        <v>5.84</v>
      </c>
      <c r="U58" s="42">
        <v>4.38</v>
      </c>
      <c r="V58" s="43">
        <v>3.2850000000000001</v>
      </c>
      <c r="W58" s="44">
        <v>2.92</v>
      </c>
      <c r="X58" s="45">
        <v>2.92</v>
      </c>
      <c r="Y58" s="42">
        <v>2.92</v>
      </c>
      <c r="Z58" s="42">
        <v>2.92</v>
      </c>
      <c r="AA58" s="42">
        <v>2.92</v>
      </c>
      <c r="AB58" s="42">
        <v>2.92</v>
      </c>
      <c r="AC58" s="42">
        <v>2.92</v>
      </c>
      <c r="AD58" s="42">
        <v>2.92</v>
      </c>
      <c r="AE58" s="42">
        <v>2.92</v>
      </c>
      <c r="AF58" s="42">
        <v>2.92</v>
      </c>
      <c r="AG58" s="44">
        <v>2.92</v>
      </c>
      <c r="AH58" s="42">
        <v>2.92</v>
      </c>
      <c r="AI58" s="42">
        <v>2.92</v>
      </c>
      <c r="AJ58" s="42">
        <v>2.92</v>
      </c>
      <c r="AK58" s="42">
        <v>2.92</v>
      </c>
      <c r="AL58" s="42">
        <v>2.92</v>
      </c>
      <c r="AM58" s="42">
        <v>2.92</v>
      </c>
      <c r="AN58" s="42">
        <v>2.92</v>
      </c>
      <c r="AO58" s="42">
        <v>2.92</v>
      </c>
      <c r="AP58" s="42">
        <v>2.92</v>
      </c>
      <c r="AQ58" s="44">
        <v>2.92</v>
      </c>
    </row>
    <row r="59" spans="2:103" x14ac:dyDescent="0.25">
      <c r="B59" s="1" t="s">
        <v>6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2">
        <v>1.7346931165493429</v>
      </c>
      <c r="T59" s="42">
        <v>5.5695227555032023</v>
      </c>
      <c r="U59" s="42">
        <v>7.6234048586840046</v>
      </c>
      <c r="V59" s="43">
        <v>11.578149185667653</v>
      </c>
      <c r="W59" s="44">
        <v>15.212927044779176</v>
      </c>
      <c r="X59" s="45">
        <v>15.274808401402277</v>
      </c>
      <c r="Y59" s="42">
        <v>14.620274781839827</v>
      </c>
      <c r="Z59" s="42">
        <v>14.668319412967719</v>
      </c>
      <c r="AA59" s="42">
        <v>13.603940019467718</v>
      </c>
      <c r="AB59" s="42">
        <v>14.905917177636905</v>
      </c>
      <c r="AC59" s="42">
        <v>13.346359169636282</v>
      </c>
      <c r="AD59" s="42">
        <v>11.054591324416826</v>
      </c>
      <c r="AE59" s="42">
        <v>9.5964607537000095</v>
      </c>
      <c r="AF59" s="42">
        <v>9.8638137092599596</v>
      </c>
      <c r="AG59" s="44">
        <v>11.935238953581219</v>
      </c>
      <c r="AH59" s="42">
        <v>12.79467332532862</v>
      </c>
      <c r="AI59" s="42">
        <v>13.741131047867889</v>
      </c>
      <c r="AJ59" s="42">
        <v>16.286342454401019</v>
      </c>
      <c r="AK59" s="42">
        <v>19.022584496753783</v>
      </c>
      <c r="AL59" s="42">
        <v>22.167132009944034</v>
      </c>
      <c r="AM59" s="42">
        <v>24.289937200159734</v>
      </c>
      <c r="AN59" s="42">
        <v>25.901144146636586</v>
      </c>
      <c r="AO59" s="42">
        <v>27.367351975201327</v>
      </c>
      <c r="AP59" s="42">
        <v>28.82950151347557</v>
      </c>
      <c r="AQ59" s="44">
        <v>29.941442412351115</v>
      </c>
    </row>
    <row r="60" spans="2:103" x14ac:dyDescent="0.25">
      <c r="B60" s="1" t="s">
        <v>7</v>
      </c>
      <c r="C60" s="4">
        <v>103.018</v>
      </c>
      <c r="D60" s="4">
        <v>105.02200000000001</v>
      </c>
      <c r="E60" s="4">
        <v>103.727</v>
      </c>
      <c r="F60" s="4">
        <v>107.878</v>
      </c>
      <c r="G60" s="4">
        <v>103.91500000000001</v>
      </c>
      <c r="H60" s="4">
        <v>99.929000000000002</v>
      </c>
      <c r="I60" s="4">
        <v>97.686999999999998</v>
      </c>
      <c r="J60" s="4">
        <v>99.813999999999993</v>
      </c>
      <c r="K60" s="4">
        <v>104.295</v>
      </c>
      <c r="L60" s="4">
        <v>100.212</v>
      </c>
      <c r="M60" s="4">
        <v>112.572</v>
      </c>
      <c r="N60" s="4">
        <v>96.215000000000003</v>
      </c>
      <c r="O60" s="4">
        <v>87.846000000000004</v>
      </c>
      <c r="P60" s="4">
        <v>81</v>
      </c>
      <c r="Q60" s="4">
        <v>74</v>
      </c>
      <c r="R60" s="4">
        <v>78</v>
      </c>
      <c r="S60" s="42">
        <v>84.594911698287859</v>
      </c>
      <c r="T60" s="42">
        <v>79.711410776339818</v>
      </c>
      <c r="U60" s="42">
        <v>77.779463380852093</v>
      </c>
      <c r="V60" s="43">
        <v>76.252382418443261</v>
      </c>
      <c r="W60" s="44">
        <v>76.797427602673039</v>
      </c>
      <c r="X60" s="45">
        <v>76.091906041584224</v>
      </c>
      <c r="Y60" s="42">
        <v>75.439441234082622</v>
      </c>
      <c r="Z60" s="42">
        <v>75.441575731194646</v>
      </c>
      <c r="AA60" s="42">
        <v>74.951918582527654</v>
      </c>
      <c r="AB60" s="42">
        <v>75.78460974117462</v>
      </c>
      <c r="AC60" s="42">
        <v>74.460968189447655</v>
      </c>
      <c r="AD60" s="42">
        <v>72.768198096950755</v>
      </c>
      <c r="AE60" s="42">
        <v>71.55682443110544</v>
      </c>
      <c r="AF60" s="42">
        <v>71.833710161367392</v>
      </c>
      <c r="AG60" s="44">
        <v>73.134812881007264</v>
      </c>
      <c r="AH60" s="42">
        <v>73.533701537425387</v>
      </c>
      <c r="AI60" s="42">
        <v>73.000936515170082</v>
      </c>
      <c r="AJ60" s="42">
        <v>72.964943249695139</v>
      </c>
      <c r="AK60" s="42">
        <v>73.40927039003256</v>
      </c>
      <c r="AL60" s="42">
        <v>73.484189454398035</v>
      </c>
      <c r="AM60" s="42">
        <v>73.157324155653669</v>
      </c>
      <c r="AN60" s="42">
        <v>73.144534889162529</v>
      </c>
      <c r="AO60" s="42">
        <v>73.159427326039193</v>
      </c>
      <c r="AP60" s="42">
        <v>73.258960196407571</v>
      </c>
      <c r="AQ60" s="44">
        <v>73.144771217824825</v>
      </c>
    </row>
    <row r="61" spans="2:103" x14ac:dyDescent="0.25">
      <c r="B61" s="2" t="s">
        <v>8</v>
      </c>
      <c r="C61" s="5">
        <v>1.418198761381506E-2</v>
      </c>
      <c r="D61" s="5">
        <v>1.6577479004399077E-2</v>
      </c>
      <c r="E61" s="5">
        <v>3.8938752687342731E-2</v>
      </c>
      <c r="F61" s="5">
        <v>5.3328760266226655E-2</v>
      </c>
      <c r="G61" s="5">
        <v>9.0708752345667124E-2</v>
      </c>
      <c r="H61" s="5">
        <v>0.11523181458835774</v>
      </c>
      <c r="I61" s="5">
        <v>0.17178334885911123</v>
      </c>
      <c r="J61" s="5">
        <v>0.27836776404111652</v>
      </c>
      <c r="K61" s="5">
        <v>0.34273934512680371</v>
      </c>
      <c r="L61" s="5">
        <v>0.3728595377799066</v>
      </c>
      <c r="M61" s="5">
        <v>0.47605088299044168</v>
      </c>
      <c r="N61" s="5">
        <v>0.54989346775450809</v>
      </c>
      <c r="O61" s="5">
        <v>0.56374792250073991</v>
      </c>
      <c r="P61" s="5">
        <v>0.60493827160493829</v>
      </c>
      <c r="Q61" s="5">
        <v>0.58108108108108103</v>
      </c>
      <c r="R61" s="5">
        <v>0.57692307692307687</v>
      </c>
      <c r="S61" s="6">
        <v>0.58776921374272739</v>
      </c>
      <c r="T61" s="6">
        <v>0.54696950340602435</v>
      </c>
      <c r="U61" s="6">
        <v>0.55805647897235777</v>
      </c>
      <c r="V61" s="14">
        <v>0.6012235934542185</v>
      </c>
      <c r="W61" s="22">
        <v>0.63884861314542096</v>
      </c>
      <c r="X61" s="18">
        <v>0.64492879562369687</v>
      </c>
      <c r="Y61" s="6">
        <v>0.64120139628975326</v>
      </c>
      <c r="Z61" s="6">
        <v>0.64122255140144313</v>
      </c>
      <c r="AA61" s="6">
        <v>0.63063941736994933</v>
      </c>
      <c r="AB61" s="6">
        <v>0.64035332341546825</v>
      </c>
      <c r="AC61" s="6">
        <v>0.63027273708565923</v>
      </c>
      <c r="AD61" s="6">
        <v>0.61293578232222523</v>
      </c>
      <c r="AE61" s="6">
        <v>0.60244735768432378</v>
      </c>
      <c r="AF61" s="6">
        <v>0.60338571832832633</v>
      </c>
      <c r="AG61" s="22">
        <v>0.62054413223473603</v>
      </c>
      <c r="AH61" s="6">
        <v>0.62845886170344445</v>
      </c>
      <c r="AI61" s="6">
        <v>0.6456212027610112</v>
      </c>
      <c r="AJ61" s="6">
        <v>0.66950151941694025</v>
      </c>
      <c r="AK61" s="6">
        <v>0.68298384994014449</v>
      </c>
      <c r="AL61" s="6">
        <v>0.69398067277796538</v>
      </c>
      <c r="AM61" s="6">
        <v>0.7037972786349278</v>
      </c>
      <c r="AN61" s="6">
        <v>0.71587028705994848</v>
      </c>
      <c r="AO61" s="6">
        <v>0.72599840152660378</v>
      </c>
      <c r="AP61" s="6">
        <v>0.73551483754378133</v>
      </c>
      <c r="AQ61" s="22">
        <v>0.74268394217272971</v>
      </c>
    </row>
    <row r="62" spans="2:103" x14ac:dyDescent="0.25">
      <c r="W62" s="23"/>
      <c r="AG62" s="23"/>
      <c r="AQ62" s="23"/>
    </row>
    <row r="63" spans="2:103" x14ac:dyDescent="0.25">
      <c r="B63" s="7" t="s">
        <v>26</v>
      </c>
      <c r="C63" s="9" t="s">
        <v>9</v>
      </c>
      <c r="D63" s="9" t="s">
        <v>10</v>
      </c>
      <c r="E63" s="9" t="s">
        <v>11</v>
      </c>
      <c r="F63" s="9" t="s">
        <v>12</v>
      </c>
      <c r="G63" s="9" t="s">
        <v>13</v>
      </c>
      <c r="H63" s="9" t="s">
        <v>14</v>
      </c>
      <c r="I63" s="9" t="s">
        <v>15</v>
      </c>
      <c r="J63" s="9" t="s">
        <v>16</v>
      </c>
      <c r="K63" s="9" t="s">
        <v>17</v>
      </c>
      <c r="L63" s="9" t="s">
        <v>18</v>
      </c>
      <c r="M63" s="9" t="s">
        <v>19</v>
      </c>
      <c r="N63" s="9" t="s">
        <v>20</v>
      </c>
      <c r="O63" s="9" t="s">
        <v>21</v>
      </c>
      <c r="P63" s="9" t="s">
        <v>22</v>
      </c>
      <c r="Q63" s="9" t="s">
        <v>23</v>
      </c>
      <c r="R63" s="10">
        <v>2015</v>
      </c>
      <c r="S63" s="10">
        <v>2016</v>
      </c>
      <c r="T63" s="10">
        <v>2017</v>
      </c>
      <c r="U63" s="10">
        <v>2018</v>
      </c>
      <c r="V63" s="13">
        <v>2019</v>
      </c>
      <c r="W63" s="24">
        <v>2020</v>
      </c>
      <c r="X63" s="17">
        <v>2021</v>
      </c>
      <c r="Y63" s="10">
        <v>2022</v>
      </c>
      <c r="Z63" s="10">
        <v>2023</v>
      </c>
      <c r="AA63" s="10">
        <v>2024</v>
      </c>
      <c r="AB63" s="10">
        <v>2025</v>
      </c>
      <c r="AC63" s="10">
        <v>2026</v>
      </c>
      <c r="AD63" s="10">
        <v>2027</v>
      </c>
      <c r="AE63" s="10">
        <v>2028</v>
      </c>
      <c r="AF63" s="10">
        <v>2029</v>
      </c>
      <c r="AG63" s="24">
        <v>2030</v>
      </c>
      <c r="AH63" s="10">
        <v>2031</v>
      </c>
      <c r="AI63" s="10">
        <v>2032</v>
      </c>
      <c r="AJ63" s="10">
        <v>2033</v>
      </c>
      <c r="AK63" s="10">
        <v>2034</v>
      </c>
      <c r="AL63" s="10">
        <v>2035</v>
      </c>
      <c r="AM63" s="10">
        <v>2036</v>
      </c>
      <c r="AN63" s="10">
        <v>2037</v>
      </c>
      <c r="AO63" s="10">
        <v>2038</v>
      </c>
      <c r="AP63" s="10">
        <v>2039</v>
      </c>
      <c r="AQ63" s="24">
        <v>2040</v>
      </c>
    </row>
    <row r="64" spans="2:103" x14ac:dyDescent="0.25">
      <c r="B64" s="3" t="s">
        <v>0</v>
      </c>
      <c r="C64" s="11">
        <f t="shared" ref="C64:AQ64" si="109">C53/C60</f>
        <v>0.92038284571628259</v>
      </c>
      <c r="D64" s="11">
        <f t="shared" si="109"/>
        <v>0.90681000171392656</v>
      </c>
      <c r="E64" s="11">
        <f t="shared" si="109"/>
        <v>0.89120479720805568</v>
      </c>
      <c r="F64" s="11">
        <f t="shared" si="109"/>
        <v>0.86949146257809751</v>
      </c>
      <c r="G64" s="11">
        <f t="shared" si="109"/>
        <v>0.87092335081557037</v>
      </c>
      <c r="H64" s="11">
        <f t="shared" si="109"/>
        <v>0.82237388545867562</v>
      </c>
      <c r="I64" s="11">
        <f t="shared" si="109"/>
        <v>0.76680622805491006</v>
      </c>
      <c r="J64" s="11">
        <f t="shared" si="109"/>
        <v>0.66963552207105215</v>
      </c>
      <c r="K64" s="11">
        <f t="shared" si="109"/>
        <v>0.60831295843520783</v>
      </c>
      <c r="L64" s="11">
        <f t="shared" si="109"/>
        <v>0.54642158623717718</v>
      </c>
      <c r="M64" s="11">
        <f t="shared" si="109"/>
        <v>0.46287709199445687</v>
      </c>
      <c r="N64" s="11">
        <f t="shared" si="109"/>
        <v>0.41587070623083716</v>
      </c>
      <c r="O64" s="11">
        <f t="shared" si="109"/>
        <v>0.37825285158117616</v>
      </c>
      <c r="P64" s="11">
        <f t="shared" si="109"/>
        <v>0.39506172839506171</v>
      </c>
      <c r="Q64" s="11">
        <f t="shared" si="109"/>
        <v>0.41891891891891891</v>
      </c>
      <c r="R64" s="11">
        <f t="shared" si="109"/>
        <v>0.42307692307692307</v>
      </c>
      <c r="S64" s="11">
        <f t="shared" si="109"/>
        <v>0.41056425717432105</v>
      </c>
      <c r="T64" s="11">
        <f t="shared" si="109"/>
        <v>0.45085556142726035</v>
      </c>
      <c r="U64" s="11">
        <f t="shared" si="109"/>
        <v>0.439420634596979</v>
      </c>
      <c r="V64" s="15">
        <f t="shared" si="109"/>
        <v>0.39594565396892317</v>
      </c>
      <c r="W64" s="25">
        <f t="shared" si="109"/>
        <v>0.35808776503951123</v>
      </c>
      <c r="X64" s="19">
        <f t="shared" si="109"/>
        <v>0.34451709904604316</v>
      </c>
      <c r="Y64" s="11">
        <f t="shared" si="109"/>
        <v>0.34062633114161661</v>
      </c>
      <c r="Z64" s="11">
        <f t="shared" si="109"/>
        <v>0.32746239830127843</v>
      </c>
      <c r="AA64" s="11">
        <f t="shared" si="109"/>
        <v>0.30939593748423461</v>
      </c>
      <c r="AB64" s="11">
        <f t="shared" si="109"/>
        <v>0.2721607398331059</v>
      </c>
      <c r="AC64" s="11">
        <f t="shared" si="109"/>
        <v>0.25207153519901054</v>
      </c>
      <c r="AD64" s="11">
        <f t="shared" si="109"/>
        <v>0.22760316572308573</v>
      </c>
      <c r="AE64" s="11">
        <f t="shared" si="109"/>
        <v>0.21571775711375257</v>
      </c>
      <c r="AF64" s="11">
        <f t="shared" si="109"/>
        <v>0.19546891692480939</v>
      </c>
      <c r="AG64" s="25">
        <f t="shared" si="109"/>
        <v>0.1723107619126818</v>
      </c>
      <c r="AH64" s="11">
        <f t="shared" si="109"/>
        <v>0.15161131614608697</v>
      </c>
      <c r="AI64" s="11">
        <f t="shared" si="109"/>
        <v>0.13297349409564102</v>
      </c>
      <c r="AJ64" s="11">
        <f t="shared" si="109"/>
        <v>0.10875253840720227</v>
      </c>
      <c r="AK64" s="11">
        <f t="shared" si="109"/>
        <v>9.6596806166936722E-2</v>
      </c>
      <c r="AL64" s="11">
        <f t="shared" si="109"/>
        <v>8.5748982320495395E-2</v>
      </c>
      <c r="AM64" s="11">
        <f t="shared" si="109"/>
        <v>7.4953325024211079E-2</v>
      </c>
      <c r="AN64" s="11">
        <f t="shared" si="109"/>
        <v>6.2841631309919252E-2</v>
      </c>
      <c r="AO64" s="11">
        <f t="shared" si="109"/>
        <v>5.2758562559280089E-2</v>
      </c>
      <c r="AP64" s="11">
        <f t="shared" si="109"/>
        <v>4.3542717136816088E-2</v>
      </c>
      <c r="AQ64" s="25">
        <f t="shared" si="109"/>
        <v>3.6028691172596307E-2</v>
      </c>
    </row>
    <row r="65" spans="2:43" x14ac:dyDescent="0.25">
      <c r="B65" s="28" t="s">
        <v>1</v>
      </c>
      <c r="C65" s="29">
        <f t="shared" ref="C65:AQ65" si="110">C54/C60</f>
        <v>0</v>
      </c>
      <c r="D65" s="29">
        <f t="shared" si="110"/>
        <v>0</v>
      </c>
      <c r="E65" s="29">
        <f t="shared" si="110"/>
        <v>0</v>
      </c>
      <c r="F65" s="29">
        <f t="shared" si="110"/>
        <v>0</v>
      </c>
      <c r="G65" s="29">
        <f t="shared" si="110"/>
        <v>0</v>
      </c>
      <c r="H65" s="29">
        <f t="shared" si="110"/>
        <v>0</v>
      </c>
      <c r="I65" s="29">
        <f t="shared" si="110"/>
        <v>0</v>
      </c>
      <c r="J65" s="29">
        <f t="shared" si="110"/>
        <v>0</v>
      </c>
      <c r="K65" s="29">
        <f t="shared" si="110"/>
        <v>0</v>
      </c>
      <c r="L65" s="29">
        <f t="shared" si="110"/>
        <v>0</v>
      </c>
      <c r="M65" s="29">
        <f t="shared" si="110"/>
        <v>0</v>
      </c>
      <c r="N65" s="29">
        <f t="shared" si="110"/>
        <v>0</v>
      </c>
      <c r="O65" s="29">
        <f t="shared" si="110"/>
        <v>0</v>
      </c>
      <c r="P65" s="29">
        <f t="shared" si="110"/>
        <v>0</v>
      </c>
      <c r="Q65" s="29">
        <f t="shared" si="110"/>
        <v>0</v>
      </c>
      <c r="R65" s="29">
        <f t="shared" si="110"/>
        <v>0</v>
      </c>
      <c r="S65" s="29">
        <f t="shared" si="110"/>
        <v>0</v>
      </c>
      <c r="T65" s="29">
        <f t="shared" si="110"/>
        <v>0</v>
      </c>
      <c r="U65" s="29">
        <f t="shared" si="110"/>
        <v>0</v>
      </c>
      <c r="V65" s="30">
        <f t="shared" si="110"/>
        <v>0</v>
      </c>
      <c r="W65" s="31">
        <f t="shared" si="110"/>
        <v>0</v>
      </c>
      <c r="X65" s="32">
        <f t="shared" si="110"/>
        <v>7.4620777180712189E-3</v>
      </c>
      <c r="Y65" s="29">
        <f t="shared" si="110"/>
        <v>1.5053502457189451E-2</v>
      </c>
      <c r="Z65" s="29">
        <f t="shared" si="110"/>
        <v>2.8196368426383296E-2</v>
      </c>
      <c r="AA65" s="29">
        <f t="shared" si="110"/>
        <v>5.682558908168641E-2</v>
      </c>
      <c r="AB65" s="29">
        <f t="shared" si="110"/>
        <v>8.4381371387189347E-2</v>
      </c>
      <c r="AC65" s="29">
        <f t="shared" si="110"/>
        <v>0.11449597462232676</v>
      </c>
      <c r="AD65" s="29">
        <f t="shared" si="110"/>
        <v>0.15622779511038509</v>
      </c>
      <c r="AE65" s="29">
        <f t="shared" si="110"/>
        <v>0.17854689308635449</v>
      </c>
      <c r="AF65" s="29">
        <f t="shared" si="110"/>
        <v>0.19787004632023539</v>
      </c>
      <c r="AG65" s="31">
        <f t="shared" si="110"/>
        <v>0.20392805688128804</v>
      </c>
      <c r="AH65" s="29">
        <f t="shared" si="110"/>
        <v>0.21673022428410929</v>
      </c>
      <c r="AI65" s="29">
        <f t="shared" si="110"/>
        <v>0.21818235442822087</v>
      </c>
      <c r="AJ65" s="29">
        <f t="shared" si="110"/>
        <v>0.21852140359519295</v>
      </c>
      <c r="AK65" s="29">
        <f t="shared" si="110"/>
        <v>0.21721432260208462</v>
      </c>
      <c r="AL65" s="29">
        <f t="shared" si="110"/>
        <v>0.21706859121422864</v>
      </c>
      <c r="AM65" s="29">
        <f t="shared" si="110"/>
        <v>0.21803333728921978</v>
      </c>
      <c r="AN65" s="29">
        <f t="shared" si="110"/>
        <v>0.21807146025300334</v>
      </c>
      <c r="AO65" s="29">
        <f t="shared" si="110"/>
        <v>0.21802706931700069</v>
      </c>
      <c r="AP65" s="29">
        <f t="shared" si="110"/>
        <v>0.2177308480770466</v>
      </c>
      <c r="AQ65" s="31">
        <f t="shared" si="110"/>
        <v>0.21807075567035678</v>
      </c>
    </row>
    <row r="66" spans="2:43" x14ac:dyDescent="0.25">
      <c r="B66" s="33" t="s">
        <v>2</v>
      </c>
      <c r="C66" s="34">
        <f t="shared" ref="C66:AQ66" si="111">C55/C60</f>
        <v>0</v>
      </c>
      <c r="D66" s="34">
        <f t="shared" si="111"/>
        <v>0</v>
      </c>
      <c r="E66" s="34">
        <f t="shared" si="111"/>
        <v>0</v>
      </c>
      <c r="F66" s="34">
        <f t="shared" si="111"/>
        <v>0</v>
      </c>
      <c r="G66" s="34">
        <f t="shared" si="111"/>
        <v>0</v>
      </c>
      <c r="H66" s="34">
        <f t="shared" si="111"/>
        <v>0</v>
      </c>
      <c r="I66" s="34">
        <f t="shared" si="111"/>
        <v>0</v>
      </c>
      <c r="J66" s="34">
        <f t="shared" si="111"/>
        <v>0</v>
      </c>
      <c r="K66" s="34">
        <f t="shared" si="111"/>
        <v>0</v>
      </c>
      <c r="L66" s="34">
        <f t="shared" si="111"/>
        <v>0</v>
      </c>
      <c r="M66" s="34">
        <f t="shared" si="111"/>
        <v>0</v>
      </c>
      <c r="N66" s="34">
        <f t="shared" si="111"/>
        <v>0</v>
      </c>
      <c r="O66" s="34">
        <f t="shared" si="111"/>
        <v>0</v>
      </c>
      <c r="P66" s="34">
        <f t="shared" si="111"/>
        <v>0</v>
      </c>
      <c r="Q66" s="34">
        <f t="shared" si="111"/>
        <v>0</v>
      </c>
      <c r="R66" s="34">
        <f t="shared" si="111"/>
        <v>0</v>
      </c>
      <c r="S66" s="34">
        <f t="shared" si="111"/>
        <v>1.6665290829518593E-3</v>
      </c>
      <c r="T66" s="34">
        <f t="shared" si="111"/>
        <v>2.1749351667151844E-3</v>
      </c>
      <c r="U66" s="34">
        <f t="shared" si="111"/>
        <v>2.5228864306632839E-3</v>
      </c>
      <c r="V66" s="35">
        <f t="shared" si="111"/>
        <v>2.8307525768584722E-3</v>
      </c>
      <c r="W66" s="36">
        <f t="shared" si="111"/>
        <v>3.0636218150678169E-3</v>
      </c>
      <c r="X66" s="37">
        <f t="shared" si="111"/>
        <v>3.092027612188619E-3</v>
      </c>
      <c r="Y66" s="34">
        <f t="shared" si="111"/>
        <v>3.1187701114406526E-3</v>
      </c>
      <c r="Z66" s="34">
        <f t="shared" si="111"/>
        <v>3.1186818708951523E-3</v>
      </c>
      <c r="AA66" s="34">
        <f t="shared" si="111"/>
        <v>3.1390560641297192E-3</v>
      </c>
      <c r="AB66" s="34">
        <f t="shared" si="111"/>
        <v>3.1045653642366271E-3</v>
      </c>
      <c r="AC66" s="34">
        <f t="shared" si="111"/>
        <v>3.1597530930034729E-3</v>
      </c>
      <c r="AD66" s="34">
        <f t="shared" si="111"/>
        <v>3.2332568443040701E-3</v>
      </c>
      <c r="AE66" s="34">
        <f t="shared" si="111"/>
        <v>3.2879921155691476E-3</v>
      </c>
      <c r="AF66" s="34">
        <f t="shared" si="111"/>
        <v>3.2753184266288188E-3</v>
      </c>
      <c r="AG66" s="36">
        <f t="shared" si="111"/>
        <v>3.2170489712942301E-3</v>
      </c>
      <c r="AH66" s="34">
        <f t="shared" si="111"/>
        <v>3.199597866359199E-3</v>
      </c>
      <c r="AI66" s="34">
        <f t="shared" si="111"/>
        <v>3.2229487151270728E-3</v>
      </c>
      <c r="AJ66" s="34">
        <f t="shared" si="111"/>
        <v>3.2245385806645367E-3</v>
      </c>
      <c r="AK66" s="34">
        <f t="shared" si="111"/>
        <v>3.2050212908339474E-3</v>
      </c>
      <c r="AL66" s="34">
        <f t="shared" si="111"/>
        <v>3.2017536873104749E-3</v>
      </c>
      <c r="AM66" s="34">
        <f t="shared" si="111"/>
        <v>3.2160590516412142E-3</v>
      </c>
      <c r="AN66" s="34">
        <f t="shared" si="111"/>
        <v>3.2166213771290309E-3</v>
      </c>
      <c r="AO66" s="34">
        <f t="shared" si="111"/>
        <v>3.2159665971154923E-3</v>
      </c>
      <c r="AP66" s="34">
        <f t="shared" si="111"/>
        <v>3.211597242355862E-3</v>
      </c>
      <c r="AQ66" s="36">
        <f t="shared" si="111"/>
        <v>3.2166109843174257E-3</v>
      </c>
    </row>
    <row r="67" spans="2:43" x14ac:dyDescent="0.25">
      <c r="B67" s="3" t="s">
        <v>3</v>
      </c>
      <c r="C67" s="11">
        <f t="shared" ref="C67:AQ67" si="112">C56/C60</f>
        <v>1.1648449785474383E-2</v>
      </c>
      <c r="D67" s="11">
        <f t="shared" si="112"/>
        <v>1.3092494905829253E-2</v>
      </c>
      <c r="E67" s="11">
        <f t="shared" si="112"/>
        <v>3.305793091480521E-2</v>
      </c>
      <c r="F67" s="11">
        <f t="shared" si="112"/>
        <v>4.7841079738222804E-2</v>
      </c>
      <c r="G67" s="11">
        <f t="shared" si="112"/>
        <v>6.8026752634364626E-2</v>
      </c>
      <c r="H67" s="11">
        <f t="shared" si="112"/>
        <v>9.2945991654074397E-2</v>
      </c>
      <c r="I67" s="11">
        <f t="shared" si="112"/>
        <v>0.13423485212976138</v>
      </c>
      <c r="J67" s="11">
        <f t="shared" si="112"/>
        <v>0.20122427715550928</v>
      </c>
      <c r="K67" s="11">
        <f t="shared" si="112"/>
        <v>0.25110503859245409</v>
      </c>
      <c r="L67" s="11">
        <f t="shared" si="112"/>
        <v>0.23676805173033169</v>
      </c>
      <c r="M67" s="11">
        <f t="shared" si="112"/>
        <v>0.22525139466297125</v>
      </c>
      <c r="N67" s="11">
        <f t="shared" si="112"/>
        <v>0.2272514680663098</v>
      </c>
      <c r="O67" s="11">
        <f t="shared" si="112"/>
        <v>0.31712314732600233</v>
      </c>
      <c r="P67" s="11">
        <f t="shared" si="112"/>
        <v>0.35802469135802467</v>
      </c>
      <c r="Q67" s="11">
        <f t="shared" si="112"/>
        <v>0.33783783783783783</v>
      </c>
      <c r="R67" s="11">
        <f t="shared" si="112"/>
        <v>0.37179487179487181</v>
      </c>
      <c r="S67" s="11">
        <f t="shared" si="112"/>
        <v>0.35278283231314317</v>
      </c>
      <c r="T67" s="11">
        <f t="shared" si="112"/>
        <v>0.37547949168758049</v>
      </c>
      <c r="U67" s="11">
        <f t="shared" si="112"/>
        <v>0.38480594618460978</v>
      </c>
      <c r="V67" s="15">
        <f t="shared" si="112"/>
        <v>0.39251232618222814</v>
      </c>
      <c r="W67" s="25">
        <f t="shared" si="112"/>
        <v>0.38972659546422417</v>
      </c>
      <c r="X67" s="19">
        <f t="shared" si="112"/>
        <v>0.39334012718308375</v>
      </c>
      <c r="Y67" s="11">
        <f t="shared" si="112"/>
        <v>0.39674206900776976</v>
      </c>
      <c r="Z67" s="11">
        <f t="shared" si="112"/>
        <v>0.39673084383395402</v>
      </c>
      <c r="AA67" s="11">
        <f t="shared" si="112"/>
        <v>0.3993226666645609</v>
      </c>
      <c r="AB67" s="11">
        <f t="shared" si="112"/>
        <v>0.39493506798041472</v>
      </c>
      <c r="AC67" s="11">
        <f t="shared" si="112"/>
        <v>0.40195555776081854</v>
      </c>
      <c r="AD67" s="11">
        <f t="shared" si="112"/>
        <v>0.41130604828394357</v>
      </c>
      <c r="AE67" s="11">
        <f t="shared" si="112"/>
        <v>0.41826898046344213</v>
      </c>
      <c r="AF67" s="11">
        <f t="shared" si="112"/>
        <v>0.41665674698919475</v>
      </c>
      <c r="AG67" s="25">
        <f t="shared" si="112"/>
        <v>0.4092442274884478</v>
      </c>
      <c r="AH67" s="11">
        <f t="shared" si="112"/>
        <v>0.4070242538350522</v>
      </c>
      <c r="AI67" s="11">
        <f t="shared" si="112"/>
        <v>0.40999474018775561</v>
      </c>
      <c r="AJ67" s="11">
        <f t="shared" si="112"/>
        <v>0.39924608037316317</v>
      </c>
      <c r="AK67" s="11">
        <f t="shared" si="112"/>
        <v>0.37743969754612477</v>
      </c>
      <c r="AL67" s="11">
        <f t="shared" si="112"/>
        <v>0.34628735858403176</v>
      </c>
      <c r="AM67" s="11">
        <f t="shared" si="112"/>
        <v>0.32584981522680989</v>
      </c>
      <c r="AN67" s="11">
        <f t="shared" si="112"/>
        <v>0.31612958612544817</v>
      </c>
      <c r="AO67" s="11">
        <f t="shared" si="112"/>
        <v>0.30658327730800444</v>
      </c>
      <c r="AP67" s="11">
        <f t="shared" si="112"/>
        <v>0.29698173748844631</v>
      </c>
      <c r="AQ67" s="25">
        <f t="shared" si="112"/>
        <v>0.28852200554851709</v>
      </c>
    </row>
    <row r="68" spans="2:43" x14ac:dyDescent="0.25">
      <c r="B68" s="3" t="s">
        <v>4</v>
      </c>
      <c r="C68" s="11">
        <f t="shared" ref="C68:AQ68" si="113">C57/C60</f>
        <v>2.5335378283406784E-3</v>
      </c>
      <c r="D68" s="11">
        <f t="shared" si="113"/>
        <v>3.4849840985698233E-3</v>
      </c>
      <c r="E68" s="11">
        <f t="shared" si="113"/>
        <v>5.8808217725375258E-3</v>
      </c>
      <c r="F68" s="11">
        <f t="shared" si="113"/>
        <v>5.4876805280038559E-3</v>
      </c>
      <c r="G68" s="11">
        <f t="shared" si="113"/>
        <v>2.2681999711302508E-2</v>
      </c>
      <c r="H68" s="11">
        <f t="shared" si="113"/>
        <v>2.2285822934283338E-2</v>
      </c>
      <c r="I68" s="11">
        <f t="shared" si="113"/>
        <v>3.7548496729349866E-2</v>
      </c>
      <c r="J68" s="11">
        <f t="shared" si="113"/>
        <v>7.7143486885607224E-2</v>
      </c>
      <c r="K68" s="11">
        <f t="shared" si="113"/>
        <v>9.163430653434966E-2</v>
      </c>
      <c r="L68" s="11">
        <f t="shared" si="113"/>
        <v>7.2176984792240453E-2</v>
      </c>
      <c r="M68" s="11">
        <f t="shared" si="113"/>
        <v>8.4790178730057203E-2</v>
      </c>
      <c r="N68" s="11">
        <f t="shared" si="113"/>
        <v>6.5104193732785948E-2</v>
      </c>
      <c r="O68" s="11">
        <f t="shared" si="113"/>
        <v>9.2115748013569199E-2</v>
      </c>
      <c r="P68" s="11">
        <f t="shared" si="113"/>
        <v>0.13580246913580246</v>
      </c>
      <c r="Q68" s="11">
        <f t="shared" si="113"/>
        <v>9.45945945945946E-2</v>
      </c>
      <c r="R68" s="11">
        <f t="shared" si="113"/>
        <v>4.4871794871794872E-2</v>
      </c>
      <c r="S68" s="11">
        <f t="shared" si="113"/>
        <v>4.6503318707937183E-2</v>
      </c>
      <c r="T68" s="11">
        <f t="shared" si="113"/>
        <v>2.8354635686561974E-2</v>
      </c>
      <c r="U68" s="11">
        <f t="shared" si="113"/>
        <v>1.8924386309871585E-2</v>
      </c>
      <c r="V68" s="15">
        <f t="shared" si="113"/>
        <v>1.3790810831632722E-2</v>
      </c>
      <c r="W68" s="25">
        <f t="shared" si="113"/>
        <v>1.3008288213674392E-2</v>
      </c>
      <c r="X68" s="19">
        <f t="shared" si="113"/>
        <v>1.2472455587976577E-2</v>
      </c>
      <c r="Y68" s="11">
        <f t="shared" si="113"/>
        <v>1.1951311648440559E-2</v>
      </c>
      <c r="Z68" s="11">
        <f t="shared" si="113"/>
        <v>1.1353424830175379E-2</v>
      </c>
      <c r="AA68" s="11">
        <f t="shared" si="113"/>
        <v>1.085621637932401E-2</v>
      </c>
      <c r="AB68" s="11">
        <f t="shared" si="113"/>
        <v>1.0200085960837798E-2</v>
      </c>
      <c r="AC68" s="11">
        <f t="shared" si="113"/>
        <v>9.8623355971776214E-3</v>
      </c>
      <c r="AD68" s="11">
        <f t="shared" si="113"/>
        <v>9.5871702551554427E-3</v>
      </c>
      <c r="AE68" s="11">
        <f t="shared" si="113"/>
        <v>9.2619963835682672E-3</v>
      </c>
      <c r="AF68" s="11">
        <f t="shared" si="113"/>
        <v>8.7649808875403974E-3</v>
      </c>
      <c r="AG68" s="25">
        <f t="shared" si="113"/>
        <v>8.1785953672489711E-3</v>
      </c>
      <c r="AH68" s="11">
        <f t="shared" si="113"/>
        <v>7.7275185097728247E-3</v>
      </c>
      <c r="AI68" s="11">
        <f t="shared" si="113"/>
        <v>7.3947186639757474E-3</v>
      </c>
      <c r="AJ68" s="11">
        <f t="shared" si="113"/>
        <v>7.028448121924053E-3</v>
      </c>
      <c r="AK68" s="11">
        <f t="shared" si="113"/>
        <v>6.6366114231028259E-3</v>
      </c>
      <c r="AL68" s="11">
        <f t="shared" si="113"/>
        <v>6.2983529620034076E-3</v>
      </c>
      <c r="AM68" s="11">
        <f t="shared" si="113"/>
        <v>6.0101691699315863E-3</v>
      </c>
      <c r="AN68" s="11">
        <f t="shared" si="113"/>
        <v>5.7106590412832068E-3</v>
      </c>
      <c r="AO68" s="11">
        <f t="shared" si="113"/>
        <v>5.4240217428513302E-3</v>
      </c>
      <c r="AP68" s="11">
        <f t="shared" si="113"/>
        <v>5.1458198051782464E-3</v>
      </c>
      <c r="AQ68" s="25">
        <f t="shared" si="113"/>
        <v>4.8961604761147129E-3</v>
      </c>
    </row>
    <row r="69" spans="2:43" x14ac:dyDescent="0.25">
      <c r="B69" s="3" t="s">
        <v>5</v>
      </c>
      <c r="C69" s="11">
        <f t="shared" ref="C69:AQ69" si="114">C58/C60</f>
        <v>0</v>
      </c>
      <c r="D69" s="11">
        <f t="shared" si="114"/>
        <v>0</v>
      </c>
      <c r="E69" s="11">
        <f t="shared" si="114"/>
        <v>0</v>
      </c>
      <c r="F69" s="11">
        <f t="shared" si="114"/>
        <v>0</v>
      </c>
      <c r="G69" s="11">
        <f t="shared" si="114"/>
        <v>0</v>
      </c>
      <c r="H69" s="11">
        <f t="shared" si="114"/>
        <v>0</v>
      </c>
      <c r="I69" s="11">
        <f t="shared" si="114"/>
        <v>0</v>
      </c>
      <c r="J69" s="11">
        <f t="shared" si="114"/>
        <v>0</v>
      </c>
      <c r="K69" s="11">
        <f t="shared" si="114"/>
        <v>0</v>
      </c>
      <c r="L69" s="11">
        <f t="shared" si="114"/>
        <v>6.3914501257334458E-2</v>
      </c>
      <c r="M69" s="11">
        <f t="shared" si="114"/>
        <v>0.1660093095974132</v>
      </c>
      <c r="N69" s="11">
        <f t="shared" si="114"/>
        <v>0.25753780595541237</v>
      </c>
      <c r="O69" s="11">
        <f t="shared" si="114"/>
        <v>0.15450902716116841</v>
      </c>
      <c r="P69" s="11">
        <f t="shared" si="114"/>
        <v>0.1111111111111111</v>
      </c>
      <c r="Q69" s="11">
        <f t="shared" si="114"/>
        <v>0.14864864864864866</v>
      </c>
      <c r="R69" s="11">
        <f t="shared" si="114"/>
        <v>0.16025641025641027</v>
      </c>
      <c r="S69" s="11">
        <f t="shared" si="114"/>
        <v>0.16797718261935174</v>
      </c>
      <c r="T69" s="11">
        <f t="shared" si="114"/>
        <v>7.3264291060991318E-2</v>
      </c>
      <c r="U69" s="11">
        <f t="shared" si="114"/>
        <v>5.6313065295308752E-2</v>
      </c>
      <c r="V69" s="15">
        <f t="shared" si="114"/>
        <v>4.3080621166342113E-2</v>
      </c>
      <c r="W69" s="25">
        <f t="shared" si="114"/>
        <v>3.8022106874558453E-2</v>
      </c>
      <c r="X69" s="19">
        <f t="shared" si="114"/>
        <v>3.8374646554447195E-2</v>
      </c>
      <c r="Y69" s="11">
        <f t="shared" si="114"/>
        <v>3.8706543317831195E-2</v>
      </c>
      <c r="Z69" s="11">
        <f t="shared" si="114"/>
        <v>3.8705448178922346E-2</v>
      </c>
      <c r="AA69" s="11">
        <f t="shared" si="114"/>
        <v>3.895830894288399E-2</v>
      </c>
      <c r="AB69" s="11">
        <f t="shared" si="114"/>
        <v>3.8530250534674605E-2</v>
      </c>
      <c r="AC69" s="11">
        <f t="shared" si="114"/>
        <v>3.9215176366909126E-2</v>
      </c>
      <c r="AD69" s="11">
        <f t="shared" si="114"/>
        <v>4.0127419344774984E-2</v>
      </c>
      <c r="AE69" s="11">
        <f t="shared" si="114"/>
        <v>4.0806729801311427E-2</v>
      </c>
      <c r="AF69" s="11">
        <f t="shared" si="114"/>
        <v>4.0649438730653145E-2</v>
      </c>
      <c r="AG69" s="25">
        <f t="shared" si="114"/>
        <v>3.9926266096433932E-2</v>
      </c>
      <c r="AH69" s="11">
        <f t="shared" si="114"/>
        <v>3.9709683300980701E-2</v>
      </c>
      <c r="AI69" s="11">
        <f t="shared" si="114"/>
        <v>3.9999486847585912E-2</v>
      </c>
      <c r="AJ69" s="11">
        <f t="shared" si="114"/>
        <v>4.0019218407494617E-2</v>
      </c>
      <c r="AK69" s="11">
        <f t="shared" si="114"/>
        <v>3.9776992530857175E-2</v>
      </c>
      <c r="AL69" s="11">
        <f t="shared" si="114"/>
        <v>3.9736438840521734E-2</v>
      </c>
      <c r="AM69" s="11">
        <f t="shared" si="114"/>
        <v>3.9913980366302663E-2</v>
      </c>
      <c r="AN69" s="11">
        <f t="shared" si="114"/>
        <v>3.9920959295520003E-2</v>
      </c>
      <c r="AO69" s="11">
        <f t="shared" si="114"/>
        <v>3.9912832928377801E-2</v>
      </c>
      <c r="AP69" s="11">
        <f t="shared" si="114"/>
        <v>3.9858605584511E-2</v>
      </c>
      <c r="AQ69" s="25">
        <f t="shared" si="114"/>
        <v>3.9920830312043111E-2</v>
      </c>
    </row>
    <row r="70" spans="2:43" x14ac:dyDescent="0.25">
      <c r="B70" s="3" t="s">
        <v>6</v>
      </c>
      <c r="C70" s="11">
        <f t="shared" ref="C70:AQ70" si="115">C59/C60</f>
        <v>0</v>
      </c>
      <c r="D70" s="11">
        <f t="shared" si="115"/>
        <v>0</v>
      </c>
      <c r="E70" s="11">
        <f t="shared" si="115"/>
        <v>0</v>
      </c>
      <c r="F70" s="11">
        <f t="shared" si="115"/>
        <v>0</v>
      </c>
      <c r="G70" s="11">
        <f t="shared" si="115"/>
        <v>0</v>
      </c>
      <c r="H70" s="11">
        <f t="shared" si="115"/>
        <v>0</v>
      </c>
      <c r="I70" s="11">
        <f t="shared" si="115"/>
        <v>0</v>
      </c>
      <c r="J70" s="11">
        <f t="shared" si="115"/>
        <v>0</v>
      </c>
      <c r="K70" s="11">
        <f t="shared" si="115"/>
        <v>0</v>
      </c>
      <c r="L70" s="11">
        <f t="shared" si="115"/>
        <v>0</v>
      </c>
      <c r="M70" s="11">
        <f t="shared" si="115"/>
        <v>0</v>
      </c>
      <c r="N70" s="11">
        <f t="shared" si="115"/>
        <v>0</v>
      </c>
      <c r="O70" s="11">
        <f t="shared" si="115"/>
        <v>0</v>
      </c>
      <c r="P70" s="11">
        <f t="shared" si="115"/>
        <v>0</v>
      </c>
      <c r="Q70" s="11">
        <f t="shared" si="115"/>
        <v>0</v>
      </c>
      <c r="R70" s="11">
        <f t="shared" si="115"/>
        <v>0</v>
      </c>
      <c r="S70" s="11">
        <f t="shared" si="115"/>
        <v>2.0505880102295228E-2</v>
      </c>
      <c r="T70" s="11">
        <f t="shared" si="115"/>
        <v>6.9871084970890576E-2</v>
      </c>
      <c r="U70" s="11">
        <f t="shared" si="115"/>
        <v>9.8013081182567657E-2</v>
      </c>
      <c r="V70" s="15">
        <f t="shared" si="115"/>
        <v>0.1518398352740154</v>
      </c>
      <c r="W70" s="25">
        <f t="shared" si="115"/>
        <v>0.1980916225929639</v>
      </c>
      <c r="X70" s="19">
        <f t="shared" si="115"/>
        <v>0.20074156629818937</v>
      </c>
      <c r="Y70" s="11">
        <f t="shared" si="115"/>
        <v>0.19380147231571176</v>
      </c>
      <c r="Z70" s="11">
        <f t="shared" si="115"/>
        <v>0.19443283455839133</v>
      </c>
      <c r="AA70" s="11">
        <f t="shared" si="115"/>
        <v>0.18150222538318037</v>
      </c>
      <c r="AB70" s="11">
        <f t="shared" si="115"/>
        <v>0.19668791893954102</v>
      </c>
      <c r="AC70" s="11">
        <f t="shared" si="115"/>
        <v>0.17923966736075397</v>
      </c>
      <c r="AD70" s="11">
        <f t="shared" si="115"/>
        <v>0.15191514443835119</v>
      </c>
      <c r="AE70" s="11">
        <f t="shared" si="115"/>
        <v>0.13410965103600195</v>
      </c>
      <c r="AF70" s="11">
        <f t="shared" si="115"/>
        <v>0.13731455172093809</v>
      </c>
      <c r="AG70" s="25">
        <f t="shared" si="115"/>
        <v>0.16319504328260528</v>
      </c>
      <c r="AH70" s="11">
        <f t="shared" si="115"/>
        <v>0.17399740605763875</v>
      </c>
      <c r="AI70" s="11">
        <f t="shared" si="115"/>
        <v>0.18823225706169386</v>
      </c>
      <c r="AJ70" s="11">
        <f t="shared" si="115"/>
        <v>0.22320777251435836</v>
      </c>
      <c r="AK70" s="11">
        <f t="shared" si="115"/>
        <v>0.25913054844005984</v>
      </c>
      <c r="AL70" s="11">
        <f t="shared" si="115"/>
        <v>0.3016585223914085</v>
      </c>
      <c r="AM70" s="11">
        <f t="shared" si="115"/>
        <v>0.33202331387188366</v>
      </c>
      <c r="AN70" s="11">
        <f t="shared" si="115"/>
        <v>0.35410908259769702</v>
      </c>
      <c r="AO70" s="11">
        <f t="shared" si="115"/>
        <v>0.37407826954737017</v>
      </c>
      <c r="AP70" s="11">
        <f t="shared" si="115"/>
        <v>0.39352867466564578</v>
      </c>
      <c r="AQ70" s="25">
        <f t="shared" si="115"/>
        <v>0.40934494583605469</v>
      </c>
    </row>
    <row r="71" spans="2:43" ht="15.75" thickBot="1" x14ac:dyDescent="0.3">
      <c r="B71" s="3" t="s">
        <v>7</v>
      </c>
      <c r="C71" s="12">
        <f>SUM(C64:C70)</f>
        <v>0.93456483333009766</v>
      </c>
      <c r="D71" s="12">
        <f t="shared" ref="D71" si="116">SUM(D64:D70)</f>
        <v>0.92338748071832555</v>
      </c>
      <c r="E71" s="12">
        <f t="shared" ref="E71" si="117">SUM(E64:E70)</f>
        <v>0.93014354989539849</v>
      </c>
      <c r="F71" s="12">
        <f t="shared" ref="F71" si="118">SUM(F64:F70)</f>
        <v>0.92282022284432419</v>
      </c>
      <c r="G71" s="12">
        <f t="shared" ref="G71" si="119">SUM(G64:G70)</f>
        <v>0.96163210316123748</v>
      </c>
      <c r="H71" s="12">
        <f t="shared" ref="H71" si="120">SUM(H64:H70)</f>
        <v>0.93760570004703336</v>
      </c>
      <c r="I71" s="12">
        <f t="shared" ref="I71" si="121">SUM(I64:I70)</f>
        <v>0.93858957691402134</v>
      </c>
      <c r="J71" s="12">
        <f t="shared" ref="J71" si="122">SUM(J64:J70)</f>
        <v>0.94800328611216866</v>
      </c>
      <c r="K71" s="12">
        <f t="shared" ref="K71" si="123">SUM(K64:K70)</f>
        <v>0.95105230356201154</v>
      </c>
      <c r="L71" s="12">
        <f t="shared" ref="L71" si="124">SUM(L64:L70)</f>
        <v>0.91928112401708373</v>
      </c>
      <c r="M71" s="12">
        <f t="shared" ref="M71" si="125">SUM(M64:M70)</f>
        <v>0.93892797498489855</v>
      </c>
      <c r="N71" s="12">
        <f t="shared" ref="N71" si="126">SUM(N64:N70)</f>
        <v>0.96576417398534531</v>
      </c>
      <c r="O71" s="12">
        <f t="shared" ref="O71" si="127">SUM(O64:O70)</f>
        <v>0.94200077408191607</v>
      </c>
      <c r="P71" s="12">
        <f t="shared" ref="P71" si="128">SUM(P64:P70)</f>
        <v>1</v>
      </c>
      <c r="Q71" s="12">
        <f t="shared" ref="Q71" si="129">SUM(Q64:Q70)</f>
        <v>1</v>
      </c>
      <c r="R71" s="12">
        <f t="shared" ref="R71" si="130">SUM(R64:R70)</f>
        <v>1</v>
      </c>
      <c r="S71" s="12">
        <f t="shared" ref="S71" si="131">SUM(S64:S70)</f>
        <v>1.0000000000000002</v>
      </c>
      <c r="T71" s="12">
        <f t="shared" ref="T71" si="132">SUM(T64:T70)</f>
        <v>0.99999999999999989</v>
      </c>
      <c r="U71" s="12">
        <f t="shared" ref="U71" si="133">SUM(U64:U70)</f>
        <v>1</v>
      </c>
      <c r="V71" s="16">
        <f t="shared" ref="V71" si="134">SUM(V64:V70)</f>
        <v>1</v>
      </c>
      <c r="W71" s="26">
        <f t="shared" ref="W71" si="135">SUM(W64:W70)</f>
        <v>0.99999999999999989</v>
      </c>
      <c r="X71" s="20">
        <f t="shared" ref="X71" si="136">SUM(X64:X70)</f>
        <v>1</v>
      </c>
      <c r="Y71" s="12">
        <f t="shared" ref="Y71" si="137">SUM(Y64:Y70)</f>
        <v>1</v>
      </c>
      <c r="Z71" s="12">
        <f t="shared" ref="Z71" si="138">SUM(Z64:Z70)</f>
        <v>1</v>
      </c>
      <c r="AA71" s="12">
        <f t="shared" ref="AA71" si="139">SUM(AA64:AA70)</f>
        <v>1</v>
      </c>
      <c r="AB71" s="12">
        <f t="shared" ref="AB71" si="140">SUM(AB64:AB70)</f>
        <v>1</v>
      </c>
      <c r="AC71" s="12">
        <f t="shared" ref="AC71" si="141">SUM(AC64:AC70)</f>
        <v>1</v>
      </c>
      <c r="AD71" s="12">
        <f t="shared" ref="AD71" si="142">SUM(AD64:AD70)</f>
        <v>1</v>
      </c>
      <c r="AE71" s="12">
        <f t="shared" ref="AE71" si="143">SUM(AE64:AE70)</f>
        <v>0.99999999999999989</v>
      </c>
      <c r="AF71" s="12">
        <f t="shared" ref="AF71" si="144">SUM(AF64:AF70)</f>
        <v>1</v>
      </c>
      <c r="AG71" s="26">
        <f t="shared" ref="AG71" si="145">SUM(AG64:AG70)</f>
        <v>0.99999999999999989</v>
      </c>
      <c r="AH71" s="12">
        <f t="shared" ref="AH71" si="146">SUM(AH64:AH70)</f>
        <v>1</v>
      </c>
      <c r="AI71" s="12">
        <f t="shared" ref="AI71" si="147">SUM(AI64:AI70)</f>
        <v>1.0000000000000002</v>
      </c>
      <c r="AJ71" s="12">
        <f t="shared" ref="AJ71" si="148">SUM(AJ64:AJ70)</f>
        <v>1</v>
      </c>
      <c r="AK71" s="12">
        <f t="shared" ref="AK71" si="149">SUM(AK64:AK70)</f>
        <v>1</v>
      </c>
      <c r="AL71" s="12">
        <f t="shared" ref="AL71" si="150">SUM(AL64:AL70)</f>
        <v>0.99999999999999978</v>
      </c>
      <c r="AM71" s="12">
        <f t="shared" ref="AM71" si="151">SUM(AM64:AM70)</f>
        <v>0.99999999999999989</v>
      </c>
      <c r="AN71" s="12">
        <f t="shared" ref="AN71" si="152">SUM(AN64:AN70)</f>
        <v>1</v>
      </c>
      <c r="AO71" s="12">
        <f t="shared" ref="AO71" si="153">SUM(AO64:AO70)</f>
        <v>1</v>
      </c>
      <c r="AP71" s="12">
        <f t="shared" ref="AP71" si="154">SUM(AP64:AP70)</f>
        <v>0.99999999999999989</v>
      </c>
      <c r="AQ71" s="26">
        <f t="shared" ref="AQ71" si="155">SUM(AQ64:AQ70)</f>
        <v>1</v>
      </c>
    </row>
    <row r="73" spans="2:43" x14ac:dyDescent="0.25">
      <c r="B73" s="8" t="s">
        <v>30</v>
      </c>
    </row>
    <row r="74" spans="2:43" ht="9" customHeight="1" thickBot="1" x14ac:dyDescent="0.3"/>
    <row r="75" spans="2:43" x14ac:dyDescent="0.25">
      <c r="B75" s="60" t="s">
        <v>24</v>
      </c>
      <c r="C75" s="57" t="s">
        <v>9</v>
      </c>
      <c r="D75" s="57" t="s">
        <v>10</v>
      </c>
      <c r="E75" s="57" t="s">
        <v>11</v>
      </c>
      <c r="F75" s="57" t="s">
        <v>12</v>
      </c>
      <c r="G75" s="57" t="s">
        <v>13</v>
      </c>
      <c r="H75" s="57" t="s">
        <v>14</v>
      </c>
      <c r="I75" s="57" t="s">
        <v>15</v>
      </c>
      <c r="J75" s="57" t="s">
        <v>16</v>
      </c>
      <c r="K75" s="57" t="s">
        <v>17</v>
      </c>
      <c r="L75" s="57" t="s">
        <v>18</v>
      </c>
      <c r="M75" s="57" t="s">
        <v>19</v>
      </c>
      <c r="N75" s="57" t="s">
        <v>20</v>
      </c>
      <c r="O75" s="57" t="s">
        <v>21</v>
      </c>
      <c r="P75" s="57" t="s">
        <v>22</v>
      </c>
      <c r="Q75" s="57" t="s">
        <v>23</v>
      </c>
      <c r="R75" s="56">
        <v>2015</v>
      </c>
      <c r="S75" s="56">
        <v>2016</v>
      </c>
      <c r="T75" s="56">
        <v>2017</v>
      </c>
      <c r="U75" s="56">
        <v>2018</v>
      </c>
      <c r="V75" s="58">
        <v>2019</v>
      </c>
      <c r="W75" s="21">
        <v>2020</v>
      </c>
      <c r="X75" s="59">
        <v>2021</v>
      </c>
      <c r="Y75" s="56">
        <v>2022</v>
      </c>
      <c r="Z75" s="56">
        <v>2023</v>
      </c>
      <c r="AA75" s="56">
        <v>2024</v>
      </c>
      <c r="AB75" s="56">
        <v>2025</v>
      </c>
      <c r="AC75" s="56">
        <v>2026</v>
      </c>
      <c r="AD75" s="56">
        <v>2027</v>
      </c>
      <c r="AE75" s="56">
        <v>2028</v>
      </c>
      <c r="AF75" s="56">
        <v>2029</v>
      </c>
      <c r="AG75" s="21">
        <v>2030</v>
      </c>
      <c r="AH75" s="56">
        <v>2031</v>
      </c>
      <c r="AI75" s="56">
        <v>2032</v>
      </c>
      <c r="AJ75" s="56">
        <v>2033</v>
      </c>
      <c r="AK75" s="56">
        <v>2034</v>
      </c>
      <c r="AL75" s="56">
        <v>2035</v>
      </c>
      <c r="AM75" s="56">
        <v>2036</v>
      </c>
      <c r="AN75" s="56">
        <v>2037</v>
      </c>
      <c r="AO75" s="56">
        <v>2038</v>
      </c>
      <c r="AP75" s="56">
        <v>2039</v>
      </c>
      <c r="AQ75" s="21">
        <v>2040</v>
      </c>
    </row>
    <row r="76" spans="2:43" x14ac:dyDescent="0.25">
      <c r="B76" s="1" t="s">
        <v>0</v>
      </c>
      <c r="C76" s="4">
        <v>94.816000000000003</v>
      </c>
      <c r="D76" s="4">
        <v>95.234999999999999</v>
      </c>
      <c r="E76" s="4">
        <v>92.441999999999993</v>
      </c>
      <c r="F76" s="4">
        <v>93.799000000000007</v>
      </c>
      <c r="G76" s="4">
        <v>90.501999999999995</v>
      </c>
      <c r="H76" s="4">
        <v>82.179000000000002</v>
      </c>
      <c r="I76" s="4">
        <v>74.906999999999996</v>
      </c>
      <c r="J76" s="4">
        <v>66.838999999999999</v>
      </c>
      <c r="K76" s="4">
        <v>63.444000000000003</v>
      </c>
      <c r="L76" s="4">
        <v>54.758000000000003</v>
      </c>
      <c r="M76" s="4">
        <v>52.106999999999999</v>
      </c>
      <c r="N76" s="4">
        <v>40.012999999999998</v>
      </c>
      <c r="O76" s="4">
        <v>33.228000000000002</v>
      </c>
      <c r="P76" s="4">
        <v>32</v>
      </c>
      <c r="Q76" s="4">
        <v>31</v>
      </c>
      <c r="R76" s="4">
        <v>33</v>
      </c>
      <c r="S76" s="42">
        <v>34.731647082134835</v>
      </c>
      <c r="T76" s="42">
        <v>36.406097988952716</v>
      </c>
      <c r="U76" s="42">
        <v>35.93833130250686</v>
      </c>
      <c r="V76" s="43">
        <v>33.851156660860347</v>
      </c>
      <c r="W76" s="44">
        <v>32.941825893944625</v>
      </c>
      <c r="X76" s="45">
        <v>32.369206817285168</v>
      </c>
      <c r="Y76" s="42">
        <v>30.911979406962811</v>
      </c>
      <c r="Z76" s="42">
        <v>28.697806315875951</v>
      </c>
      <c r="AA76" s="42">
        <v>27.208199201290178</v>
      </c>
      <c r="AB76" s="42">
        <v>25.693716770135111</v>
      </c>
      <c r="AC76" s="42">
        <v>24.951112373234881</v>
      </c>
      <c r="AD76" s="42">
        <v>24.074165412452189</v>
      </c>
      <c r="AE76" s="42">
        <v>22.81658227076435</v>
      </c>
      <c r="AF76" s="42">
        <v>21.186214217328189</v>
      </c>
      <c r="AG76" s="44">
        <v>19.229057698859688</v>
      </c>
      <c r="AH76" s="42">
        <v>17.794057616309694</v>
      </c>
      <c r="AI76" s="42">
        <v>16.078546258333329</v>
      </c>
      <c r="AJ76" s="42">
        <v>14.979087986111105</v>
      </c>
      <c r="AK76" s="42">
        <v>14.066981577777772</v>
      </c>
      <c r="AL76" s="42">
        <v>12.941671369444439</v>
      </c>
      <c r="AM76" s="42">
        <v>12.183291402777774</v>
      </c>
      <c r="AN76" s="42">
        <v>11.119339215277776</v>
      </c>
      <c r="AO76" s="42">
        <v>10.380268356944441</v>
      </c>
      <c r="AP76" s="42">
        <v>9.3475042027777757</v>
      </c>
      <c r="AQ76" s="44">
        <v>8.8494103999999982</v>
      </c>
    </row>
    <row r="77" spans="2:43" x14ac:dyDescent="0.25">
      <c r="B77" s="38" t="s">
        <v>1</v>
      </c>
      <c r="C77" s="39">
        <v>0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46">
        <v>0</v>
      </c>
      <c r="T77" s="46">
        <v>0</v>
      </c>
      <c r="U77" s="46">
        <v>0</v>
      </c>
      <c r="V77" s="47">
        <v>0</v>
      </c>
      <c r="W77" s="48">
        <v>0</v>
      </c>
      <c r="X77" s="49">
        <v>1.1356074331969488</v>
      </c>
      <c r="Y77" s="46">
        <v>2.2712556279725238</v>
      </c>
      <c r="Z77" s="46">
        <v>4.2543569279673221</v>
      </c>
      <c r="AA77" s="46">
        <v>8.5183738525094643</v>
      </c>
      <c r="AB77" s="46">
        <v>12.789618600006527</v>
      </c>
      <c r="AC77" s="46">
        <v>17.050962248345758</v>
      </c>
      <c r="AD77" s="46">
        <v>22.736830285684675</v>
      </c>
      <c r="AE77" s="46">
        <v>25.552497362599244</v>
      </c>
      <c r="AF77" s="46">
        <v>28.427479113968257</v>
      </c>
      <c r="AG77" s="48">
        <v>29.828480562400813</v>
      </c>
      <c r="AH77" s="46">
        <v>31.873951253293914</v>
      </c>
      <c r="AI77" s="46">
        <v>31.85503240868978</v>
      </c>
      <c r="AJ77" s="46">
        <v>31.888803624333963</v>
      </c>
      <c r="AK77" s="46">
        <v>31.89108988096838</v>
      </c>
      <c r="AL77" s="46">
        <v>31.902218962771315</v>
      </c>
      <c r="AM77" s="46">
        <v>31.901471065612842</v>
      </c>
      <c r="AN77" s="46">
        <v>31.901471065612842</v>
      </c>
      <c r="AO77" s="46">
        <v>31.901471065612842</v>
      </c>
      <c r="AP77" s="46">
        <v>31.901471065612842</v>
      </c>
      <c r="AQ77" s="48">
        <v>31.901471065612842</v>
      </c>
    </row>
    <row r="78" spans="2:43" x14ac:dyDescent="0.25">
      <c r="B78" s="40" t="s">
        <v>2</v>
      </c>
      <c r="C78" s="41">
        <v>0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50">
        <v>0.19383272901517354</v>
      </c>
      <c r="T78" s="50">
        <v>0.2708061236873609</v>
      </c>
      <c r="U78" s="50">
        <v>0.33617927468457642</v>
      </c>
      <c r="V78" s="51">
        <v>0.40775758588274047</v>
      </c>
      <c r="W78" s="52">
        <v>0.48951120262103121</v>
      </c>
      <c r="X78" s="53">
        <v>0.56010602297193757</v>
      </c>
      <c r="Y78" s="50">
        <v>0.63540894321232311</v>
      </c>
      <c r="Z78" s="50">
        <v>0.71416887449144362</v>
      </c>
      <c r="AA78" s="50">
        <v>0.80958891598688187</v>
      </c>
      <c r="AB78" s="50">
        <v>0.9559525423093399</v>
      </c>
      <c r="AC78" s="50">
        <v>1.1080774687049535</v>
      </c>
      <c r="AD78" s="50">
        <v>1.305898987756628</v>
      </c>
      <c r="AE78" s="50">
        <v>1.4981472842210368</v>
      </c>
      <c r="AF78" s="50">
        <v>1.6336317625430699</v>
      </c>
      <c r="AG78" s="52">
        <v>1.7612947398262466</v>
      </c>
      <c r="AH78" s="50">
        <v>1.8707312958517861</v>
      </c>
      <c r="AI78" s="50">
        <v>1.9302622174375808</v>
      </c>
      <c r="AJ78" s="50">
        <v>1.9898884482392334</v>
      </c>
      <c r="AK78" s="50">
        <v>2.0496109413489028</v>
      </c>
      <c r="AL78" s="50">
        <v>2.1094306593896679</v>
      </c>
      <c r="AM78" s="50">
        <v>2.1344306593896683</v>
      </c>
      <c r="AN78" s="50">
        <v>2.1594306593896682</v>
      </c>
      <c r="AO78" s="50">
        <v>2.1844306593896681</v>
      </c>
      <c r="AP78" s="50">
        <v>2.2094306593896684</v>
      </c>
      <c r="AQ78" s="52">
        <v>2.2094306593896684</v>
      </c>
    </row>
    <row r="79" spans="2:43" x14ac:dyDescent="0.25">
      <c r="B79" s="1" t="s">
        <v>3</v>
      </c>
      <c r="C79" s="4">
        <v>1.2</v>
      </c>
      <c r="D79" s="4">
        <v>1.375</v>
      </c>
      <c r="E79" s="4">
        <v>3.4289999999999998</v>
      </c>
      <c r="F79" s="4">
        <v>5.1609999999999996</v>
      </c>
      <c r="G79" s="4">
        <v>7.069</v>
      </c>
      <c r="H79" s="4">
        <v>9.2880000000000003</v>
      </c>
      <c r="I79" s="4">
        <v>13.113</v>
      </c>
      <c r="J79" s="4">
        <v>20.085000000000001</v>
      </c>
      <c r="K79" s="4">
        <v>26.189</v>
      </c>
      <c r="L79" s="4">
        <v>23.727</v>
      </c>
      <c r="M79" s="4">
        <v>25.356999999999999</v>
      </c>
      <c r="N79" s="4">
        <v>21.864999999999998</v>
      </c>
      <c r="O79" s="4">
        <v>27.858000000000001</v>
      </c>
      <c r="P79" s="4">
        <v>29</v>
      </c>
      <c r="Q79" s="4">
        <v>25</v>
      </c>
      <c r="R79" s="4">
        <v>29</v>
      </c>
      <c r="S79" s="42">
        <v>29.84363254820224</v>
      </c>
      <c r="T79" s="42">
        <v>25.988574437499999</v>
      </c>
      <c r="U79" s="42">
        <v>25.516964312500001</v>
      </c>
      <c r="V79" s="43">
        <v>26.043483812499996</v>
      </c>
      <c r="W79" s="44">
        <v>25.8539560625</v>
      </c>
      <c r="X79" s="45">
        <v>24.516333999999997</v>
      </c>
      <c r="Y79" s="42">
        <v>23.149930654999999</v>
      </c>
      <c r="Z79" s="42">
        <v>22.003927865199998</v>
      </c>
      <c r="AA79" s="42">
        <v>20.559945778091997</v>
      </c>
      <c r="AB79" s="42">
        <v>18.212047229939213</v>
      </c>
      <c r="AC79" s="42">
        <v>16.529698588709458</v>
      </c>
      <c r="AD79" s="42">
        <v>13.464836018364654</v>
      </c>
      <c r="AE79" s="42">
        <v>11.138635021186463</v>
      </c>
      <c r="AF79" s="42">
        <v>8.3991220673888467</v>
      </c>
      <c r="AG79" s="44">
        <v>7.5299460106170288</v>
      </c>
      <c r="AH79" s="42">
        <v>6.7564533605243478</v>
      </c>
      <c r="AI79" s="42">
        <v>6.0152589313767155</v>
      </c>
      <c r="AJ79" s="42">
        <v>6.9168764149563113</v>
      </c>
      <c r="AK79" s="42">
        <v>7.8858334568071404</v>
      </c>
      <c r="AL79" s="42">
        <v>8.8619159890327186</v>
      </c>
      <c r="AM79" s="42">
        <v>10.407109312410103</v>
      </c>
      <c r="AN79" s="42">
        <v>10.0948960330378</v>
      </c>
      <c r="AO79" s="42">
        <v>9.7920491520466655</v>
      </c>
      <c r="AP79" s="42">
        <v>9.4982876774852656</v>
      </c>
      <c r="AQ79" s="44">
        <v>9.2133390471607068</v>
      </c>
    </row>
    <row r="80" spans="2:43" x14ac:dyDescent="0.25">
      <c r="B80" s="1" t="s">
        <v>4</v>
      </c>
      <c r="C80" s="4">
        <v>0.26100000000000001</v>
      </c>
      <c r="D80" s="4">
        <v>0.36599999999999999</v>
      </c>
      <c r="E80" s="4">
        <v>0.61</v>
      </c>
      <c r="F80" s="4">
        <v>0.59199999999999997</v>
      </c>
      <c r="G80" s="4">
        <v>2.3570000000000002</v>
      </c>
      <c r="H80" s="4">
        <v>2.2269999999999999</v>
      </c>
      <c r="I80" s="4">
        <v>3.6680000000000001</v>
      </c>
      <c r="J80" s="4">
        <v>7.6999999999999993</v>
      </c>
      <c r="K80" s="4">
        <v>9.5569999999999986</v>
      </c>
      <c r="L80" s="4">
        <v>7.2330000000000005</v>
      </c>
      <c r="M80" s="4">
        <v>9.5449999999999999</v>
      </c>
      <c r="N80" s="4">
        <v>6.2640000000000002</v>
      </c>
      <c r="O80" s="4">
        <v>8.0920000000000005</v>
      </c>
      <c r="P80" s="4">
        <v>11</v>
      </c>
      <c r="Q80" s="4">
        <v>7</v>
      </c>
      <c r="R80" s="4">
        <v>3.5</v>
      </c>
      <c r="S80" s="42">
        <v>3.9339441397752841</v>
      </c>
      <c r="T80" s="42">
        <v>2.2601880126250058</v>
      </c>
      <c r="U80" s="42">
        <v>1.4719286119937556</v>
      </c>
      <c r="V80" s="43">
        <v>1.0515821813940678</v>
      </c>
      <c r="W80" s="44">
        <v>0.99900307232436414</v>
      </c>
      <c r="X80" s="45">
        <v>0.9490529187081459</v>
      </c>
      <c r="Y80" s="42">
        <v>0.90160027277273869</v>
      </c>
      <c r="Z80" s="42">
        <v>0.85652025913410157</v>
      </c>
      <c r="AA80" s="42">
        <v>0.81369424617739639</v>
      </c>
      <c r="AB80" s="42">
        <v>0.77300953386852667</v>
      </c>
      <c r="AC80" s="42">
        <v>0.73435905717510008</v>
      </c>
      <c r="AD80" s="42">
        <v>0.69764110431634518</v>
      </c>
      <c r="AE80" s="42">
        <v>0.66275904910052796</v>
      </c>
      <c r="AF80" s="42">
        <v>0.62962109664550159</v>
      </c>
      <c r="AG80" s="44">
        <v>0.59814004181322644</v>
      </c>
      <c r="AH80" s="42">
        <v>0.56823303972256511</v>
      </c>
      <c r="AI80" s="42">
        <v>0.53982138773643684</v>
      </c>
      <c r="AJ80" s="42">
        <v>0.5128303183496149</v>
      </c>
      <c r="AK80" s="42">
        <v>0.48718880243213414</v>
      </c>
      <c r="AL80" s="42">
        <v>0.4628293623105274</v>
      </c>
      <c r="AM80" s="42">
        <v>0.43968789419500098</v>
      </c>
      <c r="AN80" s="42">
        <v>0.41770349948525098</v>
      </c>
      <c r="AO80" s="42">
        <v>0.39681832451098836</v>
      </c>
      <c r="AP80" s="42">
        <v>0.37697740828543891</v>
      </c>
      <c r="AQ80" s="44">
        <v>0.35812853787116694</v>
      </c>
    </row>
    <row r="81" spans="2:43" x14ac:dyDescent="0.25">
      <c r="B81" s="1" t="s">
        <v>5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6.4050000000000002</v>
      </c>
      <c r="M81" s="4">
        <v>18.687999999999999</v>
      </c>
      <c r="N81" s="4">
        <v>24.779</v>
      </c>
      <c r="O81" s="4">
        <v>13.573</v>
      </c>
      <c r="P81" s="4">
        <v>9</v>
      </c>
      <c r="Q81" s="4">
        <v>11</v>
      </c>
      <c r="R81" s="4">
        <v>12.5</v>
      </c>
      <c r="S81" s="42">
        <v>14.210014931011235</v>
      </c>
      <c r="T81" s="42">
        <v>5.84</v>
      </c>
      <c r="U81" s="42">
        <v>4.38</v>
      </c>
      <c r="V81" s="43">
        <v>3.2850000000000001</v>
      </c>
      <c r="W81" s="44">
        <v>2.92</v>
      </c>
      <c r="X81" s="45">
        <v>2.92</v>
      </c>
      <c r="Y81" s="42">
        <v>2.92</v>
      </c>
      <c r="Z81" s="42">
        <v>2.92</v>
      </c>
      <c r="AA81" s="42">
        <v>2.92</v>
      </c>
      <c r="AB81" s="42">
        <v>2.92</v>
      </c>
      <c r="AC81" s="42">
        <v>2.92</v>
      </c>
      <c r="AD81" s="42">
        <v>2.92</v>
      </c>
      <c r="AE81" s="42">
        <v>2.92</v>
      </c>
      <c r="AF81" s="42">
        <v>2.92</v>
      </c>
      <c r="AG81" s="44">
        <v>2.92</v>
      </c>
      <c r="AH81" s="42">
        <v>2.92</v>
      </c>
      <c r="AI81" s="42">
        <v>2.92</v>
      </c>
      <c r="AJ81" s="42">
        <v>2.92</v>
      </c>
      <c r="AK81" s="42">
        <v>2.92</v>
      </c>
      <c r="AL81" s="42">
        <v>2.92</v>
      </c>
      <c r="AM81" s="42">
        <v>2.92</v>
      </c>
      <c r="AN81" s="42">
        <v>2.92</v>
      </c>
      <c r="AO81" s="42">
        <v>2.92</v>
      </c>
      <c r="AP81" s="42">
        <v>2.92</v>
      </c>
      <c r="AQ81" s="44">
        <v>2.92</v>
      </c>
    </row>
    <row r="82" spans="2:43" x14ac:dyDescent="0.25">
      <c r="B82" s="1" t="s">
        <v>6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2">
        <v>2.6595093589231067</v>
      </c>
      <c r="T82" s="42">
        <v>11.645896722400584</v>
      </c>
      <c r="U82" s="42">
        <v>13.136482268118124</v>
      </c>
      <c r="V82" s="43">
        <v>13.399901924671839</v>
      </c>
      <c r="W82" s="44">
        <v>11.509118889246654</v>
      </c>
      <c r="X82" s="45">
        <v>8.9626522764284697</v>
      </c>
      <c r="Y82" s="42">
        <v>9.3419089126844952</v>
      </c>
      <c r="Z82" s="42">
        <v>11.101798063994451</v>
      </c>
      <c r="AA82" s="42">
        <v>10.548028181705646</v>
      </c>
      <c r="AB82" s="42">
        <v>9.295110515929295</v>
      </c>
      <c r="AC82" s="42">
        <v>5.4478073589910485</v>
      </c>
      <c r="AD82" s="42">
        <v>3.1595902840300893</v>
      </c>
      <c r="AE82" s="42">
        <v>3.689529790878193</v>
      </c>
      <c r="AF82" s="42">
        <v>4.5189523808837064</v>
      </c>
      <c r="AG82" s="44">
        <v>5.616890882360309</v>
      </c>
      <c r="AH82" s="42">
        <v>5.7684790481052</v>
      </c>
      <c r="AI82" s="42">
        <v>7.2051742104976606</v>
      </c>
      <c r="AJ82" s="42">
        <v>7.2711518760508254</v>
      </c>
      <c r="AK82" s="42">
        <v>7.4150961854614605</v>
      </c>
      <c r="AL82" s="42">
        <v>6.6388868432420702</v>
      </c>
      <c r="AM82" s="42">
        <v>5.0560808791536749</v>
      </c>
      <c r="AN82" s="42">
        <v>6.1352731866115544</v>
      </c>
      <c r="AO82" s="42">
        <v>6.4704588058535828</v>
      </c>
      <c r="AP82" s="42">
        <v>7.3773378680399668</v>
      </c>
      <c r="AQ82" s="44">
        <v>7.8728992029768099</v>
      </c>
    </row>
    <row r="83" spans="2:43" x14ac:dyDescent="0.25">
      <c r="B83" s="1" t="s">
        <v>7</v>
      </c>
      <c r="C83" s="4">
        <v>103.018</v>
      </c>
      <c r="D83" s="4">
        <v>105.02200000000001</v>
      </c>
      <c r="E83" s="4">
        <v>103.727</v>
      </c>
      <c r="F83" s="4">
        <v>107.878</v>
      </c>
      <c r="G83" s="4">
        <v>103.91500000000001</v>
      </c>
      <c r="H83" s="4">
        <v>99.929000000000002</v>
      </c>
      <c r="I83" s="4">
        <v>97.686999999999998</v>
      </c>
      <c r="J83" s="4">
        <v>99.813999999999993</v>
      </c>
      <c r="K83" s="4">
        <v>104.295</v>
      </c>
      <c r="L83" s="4">
        <v>100.212</v>
      </c>
      <c r="M83" s="4">
        <v>112.572</v>
      </c>
      <c r="N83" s="4">
        <v>96.215000000000003</v>
      </c>
      <c r="O83" s="4">
        <v>87.846000000000004</v>
      </c>
      <c r="P83" s="4">
        <v>81</v>
      </c>
      <c r="Q83" s="4">
        <v>74</v>
      </c>
      <c r="R83" s="4">
        <v>78</v>
      </c>
      <c r="S83" s="42">
        <v>85.57258078906186</v>
      </c>
      <c r="T83" s="42">
        <v>82.411563285165656</v>
      </c>
      <c r="U83" s="42">
        <v>80.779885769803315</v>
      </c>
      <c r="V83" s="43">
        <v>78.038882165308991</v>
      </c>
      <c r="W83" s="44">
        <v>74.713415120636682</v>
      </c>
      <c r="X83" s="45">
        <v>71.412959468590671</v>
      </c>
      <c r="Y83" s="42">
        <v>70.132083818604897</v>
      </c>
      <c r="Z83" s="42">
        <v>70.548578306663273</v>
      </c>
      <c r="AA83" s="42">
        <v>71.377830175761574</v>
      </c>
      <c r="AB83" s="42">
        <v>70.639455192188024</v>
      </c>
      <c r="AC83" s="42">
        <v>68.742017095161202</v>
      </c>
      <c r="AD83" s="42">
        <v>68.358962092604585</v>
      </c>
      <c r="AE83" s="42">
        <v>68.278150778749819</v>
      </c>
      <c r="AF83" s="42">
        <v>67.715020638757565</v>
      </c>
      <c r="AG83" s="44">
        <v>67.483809935877318</v>
      </c>
      <c r="AH83" s="42">
        <v>67.551905613807506</v>
      </c>
      <c r="AI83" s="42">
        <v>66.544095414071506</v>
      </c>
      <c r="AJ83" s="42">
        <v>66.478638668041057</v>
      </c>
      <c r="AK83" s="42">
        <v>66.715800844795794</v>
      </c>
      <c r="AL83" s="42">
        <v>65.83695318619074</v>
      </c>
      <c r="AM83" s="42">
        <v>65.04207121353906</v>
      </c>
      <c r="AN83" s="42">
        <v>64.748113659414884</v>
      </c>
      <c r="AO83" s="42">
        <v>64.045496364358186</v>
      </c>
      <c r="AP83" s="42">
        <v>63.631008881590958</v>
      </c>
      <c r="AQ83" s="44">
        <v>63.324678913011198</v>
      </c>
    </row>
    <row r="84" spans="2:43" x14ac:dyDescent="0.25">
      <c r="B84" s="2" t="s">
        <v>8</v>
      </c>
      <c r="C84" s="5">
        <v>1.418198761381506E-2</v>
      </c>
      <c r="D84" s="5">
        <v>1.6577479004399077E-2</v>
      </c>
      <c r="E84" s="5">
        <v>3.8938752687342731E-2</v>
      </c>
      <c r="F84" s="5">
        <v>5.3328760266226655E-2</v>
      </c>
      <c r="G84" s="5">
        <v>9.0708752345667124E-2</v>
      </c>
      <c r="H84" s="5">
        <v>0.11523181458835774</v>
      </c>
      <c r="I84" s="5">
        <v>0.17178334885911123</v>
      </c>
      <c r="J84" s="5">
        <v>0.27836776404111652</v>
      </c>
      <c r="K84" s="5">
        <v>0.34273934512680371</v>
      </c>
      <c r="L84" s="5">
        <v>0.3728595377799066</v>
      </c>
      <c r="M84" s="5">
        <v>0.47605088299044168</v>
      </c>
      <c r="N84" s="5">
        <v>0.54989346775450809</v>
      </c>
      <c r="O84" s="5">
        <v>0.56374792250073991</v>
      </c>
      <c r="P84" s="5">
        <v>0.60493827160493829</v>
      </c>
      <c r="Q84" s="5">
        <v>0.58108108108108103</v>
      </c>
      <c r="R84" s="5">
        <v>0.57692307692307687</v>
      </c>
      <c r="S84" s="6">
        <v>0.59186132416361259</v>
      </c>
      <c r="T84" s="6">
        <v>0.55495439413364422</v>
      </c>
      <c r="U84" s="6">
        <v>0.55094625064756686</v>
      </c>
      <c r="V84" s="14">
        <v>0.56100198649472233</v>
      </c>
      <c r="W84" s="22">
        <v>0.55253903140974803</v>
      </c>
      <c r="X84" s="18">
        <v>0.52298685663017896</v>
      </c>
      <c r="Y84" s="6">
        <v>0.51778640906180906</v>
      </c>
      <c r="Z84" s="6">
        <v>0.52279219615181172</v>
      </c>
      <c r="AA84" s="6">
        <v>0.48813011155117103</v>
      </c>
      <c r="AB84" s="6">
        <v>0.44168187870151421</v>
      </c>
      <c r="AC84" s="6">
        <v>0.3728704231851796</v>
      </c>
      <c r="AD84" s="6">
        <v>0.29611431752415351</v>
      </c>
      <c r="AE84" s="6">
        <v>0.26964590650418152</v>
      </c>
      <c r="AF84" s="6">
        <v>0.24319117663374906</v>
      </c>
      <c r="AG84" s="22">
        <v>0.24694777829861</v>
      </c>
      <c r="AH84" s="6">
        <v>0.2370497960471902</v>
      </c>
      <c r="AI84" s="6">
        <v>0.25066468220535137</v>
      </c>
      <c r="AJ84" s="6">
        <v>0.26506046096018815</v>
      </c>
      <c r="AK84" s="6">
        <v>0.28041510718311452</v>
      </c>
      <c r="AL84" s="6">
        <v>0.28682421164268196</v>
      </c>
      <c r="AM84" s="6">
        <v>0.28939542875197738</v>
      </c>
      <c r="AN84" s="6">
        <v>0.30221533282134905</v>
      </c>
      <c r="AO84" s="6">
        <v>0.3057096500747441</v>
      </c>
      <c r="AP84" s="6">
        <v>0.31702472282577293</v>
      </c>
      <c r="AQ84" s="22">
        <v>0.32158657789616457</v>
      </c>
    </row>
    <row r="85" spans="2:43" x14ac:dyDescent="0.25">
      <c r="W85" s="23"/>
      <c r="AG85" s="23"/>
      <c r="AQ85" s="23"/>
    </row>
    <row r="86" spans="2:43" x14ac:dyDescent="0.25">
      <c r="B86" s="7" t="s">
        <v>26</v>
      </c>
      <c r="C86" s="9" t="s">
        <v>9</v>
      </c>
      <c r="D86" s="9" t="s">
        <v>10</v>
      </c>
      <c r="E86" s="9" t="s">
        <v>11</v>
      </c>
      <c r="F86" s="9" t="s">
        <v>12</v>
      </c>
      <c r="G86" s="9" t="s">
        <v>13</v>
      </c>
      <c r="H86" s="9" t="s">
        <v>14</v>
      </c>
      <c r="I86" s="9" t="s">
        <v>15</v>
      </c>
      <c r="J86" s="9" t="s">
        <v>16</v>
      </c>
      <c r="K86" s="9" t="s">
        <v>17</v>
      </c>
      <c r="L86" s="9" t="s">
        <v>18</v>
      </c>
      <c r="M86" s="9" t="s">
        <v>19</v>
      </c>
      <c r="N86" s="9" t="s">
        <v>20</v>
      </c>
      <c r="O86" s="9" t="s">
        <v>21</v>
      </c>
      <c r="P86" s="9" t="s">
        <v>22</v>
      </c>
      <c r="Q86" s="9" t="s">
        <v>23</v>
      </c>
      <c r="R86" s="10">
        <v>2015</v>
      </c>
      <c r="S86" s="10">
        <v>2016</v>
      </c>
      <c r="T86" s="10">
        <v>2017</v>
      </c>
      <c r="U86" s="10">
        <v>2018</v>
      </c>
      <c r="V86" s="13">
        <v>2019</v>
      </c>
      <c r="W86" s="24">
        <v>2020</v>
      </c>
      <c r="X86" s="17">
        <v>2021</v>
      </c>
      <c r="Y86" s="10">
        <v>2022</v>
      </c>
      <c r="Z86" s="10">
        <v>2023</v>
      </c>
      <c r="AA86" s="10">
        <v>2024</v>
      </c>
      <c r="AB86" s="10">
        <v>2025</v>
      </c>
      <c r="AC86" s="10">
        <v>2026</v>
      </c>
      <c r="AD86" s="10">
        <v>2027</v>
      </c>
      <c r="AE86" s="10">
        <v>2028</v>
      </c>
      <c r="AF86" s="10">
        <v>2029</v>
      </c>
      <c r="AG86" s="24">
        <v>2030</v>
      </c>
      <c r="AH86" s="10">
        <v>2031</v>
      </c>
      <c r="AI86" s="10">
        <v>2032</v>
      </c>
      <c r="AJ86" s="10">
        <v>2033</v>
      </c>
      <c r="AK86" s="10">
        <v>2034</v>
      </c>
      <c r="AL86" s="10">
        <v>2035</v>
      </c>
      <c r="AM86" s="10">
        <v>2036</v>
      </c>
      <c r="AN86" s="10">
        <v>2037</v>
      </c>
      <c r="AO86" s="10">
        <v>2038</v>
      </c>
      <c r="AP86" s="10">
        <v>2039</v>
      </c>
      <c r="AQ86" s="24">
        <v>2040</v>
      </c>
    </row>
    <row r="87" spans="2:43" x14ac:dyDescent="0.25">
      <c r="B87" s="3" t="s">
        <v>0</v>
      </c>
      <c r="C87" s="11">
        <f t="shared" ref="C87:AQ87" si="156">C76/C83</f>
        <v>0.92038284571628259</v>
      </c>
      <c r="D87" s="11">
        <f t="shared" si="156"/>
        <v>0.90681000171392656</v>
      </c>
      <c r="E87" s="11">
        <f t="shared" si="156"/>
        <v>0.89120479720805568</v>
      </c>
      <c r="F87" s="11">
        <f t="shared" si="156"/>
        <v>0.86949146257809751</v>
      </c>
      <c r="G87" s="11">
        <f t="shared" si="156"/>
        <v>0.87092335081557037</v>
      </c>
      <c r="H87" s="11">
        <f t="shared" si="156"/>
        <v>0.82237388545867562</v>
      </c>
      <c r="I87" s="11">
        <f t="shared" si="156"/>
        <v>0.76680622805491006</v>
      </c>
      <c r="J87" s="11">
        <f t="shared" si="156"/>
        <v>0.66963552207105215</v>
      </c>
      <c r="K87" s="11">
        <f t="shared" si="156"/>
        <v>0.60831295843520783</v>
      </c>
      <c r="L87" s="11">
        <f t="shared" si="156"/>
        <v>0.54642158623717718</v>
      </c>
      <c r="M87" s="11">
        <f t="shared" si="156"/>
        <v>0.46287709199445687</v>
      </c>
      <c r="N87" s="11">
        <f t="shared" si="156"/>
        <v>0.41587070623083716</v>
      </c>
      <c r="O87" s="11">
        <f t="shared" si="156"/>
        <v>0.37825285158117616</v>
      </c>
      <c r="P87" s="11">
        <f t="shared" si="156"/>
        <v>0.39506172839506171</v>
      </c>
      <c r="Q87" s="11">
        <f t="shared" si="156"/>
        <v>0.41891891891891891</v>
      </c>
      <c r="R87" s="11">
        <f t="shared" si="156"/>
        <v>0.42307692307692307</v>
      </c>
      <c r="S87" s="11">
        <f t="shared" si="156"/>
        <v>0.40587354923592928</v>
      </c>
      <c r="T87" s="11">
        <f t="shared" si="156"/>
        <v>0.44175958491380701</v>
      </c>
      <c r="U87" s="11">
        <f t="shared" si="156"/>
        <v>0.44489207876475018</v>
      </c>
      <c r="V87" s="15">
        <f t="shared" si="156"/>
        <v>0.43377295678266864</v>
      </c>
      <c r="W87" s="25">
        <f t="shared" si="156"/>
        <v>0.44090911706759506</v>
      </c>
      <c r="X87" s="19">
        <f t="shared" si="156"/>
        <v>0.45326796506062755</v>
      </c>
      <c r="Y87" s="11">
        <f t="shared" si="156"/>
        <v>0.44076801549082684</v>
      </c>
      <c r="Z87" s="11">
        <f t="shared" si="156"/>
        <v>0.40678078856715189</v>
      </c>
      <c r="AA87" s="11">
        <f t="shared" si="156"/>
        <v>0.38118557448849877</v>
      </c>
      <c r="AB87" s="11">
        <f t="shared" si="156"/>
        <v>0.36373039260043111</v>
      </c>
      <c r="AC87" s="11">
        <f t="shared" si="156"/>
        <v>0.36296741683757205</v>
      </c>
      <c r="AD87" s="11">
        <f t="shared" si="156"/>
        <v>0.35217277552926235</v>
      </c>
      <c r="AE87" s="11">
        <f t="shared" si="156"/>
        <v>0.33417106366427174</v>
      </c>
      <c r="AF87" s="11">
        <f t="shared" si="156"/>
        <v>0.31287318555732652</v>
      </c>
      <c r="AG87" s="25">
        <f t="shared" si="156"/>
        <v>0.2849432733144589</v>
      </c>
      <c r="AH87" s="11">
        <f t="shared" si="156"/>
        <v>0.26341311106807053</v>
      </c>
      <c r="AI87" s="11">
        <f t="shared" si="156"/>
        <v>0.24162243333964289</v>
      </c>
      <c r="AJ87" s="11">
        <f t="shared" si="156"/>
        <v>0.22532182196011413</v>
      </c>
      <c r="AK87" s="11">
        <f t="shared" si="156"/>
        <v>0.2108493250422411</v>
      </c>
      <c r="AL87" s="11">
        <f t="shared" si="156"/>
        <v>0.19657154140843422</v>
      </c>
      <c r="AM87" s="11">
        <f t="shared" si="156"/>
        <v>0.18731401346028659</v>
      </c>
      <c r="AN87" s="11">
        <f t="shared" si="156"/>
        <v>0.17173224958748953</v>
      </c>
      <c r="AO87" s="11">
        <f t="shared" si="156"/>
        <v>0.16207647603963518</v>
      </c>
      <c r="AP87" s="11">
        <f t="shared" si="156"/>
        <v>0.14690171297098661</v>
      </c>
      <c r="AQ87" s="25">
        <f t="shared" si="156"/>
        <v>0.13974662883259764</v>
      </c>
    </row>
    <row r="88" spans="2:43" x14ac:dyDescent="0.25">
      <c r="B88" s="28" t="s">
        <v>1</v>
      </c>
      <c r="C88" s="29">
        <f t="shared" ref="C88:AQ88" si="157">C77/C83</f>
        <v>0</v>
      </c>
      <c r="D88" s="29">
        <f t="shared" si="157"/>
        <v>0</v>
      </c>
      <c r="E88" s="29">
        <f t="shared" si="157"/>
        <v>0</v>
      </c>
      <c r="F88" s="29">
        <f t="shared" si="157"/>
        <v>0</v>
      </c>
      <c r="G88" s="29">
        <f t="shared" si="157"/>
        <v>0</v>
      </c>
      <c r="H88" s="29">
        <f t="shared" si="157"/>
        <v>0</v>
      </c>
      <c r="I88" s="29">
        <f t="shared" si="157"/>
        <v>0</v>
      </c>
      <c r="J88" s="29">
        <f t="shared" si="157"/>
        <v>0</v>
      </c>
      <c r="K88" s="29">
        <f t="shared" si="157"/>
        <v>0</v>
      </c>
      <c r="L88" s="29">
        <f t="shared" si="157"/>
        <v>0</v>
      </c>
      <c r="M88" s="29">
        <f t="shared" si="157"/>
        <v>0</v>
      </c>
      <c r="N88" s="29">
        <f t="shared" si="157"/>
        <v>0</v>
      </c>
      <c r="O88" s="29">
        <f t="shared" si="157"/>
        <v>0</v>
      </c>
      <c r="P88" s="29">
        <f t="shared" si="157"/>
        <v>0</v>
      </c>
      <c r="Q88" s="29">
        <f t="shared" si="157"/>
        <v>0</v>
      </c>
      <c r="R88" s="29">
        <f t="shared" si="157"/>
        <v>0</v>
      </c>
      <c r="S88" s="29">
        <f t="shared" si="157"/>
        <v>0</v>
      </c>
      <c r="T88" s="29">
        <f t="shared" si="157"/>
        <v>0</v>
      </c>
      <c r="U88" s="29">
        <f t="shared" si="157"/>
        <v>0</v>
      </c>
      <c r="V88" s="30">
        <f t="shared" si="157"/>
        <v>0</v>
      </c>
      <c r="W88" s="31">
        <f t="shared" si="157"/>
        <v>0</v>
      </c>
      <c r="X88" s="32">
        <f t="shared" si="157"/>
        <v>1.5901979719751276E-2</v>
      </c>
      <c r="Y88" s="29">
        <f t="shared" si="157"/>
        <v>3.2385400579955342E-2</v>
      </c>
      <c r="Z88" s="29">
        <f t="shared" si="157"/>
        <v>6.0303935672159401E-2</v>
      </c>
      <c r="AA88" s="29">
        <f t="shared" si="157"/>
        <v>0.11934201181982872</v>
      </c>
      <c r="AB88" s="29">
        <f t="shared" si="157"/>
        <v>0.18105488731771707</v>
      </c>
      <c r="AC88" s="29">
        <f t="shared" si="157"/>
        <v>0.24804279782395253</v>
      </c>
      <c r="AD88" s="29">
        <f t="shared" si="157"/>
        <v>0.33260935493554633</v>
      </c>
      <c r="AE88" s="29">
        <f t="shared" si="157"/>
        <v>0.37424120412106909</v>
      </c>
      <c r="AF88" s="29">
        <f t="shared" si="157"/>
        <v>0.41981053606439311</v>
      </c>
      <c r="AG88" s="31">
        <f t="shared" si="157"/>
        <v>0.44200943294019179</v>
      </c>
      <c r="AH88" s="29">
        <f t="shared" si="157"/>
        <v>0.47184385049796324</v>
      </c>
      <c r="AI88" s="29">
        <f t="shared" si="157"/>
        <v>0.47870561934115152</v>
      </c>
      <c r="AJ88" s="29">
        <f t="shared" si="157"/>
        <v>0.47968496743096195</v>
      </c>
      <c r="AK88" s="29">
        <f t="shared" si="157"/>
        <v>0.4780140458054033</v>
      </c>
      <c r="AL88" s="29">
        <f t="shared" si="157"/>
        <v>0.48456402398437215</v>
      </c>
      <c r="AM88" s="29">
        <f t="shared" si="157"/>
        <v>0.49047440326550179</v>
      </c>
      <c r="AN88" s="29">
        <f t="shared" si="157"/>
        <v>0.49270116552614224</v>
      </c>
      <c r="AO88" s="29">
        <f t="shared" si="157"/>
        <v>0.49810639118360017</v>
      </c>
      <c r="AP88" s="29">
        <f t="shared" si="157"/>
        <v>0.50135101778721336</v>
      </c>
      <c r="AQ88" s="31">
        <f t="shared" si="157"/>
        <v>0.50377627827273685</v>
      </c>
    </row>
    <row r="89" spans="2:43" x14ac:dyDescent="0.25">
      <c r="B89" s="33" t="s">
        <v>2</v>
      </c>
      <c r="C89" s="34">
        <f t="shared" ref="C89:AQ89" si="158">C78/C83</f>
        <v>0</v>
      </c>
      <c r="D89" s="34">
        <f t="shared" si="158"/>
        <v>0</v>
      </c>
      <c r="E89" s="34">
        <f t="shared" si="158"/>
        <v>0</v>
      </c>
      <c r="F89" s="34">
        <f t="shared" si="158"/>
        <v>0</v>
      </c>
      <c r="G89" s="34">
        <f t="shared" si="158"/>
        <v>0</v>
      </c>
      <c r="H89" s="34">
        <f t="shared" si="158"/>
        <v>0</v>
      </c>
      <c r="I89" s="34">
        <f t="shared" si="158"/>
        <v>0</v>
      </c>
      <c r="J89" s="34">
        <f t="shared" si="158"/>
        <v>0</v>
      </c>
      <c r="K89" s="34">
        <f t="shared" si="158"/>
        <v>0</v>
      </c>
      <c r="L89" s="34">
        <f t="shared" si="158"/>
        <v>0</v>
      </c>
      <c r="M89" s="34">
        <f t="shared" si="158"/>
        <v>0</v>
      </c>
      <c r="N89" s="34">
        <f t="shared" si="158"/>
        <v>0</v>
      </c>
      <c r="O89" s="34">
        <f t="shared" si="158"/>
        <v>0</v>
      </c>
      <c r="P89" s="34">
        <f t="shared" si="158"/>
        <v>0</v>
      </c>
      <c r="Q89" s="34">
        <f t="shared" si="158"/>
        <v>0</v>
      </c>
      <c r="R89" s="34">
        <f t="shared" si="158"/>
        <v>0</v>
      </c>
      <c r="S89" s="34">
        <f t="shared" si="158"/>
        <v>2.2651266004583307E-3</v>
      </c>
      <c r="T89" s="34">
        <f t="shared" si="158"/>
        <v>3.2860209525488624E-3</v>
      </c>
      <c r="U89" s="34">
        <f t="shared" si="158"/>
        <v>4.1616705876829189E-3</v>
      </c>
      <c r="V89" s="35">
        <f t="shared" si="158"/>
        <v>5.2250567226090148E-3</v>
      </c>
      <c r="W89" s="36">
        <f t="shared" si="158"/>
        <v>6.5518515226567755E-3</v>
      </c>
      <c r="X89" s="37">
        <f t="shared" si="158"/>
        <v>7.8431985894421193E-3</v>
      </c>
      <c r="Y89" s="34">
        <f t="shared" si="158"/>
        <v>9.0601748674086803E-3</v>
      </c>
      <c r="Z89" s="34">
        <f t="shared" si="158"/>
        <v>1.0123079608876977E-2</v>
      </c>
      <c r="AA89" s="34">
        <f t="shared" si="158"/>
        <v>1.1342302140501343E-2</v>
      </c>
      <c r="AB89" s="34">
        <f t="shared" si="158"/>
        <v>1.3532841380337517E-2</v>
      </c>
      <c r="AC89" s="34">
        <f t="shared" si="158"/>
        <v>1.6119362153295787E-2</v>
      </c>
      <c r="AD89" s="34">
        <f t="shared" si="158"/>
        <v>1.9103552011037726E-2</v>
      </c>
      <c r="AE89" s="34">
        <f t="shared" si="158"/>
        <v>2.1941825710477571E-2</v>
      </c>
      <c r="AF89" s="34">
        <f t="shared" si="158"/>
        <v>2.4125101744531398E-2</v>
      </c>
      <c r="AG89" s="36">
        <f t="shared" si="158"/>
        <v>2.6099515446739264E-2</v>
      </c>
      <c r="AH89" s="34">
        <f t="shared" si="158"/>
        <v>2.7693242386776007E-2</v>
      </c>
      <c r="AI89" s="34">
        <f t="shared" si="158"/>
        <v>2.9007265113854187E-2</v>
      </c>
      <c r="AJ89" s="34">
        <f t="shared" si="158"/>
        <v>2.9932749648735699E-2</v>
      </c>
      <c r="AK89" s="34">
        <f t="shared" si="158"/>
        <v>3.0721521969241022E-2</v>
      </c>
      <c r="AL89" s="34">
        <f t="shared" si="158"/>
        <v>3.2040222964511665E-2</v>
      </c>
      <c r="AM89" s="34">
        <f t="shared" si="158"/>
        <v>3.2816154522234346E-2</v>
      </c>
      <c r="AN89" s="34">
        <f t="shared" si="158"/>
        <v>3.3351252065019349E-2</v>
      </c>
      <c r="AO89" s="34">
        <f t="shared" si="158"/>
        <v>3.4107482702020568E-2</v>
      </c>
      <c r="AP89" s="34">
        <f t="shared" si="158"/>
        <v>3.4722546416027004E-2</v>
      </c>
      <c r="AQ89" s="36">
        <f t="shared" si="158"/>
        <v>3.4890514998500863E-2</v>
      </c>
    </row>
    <row r="90" spans="2:43" x14ac:dyDescent="0.25">
      <c r="B90" s="3" t="s">
        <v>3</v>
      </c>
      <c r="C90" s="11">
        <f t="shared" ref="C90:AQ90" si="159">C79/C83</f>
        <v>1.1648449785474383E-2</v>
      </c>
      <c r="D90" s="11">
        <f t="shared" si="159"/>
        <v>1.3092494905829253E-2</v>
      </c>
      <c r="E90" s="11">
        <f t="shared" si="159"/>
        <v>3.305793091480521E-2</v>
      </c>
      <c r="F90" s="11">
        <f t="shared" si="159"/>
        <v>4.7841079738222804E-2</v>
      </c>
      <c r="G90" s="11">
        <f t="shared" si="159"/>
        <v>6.8026752634364626E-2</v>
      </c>
      <c r="H90" s="11">
        <f t="shared" si="159"/>
        <v>9.2945991654074397E-2</v>
      </c>
      <c r="I90" s="11">
        <f t="shared" si="159"/>
        <v>0.13423485212976138</v>
      </c>
      <c r="J90" s="11">
        <f t="shared" si="159"/>
        <v>0.20122427715550928</v>
      </c>
      <c r="K90" s="11">
        <f t="shared" si="159"/>
        <v>0.25110503859245409</v>
      </c>
      <c r="L90" s="11">
        <f t="shared" si="159"/>
        <v>0.23676805173033169</v>
      </c>
      <c r="M90" s="11">
        <f t="shared" si="159"/>
        <v>0.22525139466297125</v>
      </c>
      <c r="N90" s="11">
        <f t="shared" si="159"/>
        <v>0.2272514680663098</v>
      </c>
      <c r="O90" s="11">
        <f t="shared" si="159"/>
        <v>0.31712314732600233</v>
      </c>
      <c r="P90" s="11">
        <f t="shared" si="159"/>
        <v>0.35802469135802467</v>
      </c>
      <c r="Q90" s="11">
        <f t="shared" si="159"/>
        <v>0.33783783783783783</v>
      </c>
      <c r="R90" s="11">
        <f t="shared" si="159"/>
        <v>0.37179487179487181</v>
      </c>
      <c r="S90" s="11">
        <f t="shared" si="159"/>
        <v>0.34875227874413883</v>
      </c>
      <c r="T90" s="11">
        <f t="shared" si="159"/>
        <v>0.31535106727162432</v>
      </c>
      <c r="U90" s="11">
        <f t="shared" si="159"/>
        <v>0.31588264911905345</v>
      </c>
      <c r="V90" s="15">
        <f t="shared" si="159"/>
        <v>0.33372446003688705</v>
      </c>
      <c r="W90" s="25">
        <f t="shared" si="159"/>
        <v>0.34604168502744359</v>
      </c>
      <c r="X90" s="19">
        <f t="shared" si="159"/>
        <v>0.34330371101316615</v>
      </c>
      <c r="Y90" s="11">
        <f t="shared" si="159"/>
        <v>0.33009044355329281</v>
      </c>
      <c r="Z90" s="11">
        <f t="shared" si="159"/>
        <v>0.3118975377441694</v>
      </c>
      <c r="AA90" s="11">
        <f t="shared" si="159"/>
        <v>0.28804386078233191</v>
      </c>
      <c r="AB90" s="11">
        <f t="shared" si="159"/>
        <v>0.25781692653758281</v>
      </c>
      <c r="AC90" s="11">
        <f t="shared" si="159"/>
        <v>0.24045990046854465</v>
      </c>
      <c r="AD90" s="11">
        <f t="shared" si="159"/>
        <v>0.19697250523090296</v>
      </c>
      <c r="AE90" s="11">
        <f t="shared" si="159"/>
        <v>0.16313615547791221</v>
      </c>
      <c r="AF90" s="11">
        <f t="shared" si="159"/>
        <v>0.12403632145659424</v>
      </c>
      <c r="AG90" s="25">
        <f t="shared" si="159"/>
        <v>0.11158151885277276</v>
      </c>
      <c r="AH90" s="11">
        <f t="shared" si="159"/>
        <v>0.10001869376048125</v>
      </c>
      <c r="AI90" s="11">
        <f t="shared" si="159"/>
        <v>9.0395081546254225E-2</v>
      </c>
      <c r="AJ90" s="11">
        <f t="shared" si="159"/>
        <v>0.10404660133754409</v>
      </c>
      <c r="AK90" s="11">
        <f t="shared" si="159"/>
        <v>0.11820038666930399</v>
      </c>
      <c r="AL90" s="11">
        <f t="shared" si="159"/>
        <v>0.1346039808976382</v>
      </c>
      <c r="AM90" s="11">
        <f t="shared" si="159"/>
        <v>0.16000581036607234</v>
      </c>
      <c r="AN90" s="11">
        <f t="shared" si="159"/>
        <v>0.15591027232296709</v>
      </c>
      <c r="AO90" s="11">
        <f t="shared" si="159"/>
        <v>0.15289207997294899</v>
      </c>
      <c r="AP90" s="11">
        <f t="shared" si="159"/>
        <v>0.14927136697078536</v>
      </c>
      <c r="AQ90" s="25">
        <f t="shared" si="159"/>
        <v>0.14549365595389793</v>
      </c>
    </row>
    <row r="91" spans="2:43" x14ac:dyDescent="0.25">
      <c r="B91" s="3" t="s">
        <v>4</v>
      </c>
      <c r="C91" s="11">
        <f t="shared" ref="C91:AQ91" si="160">C80/C83</f>
        <v>2.5335378283406784E-3</v>
      </c>
      <c r="D91" s="11">
        <f t="shared" si="160"/>
        <v>3.4849840985698233E-3</v>
      </c>
      <c r="E91" s="11">
        <f t="shared" si="160"/>
        <v>5.8808217725375258E-3</v>
      </c>
      <c r="F91" s="11">
        <f t="shared" si="160"/>
        <v>5.4876805280038559E-3</v>
      </c>
      <c r="G91" s="11">
        <f t="shared" si="160"/>
        <v>2.2681999711302508E-2</v>
      </c>
      <c r="H91" s="11">
        <f t="shared" si="160"/>
        <v>2.2285822934283338E-2</v>
      </c>
      <c r="I91" s="11">
        <f t="shared" si="160"/>
        <v>3.7548496729349866E-2</v>
      </c>
      <c r="J91" s="11">
        <f t="shared" si="160"/>
        <v>7.7143486885607224E-2</v>
      </c>
      <c r="K91" s="11">
        <f t="shared" si="160"/>
        <v>9.163430653434966E-2</v>
      </c>
      <c r="L91" s="11">
        <f t="shared" si="160"/>
        <v>7.2176984792240453E-2</v>
      </c>
      <c r="M91" s="11">
        <f t="shared" si="160"/>
        <v>8.4790178730057203E-2</v>
      </c>
      <c r="N91" s="11">
        <f t="shared" si="160"/>
        <v>6.5104193732785948E-2</v>
      </c>
      <c r="O91" s="11">
        <f t="shared" si="160"/>
        <v>9.2115748013569199E-2</v>
      </c>
      <c r="P91" s="11">
        <f t="shared" si="160"/>
        <v>0.13580246913580246</v>
      </c>
      <c r="Q91" s="11">
        <f t="shared" si="160"/>
        <v>9.45945945945946E-2</v>
      </c>
      <c r="R91" s="11">
        <f t="shared" si="160"/>
        <v>4.4871794871794872E-2</v>
      </c>
      <c r="S91" s="11">
        <f t="shared" si="160"/>
        <v>4.5972017011763802E-2</v>
      </c>
      <c r="T91" s="11">
        <f t="shared" si="160"/>
        <v>2.742561750472032E-2</v>
      </c>
      <c r="U91" s="11">
        <f t="shared" si="160"/>
        <v>1.8221474293591829E-2</v>
      </c>
      <c r="V91" s="15">
        <f t="shared" si="160"/>
        <v>1.3475105642422091E-2</v>
      </c>
      <c r="W91" s="25">
        <f t="shared" si="160"/>
        <v>1.3371133827992134E-2</v>
      </c>
      <c r="X91" s="19">
        <f t="shared" si="160"/>
        <v>1.3289645545715897E-2</v>
      </c>
      <c r="Y91" s="11">
        <f t="shared" si="160"/>
        <v>1.2855746238835682E-2</v>
      </c>
      <c r="Z91" s="11">
        <f t="shared" si="160"/>
        <v>1.2140857827225749E-2</v>
      </c>
      <c r="AA91" s="11">
        <f t="shared" si="160"/>
        <v>1.1399817620873968E-2</v>
      </c>
      <c r="AB91" s="11">
        <f t="shared" si="160"/>
        <v>1.0943027968794603E-2</v>
      </c>
      <c r="AC91" s="11">
        <f t="shared" si="160"/>
        <v>1.0682826722388862E-2</v>
      </c>
      <c r="AD91" s="11">
        <f t="shared" si="160"/>
        <v>1.0205554370051202E-2</v>
      </c>
      <c r="AE91" s="11">
        <f t="shared" si="160"/>
        <v>9.7067515968343749E-3</v>
      </c>
      <c r="AF91" s="11">
        <f t="shared" si="160"/>
        <v>9.2981009339769705E-3</v>
      </c>
      <c r="AG91" s="25">
        <f t="shared" si="160"/>
        <v>8.8634598784741898E-3</v>
      </c>
      <c r="AH91" s="11">
        <f t="shared" si="160"/>
        <v>8.4117988169147839E-3</v>
      </c>
      <c r="AI91" s="11">
        <f t="shared" si="160"/>
        <v>8.1122357194487529E-3</v>
      </c>
      <c r="AJ91" s="11">
        <f t="shared" si="160"/>
        <v>7.7142120931569698E-3</v>
      </c>
      <c r="AK91" s="11">
        <f t="shared" si="160"/>
        <v>7.3024500382676228E-3</v>
      </c>
      <c r="AL91" s="11">
        <f t="shared" si="160"/>
        <v>7.0299328858918937E-3</v>
      </c>
      <c r="AM91" s="11">
        <f t="shared" si="160"/>
        <v>6.7600537004958751E-3</v>
      </c>
      <c r="AN91" s="11">
        <f t="shared" si="160"/>
        <v>6.4512072379812662E-3</v>
      </c>
      <c r="AO91" s="11">
        <f t="shared" si="160"/>
        <v>6.1958817877445765E-3</v>
      </c>
      <c r="AP91" s="11">
        <f t="shared" si="160"/>
        <v>5.9244292195169326E-3</v>
      </c>
      <c r="AQ91" s="25">
        <f t="shared" si="160"/>
        <v>5.6554339322134797E-3</v>
      </c>
    </row>
    <row r="92" spans="2:43" x14ac:dyDescent="0.25">
      <c r="B92" s="3" t="s">
        <v>5</v>
      </c>
      <c r="C92" s="11">
        <f t="shared" ref="C92:AQ92" si="161">C81/C83</f>
        <v>0</v>
      </c>
      <c r="D92" s="11">
        <f t="shared" si="161"/>
        <v>0</v>
      </c>
      <c r="E92" s="11">
        <f t="shared" si="161"/>
        <v>0</v>
      </c>
      <c r="F92" s="11">
        <f t="shared" si="161"/>
        <v>0</v>
      </c>
      <c r="G92" s="11">
        <f t="shared" si="161"/>
        <v>0</v>
      </c>
      <c r="H92" s="11">
        <f t="shared" si="161"/>
        <v>0</v>
      </c>
      <c r="I92" s="11">
        <f t="shared" si="161"/>
        <v>0</v>
      </c>
      <c r="J92" s="11">
        <f t="shared" si="161"/>
        <v>0</v>
      </c>
      <c r="K92" s="11">
        <f t="shared" si="161"/>
        <v>0</v>
      </c>
      <c r="L92" s="11">
        <f t="shared" si="161"/>
        <v>6.3914501257334458E-2</v>
      </c>
      <c r="M92" s="11">
        <f t="shared" si="161"/>
        <v>0.1660093095974132</v>
      </c>
      <c r="N92" s="11">
        <f t="shared" si="161"/>
        <v>0.25753780595541237</v>
      </c>
      <c r="O92" s="11">
        <f t="shared" si="161"/>
        <v>0.15450902716116841</v>
      </c>
      <c r="P92" s="11">
        <f t="shared" si="161"/>
        <v>0.1111111111111111</v>
      </c>
      <c r="Q92" s="11">
        <f t="shared" si="161"/>
        <v>0.14864864864864866</v>
      </c>
      <c r="R92" s="11">
        <f t="shared" si="161"/>
        <v>0.16025641025641027</v>
      </c>
      <c r="S92" s="11">
        <f t="shared" si="161"/>
        <v>0.16605803868460167</v>
      </c>
      <c r="T92" s="11">
        <f t="shared" si="161"/>
        <v>7.0863842004696184E-2</v>
      </c>
      <c r="U92" s="11">
        <f t="shared" si="161"/>
        <v>5.4221418590286084E-2</v>
      </c>
      <c r="V92" s="15">
        <f t="shared" si="161"/>
        <v>4.209440100694186E-2</v>
      </c>
      <c r="W92" s="25">
        <f t="shared" si="161"/>
        <v>3.9082673376463865E-2</v>
      </c>
      <c r="X92" s="19">
        <f t="shared" si="161"/>
        <v>4.0888936990271268E-2</v>
      </c>
      <c r="Y92" s="11">
        <f t="shared" si="161"/>
        <v>4.1635722782065281E-2</v>
      </c>
      <c r="Z92" s="11">
        <f t="shared" si="161"/>
        <v>4.1389919826693482E-2</v>
      </c>
      <c r="AA92" s="11">
        <f t="shared" si="161"/>
        <v>4.090906087800314E-2</v>
      </c>
      <c r="AB92" s="11">
        <f t="shared" si="161"/>
        <v>4.1336672148101744E-2</v>
      </c>
      <c r="AC92" s="11">
        <f t="shared" si="161"/>
        <v>4.2477659565295776E-2</v>
      </c>
      <c r="AD92" s="11">
        <f t="shared" si="161"/>
        <v>4.2715686584654862E-2</v>
      </c>
      <c r="AE92" s="11">
        <f t="shared" si="161"/>
        <v>4.2766243178759177E-2</v>
      </c>
      <c r="AF92" s="11">
        <f t="shared" si="161"/>
        <v>4.3121894853690709E-2</v>
      </c>
      <c r="AG92" s="25">
        <f t="shared" si="161"/>
        <v>4.3269637603071981E-2</v>
      </c>
      <c r="AH92" s="11">
        <f t="shared" si="161"/>
        <v>4.3226019658032508E-2</v>
      </c>
      <c r="AI92" s="11">
        <f t="shared" si="161"/>
        <v>4.388067764435389E-2</v>
      </c>
      <c r="AJ92" s="11">
        <f t="shared" si="161"/>
        <v>4.3923883799440087E-2</v>
      </c>
      <c r="AK92" s="11">
        <f t="shared" si="161"/>
        <v>4.376774261906767E-2</v>
      </c>
      <c r="AL92" s="11">
        <f t="shared" si="161"/>
        <v>4.4351991680752142E-2</v>
      </c>
      <c r="AM92" s="11">
        <f t="shared" si="161"/>
        <v>4.4894019294271448E-2</v>
      </c>
      <c r="AN92" s="11">
        <f t="shared" si="161"/>
        <v>4.5097838917125099E-2</v>
      </c>
      <c r="AO92" s="11">
        <f t="shared" si="161"/>
        <v>4.5592589108654366E-2</v>
      </c>
      <c r="AP92" s="11">
        <f t="shared" si="161"/>
        <v>4.588957571667205E-2</v>
      </c>
      <c r="AQ92" s="25">
        <f t="shared" si="161"/>
        <v>4.6111564245137189E-2</v>
      </c>
    </row>
    <row r="93" spans="2:43" x14ac:dyDescent="0.25">
      <c r="B93" s="3" t="s">
        <v>6</v>
      </c>
      <c r="C93" s="11">
        <f t="shared" ref="C93:AQ93" si="162">C82/C83</f>
        <v>0</v>
      </c>
      <c r="D93" s="11">
        <f t="shared" si="162"/>
        <v>0</v>
      </c>
      <c r="E93" s="11">
        <f t="shared" si="162"/>
        <v>0</v>
      </c>
      <c r="F93" s="11">
        <f t="shared" si="162"/>
        <v>0</v>
      </c>
      <c r="G93" s="11">
        <f t="shared" si="162"/>
        <v>0</v>
      </c>
      <c r="H93" s="11">
        <f t="shared" si="162"/>
        <v>0</v>
      </c>
      <c r="I93" s="11">
        <f t="shared" si="162"/>
        <v>0</v>
      </c>
      <c r="J93" s="11">
        <f t="shared" si="162"/>
        <v>0</v>
      </c>
      <c r="K93" s="11">
        <f t="shared" si="162"/>
        <v>0</v>
      </c>
      <c r="L93" s="11">
        <f t="shared" si="162"/>
        <v>0</v>
      </c>
      <c r="M93" s="11">
        <f t="shared" si="162"/>
        <v>0</v>
      </c>
      <c r="N93" s="11">
        <f t="shared" si="162"/>
        <v>0</v>
      </c>
      <c r="O93" s="11">
        <f t="shared" si="162"/>
        <v>0</v>
      </c>
      <c r="P93" s="11">
        <f t="shared" si="162"/>
        <v>0</v>
      </c>
      <c r="Q93" s="11">
        <f t="shared" si="162"/>
        <v>0</v>
      </c>
      <c r="R93" s="11">
        <f t="shared" si="162"/>
        <v>0</v>
      </c>
      <c r="S93" s="11">
        <f t="shared" si="162"/>
        <v>3.1078989723108283E-2</v>
      </c>
      <c r="T93" s="11">
        <f t="shared" si="162"/>
        <v>0.14131386735260346</v>
      </c>
      <c r="U93" s="11">
        <f t="shared" si="162"/>
        <v>0.16262070864463551</v>
      </c>
      <c r="V93" s="15">
        <f t="shared" si="162"/>
        <v>0.17170801980847136</v>
      </c>
      <c r="W93" s="25">
        <f t="shared" si="162"/>
        <v>0.15404353917784849</v>
      </c>
      <c r="X93" s="19">
        <f t="shared" si="162"/>
        <v>0.1255045630810257</v>
      </c>
      <c r="Y93" s="11">
        <f t="shared" si="162"/>
        <v>0.13320449648761526</v>
      </c>
      <c r="Z93" s="11">
        <f t="shared" si="162"/>
        <v>0.15736388075372304</v>
      </c>
      <c r="AA93" s="11">
        <f t="shared" si="162"/>
        <v>0.14777737226996202</v>
      </c>
      <c r="AB93" s="11">
        <f t="shared" si="162"/>
        <v>0.13158525204703497</v>
      </c>
      <c r="AC93" s="11">
        <f t="shared" si="162"/>
        <v>7.9250036428950288E-2</v>
      </c>
      <c r="AD93" s="11">
        <f t="shared" si="162"/>
        <v>4.62205713385445E-2</v>
      </c>
      <c r="AE93" s="11">
        <f t="shared" si="162"/>
        <v>5.4036756250675784E-2</v>
      </c>
      <c r="AF93" s="11">
        <f t="shared" si="162"/>
        <v>6.6734859389487144E-2</v>
      </c>
      <c r="AG93" s="25">
        <f t="shared" si="162"/>
        <v>8.3233161964291022E-2</v>
      </c>
      <c r="AH93" s="11">
        <f t="shared" si="162"/>
        <v>8.5393283811761658E-2</v>
      </c>
      <c r="AI93" s="11">
        <f t="shared" si="162"/>
        <v>0.10827668729529449</v>
      </c>
      <c r="AJ93" s="11">
        <f t="shared" si="162"/>
        <v>0.10937576373004701</v>
      </c>
      <c r="AK93" s="11">
        <f t="shared" si="162"/>
        <v>0.11114452785647524</v>
      </c>
      <c r="AL93" s="11">
        <f t="shared" si="162"/>
        <v>0.10083830617839971</v>
      </c>
      <c r="AM93" s="11">
        <f t="shared" si="162"/>
        <v>7.7735545391137681E-2</v>
      </c>
      <c r="AN93" s="11">
        <f t="shared" si="162"/>
        <v>9.4756014343275588E-2</v>
      </c>
      <c r="AO93" s="11">
        <f t="shared" si="162"/>
        <v>0.10102909920539617</v>
      </c>
      <c r="AP93" s="11">
        <f t="shared" si="162"/>
        <v>0.11593935091879863</v>
      </c>
      <c r="AQ93" s="25">
        <f t="shared" si="162"/>
        <v>0.12432592376491594</v>
      </c>
    </row>
    <row r="94" spans="2:43" ht="15.75" thickBot="1" x14ac:dyDescent="0.3">
      <c r="B94" s="3" t="s">
        <v>7</v>
      </c>
      <c r="C94" s="12">
        <f>SUM(C87:C93)</f>
        <v>0.93456483333009766</v>
      </c>
      <c r="D94" s="12">
        <f t="shared" ref="D94" si="163">SUM(D87:D93)</f>
        <v>0.92338748071832555</v>
      </c>
      <c r="E94" s="12">
        <f t="shared" ref="E94" si="164">SUM(E87:E93)</f>
        <v>0.93014354989539849</v>
      </c>
      <c r="F94" s="12">
        <f t="shared" ref="F94" si="165">SUM(F87:F93)</f>
        <v>0.92282022284432419</v>
      </c>
      <c r="G94" s="12">
        <f t="shared" ref="G94" si="166">SUM(G87:G93)</f>
        <v>0.96163210316123748</v>
      </c>
      <c r="H94" s="12">
        <f t="shared" ref="H94" si="167">SUM(H87:H93)</f>
        <v>0.93760570004703336</v>
      </c>
      <c r="I94" s="12">
        <f t="shared" ref="I94" si="168">SUM(I87:I93)</f>
        <v>0.93858957691402134</v>
      </c>
      <c r="J94" s="12">
        <f t="shared" ref="J94" si="169">SUM(J87:J93)</f>
        <v>0.94800328611216866</v>
      </c>
      <c r="K94" s="12">
        <f t="shared" ref="K94" si="170">SUM(K87:K93)</f>
        <v>0.95105230356201154</v>
      </c>
      <c r="L94" s="12">
        <f t="shared" ref="L94" si="171">SUM(L87:L93)</f>
        <v>0.91928112401708373</v>
      </c>
      <c r="M94" s="12">
        <f t="shared" ref="M94" si="172">SUM(M87:M93)</f>
        <v>0.93892797498489855</v>
      </c>
      <c r="N94" s="12">
        <f t="shared" ref="N94" si="173">SUM(N87:N93)</f>
        <v>0.96576417398534531</v>
      </c>
      <c r="O94" s="12">
        <f t="shared" ref="O94" si="174">SUM(O87:O93)</f>
        <v>0.94200077408191607</v>
      </c>
      <c r="P94" s="12">
        <f t="shared" ref="P94" si="175">SUM(P87:P93)</f>
        <v>1</v>
      </c>
      <c r="Q94" s="12">
        <f t="shared" ref="Q94" si="176">SUM(Q87:Q93)</f>
        <v>1</v>
      </c>
      <c r="R94" s="12">
        <f t="shared" ref="R94" si="177">SUM(R87:R93)</f>
        <v>1</v>
      </c>
      <c r="S94" s="12">
        <f t="shared" ref="S94" si="178">SUM(S87:S93)</f>
        <v>1.0000000000000002</v>
      </c>
      <c r="T94" s="12">
        <f t="shared" ref="T94" si="179">SUM(T87:T93)</f>
        <v>1.0000000000000002</v>
      </c>
      <c r="U94" s="12">
        <f t="shared" ref="U94" si="180">SUM(U87:U93)</f>
        <v>0.99999999999999989</v>
      </c>
      <c r="V94" s="16">
        <f t="shared" ref="V94" si="181">SUM(V87:V93)</f>
        <v>1</v>
      </c>
      <c r="W94" s="26">
        <f t="shared" ref="W94" si="182">SUM(W87:W93)</f>
        <v>1</v>
      </c>
      <c r="X94" s="20">
        <f t="shared" ref="X94" si="183">SUM(X87:X93)</f>
        <v>1</v>
      </c>
      <c r="Y94" s="12">
        <f t="shared" ref="Y94" si="184">SUM(Y87:Y93)</f>
        <v>0.99999999999999989</v>
      </c>
      <c r="Z94" s="12">
        <f t="shared" ref="Z94" si="185">SUM(Z87:Z93)</f>
        <v>1</v>
      </c>
      <c r="AA94" s="12">
        <f t="shared" ref="AA94" si="186">SUM(AA87:AA93)</f>
        <v>0.99999999999999989</v>
      </c>
      <c r="AB94" s="12">
        <f t="shared" ref="AB94" si="187">SUM(AB87:AB93)</f>
        <v>0.99999999999999989</v>
      </c>
      <c r="AC94" s="12">
        <f t="shared" ref="AC94" si="188">SUM(AC87:AC93)</f>
        <v>1</v>
      </c>
      <c r="AD94" s="12">
        <f t="shared" ref="AD94" si="189">SUM(AD87:AD93)</f>
        <v>1</v>
      </c>
      <c r="AE94" s="12">
        <f t="shared" ref="AE94" si="190">SUM(AE87:AE93)</f>
        <v>1</v>
      </c>
      <c r="AF94" s="12">
        <f t="shared" ref="AF94" si="191">SUM(AF87:AF93)</f>
        <v>1.0000000000000002</v>
      </c>
      <c r="AG94" s="26">
        <f t="shared" ref="AG94" si="192">SUM(AG87:AG93)</f>
        <v>0.99999999999999989</v>
      </c>
      <c r="AH94" s="12">
        <f t="shared" ref="AH94" si="193">SUM(AH87:AH93)</f>
        <v>1</v>
      </c>
      <c r="AI94" s="12">
        <f t="shared" ref="AI94" si="194">SUM(AI87:AI93)</f>
        <v>1</v>
      </c>
      <c r="AJ94" s="12">
        <f t="shared" ref="AJ94" si="195">SUM(AJ87:AJ93)</f>
        <v>0.99999999999999989</v>
      </c>
      <c r="AK94" s="12">
        <f t="shared" ref="AK94" si="196">SUM(AK87:AK93)</f>
        <v>0.99999999999999989</v>
      </c>
      <c r="AL94" s="12">
        <f t="shared" ref="AL94" si="197">SUM(AL87:AL93)</f>
        <v>1</v>
      </c>
      <c r="AM94" s="12">
        <f t="shared" ref="AM94" si="198">SUM(AM87:AM93)</f>
        <v>1</v>
      </c>
      <c r="AN94" s="12">
        <f t="shared" ref="AN94" si="199">SUM(AN87:AN93)</f>
        <v>1</v>
      </c>
      <c r="AO94" s="12">
        <f t="shared" ref="AO94" si="200">SUM(AO87:AO93)</f>
        <v>1</v>
      </c>
      <c r="AP94" s="12">
        <f t="shared" ref="AP94" si="201">SUM(AP87:AP93)</f>
        <v>1</v>
      </c>
      <c r="AQ94" s="26">
        <f t="shared" ref="AQ94" si="202">SUM(AQ87:AQ93)</f>
        <v>0.99999999999999989</v>
      </c>
    </row>
  </sheetData>
  <mergeCells count="21">
    <mergeCell ref="BE28:BF29"/>
    <mergeCell ref="AT7:AT8"/>
    <mergeCell ref="AT9:AT10"/>
    <mergeCell ref="AS7:AS10"/>
    <mergeCell ref="AS12:AS15"/>
    <mergeCell ref="AT12:AT13"/>
    <mergeCell ref="AT24:AT25"/>
    <mergeCell ref="AS22:AS25"/>
    <mergeCell ref="AT14:AT15"/>
    <mergeCell ref="AS17:AS20"/>
    <mergeCell ref="AT17:AT18"/>
    <mergeCell ref="AT19:AT20"/>
    <mergeCell ref="AT22:AT23"/>
    <mergeCell ref="BK29:BK32"/>
    <mergeCell ref="BK34:BK37"/>
    <mergeCell ref="BK39:BK42"/>
    <mergeCell ref="BK44:BK47"/>
    <mergeCell ref="BK7:BK10"/>
    <mergeCell ref="BK12:BK15"/>
    <mergeCell ref="BK17:BK20"/>
    <mergeCell ref="BK22:BK25"/>
  </mergeCell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H40"/>
  <sheetViews>
    <sheetView topLeftCell="A16" workbookViewId="0">
      <selection activeCell="H42" sqref="H42"/>
    </sheetView>
  </sheetViews>
  <sheetFormatPr defaultRowHeight="15" x14ac:dyDescent="0.25"/>
  <cols>
    <col min="1" max="2" width="3.85546875" customWidth="1"/>
    <col min="3" max="3" width="15" customWidth="1"/>
    <col min="4" max="4" width="25.5703125" customWidth="1"/>
    <col min="5" max="5" width="10.5703125" bestFit="1" customWidth="1"/>
    <col min="6" max="6" width="11.5703125" bestFit="1" customWidth="1"/>
    <col min="7" max="8" width="13.28515625" bestFit="1" customWidth="1"/>
  </cols>
  <sheetData>
    <row r="5" spans="3:8" ht="15.75" thickBot="1" x14ac:dyDescent="0.3">
      <c r="E5" s="127" t="s">
        <v>47</v>
      </c>
      <c r="F5" s="127" t="s">
        <v>48</v>
      </c>
      <c r="G5" s="127" t="s">
        <v>49</v>
      </c>
      <c r="H5" s="127" t="s">
        <v>54</v>
      </c>
    </row>
    <row r="6" spans="3:8" ht="15.75" thickBot="1" x14ac:dyDescent="0.3">
      <c r="C6" s="137" t="s">
        <v>50</v>
      </c>
      <c r="E6" s="118">
        <v>2020</v>
      </c>
      <c r="F6" s="118">
        <v>2030</v>
      </c>
      <c r="G6" s="118">
        <v>2040</v>
      </c>
      <c r="H6" s="118">
        <v>2050</v>
      </c>
    </row>
    <row r="7" spans="3:8" x14ac:dyDescent="0.25">
      <c r="C7" s="160" t="s">
        <v>25</v>
      </c>
      <c r="D7" s="138" t="s">
        <v>1</v>
      </c>
      <c r="E7" s="131">
        <f>Annual!BQ30</f>
        <v>0</v>
      </c>
      <c r="F7" s="132">
        <f>Annual!CA30</f>
        <v>0</v>
      </c>
      <c r="G7" s="132">
        <f>Annual!CK30</f>
        <v>0</v>
      </c>
      <c r="H7" s="133">
        <f>Annual!CU30</f>
        <v>0</v>
      </c>
    </row>
    <row r="8" spans="3:8" ht="15.75" thickBot="1" x14ac:dyDescent="0.3">
      <c r="C8" s="162"/>
      <c r="D8" s="101" t="s">
        <v>42</v>
      </c>
      <c r="E8" s="134">
        <f>Annual!BQ32</f>
        <v>36882.416354641005</v>
      </c>
      <c r="F8" s="135">
        <f>Annual!CA32</f>
        <v>440390.71444315847</v>
      </c>
      <c r="G8" s="135">
        <f>Annual!CK32</f>
        <v>1143198.7229276355</v>
      </c>
      <c r="H8" s="136">
        <f>Annual!CU32</f>
        <v>1898736.5942434617</v>
      </c>
    </row>
    <row r="9" spans="3:8" ht="15.75" thickBot="1" x14ac:dyDescent="0.3">
      <c r="E9" s="134">
        <f>SUM(E7:E8)</f>
        <v>36882.416354641005</v>
      </c>
      <c r="F9" s="135">
        <f>SUM(F7:F8)</f>
        <v>440390.71444315847</v>
      </c>
      <c r="G9" s="135">
        <f>SUM(G7:G8)</f>
        <v>1143198.7229276355</v>
      </c>
      <c r="H9" s="136">
        <f>SUM(H7:H8)</f>
        <v>1898736.5942434617</v>
      </c>
    </row>
    <row r="10" spans="3:8" ht="15.75" thickBot="1" x14ac:dyDescent="0.3">
      <c r="E10" s="92"/>
      <c r="F10" s="92"/>
      <c r="G10" s="92"/>
      <c r="H10" s="92"/>
    </row>
    <row r="11" spans="3:8" ht="15" customHeight="1" x14ac:dyDescent="0.25">
      <c r="C11" s="160" t="s">
        <v>28</v>
      </c>
      <c r="D11" s="138" t="s">
        <v>1</v>
      </c>
      <c r="E11" s="128">
        <f>Annual!BQ35</f>
        <v>0</v>
      </c>
      <c r="F11" s="129">
        <f>Annual!CA35</f>
        <v>0</v>
      </c>
      <c r="G11" s="129">
        <f>Annual!CK35</f>
        <v>0</v>
      </c>
      <c r="H11" s="130">
        <f>Annual!CU35</f>
        <v>0</v>
      </c>
    </row>
    <row r="12" spans="3:8" ht="15.75" thickBot="1" x14ac:dyDescent="0.3">
      <c r="C12" s="162"/>
      <c r="D12" s="101" t="s">
        <v>42</v>
      </c>
      <c r="E12" s="134">
        <f>Annual!BQ37</f>
        <v>23904.148667391361</v>
      </c>
      <c r="F12" s="135">
        <f>Annual!CA37</f>
        <v>234948.87426319727</v>
      </c>
      <c r="G12" s="135">
        <f>Annual!CK37</f>
        <v>623102.22818737698</v>
      </c>
      <c r="H12" s="136">
        <f>Annual!CU37</f>
        <v>1062523.3902994331</v>
      </c>
    </row>
    <row r="13" spans="3:8" ht="15.75" thickBot="1" x14ac:dyDescent="0.3">
      <c r="E13" s="134">
        <f>SUM(E11:E12)</f>
        <v>23904.148667391361</v>
      </c>
      <c r="F13" s="135">
        <f>SUM(F11:F12)</f>
        <v>234948.87426319727</v>
      </c>
      <c r="G13" s="135">
        <f>SUM(G11:G12)</f>
        <v>623102.22818737698</v>
      </c>
      <c r="H13" s="136">
        <f>SUM(H11:H12)</f>
        <v>1062523.3902994331</v>
      </c>
    </row>
    <row r="14" spans="3:8" ht="15.75" thickBot="1" x14ac:dyDescent="0.3">
      <c r="E14" s="92"/>
      <c r="F14" s="92"/>
      <c r="G14" s="92"/>
      <c r="H14" s="92"/>
    </row>
    <row r="15" spans="3:8" ht="15" customHeight="1" x14ac:dyDescent="0.25">
      <c r="C15" s="160" t="s">
        <v>29</v>
      </c>
      <c r="D15" s="138" t="s">
        <v>1</v>
      </c>
      <c r="E15" s="128">
        <f>Annual!BQ40</f>
        <v>0</v>
      </c>
      <c r="F15" s="129">
        <f>Annual!CA40</f>
        <v>1185837.1589572697</v>
      </c>
      <c r="G15" s="129">
        <f>Annual!CK40</f>
        <v>3424144.2026430052</v>
      </c>
      <c r="H15" s="130">
        <f>Annual!CU40</f>
        <v>5729738.095193034</v>
      </c>
    </row>
    <row r="16" spans="3:8" ht="15.75" thickBot="1" x14ac:dyDescent="0.3">
      <c r="C16" s="162"/>
      <c r="D16" s="101" t="s">
        <v>42</v>
      </c>
      <c r="E16" s="134">
        <f>Annual!BQ42</f>
        <v>12502.601492563021</v>
      </c>
      <c r="F16" s="135">
        <f>Annual!CA42</f>
        <v>45785.492251953438</v>
      </c>
      <c r="G16" s="135">
        <f>Annual!CK42</f>
        <v>79795.79792726961</v>
      </c>
      <c r="H16" s="136">
        <f>Annual!CU42</f>
        <v>113804.01978789437</v>
      </c>
    </row>
    <row r="17" spans="3:8" ht="15.75" thickBot="1" x14ac:dyDescent="0.3">
      <c r="E17" s="134">
        <f>SUM(E15:E16)</f>
        <v>12502.601492563021</v>
      </c>
      <c r="F17" s="135">
        <f>SUM(F15:F16)</f>
        <v>1231622.6512092231</v>
      </c>
      <c r="G17" s="135">
        <f>SUM(G15:G16)</f>
        <v>3503940.0005702749</v>
      </c>
      <c r="H17" s="136">
        <f>SUM(H15:H16)</f>
        <v>5843542.1149809286</v>
      </c>
    </row>
    <row r="18" spans="3:8" ht="15.75" thickBot="1" x14ac:dyDescent="0.3">
      <c r="E18" s="92"/>
      <c r="F18" s="92"/>
      <c r="G18" s="92"/>
      <c r="H18" s="92"/>
    </row>
    <row r="19" spans="3:8" ht="15" customHeight="1" x14ac:dyDescent="0.25">
      <c r="C19" s="160" t="s">
        <v>30</v>
      </c>
      <c r="D19" s="138" t="s">
        <v>1</v>
      </c>
      <c r="E19" s="128">
        <f>Annual!BQ45</f>
        <v>0</v>
      </c>
      <c r="F19" s="129">
        <f>Annual!CA45</f>
        <v>2570275.1166566219</v>
      </c>
      <c r="G19" s="129">
        <f>Annual!CK45</f>
        <v>7602675.4465923905</v>
      </c>
      <c r="H19" s="130">
        <f>Annual!CU45</f>
        <v>12928944.46797815</v>
      </c>
    </row>
    <row r="20" spans="3:8" ht="15.75" thickBot="1" x14ac:dyDescent="0.3">
      <c r="C20" s="162"/>
      <c r="D20" s="101" t="s">
        <v>42</v>
      </c>
      <c r="E20" s="134">
        <f>Annual!BQ47</f>
        <v>23304.787990612615</v>
      </c>
      <c r="F20" s="135">
        <f>Annual!CA47</f>
        <v>206244.70003539298</v>
      </c>
      <c r="G20" s="135">
        <f>Annual!CK47</f>
        <v>533306.18232834246</v>
      </c>
      <c r="H20" s="136">
        <f>Annual!CU47</f>
        <v>902192.68451513583</v>
      </c>
    </row>
    <row r="21" spans="3:8" ht="15.75" thickBot="1" x14ac:dyDescent="0.3">
      <c r="E21" s="134">
        <f>SUM(E19:E20)</f>
        <v>23304.787990612615</v>
      </c>
      <c r="F21" s="135">
        <f>SUM(F19:F20)</f>
        <v>2776519.8166920147</v>
      </c>
      <c r="G21" s="135">
        <f>SUM(G19:G20)</f>
        <v>8135981.628920733</v>
      </c>
      <c r="H21" s="136">
        <f>SUM(H19:H20)</f>
        <v>13831137.152493285</v>
      </c>
    </row>
    <row r="24" spans="3:8" ht="15.75" thickBot="1" x14ac:dyDescent="0.3"/>
    <row r="25" spans="3:8" ht="15.75" thickBot="1" x14ac:dyDescent="0.3">
      <c r="C25" s="137" t="s">
        <v>51</v>
      </c>
      <c r="E25" s="71">
        <v>2020</v>
      </c>
      <c r="F25" s="72">
        <v>2030</v>
      </c>
      <c r="G25" s="72">
        <v>2040</v>
      </c>
      <c r="H25" s="73">
        <v>2050</v>
      </c>
    </row>
    <row r="26" spans="3:8" x14ac:dyDescent="0.25">
      <c r="C26" s="171" t="s">
        <v>25</v>
      </c>
      <c r="D26" s="149" t="s">
        <v>1</v>
      </c>
      <c r="E26" s="139">
        <f>E7/10^6</f>
        <v>0</v>
      </c>
      <c r="F26" s="140">
        <f t="shared" ref="F26:H26" si="0">F7/10^6</f>
        <v>0</v>
      </c>
      <c r="G26" s="140">
        <f t="shared" si="0"/>
        <v>0</v>
      </c>
      <c r="H26" s="141">
        <f t="shared" si="0"/>
        <v>0</v>
      </c>
    </row>
    <row r="27" spans="3:8" ht="15.75" thickBot="1" x14ac:dyDescent="0.3">
      <c r="C27" s="172"/>
      <c r="D27" s="150" t="s">
        <v>42</v>
      </c>
      <c r="E27" s="142">
        <f>E8/10^6</f>
        <v>3.6882416354641005E-2</v>
      </c>
      <c r="F27" s="143">
        <f t="shared" ref="F27:H27" si="1">F8/10^6</f>
        <v>0.44039071444315847</v>
      </c>
      <c r="G27" s="143">
        <f t="shared" si="1"/>
        <v>1.1431987229276355</v>
      </c>
      <c r="H27" s="144">
        <f t="shared" si="1"/>
        <v>1.8987365942434618</v>
      </c>
    </row>
    <row r="28" spans="3:8" ht="15.75" thickBot="1" x14ac:dyDescent="0.3">
      <c r="C28" s="173"/>
      <c r="D28" s="148" t="s">
        <v>52</v>
      </c>
      <c r="E28" s="142">
        <f>SUM(E26:E27)</f>
        <v>3.6882416354641005E-2</v>
      </c>
      <c r="F28" s="143">
        <f>SUM(F26:F27)</f>
        <v>0.44039071444315847</v>
      </c>
      <c r="G28" s="143">
        <f>SUM(G26:G27)</f>
        <v>1.1431987229276355</v>
      </c>
      <c r="H28" s="144">
        <f>SUM(H26:H27)</f>
        <v>1.8987365942434618</v>
      </c>
    </row>
    <row r="29" spans="3:8" ht="15.75" thickBot="1" x14ac:dyDescent="0.3">
      <c r="E29" s="92"/>
      <c r="F29" s="92"/>
      <c r="G29" s="92"/>
      <c r="H29" s="92"/>
    </row>
    <row r="30" spans="3:8" ht="15" customHeight="1" x14ac:dyDescent="0.25">
      <c r="C30" s="171" t="s">
        <v>28</v>
      </c>
      <c r="D30" s="149" t="s">
        <v>1</v>
      </c>
      <c r="E30" s="145">
        <f>E11/10^6</f>
        <v>0</v>
      </c>
      <c r="F30" s="146">
        <f t="shared" ref="F30:H30" si="2">F11/10^6</f>
        <v>0</v>
      </c>
      <c r="G30" s="146">
        <f t="shared" si="2"/>
        <v>0</v>
      </c>
      <c r="H30" s="147">
        <f t="shared" si="2"/>
        <v>0</v>
      </c>
    </row>
    <row r="31" spans="3:8" ht="15.75" thickBot="1" x14ac:dyDescent="0.3">
      <c r="C31" s="172"/>
      <c r="D31" s="150" t="s">
        <v>42</v>
      </c>
      <c r="E31" s="142">
        <f>E12/10^6</f>
        <v>2.3904148667391361E-2</v>
      </c>
      <c r="F31" s="143">
        <f t="shared" ref="F31:H31" si="3">F12/10^6</f>
        <v>0.23494887426319727</v>
      </c>
      <c r="G31" s="143">
        <f t="shared" si="3"/>
        <v>0.62310222818737693</v>
      </c>
      <c r="H31" s="144">
        <f t="shared" si="3"/>
        <v>1.0625233902994331</v>
      </c>
    </row>
    <row r="32" spans="3:8" ht="15.75" thickBot="1" x14ac:dyDescent="0.3">
      <c r="C32" s="173"/>
      <c r="D32" s="148"/>
      <c r="E32" s="142">
        <f>SUM(E30:E31)</f>
        <v>2.3904148667391361E-2</v>
      </c>
      <c r="F32" s="143">
        <f>SUM(F30:F31)</f>
        <v>0.23494887426319727</v>
      </c>
      <c r="G32" s="143">
        <f>SUM(G30:G31)</f>
        <v>0.62310222818737693</v>
      </c>
      <c r="H32" s="144">
        <f>SUM(H30:H31)</f>
        <v>1.0625233902994331</v>
      </c>
    </row>
    <row r="33" spans="3:8" ht="15.75" thickBot="1" x14ac:dyDescent="0.3">
      <c r="E33" s="92"/>
      <c r="F33" s="92"/>
      <c r="G33" s="92"/>
      <c r="H33" s="92"/>
    </row>
    <row r="34" spans="3:8" ht="15" customHeight="1" x14ac:dyDescent="0.25">
      <c r="C34" s="171" t="s">
        <v>29</v>
      </c>
      <c r="D34" s="149" t="s">
        <v>1</v>
      </c>
      <c r="E34" s="145">
        <f>E15/10^6</f>
        <v>0</v>
      </c>
      <c r="F34" s="146">
        <f t="shared" ref="F34:H34" si="4">F15/10^6</f>
        <v>1.1858371589572698</v>
      </c>
      <c r="G34" s="146">
        <f t="shared" si="4"/>
        <v>3.4241442026430051</v>
      </c>
      <c r="H34" s="147">
        <f t="shared" si="4"/>
        <v>5.7297380951930341</v>
      </c>
    </row>
    <row r="35" spans="3:8" ht="15.75" thickBot="1" x14ac:dyDescent="0.3">
      <c r="C35" s="172"/>
      <c r="D35" s="150" t="s">
        <v>42</v>
      </c>
      <c r="E35" s="142">
        <f>E16/10^6</f>
        <v>1.250260149256302E-2</v>
      </c>
      <c r="F35" s="143">
        <f t="shared" ref="F35:H35" si="5">F16/10^6</f>
        <v>4.5785492251953434E-2</v>
      </c>
      <c r="G35" s="143">
        <f t="shared" si="5"/>
        <v>7.979579792726961E-2</v>
      </c>
      <c r="H35" s="144">
        <f t="shared" si="5"/>
        <v>0.11380401978789437</v>
      </c>
    </row>
    <row r="36" spans="3:8" ht="15.75" thickBot="1" x14ac:dyDescent="0.3">
      <c r="C36" s="173"/>
      <c r="D36" s="148"/>
      <c r="E36" s="142">
        <f>SUM(E34:E35)</f>
        <v>1.250260149256302E-2</v>
      </c>
      <c r="F36" s="143">
        <f>SUM(F34:F35)</f>
        <v>1.2316226512092232</v>
      </c>
      <c r="G36" s="143">
        <f>SUM(G34:G35)</f>
        <v>3.5039400005702745</v>
      </c>
      <c r="H36" s="144">
        <f>SUM(H34:H35)</f>
        <v>5.8435421149809281</v>
      </c>
    </row>
    <row r="37" spans="3:8" ht="15.75" thickBot="1" x14ac:dyDescent="0.3">
      <c r="E37" s="92"/>
      <c r="F37" s="92"/>
      <c r="G37" s="92"/>
      <c r="H37" s="92"/>
    </row>
    <row r="38" spans="3:8" ht="15" customHeight="1" x14ac:dyDescent="0.25">
      <c r="C38" s="171" t="s">
        <v>30</v>
      </c>
      <c r="D38" s="149" t="s">
        <v>1</v>
      </c>
      <c r="E38" s="145">
        <f>E19/10^6</f>
        <v>0</v>
      </c>
      <c r="F38" s="146">
        <f t="shared" ref="F38:H38" si="6">F19/10^6</f>
        <v>2.5702751166566218</v>
      </c>
      <c r="G38" s="146">
        <f t="shared" si="6"/>
        <v>7.6026754465923903</v>
      </c>
      <c r="H38" s="147">
        <f t="shared" si="6"/>
        <v>12.92894446797815</v>
      </c>
    </row>
    <row r="39" spans="3:8" ht="15.75" thickBot="1" x14ac:dyDescent="0.3">
      <c r="C39" s="172"/>
      <c r="D39" s="150" t="s">
        <v>42</v>
      </c>
      <c r="E39" s="142">
        <f>E20/10^6</f>
        <v>2.3304787990612613E-2</v>
      </c>
      <c r="F39" s="143">
        <f t="shared" ref="F39:H39" si="7">F20/10^6</f>
        <v>0.20624470003539297</v>
      </c>
      <c r="G39" s="143">
        <f t="shared" si="7"/>
        <v>0.53330618232834248</v>
      </c>
      <c r="H39" s="144">
        <f t="shared" si="7"/>
        <v>0.90219268451513579</v>
      </c>
    </row>
    <row r="40" spans="3:8" ht="15.75" thickBot="1" x14ac:dyDescent="0.3">
      <c r="C40" s="173"/>
      <c r="D40" s="148"/>
      <c r="E40" s="142">
        <f>SUM(E38:E39)</f>
        <v>2.3304787990612613E-2</v>
      </c>
      <c r="F40" s="143">
        <f>SUM(F38:F39)</f>
        <v>2.7765198166920149</v>
      </c>
      <c r="G40" s="143">
        <f>SUM(G38:G39)</f>
        <v>8.1359816289207334</v>
      </c>
      <c r="H40" s="144">
        <f>SUM(H38:H39)</f>
        <v>13.831137152493286</v>
      </c>
    </row>
  </sheetData>
  <mergeCells count="8">
    <mergeCell ref="C30:C32"/>
    <mergeCell ref="C34:C36"/>
    <mergeCell ref="C38:C40"/>
    <mergeCell ref="C7:C8"/>
    <mergeCell ref="C11:C12"/>
    <mergeCell ref="C15:C16"/>
    <mergeCell ref="C19:C20"/>
    <mergeCell ref="C26:C28"/>
  </mergeCell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Organisation xmlns="631298fc-6a88-4548-b7d9-3b164918c4a3" xsi:nil="true"/>
    <_x003a__x003a_ xmlns="631298fc-6a88-4548-b7d9-3b164918c4a3" xsi:nil="true"/>
    <_x003a_ xmlns="631298fc-6a88-4548-b7d9-3b164918c4a3" xsi:nil="true"/>
    <_Status xmlns="http://schemas.microsoft.com/sharepoint/v3/fields">Draft</_Status>
  </documentManagement>
</p:properties>
</file>

<file path=customXml/item2.xml><?xml version="1.0" encoding="utf-8"?>
<sisl xmlns:xsi="http://www.w3.org/2001/XMLSchema-instance" xmlns:xsd="http://www.w3.org/2001/XMLSchema" xmlns="http://www.boldonjames.com/2008/01/sie/internal/label" sislVersion="0" policy="973096ae-7329-4b3b-9368-47aeba6959e1">
  <element uid="id_classification_nonbusiness" value=""/>
  <element uid="eaadb568-f939-47e9-ab90-f00bdd47735e" value=""/>
</sisl>
</file>

<file path=customXml/item3.xml><?xml version="1.0" encoding="utf-8"?>
<?mso-contentType ?>
<SharedContentType xmlns="Microsoft.SharePoint.Taxonomy.ContentTypeSync" SourceId="69773578-b348-4185-91b0-0c3a7eda8d2a" ContentTypeId="0x01010033282546F0D44441B574BEAA5FBE93E4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33282546F0D44441B574BEAA5FBE93E40093B7CCB5CE87A54685DCFA1E811D979B" ma:contentTypeVersion="2" ma:contentTypeDescription="" ma:contentTypeScope="" ma:versionID="9f6f06281dd618e85ff871f3c64b66c1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40d72a07b9beea33db7e4acdef24dfc9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 minOccurs="0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04109D-B6D3-4007-904A-134658442501}"/>
</file>

<file path=customXml/itemProps2.xml><?xml version="1.0" encoding="utf-8"?>
<ds:datastoreItem xmlns:ds="http://schemas.openxmlformats.org/officeDocument/2006/customXml" ds:itemID="{7978BF5F-CA90-4F99-BF25-C0C78F8584F0}"/>
</file>

<file path=customXml/itemProps3.xml><?xml version="1.0" encoding="utf-8"?>
<ds:datastoreItem xmlns:ds="http://schemas.openxmlformats.org/officeDocument/2006/customXml" ds:itemID="{7DB21122-7AD5-4D6A-A802-589A906A34FB}"/>
</file>

<file path=customXml/itemProps4.xml><?xml version="1.0" encoding="utf-8"?>
<ds:datastoreItem xmlns:ds="http://schemas.openxmlformats.org/officeDocument/2006/customXml" ds:itemID="{9CE99F19-1FFA-4502-A731-185D1A56D3EB}"/>
</file>

<file path=customXml/itemProps5.xml><?xml version="1.0" encoding="utf-8"?>
<ds:datastoreItem xmlns:ds="http://schemas.openxmlformats.org/officeDocument/2006/customXml" ds:itemID="{11E19AC5-B6D2-4528-B97B-C85C654F74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Cumulative</vt:lpstr>
    </vt:vector>
  </TitlesOfParts>
  <Company>National Grid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National Grid</dc:creator>
  <cp:lastModifiedBy>Rebecca Pickett</cp:lastModifiedBy>
  <dcterms:created xsi:type="dcterms:W3CDTF">2016-07-22T12:36:04Z</dcterms:created>
  <dcterms:modified xsi:type="dcterms:W3CDTF">2016-11-17T12:36:59Z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468203030</vt:i4>
  </property>
  <property fmtid="{D5CDD505-2E9C-101B-9397-08002B2CF9AE}" pid="4" name="_EmailSubject">
    <vt:lpwstr>EXT || RE: DC Recalc of FBM NIC NPV from FES.xlsx</vt:lpwstr>
  </property>
  <property fmtid="{D5CDD505-2E9C-101B-9397-08002B2CF9AE}" pid="5" name="_AuthorEmail">
    <vt:lpwstr>David.Chalmers2@nationalgrid.com</vt:lpwstr>
  </property>
  <property fmtid="{D5CDD505-2E9C-101B-9397-08002B2CF9AE}" pid="6" name="_AuthorEmailDisplayName">
    <vt:lpwstr>Chalmers, David</vt:lpwstr>
  </property>
  <property fmtid="{D5CDD505-2E9C-101B-9397-08002B2CF9AE}" pid="7" name="docIndexRef">
    <vt:lpwstr>8e7eb5d2-f332-4c59-8a5a-abdd7fd1868d</vt:lpwstr>
  </property>
  <property fmtid="{D5CDD505-2E9C-101B-9397-08002B2CF9AE}" pid="8" name="bjDocumentLabelXM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9" name="bjDocumentLabelXML-0">
    <vt:lpwstr>nternal/label"&gt;&lt;element uid="id_classification_nonbusiness" value="" /&gt;&lt;element uid="eaadb568-f939-47e9-ab90-f00bdd47735e" value="" /&gt;&lt;/sisl&gt;</vt:lpwstr>
  </property>
  <property fmtid="{D5CDD505-2E9C-101B-9397-08002B2CF9AE}" pid="10" name="bjDocumentSecurityLabel">
    <vt:lpwstr>OFFICIAL Internal Only</vt:lpwstr>
  </property>
  <property fmtid="{D5CDD505-2E9C-101B-9397-08002B2CF9AE}" pid="11" name="bjSaver">
    <vt:lpwstr>fy3C6PQSr9fejUEq730YDHmlOKXSVOmV</vt:lpwstr>
  </property>
  <property fmtid="{D5CDD505-2E9C-101B-9397-08002B2CF9AE}" pid="12" name="bjCentreHeaderLabel">
    <vt:lpwstr>&amp;"Verdana,Regular"&amp;10&amp;K000000Internal Only</vt:lpwstr>
  </property>
  <property fmtid="{D5CDD505-2E9C-101B-9397-08002B2CF9AE}" pid="13" name="bjCentreFooterLabel">
    <vt:lpwstr>&amp;"Verdana,Regular"&amp;10&amp;K000000Internal Only</vt:lpwstr>
  </property>
  <property fmtid="{D5CDD505-2E9C-101B-9397-08002B2CF9AE}" pid="14" name="BJSCc5a055b0-1bed-4579_x">
    <vt:lpwstr/>
  </property>
  <property fmtid="{D5CDD505-2E9C-101B-9397-08002B2CF9AE}" pid="15" name="ContentTypeId">
    <vt:lpwstr>0x01010033282546F0D44441B574BEAA5FBE93E40093B7CCB5CE87A54685DCFA1E811D979B</vt:lpwstr>
  </property>
  <property fmtid="{D5CDD505-2E9C-101B-9397-08002B2CF9AE}" pid="16" name="BJSCdd9eba61-d6b9-469b_x">
    <vt:lpwstr>Internal Only</vt:lpwstr>
  </property>
  <property fmtid="{D5CDD505-2E9C-101B-9397-08002B2CF9AE}" pid="17" name="BJSCSummaryMarking">
    <vt:lpwstr>OFFICIAL Internal Only</vt:lpwstr>
  </property>
  <property fmtid="{D5CDD505-2E9C-101B-9397-08002B2CF9AE}" pid="18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xmlns="http://www.boldonjames.com/2008/01/sie/internal/label"&gt;&lt;element uid="id_classification_nonbusiness" value="" /&gt;&lt;element uid="eaadb568-f939-47e9-ab90-f00bdd47735e" value="" /&gt;&lt;/sisl&gt;</vt:lpwstr>
  </property>
</Properties>
</file>