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870" yWindow="75" windowWidth="12510" windowHeight="12315"/>
  </bookViews>
  <sheets>
    <sheet name="Front Sheet " sheetId="1" r:id="rId1"/>
    <sheet name="NIC Funding Request " sheetId="2" r:id="rId2"/>
  </sheets>
  <externalReferences>
    <externalReference r:id="rId3"/>
    <externalReference r:id="rId4"/>
  </externalReferences>
  <definedNames>
    <definedName name="_xlnm._FilterDatabase" localSheetId="0" hidden="1">'Front Sheet '!$C$15:$D$15</definedName>
    <definedName name="ResidualPercent">[1]Inputs!$C$50</definedName>
  </definedNames>
  <calcPr calcId="145621"/>
</workbook>
</file>

<file path=xl/calcChain.xml><?xml version="1.0" encoding="utf-8"?>
<calcChain xmlns="http://schemas.openxmlformats.org/spreadsheetml/2006/main">
  <c r="C4" i="2" l="1"/>
  <c r="D4" i="2"/>
  <c r="E4" i="2"/>
  <c r="F4" i="2"/>
  <c r="G4" i="2"/>
  <c r="H4" i="2"/>
  <c r="I4" i="2"/>
  <c r="C5" i="2"/>
  <c r="D5" i="2"/>
  <c r="E5" i="2"/>
  <c r="F5" i="2"/>
  <c r="G5" i="2"/>
  <c r="H5" i="2"/>
  <c r="C6" i="2"/>
  <c r="D6" i="2"/>
  <c r="I6" i="2" s="1"/>
  <c r="E6" i="2"/>
  <c r="F6" i="2"/>
  <c r="G6" i="2"/>
  <c r="H6" i="2"/>
  <c r="C7" i="2"/>
  <c r="D7" i="2"/>
  <c r="E7" i="2"/>
  <c r="F7" i="2"/>
  <c r="G7" i="2"/>
  <c r="H7" i="2"/>
  <c r="C8" i="2"/>
  <c r="D8" i="2"/>
  <c r="E8" i="2"/>
  <c r="F8" i="2"/>
  <c r="G8" i="2"/>
  <c r="H8" i="2"/>
  <c r="I8" i="2"/>
  <c r="C9" i="2"/>
  <c r="D9" i="2"/>
  <c r="E9" i="2"/>
  <c r="F9" i="2"/>
  <c r="G9" i="2"/>
  <c r="H9" i="2"/>
  <c r="C10" i="2"/>
  <c r="D10" i="2"/>
  <c r="E10" i="2"/>
  <c r="F10" i="2"/>
  <c r="G10" i="2"/>
  <c r="H10" i="2"/>
  <c r="I10" i="2"/>
  <c r="C11" i="2"/>
  <c r="D11" i="2"/>
  <c r="E11" i="2"/>
  <c r="F11" i="2"/>
  <c r="G11" i="2"/>
  <c r="H11" i="2"/>
  <c r="C12" i="2"/>
  <c r="D12" i="2"/>
  <c r="I12" i="2" s="1"/>
  <c r="E12" i="2"/>
  <c r="F12" i="2"/>
  <c r="G12" i="2"/>
  <c r="H12" i="2"/>
  <c r="C13" i="2"/>
  <c r="D13" i="2"/>
  <c r="E13" i="2"/>
  <c r="F13" i="2"/>
  <c r="G13" i="2"/>
  <c r="H13" i="2"/>
  <c r="C16" i="2"/>
  <c r="D16" i="2"/>
  <c r="E16" i="2"/>
  <c r="F16" i="2"/>
  <c r="G16" i="2"/>
  <c r="H16" i="2"/>
  <c r="I16" i="2"/>
  <c r="C17" i="2"/>
  <c r="D17" i="2"/>
  <c r="I17" i="2" s="1"/>
  <c r="E17" i="2"/>
  <c r="F17" i="2"/>
  <c r="G17" i="2"/>
  <c r="H17" i="2"/>
  <c r="C18" i="2"/>
  <c r="D18" i="2"/>
  <c r="E18" i="2"/>
  <c r="F18" i="2"/>
  <c r="G18" i="2"/>
  <c r="H18" i="2"/>
  <c r="C19" i="2"/>
  <c r="D19" i="2"/>
  <c r="E19" i="2"/>
  <c r="F19" i="2"/>
  <c r="G19" i="2"/>
  <c r="H19" i="2"/>
  <c r="C20" i="2"/>
  <c r="D20" i="2"/>
  <c r="E20" i="2"/>
  <c r="F20" i="2"/>
  <c r="G20" i="2"/>
  <c r="H20" i="2"/>
  <c r="I20" i="2"/>
  <c r="C21" i="2"/>
  <c r="D21" i="2"/>
  <c r="E21" i="2"/>
  <c r="F21" i="2"/>
  <c r="G21" i="2"/>
  <c r="H21" i="2"/>
  <c r="C22" i="2"/>
  <c r="D22" i="2"/>
  <c r="I22" i="2" s="1"/>
  <c r="E22" i="2"/>
  <c r="F22" i="2"/>
  <c r="G22" i="2"/>
  <c r="H22" i="2"/>
  <c r="C23" i="2"/>
  <c r="C25" i="2" s="1"/>
  <c r="C49" i="2" s="1"/>
  <c r="D23" i="2"/>
  <c r="E23" i="2"/>
  <c r="E25" i="2" s="1"/>
  <c r="F23" i="2"/>
  <c r="G23" i="2"/>
  <c r="G25" i="2" s="1"/>
  <c r="G49" i="2" s="1"/>
  <c r="H23" i="2"/>
  <c r="C24" i="2"/>
  <c r="D24" i="2"/>
  <c r="E24" i="2"/>
  <c r="F24" i="2"/>
  <c r="G24" i="2"/>
  <c r="H24" i="2"/>
  <c r="I24" i="2"/>
  <c r="D25" i="2"/>
  <c r="F25" i="2"/>
  <c r="H25" i="2"/>
  <c r="C28" i="2"/>
  <c r="D28" i="2"/>
  <c r="I28" i="2" s="1"/>
  <c r="I40" i="2" s="1"/>
  <c r="E28" i="2"/>
  <c r="F28" i="2"/>
  <c r="G28" i="2"/>
  <c r="H28" i="2"/>
  <c r="C29" i="2"/>
  <c r="D29" i="2"/>
  <c r="E29" i="2"/>
  <c r="F29" i="2"/>
  <c r="G29" i="2"/>
  <c r="H29" i="2"/>
  <c r="C30" i="2"/>
  <c r="D30" i="2"/>
  <c r="E30" i="2"/>
  <c r="F30" i="2"/>
  <c r="G30" i="2"/>
  <c r="H30" i="2"/>
  <c r="I30" i="2"/>
  <c r="C31" i="2"/>
  <c r="D31" i="2"/>
  <c r="I31" i="2" s="1"/>
  <c r="E31" i="2"/>
  <c r="F31" i="2"/>
  <c r="G31" i="2"/>
  <c r="H31" i="2"/>
  <c r="C32" i="2"/>
  <c r="D32" i="2"/>
  <c r="E32" i="2"/>
  <c r="F32" i="2"/>
  <c r="G32" i="2"/>
  <c r="H32" i="2"/>
  <c r="C33" i="2"/>
  <c r="D33" i="2"/>
  <c r="E33" i="2"/>
  <c r="F33" i="2"/>
  <c r="G33" i="2"/>
  <c r="H33" i="2"/>
  <c r="I33" i="2"/>
  <c r="C34" i="2"/>
  <c r="D34" i="2"/>
  <c r="E34" i="2"/>
  <c r="F34" i="2"/>
  <c r="G34" i="2"/>
  <c r="H34" i="2"/>
  <c r="C35" i="2"/>
  <c r="D35" i="2"/>
  <c r="I35" i="2" s="1"/>
  <c r="E35" i="2"/>
  <c r="F35" i="2"/>
  <c r="G35" i="2"/>
  <c r="H35" i="2"/>
  <c r="C36" i="2"/>
  <c r="D36" i="2"/>
  <c r="E36" i="2"/>
  <c r="E37" i="2" s="1"/>
  <c r="F36" i="2"/>
  <c r="G36" i="2"/>
  <c r="H36" i="2"/>
  <c r="C37" i="2"/>
  <c r="G37" i="2"/>
  <c r="C40" i="2"/>
  <c r="D40" i="2"/>
  <c r="E40" i="2"/>
  <c r="F40" i="2"/>
  <c r="G40" i="2"/>
  <c r="H40" i="2"/>
  <c r="C41" i="2"/>
  <c r="D41" i="2"/>
  <c r="E41" i="2"/>
  <c r="F41" i="2"/>
  <c r="G41" i="2"/>
  <c r="H41" i="2"/>
  <c r="C42" i="2"/>
  <c r="D42" i="2"/>
  <c r="E42" i="2"/>
  <c r="F42" i="2"/>
  <c r="G42" i="2"/>
  <c r="H42" i="2"/>
  <c r="C43" i="2"/>
  <c r="D43" i="2"/>
  <c r="E43" i="2"/>
  <c r="F43" i="2"/>
  <c r="G43" i="2"/>
  <c r="H43" i="2"/>
  <c r="C44" i="2"/>
  <c r="D44" i="2"/>
  <c r="E44" i="2"/>
  <c r="F44" i="2"/>
  <c r="G44" i="2"/>
  <c r="H44" i="2"/>
  <c r="C45" i="2"/>
  <c r="D45" i="2"/>
  <c r="E45" i="2"/>
  <c r="F45" i="2"/>
  <c r="G45" i="2"/>
  <c r="H45" i="2"/>
  <c r="C46" i="2"/>
  <c r="D46" i="2"/>
  <c r="E46" i="2"/>
  <c r="F46" i="2"/>
  <c r="G46" i="2"/>
  <c r="H46" i="2"/>
  <c r="C47" i="2"/>
  <c r="D47" i="2"/>
  <c r="E47" i="2"/>
  <c r="F47" i="2"/>
  <c r="G47" i="2"/>
  <c r="H47" i="2"/>
  <c r="C48" i="2"/>
  <c r="D48" i="2"/>
  <c r="E48" i="2"/>
  <c r="F48" i="2"/>
  <c r="G48" i="2"/>
  <c r="H48" i="2"/>
  <c r="C52" i="2"/>
  <c r="D52" i="2"/>
  <c r="E52" i="2"/>
  <c r="F52" i="2"/>
  <c r="G52" i="2"/>
  <c r="H52" i="2"/>
  <c r="I52" i="2"/>
  <c r="C57" i="2"/>
  <c r="D57" i="2"/>
  <c r="E57" i="2"/>
  <c r="F57" i="2"/>
  <c r="G57" i="2"/>
  <c r="H57" i="2"/>
  <c r="C58" i="2"/>
  <c r="D58" i="2"/>
  <c r="I58" i="2" s="1"/>
  <c r="E58" i="2"/>
  <c r="F58" i="2"/>
  <c r="G58" i="2"/>
  <c r="H58" i="2"/>
  <c r="C59" i="2"/>
  <c r="D59" i="2"/>
  <c r="E59" i="2"/>
  <c r="F59" i="2"/>
  <c r="G59" i="2"/>
  <c r="H59" i="2"/>
  <c r="C60" i="2"/>
  <c r="D60" i="2"/>
  <c r="E60" i="2"/>
  <c r="F60" i="2"/>
  <c r="G60" i="2"/>
  <c r="H60" i="2"/>
  <c r="I60" i="2"/>
  <c r="C61" i="2"/>
  <c r="D61" i="2"/>
  <c r="E61" i="2"/>
  <c r="F61" i="2"/>
  <c r="G61" i="2"/>
  <c r="H61" i="2"/>
  <c r="C62" i="2"/>
  <c r="D62" i="2"/>
  <c r="I62" i="2" s="1"/>
  <c r="E62" i="2"/>
  <c r="F62" i="2"/>
  <c r="G62" i="2"/>
  <c r="H62" i="2"/>
  <c r="C63" i="2"/>
  <c r="D63" i="2"/>
  <c r="E63" i="2"/>
  <c r="F63" i="2"/>
  <c r="G63" i="2"/>
  <c r="H63" i="2"/>
  <c r="C64" i="2"/>
  <c r="C66" i="2" s="1"/>
  <c r="D64" i="2"/>
  <c r="E64" i="2"/>
  <c r="E66" i="2" s="1"/>
  <c r="F64" i="2"/>
  <c r="G64" i="2"/>
  <c r="G66" i="2" s="1"/>
  <c r="H64" i="2"/>
  <c r="I64" i="2"/>
  <c r="C65" i="2"/>
  <c r="D65" i="2"/>
  <c r="D66" i="2" s="1"/>
  <c r="E65" i="2"/>
  <c r="F65" i="2"/>
  <c r="G65" i="2"/>
  <c r="H65" i="2"/>
  <c r="H66" i="2" s="1"/>
  <c r="F66" i="2"/>
  <c r="C70" i="2"/>
  <c r="D70" i="2"/>
  <c r="E70" i="2"/>
  <c r="F70" i="2"/>
  <c r="G70" i="2"/>
  <c r="H70" i="2"/>
  <c r="C71" i="2"/>
  <c r="D71" i="2"/>
  <c r="E71" i="2"/>
  <c r="F71" i="2"/>
  <c r="G71" i="2"/>
  <c r="H71" i="2"/>
  <c r="I71" i="2"/>
  <c r="C72" i="2"/>
  <c r="D72" i="2"/>
  <c r="E72" i="2"/>
  <c r="F72" i="2"/>
  <c r="G72" i="2"/>
  <c r="H72" i="2"/>
  <c r="C73" i="2"/>
  <c r="D73" i="2"/>
  <c r="I73" i="2" s="1"/>
  <c r="E73" i="2"/>
  <c r="F73" i="2"/>
  <c r="G73" i="2"/>
  <c r="H73" i="2"/>
  <c r="C74" i="2"/>
  <c r="D74" i="2"/>
  <c r="E74" i="2"/>
  <c r="F74" i="2"/>
  <c r="G74" i="2"/>
  <c r="H74" i="2"/>
  <c r="C75" i="2"/>
  <c r="D75" i="2"/>
  <c r="E75" i="2"/>
  <c r="F75" i="2"/>
  <c r="G75" i="2"/>
  <c r="H75" i="2"/>
  <c r="I75" i="2"/>
  <c r="C76" i="2"/>
  <c r="D76" i="2"/>
  <c r="E76" i="2"/>
  <c r="F76" i="2"/>
  <c r="G76" i="2"/>
  <c r="H76" i="2"/>
  <c r="C77" i="2"/>
  <c r="D77" i="2"/>
  <c r="I77" i="2" s="1"/>
  <c r="E77" i="2"/>
  <c r="F77" i="2"/>
  <c r="G77" i="2"/>
  <c r="H77" i="2"/>
  <c r="C78" i="2"/>
  <c r="D78" i="2"/>
  <c r="E78" i="2"/>
  <c r="F78" i="2"/>
  <c r="G78" i="2"/>
  <c r="H78" i="2"/>
  <c r="I81" i="2"/>
  <c r="I85" i="2" s="1"/>
  <c r="D86" i="2"/>
  <c r="E49" i="2" l="1"/>
  <c r="I78" i="2"/>
  <c r="I74" i="2"/>
  <c r="I70" i="2"/>
  <c r="I63" i="2"/>
  <c r="I59" i="2"/>
  <c r="I34" i="2"/>
  <c r="I46" i="2" s="1"/>
  <c r="I25" i="2"/>
  <c r="I21" i="2"/>
  <c r="I11" i="2"/>
  <c r="I47" i="2" s="1"/>
  <c r="I7" i="2"/>
  <c r="I76" i="2"/>
  <c r="I72" i="2"/>
  <c r="I65" i="2"/>
  <c r="G79" i="2"/>
  <c r="E79" i="2"/>
  <c r="I61" i="2"/>
  <c r="I57" i="2"/>
  <c r="H37" i="2"/>
  <c r="H49" i="2" s="1"/>
  <c r="H79" i="2" s="1"/>
  <c r="F37" i="2"/>
  <c r="F49" i="2" s="1"/>
  <c r="F79" i="2" s="1"/>
  <c r="I36" i="2"/>
  <c r="I48" i="2" s="1"/>
  <c r="I32" i="2"/>
  <c r="I44" i="2" s="1"/>
  <c r="I29" i="2"/>
  <c r="I23" i="2"/>
  <c r="I19" i="2"/>
  <c r="I18" i="2"/>
  <c r="I42" i="2" s="1"/>
  <c r="I13" i="2"/>
  <c r="I9" i="2"/>
  <c r="I45" i="2" s="1"/>
  <c r="I5" i="2"/>
  <c r="I66" i="2"/>
  <c r="C79" i="2"/>
  <c r="I79" i="2"/>
  <c r="I43" i="2"/>
  <c r="I41" i="2"/>
  <c r="D37" i="2"/>
  <c r="D49" i="2" s="1"/>
  <c r="D79" i="2" s="1"/>
  <c r="I37" i="2" l="1"/>
  <c r="I49" i="2" s="1"/>
  <c r="J49" i="2" s="1"/>
  <c r="D81" i="2"/>
  <c r="J79" i="2"/>
  <c r="J68" i="2"/>
  <c r="J65" i="2" l="1"/>
  <c r="D82" i="2"/>
  <c r="E81" i="2" l="1"/>
  <c r="E82" i="2" l="1"/>
  <c r="F81" i="2" l="1"/>
  <c r="F82" i="2" l="1"/>
  <c r="G81" i="2" l="1"/>
  <c r="G82" i="2" l="1"/>
  <c r="H81" i="2" s="1"/>
  <c r="H82" i="2" s="1"/>
  <c r="I82" i="2" s="1"/>
  <c r="I83" i="2" s="1"/>
  <c r="J83" i="2" s="1"/>
</calcChain>
</file>

<file path=xl/sharedStrings.xml><?xml version="1.0" encoding="utf-8"?>
<sst xmlns="http://schemas.openxmlformats.org/spreadsheetml/2006/main" count="124" uniqueCount="64">
  <si>
    <t>Ofgem Input cells</t>
  </si>
  <si>
    <t>Descriptions and pack data</t>
  </si>
  <si>
    <t>No Input</t>
  </si>
  <si>
    <t>Check cells</t>
  </si>
  <si>
    <t>Referencing to other worksheets</t>
  </si>
  <si>
    <t>Totals cells (of formula within worksheet)</t>
  </si>
  <si>
    <t xml:space="preserve"> </t>
  </si>
  <si>
    <t>Input cells</t>
  </si>
  <si>
    <t>Submission Date:</t>
  </si>
  <si>
    <t>National Grid Gas Transmission</t>
  </si>
  <si>
    <t>Licensee Name:</t>
  </si>
  <si>
    <t>Appendix A</t>
  </si>
  <si>
    <t>(version 1.0)</t>
  </si>
  <si>
    <t xml:space="preserve"> Spreadsheet </t>
  </si>
  <si>
    <t xml:space="preserve">Gas Network Innovation Competition Full Submission </t>
  </si>
  <si>
    <t>n.b the Second Tier Funding Request calculation should use the Bank of England Base rate plus 1.5% on 31 June of the year in which the Full Submission is made.</t>
  </si>
  <si>
    <t xml:space="preserve">Annual inflation </t>
  </si>
  <si>
    <t>Index</t>
  </si>
  <si>
    <t>2022/2023</t>
  </si>
  <si>
    <t>2021/2022</t>
  </si>
  <si>
    <t>2020/21</t>
  </si>
  <si>
    <t>2019/20</t>
  </si>
  <si>
    <t>2018/19</t>
  </si>
  <si>
    <t>2017/18</t>
  </si>
  <si>
    <t>2016/17</t>
  </si>
  <si>
    <t>2015/16</t>
  </si>
  <si>
    <t>2014/15</t>
  </si>
  <si>
    <t>RPI adjustment</t>
  </si>
  <si>
    <t>interest rate used in calculation</t>
  </si>
  <si>
    <t>NIC FUNDING REQUEST   £</t>
  </si>
  <si>
    <t>Bank of England interest rate</t>
  </si>
  <si>
    <t>interest</t>
  </si>
  <si>
    <t>balance</t>
  </si>
  <si>
    <t>Total</t>
  </si>
  <si>
    <t>Total Outstanding Funding required</t>
  </si>
  <si>
    <t>Other</t>
  </si>
  <si>
    <r>
      <t xml:space="preserve">Check that </t>
    </r>
    <r>
      <rPr>
        <b/>
        <sz val="10"/>
        <color indexed="10"/>
        <rFont val="Verdana"/>
        <family val="2"/>
      </rPr>
      <t>Total</t>
    </r>
    <r>
      <rPr>
        <sz val="10"/>
        <color indexed="10"/>
        <rFont val="Verdana"/>
        <family val="2"/>
      </rPr>
      <t xml:space="preserve"> is =to </t>
    </r>
  </si>
  <si>
    <t>Decommissioning</t>
  </si>
  <si>
    <t>Payments to users &amp; Contigency</t>
  </si>
  <si>
    <t>Travel &amp; Expenses</t>
  </si>
  <si>
    <t>IPR Costs</t>
  </si>
  <si>
    <t>IT</t>
  </si>
  <si>
    <t>Contractors</t>
  </si>
  <si>
    <t>Equipment</t>
  </si>
  <si>
    <t>Labour</t>
  </si>
  <si>
    <t>calculated from the tables above</t>
  </si>
  <si>
    <t>Outstanding Funding required</t>
  </si>
  <si>
    <t>Total Direct Benefits</t>
  </si>
  <si>
    <r>
      <t xml:space="preserve">Check that </t>
    </r>
    <r>
      <rPr>
        <b/>
        <sz val="10"/>
        <color indexed="10"/>
        <rFont val="Verdana"/>
        <family val="2"/>
      </rPr>
      <t>Total</t>
    </r>
    <r>
      <rPr>
        <sz val="10"/>
        <color indexed="10"/>
        <rFont val="Verdana"/>
        <family val="2"/>
      </rPr>
      <t xml:space="preserve"> is = or &gt; than </t>
    </r>
  </si>
  <si>
    <t>of Total Initial Net Funding Required</t>
  </si>
  <si>
    <t>from Project Cost Summary sheet</t>
  </si>
  <si>
    <t>Licensee Compulsory Contribution / Direct Benefits</t>
  </si>
  <si>
    <t>from Direct Benefits sheet</t>
  </si>
  <si>
    <t>Direct Benefits</t>
  </si>
  <si>
    <t>in Project Cost Summary</t>
  </si>
  <si>
    <t xml:space="preserve">Check Total = to Initial Net Funding request </t>
  </si>
  <si>
    <t>Initial Net Funding Required</t>
  </si>
  <si>
    <t>Any funding from the Licensee which is in excess of the Licensee Compulsory Contribution - from Project Cost Summary sheet</t>
  </si>
  <si>
    <t>Licensee extra contribution</t>
  </si>
  <si>
    <t>Any funding that will be received from Project Partners and/or External Funders - from Project Cost Summary sheet</t>
  </si>
  <si>
    <t>External funding</t>
  </si>
  <si>
    <t>From Project Cost Summary sheet</t>
  </si>
  <si>
    <t>Total Project Cost</t>
  </si>
  <si>
    <t>NIC Funding Request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</si>
</sst>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%"/>
    <numFmt numFmtId="166" formatCode="_(* #,##0.00_);_(* \(#,##0.00\);_(* &quot;-&quot;??_);_(@_)"/>
    <numFmt numFmtId="167" formatCode="_(* #,##0_);_(* \(#,##0\);_(* &quot;-&quot;??_);_(@_)"/>
  </numFmts>
  <fonts count="18"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rgb="FFFF0000"/>
      <name val="Verdana"/>
      <family val="2"/>
    </font>
    <font>
      <b/>
      <sz val="10"/>
      <color theme="1"/>
      <name val="Verdana"/>
      <family val="2"/>
    </font>
    <font>
      <sz val="11"/>
      <name val="CG Omega"/>
    </font>
    <font>
      <b/>
      <sz val="20"/>
      <name val="CG Omega"/>
      <family val="2"/>
    </font>
    <font>
      <sz val="11"/>
      <name val="Verdana"/>
      <family val="2"/>
    </font>
    <font>
      <b/>
      <sz val="20"/>
      <color theme="1"/>
      <name val="Verdana"/>
      <family val="2"/>
    </font>
    <font>
      <b/>
      <sz val="20"/>
      <name val="Verdana"/>
      <family val="2"/>
    </font>
    <font>
      <b/>
      <sz val="18"/>
      <name val="Verdana"/>
      <family val="2"/>
    </font>
    <font>
      <b/>
      <sz val="16"/>
      <name val="Verdana"/>
      <family val="2"/>
    </font>
    <font>
      <i/>
      <sz val="10"/>
      <color theme="1"/>
      <name val="Verdana"/>
      <family val="2"/>
    </font>
    <font>
      <sz val="10"/>
      <color theme="1"/>
      <name val="Arial"/>
      <family val="2"/>
    </font>
    <font>
      <b/>
      <sz val="12"/>
      <color theme="1"/>
      <name val="Verdana"/>
      <family val="2"/>
    </font>
    <font>
      <b/>
      <sz val="10"/>
      <color rgb="FFFF0000"/>
      <name val="Verdana"/>
      <family val="2"/>
    </font>
    <font>
      <b/>
      <sz val="10"/>
      <color indexed="10"/>
      <name val="Verdana"/>
      <family val="2"/>
    </font>
    <font>
      <sz val="10"/>
      <color indexed="10"/>
      <name val="Verdana"/>
      <family val="2"/>
    </font>
    <font>
      <b/>
      <sz val="10"/>
      <color theme="9" tint="-0.249977111117893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darkUp">
        <fgColor theme="0" tint="-0.14996795556505021"/>
        <bgColor indexed="65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166" fontId="1" fillId="0" borderId="0" applyFont="0" applyFill="0" applyBorder="0" applyAlignment="0" applyProtection="0"/>
  </cellStyleXfs>
  <cellXfs count="89">
    <xf numFmtId="0" fontId="0" fillId="0" borderId="0" xfId="0"/>
    <xf numFmtId="0" fontId="4" fillId="0" borderId="0" xfId="2" applyFont="1"/>
    <xf numFmtId="0" fontId="4" fillId="2" borderId="1" xfId="2" applyFont="1" applyFill="1" applyBorder="1"/>
    <xf numFmtId="0" fontId="4" fillId="0" borderId="1" xfId="2" applyFont="1" applyBorder="1"/>
    <xf numFmtId="0" fontId="4" fillId="0" borderId="0" xfId="2" applyFont="1" applyFill="1" applyBorder="1"/>
    <xf numFmtId="0" fontId="4" fillId="3" borderId="1" xfId="2" applyFont="1" applyFill="1" applyBorder="1"/>
    <xf numFmtId="0" fontId="4" fillId="4" borderId="1" xfId="2" applyFont="1" applyFill="1" applyBorder="1"/>
    <xf numFmtId="0" fontId="4" fillId="5" borderId="1" xfId="2" applyFont="1" applyFill="1" applyBorder="1"/>
    <xf numFmtId="0" fontId="4" fillId="6" borderId="1" xfId="2" applyFont="1" applyFill="1" applyBorder="1"/>
    <xf numFmtId="0" fontId="5" fillId="0" borderId="0" xfId="3" applyFont="1" applyAlignment="1">
      <alignment horizontal="center"/>
    </xf>
    <xf numFmtId="0" fontId="4" fillId="7" borderId="1" xfId="2" applyFont="1" applyFill="1" applyBorder="1"/>
    <xf numFmtId="0" fontId="1" fillId="0" borderId="2" xfId="3" applyFont="1" applyBorder="1"/>
    <xf numFmtId="0" fontId="1" fillId="0" borderId="3" xfId="3" applyFont="1" applyBorder="1"/>
    <xf numFmtId="0" fontId="1" fillId="0" borderId="4" xfId="3" applyFont="1" applyBorder="1"/>
    <xf numFmtId="0" fontId="1" fillId="0" borderId="5" xfId="3" applyFont="1" applyBorder="1"/>
    <xf numFmtId="0" fontId="1" fillId="0" borderId="0" xfId="3" applyFont="1" applyBorder="1"/>
    <xf numFmtId="0" fontId="6" fillId="0" borderId="0" xfId="2" applyFont="1" applyBorder="1"/>
    <xf numFmtId="14" fontId="7" fillId="7" borderId="6" xfId="3" applyNumberFormat="1" applyFont="1" applyFill="1" applyBorder="1" applyAlignment="1">
      <alignment horizontal="center"/>
    </xf>
    <xf numFmtId="14" fontId="7" fillId="7" borderId="7" xfId="3" applyNumberFormat="1" applyFont="1" applyFill="1" applyBorder="1" applyAlignment="1">
      <alignment horizontal="center"/>
    </xf>
    <xf numFmtId="0" fontId="1" fillId="0" borderId="0" xfId="3" applyFont="1" applyBorder="1" applyAlignment="1">
      <alignment horizontal="right"/>
    </xf>
    <xf numFmtId="0" fontId="1" fillId="0" borderId="8" xfId="3" applyFont="1" applyBorder="1"/>
    <xf numFmtId="0" fontId="7" fillId="7" borderId="6" xfId="3" applyFont="1" applyFill="1" applyBorder="1" applyAlignment="1">
      <alignment horizontal="center"/>
    </xf>
    <xf numFmtId="0" fontId="7" fillId="7" borderId="9" xfId="3" applyFont="1" applyFill="1" applyBorder="1" applyAlignment="1">
      <alignment horizontal="center"/>
    </xf>
    <xf numFmtId="0" fontId="7" fillId="7" borderId="7" xfId="3" applyFont="1" applyFill="1" applyBorder="1" applyAlignment="1">
      <alignment horizontal="center"/>
    </xf>
    <xf numFmtId="0" fontId="4" fillId="0" borderId="0" xfId="2" applyFont="1" applyBorder="1"/>
    <xf numFmtId="0" fontId="8" fillId="0" borderId="0" xfId="3" applyFont="1" applyBorder="1" applyAlignment="1">
      <alignment horizontal="center"/>
    </xf>
    <xf numFmtId="0" fontId="1" fillId="0" borderId="0" xfId="3" applyFont="1" applyBorder="1" applyAlignment="1">
      <alignment horizontal="center"/>
    </xf>
    <xf numFmtId="0" fontId="9" fillId="0" borderId="0" xfId="3" applyFont="1" applyBorder="1" applyAlignment="1">
      <alignment horizontal="center"/>
    </xf>
    <xf numFmtId="0" fontId="10" fillId="0" borderId="0" xfId="3" applyFont="1" applyBorder="1" applyAlignment="1">
      <alignment horizontal="center"/>
    </xf>
    <xf numFmtId="0" fontId="0" fillId="0" borderId="5" xfId="0" applyBorder="1"/>
    <xf numFmtId="0" fontId="1" fillId="0" borderId="10" xfId="3" applyFont="1" applyBorder="1"/>
    <xf numFmtId="0" fontId="1" fillId="0" borderId="11" xfId="3" applyFont="1" applyBorder="1"/>
    <xf numFmtId="0" fontId="1" fillId="0" borderId="12" xfId="3" applyFont="1" applyBorder="1"/>
    <xf numFmtId="0" fontId="11" fillId="0" borderId="0" xfId="0" applyFont="1"/>
    <xf numFmtId="10" fontId="12" fillId="7" borderId="1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Border="1" applyAlignment="1">
      <alignment horizontal="right"/>
    </xf>
    <xf numFmtId="164" fontId="12" fillId="7" borderId="1" xfId="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0" fontId="12" fillId="0" borderId="1" xfId="0" applyFont="1" applyBorder="1"/>
    <xf numFmtId="0" fontId="0" fillId="0" borderId="1" xfId="0" applyBorder="1" applyAlignment="1">
      <alignment horizontal="center"/>
    </xf>
    <xf numFmtId="165" fontId="1" fillId="6" borderId="13" xfId="1" applyNumberFormat="1" applyFont="1" applyFill="1" applyBorder="1"/>
    <xf numFmtId="0" fontId="13" fillId="0" borderId="0" xfId="0" applyFont="1" applyAlignment="1">
      <alignment horizontal="right"/>
    </xf>
    <xf numFmtId="166" fontId="3" fillId="6" borderId="14" xfId="4" applyNumberFormat="1" applyFont="1" applyFill="1" applyBorder="1"/>
    <xf numFmtId="167" fontId="3" fillId="0" borderId="0" xfId="4" applyNumberFormat="1" applyFont="1" applyBorder="1" applyAlignment="1">
      <alignment horizontal="right"/>
    </xf>
    <xf numFmtId="167" fontId="1" fillId="0" borderId="0" xfId="4" applyNumberFormat="1" applyFont="1" applyAlignment="1"/>
    <xf numFmtId="165" fontId="1" fillId="7" borderId="1" xfId="1" applyNumberFormat="1" applyFont="1" applyFill="1" applyBorder="1" applyProtection="1">
      <protection locked="0"/>
    </xf>
    <xf numFmtId="167" fontId="1" fillId="0" borderId="0" xfId="4" applyNumberFormat="1" applyFont="1"/>
    <xf numFmtId="166" fontId="4" fillId="3" borderId="1" xfId="4" applyFont="1" applyFill="1" applyBorder="1"/>
    <xf numFmtId="166" fontId="1" fillId="6" borderId="1" xfId="4" applyNumberFormat="1" applyFont="1" applyFill="1" applyBorder="1"/>
    <xf numFmtId="166" fontId="1" fillId="0" borderId="0" xfId="4" applyNumberFormat="1" applyFont="1"/>
    <xf numFmtId="166" fontId="0" fillId="0" borderId="0" xfId="0" applyNumberFormat="1" applyFill="1"/>
    <xf numFmtId="2" fontId="0" fillId="2" borderId="1" xfId="0" applyNumberFormat="1" applyFill="1" applyBorder="1"/>
    <xf numFmtId="166" fontId="0" fillId="0" borderId="0" xfId="0" applyNumberFormat="1"/>
    <xf numFmtId="4" fontId="1" fillId="2" borderId="1" xfId="4" applyNumberFormat="1" applyFont="1" applyFill="1" applyBorder="1"/>
    <xf numFmtId="166" fontId="1" fillId="0" borderId="0" xfId="4" applyNumberFormat="1" applyFont="1" applyBorder="1"/>
    <xf numFmtId="0" fontId="3" fillId="0" borderId="0" xfId="0" applyFont="1"/>
    <xf numFmtId="166" fontId="14" fillId="8" borderId="1" xfId="4" applyNumberFormat="1" applyFont="1" applyFill="1" applyBorder="1"/>
    <xf numFmtId="166" fontId="2" fillId="0" borderId="0" xfId="0" applyNumberFormat="1" applyFont="1" applyBorder="1"/>
    <xf numFmtId="0" fontId="0" fillId="0" borderId="0" xfId="0" applyFont="1"/>
    <xf numFmtId="166" fontId="0" fillId="0" borderId="0" xfId="0" applyNumberFormat="1" applyBorder="1"/>
    <xf numFmtId="166" fontId="1" fillId="2" borderId="0" xfId="4" applyNumberFormat="1" applyFont="1" applyFill="1"/>
    <xf numFmtId="166" fontId="11" fillId="2" borderId="0" xfId="4" applyNumberFormat="1" applyFont="1" applyFill="1"/>
    <xf numFmtId="0" fontId="0" fillId="2" borderId="0" xfId="0" applyFill="1"/>
    <xf numFmtId="0" fontId="3" fillId="2" borderId="0" xfId="0" applyFont="1" applyFill="1" applyAlignment="1"/>
    <xf numFmtId="0" fontId="14" fillId="4" borderId="1" xfId="0" applyFont="1" applyFill="1" applyBorder="1"/>
    <xf numFmtId="0" fontId="2" fillId="0" borderId="0" xfId="0" applyFont="1"/>
    <xf numFmtId="0" fontId="2" fillId="0" borderId="0" xfId="0" applyFont="1" applyAlignment="1"/>
    <xf numFmtId="166" fontId="14" fillId="8" borderId="1" xfId="0" applyNumberFormat="1" applyFont="1" applyFill="1" applyBorder="1"/>
    <xf numFmtId="166" fontId="1" fillId="5" borderId="1" xfId="4" applyNumberFormat="1" applyFont="1" applyFill="1" applyBorder="1"/>
    <xf numFmtId="0" fontId="11" fillId="2" borderId="0" xfId="0" applyFont="1" applyFill="1"/>
    <xf numFmtId="166" fontId="1" fillId="2" borderId="0" xfId="4" applyNumberFormat="1" applyFont="1" applyFill="1" applyAlignment="1"/>
    <xf numFmtId="0" fontId="0" fillId="0" borderId="0" xfId="0" applyBorder="1"/>
    <xf numFmtId="0" fontId="0" fillId="0" borderId="0" xfId="0" applyFill="1" applyBorder="1"/>
    <xf numFmtId="166" fontId="2" fillId="0" borderId="0" xfId="0" applyNumberFormat="1" applyFont="1" applyFill="1" applyBorder="1"/>
    <xf numFmtId="166" fontId="0" fillId="0" borderId="0" xfId="0" applyNumberFormat="1" applyFont="1" applyFill="1" applyBorder="1"/>
    <xf numFmtId="166" fontId="4" fillId="6" borderId="1" xfId="4" applyNumberFormat="1" applyFont="1" applyFill="1" applyBorder="1"/>
    <xf numFmtId="166" fontId="4" fillId="5" borderId="1" xfId="4" applyFont="1" applyFill="1" applyBorder="1"/>
    <xf numFmtId="0" fontId="0" fillId="0" borderId="0" xfId="0" applyFill="1"/>
    <xf numFmtId="166" fontId="2" fillId="0" borderId="0" xfId="0" applyNumberFormat="1" applyFont="1" applyFill="1"/>
    <xf numFmtId="166" fontId="1" fillId="6" borderId="7" xfId="4" applyNumberFormat="1" applyFont="1" applyFill="1" applyBorder="1"/>
    <xf numFmtId="166" fontId="2" fillId="0" borderId="1" xfId="0" applyNumberFormat="1" applyFont="1" applyFill="1" applyBorder="1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2" borderId="0" xfId="0" applyFont="1" applyFill="1" applyAlignment="1">
      <alignment wrapText="1"/>
    </xf>
    <xf numFmtId="0" fontId="0" fillId="0" borderId="0" xfId="0" quotePrefix="1" applyAlignment="1">
      <alignment wrapText="1"/>
    </xf>
    <xf numFmtId="0" fontId="3" fillId="0" borderId="0" xfId="0" applyFont="1" applyBorder="1"/>
    <xf numFmtId="0" fontId="0" fillId="0" borderId="0" xfId="0" applyAlignment="1">
      <alignment horizontal="center"/>
    </xf>
    <xf numFmtId="0" fontId="17" fillId="0" borderId="0" xfId="0" applyFont="1"/>
    <xf numFmtId="0" fontId="13" fillId="0" borderId="0" xfId="0" applyFont="1"/>
  </cellXfs>
  <cellStyles count="5">
    <cellStyle name="=C:\WINNT\SYSTEM32\COMMAND.COM 2" xfId="3"/>
    <cellStyle name="Comma 2" xfId="4"/>
    <cellStyle name="Normal" xfId="0" builtinId="0"/>
    <cellStyle name="Normal 4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91388</xdr:colOff>
      <xdr:row>81</xdr:row>
      <xdr:rowOff>156518</xdr:rowOff>
    </xdr:from>
    <xdr:to>
      <xdr:col>12</xdr:col>
      <xdr:colOff>41447</xdr:colOff>
      <xdr:row>85</xdr:row>
      <xdr:rowOff>44278</xdr:rowOff>
    </xdr:to>
    <xdr:sp macro="[0]!Macro1" textlink="">
      <xdr:nvSpPr>
        <xdr:cNvPr id="2" name="Rounded Rectangle 1"/>
        <xdr:cNvSpPr/>
      </xdr:nvSpPr>
      <xdr:spPr>
        <a:xfrm>
          <a:off x="6949388" y="13272443"/>
          <a:ext cx="1321659" cy="535460"/>
        </a:xfrm>
        <a:prstGeom prst="roundRect">
          <a:avLst/>
        </a:prstGeom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GB" sz="1000"/>
            <a:t>click</a:t>
          </a:r>
          <a:r>
            <a:rPr lang="en-GB" sz="1000" baseline="0"/>
            <a:t> this button to calculate the NIC funding request</a:t>
          </a:r>
          <a:endParaRPr lang="en-GB" sz="10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harepoint/Networks/ElecDistrib/Elec_Distrib_Lib/LCN%20Fund/Review/Proforma/Full%20submission%20spreadsheet_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gg/ElecDistrib/Elec_Distrib_Lib/Innovation%20Stimulus/NIC%20Submissions/yr2_2014/Gas%20NIC/In-Line%20Robotic%20Inspection_NGG/Full%20Submission/Copy%20of%20Gas%20NIC_Full%20Submission%20spreadsheet_140609%20-%20v4%20final-L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onf Tier Funding Request"/>
      <sheetName val="Sheet1"/>
      <sheetName val="Summary"/>
      <sheetName val="Total Project Nominal"/>
      <sheetName val="Year 1"/>
      <sheetName val="Year 2"/>
      <sheetName val="Year 3"/>
      <sheetName val="Year 4"/>
      <sheetName val="Whole Project"/>
      <sheetName val="Inpu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50">
          <cell r="C50">
            <v>0.1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 Sheet"/>
      <sheetName val="NIC Funding Request"/>
      <sheetName val="Direct Benefits"/>
      <sheetName val="Project Cost Summary"/>
      <sheetName val="2014-15"/>
      <sheetName val="2015-16"/>
      <sheetName val="2016-17"/>
      <sheetName val="2017-18"/>
      <sheetName val="2018-19"/>
      <sheetName val="2019-20"/>
      <sheetName val="Whole project"/>
      <sheetName val="Project Direction"/>
      <sheetName val="Net benefits"/>
      <sheetName val="Sheet1"/>
    </sheetNames>
    <sheetDataSet>
      <sheetData sheetId="0" refreshError="1"/>
      <sheetData sheetId="1" refreshError="1"/>
      <sheetData sheetId="2"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</sheetData>
      <sheetData sheetId="3">
        <row r="11">
          <cell r="M11">
            <v>6305.0055899999998</v>
          </cell>
        </row>
        <row r="13">
          <cell r="M13">
            <v>5674.5050310000006</v>
          </cell>
        </row>
        <row r="18">
          <cell r="C18">
            <v>64.058430000000001</v>
          </cell>
          <cell r="D18">
            <v>0</v>
          </cell>
          <cell r="E18">
            <v>336.74119000000002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5">
          <cell r="C25">
            <v>6.4058430000000008</v>
          </cell>
          <cell r="D25">
            <v>0</v>
          </cell>
          <cell r="E25">
            <v>33.674119000000005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31">
          <cell r="C31">
            <v>309.28212000000002</v>
          </cell>
          <cell r="D31">
            <v>20</v>
          </cell>
          <cell r="E31">
            <v>1434.85943</v>
          </cell>
          <cell r="F31">
            <v>0</v>
          </cell>
          <cell r="G31">
            <v>0</v>
          </cell>
          <cell r="H31">
            <v>10.5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8">
          <cell r="C38">
            <v>30.928212000000002</v>
          </cell>
          <cell r="D38">
            <v>2</v>
          </cell>
          <cell r="E38">
            <v>143.48594299999999</v>
          </cell>
          <cell r="F38">
            <v>0</v>
          </cell>
          <cell r="G38">
            <v>0</v>
          </cell>
          <cell r="H38">
            <v>1.05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44">
          <cell r="C44">
            <v>241.22003000000001</v>
          </cell>
          <cell r="D44">
            <v>20</v>
          </cell>
          <cell r="E44">
            <v>1517.6972900000001</v>
          </cell>
          <cell r="F44">
            <v>0</v>
          </cell>
          <cell r="G44">
            <v>0</v>
          </cell>
          <cell r="H44">
            <v>10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1">
          <cell r="C51">
            <v>24.122003000000003</v>
          </cell>
          <cell r="D51">
            <v>2</v>
          </cell>
          <cell r="E51">
            <v>151.76972900000001</v>
          </cell>
          <cell r="F51">
            <v>0</v>
          </cell>
          <cell r="G51">
            <v>0</v>
          </cell>
          <cell r="H51">
            <v>1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7">
          <cell r="C57">
            <v>264.24103000000002</v>
          </cell>
          <cell r="D57">
            <v>61.773000000000003</v>
          </cell>
          <cell r="E57">
            <v>1029.66192</v>
          </cell>
          <cell r="F57">
            <v>0</v>
          </cell>
          <cell r="G57">
            <v>0</v>
          </cell>
          <cell r="H57">
            <v>18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4">
          <cell r="C64">
            <v>26.424103000000002</v>
          </cell>
          <cell r="D64">
            <v>6.1773000000000007</v>
          </cell>
          <cell r="E64">
            <v>102.96619200000001</v>
          </cell>
          <cell r="F64">
            <v>0</v>
          </cell>
          <cell r="G64">
            <v>0</v>
          </cell>
          <cell r="H64">
            <v>1.8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</row>
        <row r="70">
          <cell r="C70">
            <v>169.15430000000001</v>
          </cell>
          <cell r="D70">
            <v>40</v>
          </cell>
          <cell r="E70">
            <v>750.81685000000004</v>
          </cell>
          <cell r="F70">
            <v>0</v>
          </cell>
          <cell r="G70">
            <v>0</v>
          </cell>
          <cell r="H70">
            <v>7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4"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K75">
            <v>0</v>
          </cell>
          <cell r="L75">
            <v>0</v>
          </cell>
        </row>
        <row r="77">
          <cell r="C77">
            <v>16.915430000000001</v>
          </cell>
          <cell r="D77">
            <v>4</v>
          </cell>
          <cell r="E77">
            <v>75.081685000000007</v>
          </cell>
          <cell r="F77">
            <v>0</v>
          </cell>
          <cell r="G77">
            <v>0</v>
          </cell>
          <cell r="H77">
            <v>0.70000000000000007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83"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J83">
            <v>0</v>
          </cell>
          <cell r="K83">
            <v>0</v>
          </cell>
          <cell r="L83">
            <v>0</v>
          </cell>
        </row>
        <row r="87"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K87">
            <v>0</v>
          </cell>
          <cell r="L87">
            <v>0</v>
          </cell>
        </row>
        <row r="88"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90"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N47"/>
  <sheetViews>
    <sheetView tabSelected="1" view="pageBreakPreview" topLeftCell="A14" zoomScaleNormal="100" zoomScaleSheetLayoutView="100" workbookViewId="0">
      <selection activeCell="C56" sqref="C56"/>
    </sheetView>
  </sheetViews>
  <sheetFormatPr defaultRowHeight="12.75"/>
  <cols>
    <col min="2" max="2" width="6.5" customWidth="1"/>
    <col min="3" max="3" width="10.375" customWidth="1"/>
    <col min="4" max="4" width="19" customWidth="1"/>
    <col min="7" max="7" width="11.75" customWidth="1"/>
    <col min="10" max="10" width="13.375" customWidth="1"/>
    <col min="11" max="11" width="7.375" customWidth="1"/>
  </cols>
  <sheetData>
    <row r="1" spans="1:14" ht="14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4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4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" thickBo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4.25">
      <c r="A5" s="1"/>
      <c r="B5" s="32"/>
      <c r="C5" s="31"/>
      <c r="D5" s="31"/>
      <c r="E5" s="31"/>
      <c r="F5" s="31"/>
      <c r="G5" s="31"/>
      <c r="H5" s="31"/>
      <c r="I5" s="31"/>
      <c r="J5" s="31"/>
      <c r="K5" s="30"/>
      <c r="L5" s="1"/>
      <c r="M5" s="1"/>
      <c r="N5" s="1"/>
    </row>
    <row r="6" spans="1:14" ht="14.25">
      <c r="A6" s="1"/>
      <c r="B6" s="20"/>
      <c r="C6" s="15"/>
      <c r="D6" s="15"/>
      <c r="E6" s="15"/>
      <c r="F6" s="15"/>
      <c r="G6" s="15"/>
      <c r="H6" s="15"/>
      <c r="I6" s="15"/>
      <c r="J6" s="15"/>
      <c r="K6" s="14"/>
      <c r="L6" s="1"/>
      <c r="M6" s="1"/>
      <c r="N6" s="1"/>
    </row>
    <row r="7" spans="1:14" ht="22.5">
      <c r="A7" s="1"/>
      <c r="B7" s="20"/>
      <c r="C7" s="15"/>
      <c r="E7" s="27"/>
      <c r="F7" s="28" t="s">
        <v>14</v>
      </c>
      <c r="H7" s="27"/>
      <c r="I7" s="27"/>
      <c r="J7" s="15"/>
      <c r="K7" s="29"/>
      <c r="L7" s="1"/>
      <c r="M7" s="1"/>
      <c r="N7" s="1"/>
    </row>
    <row r="8" spans="1:14" ht="22.5">
      <c r="A8" s="1"/>
      <c r="B8" s="20"/>
      <c r="C8" s="15"/>
      <c r="E8" s="27"/>
      <c r="F8" s="28" t="s">
        <v>13</v>
      </c>
      <c r="H8" s="27"/>
      <c r="I8" s="27"/>
      <c r="J8" s="15"/>
      <c r="K8" s="14"/>
      <c r="L8" s="1"/>
      <c r="M8" s="1"/>
      <c r="N8" s="1"/>
    </row>
    <row r="9" spans="1:14" ht="14.25">
      <c r="A9" s="1"/>
      <c r="B9" s="20"/>
      <c r="C9" s="15"/>
      <c r="E9" s="24"/>
      <c r="F9" s="24"/>
      <c r="H9" s="24"/>
      <c r="I9" s="24"/>
      <c r="J9" s="15"/>
      <c r="K9" s="14"/>
      <c r="L9" s="1"/>
      <c r="M9" s="1"/>
      <c r="N9" s="1"/>
    </row>
    <row r="10" spans="1:14" ht="14.25">
      <c r="A10" s="1"/>
      <c r="B10" s="20"/>
      <c r="C10" s="15"/>
      <c r="E10" s="26"/>
      <c r="F10" s="26" t="s">
        <v>12</v>
      </c>
      <c r="H10" s="26"/>
      <c r="I10" s="26"/>
      <c r="J10" s="15"/>
      <c r="K10" s="14"/>
      <c r="L10" s="1"/>
      <c r="M10" s="1"/>
      <c r="N10" s="1"/>
    </row>
    <row r="11" spans="1:14" ht="24.75">
      <c r="A11" s="1"/>
      <c r="B11" s="20"/>
      <c r="C11" s="15"/>
      <c r="E11" s="25"/>
      <c r="F11" s="25" t="s">
        <v>11</v>
      </c>
      <c r="H11" s="25"/>
      <c r="I11" s="25"/>
      <c r="J11" s="15"/>
      <c r="K11" s="14"/>
      <c r="L11" s="1"/>
      <c r="M11" s="1"/>
      <c r="N11" s="1"/>
    </row>
    <row r="12" spans="1:14" ht="14.25">
      <c r="A12" s="1"/>
      <c r="B12" s="20"/>
      <c r="C12" s="15"/>
      <c r="D12" s="15"/>
      <c r="E12" s="24"/>
      <c r="F12" s="24"/>
      <c r="G12" s="24"/>
      <c r="H12" s="24"/>
      <c r="I12" s="24"/>
      <c r="J12" s="15"/>
      <c r="K12" s="14"/>
      <c r="L12" s="1"/>
      <c r="M12" s="1"/>
      <c r="N12" s="1"/>
    </row>
    <row r="13" spans="1:14" ht="14.25">
      <c r="A13" s="1"/>
      <c r="B13" s="20"/>
      <c r="C13" s="15"/>
      <c r="D13" s="15"/>
      <c r="E13" s="24"/>
      <c r="F13" s="24"/>
      <c r="G13" s="24"/>
      <c r="H13" s="24"/>
      <c r="I13" s="24"/>
      <c r="J13" s="15"/>
      <c r="K13" s="14"/>
      <c r="L13" s="1"/>
      <c r="M13" s="1"/>
      <c r="N13" s="1"/>
    </row>
    <row r="14" spans="1:14" ht="14.25">
      <c r="A14" s="1"/>
      <c r="B14" s="20"/>
      <c r="C14" s="15"/>
      <c r="D14" s="15"/>
      <c r="E14" s="16"/>
      <c r="F14" s="16"/>
      <c r="G14" s="16"/>
      <c r="H14" s="16"/>
      <c r="I14" s="16"/>
      <c r="J14" s="15"/>
      <c r="K14" s="14"/>
      <c r="L14" s="1"/>
      <c r="M14" s="1"/>
      <c r="N14" s="1"/>
    </row>
    <row r="15" spans="1:14" ht="24.75">
      <c r="A15" s="1"/>
      <c r="B15" s="20"/>
      <c r="C15" s="19" t="s">
        <v>10</v>
      </c>
      <c r="D15" s="23" t="s">
        <v>9</v>
      </c>
      <c r="E15" s="22"/>
      <c r="F15" s="22"/>
      <c r="G15" s="22"/>
      <c r="H15" s="22"/>
      <c r="I15" s="22"/>
      <c r="J15" s="21"/>
      <c r="K15" s="14"/>
      <c r="L15" s="1"/>
      <c r="M15" s="1"/>
      <c r="N15" s="1"/>
    </row>
    <row r="16" spans="1:14" ht="14.25">
      <c r="A16" s="1"/>
      <c r="B16" s="20"/>
      <c r="C16" s="19"/>
      <c r="D16" s="15"/>
      <c r="E16" s="16"/>
      <c r="F16" s="16"/>
      <c r="G16" s="16"/>
      <c r="H16" s="16"/>
      <c r="I16" s="16"/>
      <c r="J16" s="15"/>
      <c r="K16" s="14"/>
      <c r="L16" s="1"/>
      <c r="M16" s="1"/>
      <c r="N16" s="1"/>
    </row>
    <row r="17" spans="1:14" ht="24.75">
      <c r="A17" s="1"/>
      <c r="B17" s="20"/>
      <c r="C17" s="19" t="s">
        <v>8</v>
      </c>
      <c r="D17" s="18">
        <v>41845</v>
      </c>
      <c r="E17" s="17"/>
      <c r="F17" s="16"/>
      <c r="G17" s="16"/>
      <c r="H17" s="16"/>
      <c r="I17" s="16"/>
      <c r="J17" s="15"/>
      <c r="K17" s="14"/>
      <c r="L17" s="1"/>
      <c r="M17" s="1"/>
      <c r="N17" s="1"/>
    </row>
    <row r="18" spans="1:14" ht="15" thickBot="1">
      <c r="A18" s="1"/>
      <c r="B18" s="13"/>
      <c r="C18" s="12"/>
      <c r="D18" s="12"/>
      <c r="E18" s="12"/>
      <c r="F18" s="12"/>
      <c r="G18" s="12"/>
      <c r="H18" s="12"/>
      <c r="I18" s="12"/>
      <c r="J18" s="12"/>
      <c r="K18" s="11"/>
      <c r="L18" s="1"/>
      <c r="M18" s="1"/>
      <c r="N18" s="1"/>
    </row>
    <row r="19" spans="1:14" ht="14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4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4.25" customHeight="1">
      <c r="A21" s="10"/>
      <c r="B21" s="1" t="s">
        <v>7</v>
      </c>
      <c r="C21" s="1"/>
      <c r="D21" s="9" t="s">
        <v>6</v>
      </c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4.25">
      <c r="A22" s="8"/>
      <c r="B22" s="1" t="s">
        <v>5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t="14.25">
      <c r="A23" s="7"/>
      <c r="B23" s="1" t="s">
        <v>4</v>
      </c>
      <c r="C23" s="1"/>
      <c r="D23" s="1"/>
      <c r="E23" s="4"/>
      <c r="F23" s="1"/>
      <c r="G23" s="1"/>
      <c r="H23" s="1"/>
      <c r="I23" s="1"/>
      <c r="J23" s="1"/>
      <c r="K23" s="1"/>
      <c r="L23" s="1"/>
      <c r="M23" s="1"/>
      <c r="N23" s="1"/>
    </row>
    <row r="24" spans="1:14" ht="14.25">
      <c r="A24" s="6"/>
      <c r="B24" s="1" t="s">
        <v>3</v>
      </c>
      <c r="C24" s="1"/>
      <c r="D24" s="1"/>
      <c r="E24" s="4"/>
      <c r="F24" s="1"/>
      <c r="G24" s="1"/>
      <c r="H24" s="1"/>
      <c r="I24" s="1"/>
      <c r="J24" s="1"/>
      <c r="K24" s="1"/>
      <c r="L24" s="1"/>
      <c r="M24" s="1"/>
      <c r="N24" s="1"/>
    </row>
    <row r="25" spans="1:14" ht="14.25">
      <c r="A25" s="5"/>
      <c r="B25" s="1" t="s">
        <v>2</v>
      </c>
      <c r="C25" s="1"/>
      <c r="D25" s="1"/>
      <c r="E25" s="4"/>
      <c r="F25" s="1"/>
      <c r="G25" s="1"/>
      <c r="H25" s="1"/>
      <c r="I25" s="1"/>
      <c r="J25" s="1"/>
      <c r="K25" s="1"/>
      <c r="L25" s="1"/>
      <c r="M25" s="1"/>
      <c r="N25" s="1"/>
    </row>
    <row r="26" spans="1:14" ht="14.25">
      <c r="A26" s="3"/>
      <c r="B26" s="1" t="s">
        <v>1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4.25">
      <c r="A27" s="2"/>
      <c r="B27" s="1" t="s">
        <v>0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14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4.25">
      <c r="A29" s="1"/>
      <c r="B29" s="1"/>
      <c r="C29" s="1"/>
      <c r="D29" s="1"/>
      <c r="M29" s="1"/>
      <c r="N29" s="1"/>
    </row>
    <row r="30" spans="1:14" ht="14.25">
      <c r="A30" s="1"/>
      <c r="B30" s="1"/>
      <c r="C30" s="1"/>
      <c r="D30" s="1"/>
      <c r="M30" s="1"/>
      <c r="N30" s="1"/>
    </row>
    <row r="31" spans="1:14" ht="14.25">
      <c r="A31" s="1"/>
      <c r="B31" s="1"/>
      <c r="C31" s="1"/>
      <c r="D31" s="1"/>
      <c r="M31" s="1"/>
      <c r="N31" s="1"/>
    </row>
    <row r="32" spans="1:14" ht="14.25">
      <c r="A32" s="1"/>
      <c r="B32" s="1"/>
      <c r="C32" s="1"/>
      <c r="D32" s="1"/>
      <c r="M32" s="1"/>
      <c r="N32" s="1"/>
    </row>
    <row r="33" spans="1:14" ht="14.25">
      <c r="A33" s="1"/>
      <c r="B33" s="1"/>
      <c r="C33" s="1"/>
      <c r="D33" s="1"/>
      <c r="M33" s="1"/>
      <c r="N33" s="1"/>
    </row>
    <row r="34" spans="1:14" ht="14.25">
      <c r="A34" s="1"/>
      <c r="B34" s="1"/>
      <c r="C34" s="1"/>
      <c r="D34" s="1"/>
      <c r="M34" s="1"/>
      <c r="N34" s="1"/>
    </row>
    <row r="35" spans="1:14" ht="14.25">
      <c r="A35" s="1"/>
      <c r="B35" s="1"/>
      <c r="C35" s="1"/>
      <c r="D35" s="1"/>
      <c r="M35" s="1"/>
      <c r="N35" s="1"/>
    </row>
    <row r="36" spans="1:14" ht="14.25">
      <c r="A36" s="1"/>
      <c r="B36" s="1"/>
      <c r="C36" s="1"/>
    </row>
    <row r="37" spans="1:14" ht="14.25">
      <c r="A37" s="1"/>
      <c r="B37" s="1"/>
      <c r="C37" s="1"/>
    </row>
    <row r="38" spans="1:14" ht="14.25">
      <c r="A38" s="1"/>
      <c r="B38" s="1"/>
      <c r="C38" s="1"/>
    </row>
    <row r="39" spans="1:14" ht="14.25">
      <c r="A39" s="1"/>
      <c r="B39" s="1"/>
      <c r="C39" s="1"/>
    </row>
    <row r="40" spans="1:14" ht="14.25">
      <c r="A40" s="1"/>
      <c r="B40" s="1"/>
      <c r="C40" s="1"/>
    </row>
    <row r="41" spans="1:14" ht="14.25">
      <c r="A41" s="1"/>
      <c r="B41" s="1"/>
      <c r="C41" s="1"/>
    </row>
    <row r="42" spans="1:14" ht="14.25">
      <c r="A42" s="1"/>
      <c r="B42" s="1"/>
      <c r="C42" s="1"/>
    </row>
    <row r="43" spans="1:14" ht="14.25">
      <c r="A43" s="1"/>
      <c r="B43" s="1"/>
      <c r="C43" s="1"/>
    </row>
    <row r="44" spans="1:14" ht="14.25">
      <c r="A44" s="1"/>
      <c r="B44" s="1"/>
      <c r="C44" s="1"/>
    </row>
    <row r="45" spans="1:14" ht="14.25">
      <c r="A45" s="1"/>
      <c r="B45" s="1"/>
      <c r="C45" s="1"/>
    </row>
    <row r="46" spans="1:14" ht="14.25">
      <c r="A46" s="1"/>
      <c r="B46" s="1"/>
      <c r="C46" s="1"/>
    </row>
    <row r="47" spans="1:14" ht="14.25">
      <c r="A47" s="1"/>
      <c r="B47" s="1"/>
      <c r="C47" s="1"/>
    </row>
  </sheetData>
  <mergeCells count="2">
    <mergeCell ref="D15:J15"/>
    <mergeCell ref="D17:E17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P90"/>
  <sheetViews>
    <sheetView zoomScaleNormal="100" workbookViewId="0">
      <pane xSplit="2" ySplit="2" topLeftCell="C3" activePane="bottomRight" state="frozen"/>
      <selection pane="topRight"/>
      <selection pane="bottomLeft"/>
      <selection pane="bottomRight" activeCell="D27" sqref="D27"/>
    </sheetView>
  </sheetViews>
  <sheetFormatPr defaultRowHeight="12.75"/>
  <cols>
    <col min="1" max="1" width="12.875" customWidth="1"/>
    <col min="2" max="2" width="18.75" customWidth="1"/>
    <col min="3" max="3" width="14.875" customWidth="1"/>
    <col min="4" max="4" width="16.625" customWidth="1"/>
    <col min="5" max="6" width="14.5" customWidth="1"/>
    <col min="7" max="8" width="13.875" customWidth="1"/>
    <col min="9" max="9" width="15" bestFit="1" customWidth="1"/>
    <col min="10" max="10" width="13.75" customWidth="1"/>
    <col min="13" max="13" width="14.125" customWidth="1"/>
  </cols>
  <sheetData>
    <row r="1" spans="1:10" ht="15">
      <c r="A1" s="88" t="s">
        <v>63</v>
      </c>
      <c r="D1" s="87"/>
      <c r="J1" s="71"/>
    </row>
    <row r="2" spans="1:10">
      <c r="B2" t="s">
        <v>6</v>
      </c>
      <c r="C2" s="86" t="s">
        <v>26</v>
      </c>
      <c r="D2" s="86" t="s">
        <v>25</v>
      </c>
      <c r="E2" s="86" t="s">
        <v>24</v>
      </c>
      <c r="F2" s="86" t="s">
        <v>23</v>
      </c>
      <c r="G2" s="86" t="s">
        <v>22</v>
      </c>
      <c r="H2" s="86" t="s">
        <v>21</v>
      </c>
      <c r="I2" s="55" t="s">
        <v>33</v>
      </c>
      <c r="J2" s="85"/>
    </row>
    <row r="3" spans="1:10" ht="15" customHeight="1">
      <c r="A3" s="83" t="s">
        <v>62</v>
      </c>
      <c r="B3" s="69" t="s">
        <v>61</v>
      </c>
      <c r="C3" s="69"/>
      <c r="D3" s="62"/>
      <c r="E3" s="62"/>
      <c r="F3" s="62"/>
      <c r="G3" s="62"/>
      <c r="H3" s="62"/>
      <c r="I3" s="62"/>
      <c r="J3" s="71"/>
    </row>
    <row r="4" spans="1:10">
      <c r="A4" s="82"/>
      <c r="B4" t="s">
        <v>44</v>
      </c>
      <c r="C4" s="68">
        <f>'[2]Project Cost Summary'!C18</f>
        <v>64.058430000000001</v>
      </c>
      <c r="D4" s="68">
        <f>'[2]Project Cost Summary'!C31</f>
        <v>309.28212000000002</v>
      </c>
      <c r="E4" s="68">
        <f>'[2]Project Cost Summary'!C44</f>
        <v>241.22003000000001</v>
      </c>
      <c r="F4" s="68">
        <f>'[2]Project Cost Summary'!C57</f>
        <v>264.24103000000002</v>
      </c>
      <c r="G4" s="68">
        <f>'[2]Project Cost Summary'!C70</f>
        <v>169.15430000000001</v>
      </c>
      <c r="H4" s="68">
        <f>'[2]Project Cost Summary'!C83</f>
        <v>0</v>
      </c>
      <c r="I4" s="48">
        <f>SUM(C4:H4)</f>
        <v>1047.9559100000001</v>
      </c>
      <c r="J4" s="59"/>
    </row>
    <row r="5" spans="1:10">
      <c r="A5" s="82"/>
      <c r="B5" t="s">
        <v>43</v>
      </c>
      <c r="C5" s="68">
        <f>'[2]Project Cost Summary'!D18</f>
        <v>0</v>
      </c>
      <c r="D5" s="68">
        <f>'[2]Project Cost Summary'!D31</f>
        <v>20</v>
      </c>
      <c r="E5" s="68">
        <f>'[2]Project Cost Summary'!D44</f>
        <v>20</v>
      </c>
      <c r="F5" s="68">
        <f>'[2]Project Cost Summary'!D57</f>
        <v>61.773000000000003</v>
      </c>
      <c r="G5" s="68">
        <f>'[2]Project Cost Summary'!D70</f>
        <v>40</v>
      </c>
      <c r="H5" s="68">
        <f>'[2]Project Cost Summary'!D83</f>
        <v>0</v>
      </c>
      <c r="I5" s="48">
        <f>SUM(C5:H5)</f>
        <v>141.773</v>
      </c>
      <c r="J5" s="59"/>
    </row>
    <row r="6" spans="1:10">
      <c r="A6" s="82"/>
      <c r="B6" t="s">
        <v>42</v>
      </c>
      <c r="C6" s="68">
        <f>'[2]Project Cost Summary'!E18</f>
        <v>336.74119000000002</v>
      </c>
      <c r="D6" s="68">
        <f>'[2]Project Cost Summary'!E31</f>
        <v>1434.85943</v>
      </c>
      <c r="E6" s="68">
        <f>'[2]Project Cost Summary'!E44</f>
        <v>1517.6972900000001</v>
      </c>
      <c r="F6" s="68">
        <f>'[2]Project Cost Summary'!E57</f>
        <v>1029.66192</v>
      </c>
      <c r="G6" s="68">
        <f>'[2]Project Cost Summary'!E70</f>
        <v>750.81685000000004</v>
      </c>
      <c r="H6" s="68">
        <f>'[2]Project Cost Summary'!E83</f>
        <v>0</v>
      </c>
      <c r="I6" s="48">
        <f>SUM(C6:H6)</f>
        <v>5069.7766799999999</v>
      </c>
      <c r="J6" s="59"/>
    </row>
    <row r="7" spans="1:10">
      <c r="A7" s="81"/>
      <c r="B7" t="s">
        <v>41</v>
      </c>
      <c r="C7" s="68">
        <f>'[2]Project Cost Summary'!F18</f>
        <v>0</v>
      </c>
      <c r="D7" s="68">
        <f>'[2]Project Cost Summary'!F31</f>
        <v>0</v>
      </c>
      <c r="E7" s="68">
        <f>'[2]Project Cost Summary'!F44</f>
        <v>0</v>
      </c>
      <c r="F7" s="68">
        <f>'[2]Project Cost Summary'!F57</f>
        <v>0</v>
      </c>
      <c r="G7" s="68">
        <f>'[2]Project Cost Summary'!F70</f>
        <v>0</v>
      </c>
      <c r="H7" s="68">
        <f>'[2]Project Cost Summary'!F83</f>
        <v>0</v>
      </c>
      <c r="I7" s="48">
        <f>SUM(C7:H7)</f>
        <v>0</v>
      </c>
      <c r="J7" s="59"/>
    </row>
    <row r="8" spans="1:10">
      <c r="A8" s="81"/>
      <c r="B8" t="s">
        <v>40</v>
      </c>
      <c r="C8" s="68">
        <f>'[2]Project Cost Summary'!G18</f>
        <v>0</v>
      </c>
      <c r="D8" s="68">
        <f>'[2]Project Cost Summary'!G31</f>
        <v>0</v>
      </c>
      <c r="E8" s="68">
        <f>'[2]Project Cost Summary'!G44</f>
        <v>0</v>
      </c>
      <c r="F8" s="68">
        <f>'[2]Project Cost Summary'!G57</f>
        <v>0</v>
      </c>
      <c r="G8" s="68">
        <f>'[2]Project Cost Summary'!G70</f>
        <v>0</v>
      </c>
      <c r="H8" s="68">
        <f>'[2]Project Cost Summary'!G83</f>
        <v>0</v>
      </c>
      <c r="I8" s="48">
        <f>SUM(C8:H8)</f>
        <v>0</v>
      </c>
    </row>
    <row r="9" spans="1:10">
      <c r="A9" s="82"/>
      <c r="B9" t="s">
        <v>39</v>
      </c>
      <c r="C9" s="68">
        <f>'[2]Project Cost Summary'!H18</f>
        <v>0</v>
      </c>
      <c r="D9" s="68">
        <f>'[2]Project Cost Summary'!H31</f>
        <v>10.5</v>
      </c>
      <c r="E9" s="68">
        <f>'[2]Project Cost Summary'!H44</f>
        <v>10</v>
      </c>
      <c r="F9" s="68">
        <f>'[2]Project Cost Summary'!H57</f>
        <v>18</v>
      </c>
      <c r="G9" s="68">
        <f>'[2]Project Cost Summary'!H70</f>
        <v>7</v>
      </c>
      <c r="H9" s="68">
        <f>'[2]Project Cost Summary'!H83</f>
        <v>0</v>
      </c>
      <c r="I9" s="48">
        <f>SUM(C9:H9)</f>
        <v>45.5</v>
      </c>
      <c r="J9" s="59"/>
    </row>
    <row r="10" spans="1:10">
      <c r="A10" t="s">
        <v>38</v>
      </c>
      <c r="C10" s="68">
        <f>'[2]Project Cost Summary'!I18+'[2]Project Cost Summary'!J18</f>
        <v>0</v>
      </c>
      <c r="D10" s="68">
        <f>'[2]Project Cost Summary'!I31+'[2]Project Cost Summary'!J31</f>
        <v>0</v>
      </c>
      <c r="E10" s="68">
        <f>'[2]Project Cost Summary'!I44+'[2]Project Cost Summary'!J44</f>
        <v>0</v>
      </c>
      <c r="F10" s="68">
        <f>'[2]Project Cost Summary'!I57+'[2]Project Cost Summary'!J57</f>
        <v>0</v>
      </c>
      <c r="G10" s="68">
        <f>'[2]Project Cost Summary'!I70+'[2]Project Cost Summary'!J70</f>
        <v>0</v>
      </c>
      <c r="H10" s="68">
        <f>'[2]Project Cost Summary'!J83+'[2]Project Cost Summary'!K83</f>
        <v>0</v>
      </c>
      <c r="I10" s="48">
        <f>SUM(C10:H10)</f>
        <v>0</v>
      </c>
      <c r="J10" s="59"/>
    </row>
    <row r="11" spans="1:10">
      <c r="A11" s="84"/>
      <c r="B11" s="58" t="s">
        <v>37</v>
      </c>
      <c r="C11" s="68">
        <f>'[2]Project Cost Summary'!K18</f>
        <v>0</v>
      </c>
      <c r="D11" s="68">
        <f>'[2]Project Cost Summary'!K31</f>
        <v>0</v>
      </c>
      <c r="E11" s="68">
        <f>'[2]Project Cost Summary'!K44</f>
        <v>0</v>
      </c>
      <c r="F11" s="68">
        <f>'[2]Project Cost Summary'!K57</f>
        <v>0</v>
      </c>
      <c r="G11" s="68">
        <f>'[2]Project Cost Summary'!K70</f>
        <v>0</v>
      </c>
      <c r="H11" s="68">
        <f>'[2]Project Cost Summary'!K83</f>
        <v>0</v>
      </c>
      <c r="I11" s="48">
        <f>SUM(C11:H11)</f>
        <v>0</v>
      </c>
      <c r="J11" s="59"/>
    </row>
    <row r="12" spans="1:10">
      <c r="A12" s="82"/>
      <c r="B12" t="s">
        <v>35</v>
      </c>
      <c r="C12" s="68">
        <f>'[2]Project Cost Summary'!L18</f>
        <v>0</v>
      </c>
      <c r="D12" s="68">
        <f>'[2]Project Cost Summary'!L31</f>
        <v>0</v>
      </c>
      <c r="E12" s="68">
        <f>'[2]Project Cost Summary'!L44</f>
        <v>0</v>
      </c>
      <c r="F12" s="68">
        <f>'[2]Project Cost Summary'!L57</f>
        <v>0</v>
      </c>
      <c r="G12" s="68">
        <f>'[2]Project Cost Summary'!L70</f>
        <v>0</v>
      </c>
      <c r="H12" s="68">
        <f>'[2]Project Cost Summary'!L83</f>
        <v>0</v>
      </c>
      <c r="I12" s="48">
        <f>SUM(C12:H12)</f>
        <v>0</v>
      </c>
      <c r="J12" s="59"/>
    </row>
    <row r="13" spans="1:10">
      <c r="B13" s="55" t="s">
        <v>33</v>
      </c>
      <c r="C13" s="48">
        <f>SUM(C4:C12)</f>
        <v>400.79962</v>
      </c>
      <c r="D13" s="48">
        <f>SUM(D4:D12)</f>
        <v>1774.6415500000001</v>
      </c>
      <c r="E13" s="48">
        <f>SUM(E4:E12)</f>
        <v>1788.91732</v>
      </c>
      <c r="F13" s="48">
        <f>SUM(F4:F12)</f>
        <v>1373.6759500000001</v>
      </c>
      <c r="G13" s="48">
        <f>SUM(G4:G12)</f>
        <v>966.97115000000008</v>
      </c>
      <c r="H13" s="48">
        <f>SUM(H4:H12)</f>
        <v>0</v>
      </c>
      <c r="I13" s="48">
        <f>SUM(C13:H13)</f>
        <v>6305.0055900000007</v>
      </c>
      <c r="J13" s="54"/>
    </row>
    <row r="14" spans="1:10">
      <c r="B14" s="55"/>
      <c r="C14" s="55"/>
      <c r="D14" s="49"/>
      <c r="E14" s="49"/>
      <c r="F14" s="49"/>
      <c r="G14" s="49"/>
      <c r="H14" s="49"/>
      <c r="I14" s="49"/>
      <c r="J14" s="54"/>
    </row>
    <row r="15" spans="1:10" ht="25.5">
      <c r="A15" s="83" t="s">
        <v>60</v>
      </c>
      <c r="B15" s="69" t="s">
        <v>59</v>
      </c>
      <c r="C15" s="69"/>
      <c r="D15" s="60"/>
      <c r="E15" s="60"/>
      <c r="F15" s="60"/>
      <c r="G15" s="60"/>
      <c r="H15" s="60"/>
      <c r="I15" s="60"/>
      <c r="J15" s="59"/>
    </row>
    <row r="16" spans="1:10">
      <c r="A16" s="82"/>
      <c r="B16" t="s">
        <v>44</v>
      </c>
      <c r="C16" s="68">
        <f>'[2]Project Cost Summary'!C22</f>
        <v>0</v>
      </c>
      <c r="D16" s="68">
        <f>'[2]Project Cost Summary'!C35</f>
        <v>0</v>
      </c>
      <c r="E16" s="68">
        <f>'[2]Project Cost Summary'!C48</f>
        <v>0</v>
      </c>
      <c r="F16" s="68">
        <f>'[2]Project Cost Summary'!C61</f>
        <v>0</v>
      </c>
      <c r="G16" s="68">
        <f>'[2]Project Cost Summary'!C74</f>
        <v>0</v>
      </c>
      <c r="H16" s="68">
        <f>'[2]Project Cost Summary'!C87</f>
        <v>0</v>
      </c>
      <c r="I16" s="48">
        <f>SUM(C16:H16)</f>
        <v>0</v>
      </c>
      <c r="J16" s="59"/>
    </row>
    <row r="17" spans="1:10">
      <c r="A17" s="81"/>
      <c r="B17" t="s">
        <v>43</v>
      </c>
      <c r="C17" s="68">
        <f>'[2]Project Cost Summary'!D22</f>
        <v>0</v>
      </c>
      <c r="D17" s="68">
        <f>'[2]Project Cost Summary'!D35</f>
        <v>0</v>
      </c>
      <c r="E17" s="68">
        <f>'[2]Project Cost Summary'!D48</f>
        <v>0</v>
      </c>
      <c r="F17" s="68">
        <f>'[2]Project Cost Summary'!D61</f>
        <v>0</v>
      </c>
      <c r="G17" s="68">
        <f>'[2]Project Cost Summary'!D74</f>
        <v>0</v>
      </c>
      <c r="H17" s="68">
        <f>'[2]Project Cost Summary'!D87</f>
        <v>0</v>
      </c>
      <c r="I17" s="48">
        <f>SUM(C17:H17)</f>
        <v>0</v>
      </c>
      <c r="J17" s="59"/>
    </row>
    <row r="18" spans="1:10">
      <c r="A18" s="82"/>
      <c r="B18" t="s">
        <v>42</v>
      </c>
      <c r="C18" s="68">
        <f>'[2]Project Cost Summary'!E22</f>
        <v>0</v>
      </c>
      <c r="D18" s="68">
        <f>'[2]Project Cost Summary'!E35</f>
        <v>0</v>
      </c>
      <c r="E18" s="68">
        <f>'[2]Project Cost Summary'!E48</f>
        <v>0</v>
      </c>
      <c r="F18" s="68">
        <f>'[2]Project Cost Summary'!E61</f>
        <v>0</v>
      </c>
      <c r="G18" s="68">
        <f>'[2]Project Cost Summary'!E74</f>
        <v>0</v>
      </c>
      <c r="H18" s="68">
        <f>'[2]Project Cost Summary'!E87</f>
        <v>0</v>
      </c>
      <c r="I18" s="48">
        <f>SUM(C18:H18)</f>
        <v>0</v>
      </c>
      <c r="J18" s="59"/>
    </row>
    <row r="19" spans="1:10">
      <c r="A19" s="82"/>
      <c r="B19" t="s">
        <v>41</v>
      </c>
      <c r="C19" s="68">
        <f>'[2]Project Cost Summary'!F22</f>
        <v>0</v>
      </c>
      <c r="D19" s="68">
        <f>'[2]Project Cost Summary'!F35</f>
        <v>0</v>
      </c>
      <c r="E19" s="68">
        <f>'[2]Project Cost Summary'!F48</f>
        <v>0</v>
      </c>
      <c r="F19" s="68">
        <f>'[2]Project Cost Summary'!F61</f>
        <v>0</v>
      </c>
      <c r="G19" s="68">
        <f>'[2]Project Cost Summary'!F74</f>
        <v>0</v>
      </c>
      <c r="H19" s="68">
        <f>'[2]Project Cost Summary'!F87</f>
        <v>0</v>
      </c>
      <c r="I19" s="48">
        <f>SUM(C19:H19)</f>
        <v>0</v>
      </c>
      <c r="J19" s="59"/>
    </row>
    <row r="20" spans="1:10">
      <c r="A20" s="82"/>
      <c r="B20" t="s">
        <v>40</v>
      </c>
      <c r="C20" s="68">
        <f>'[2]Project Cost Summary'!G22</f>
        <v>0</v>
      </c>
      <c r="D20" s="68">
        <f>'[2]Project Cost Summary'!G35</f>
        <v>0</v>
      </c>
      <c r="E20" s="68">
        <f>'[2]Project Cost Summary'!G48</f>
        <v>0</v>
      </c>
      <c r="F20" s="68">
        <f>'[2]Project Cost Summary'!G61</f>
        <v>0</v>
      </c>
      <c r="G20" s="68">
        <f>'[2]Project Cost Summary'!G74</f>
        <v>0</v>
      </c>
      <c r="H20" s="68">
        <f>'[2]Project Cost Summary'!G87</f>
        <v>0</v>
      </c>
      <c r="I20" s="48">
        <f>SUM(C20:H20)</f>
        <v>0</v>
      </c>
      <c r="J20" s="59"/>
    </row>
    <row r="21" spans="1:10">
      <c r="A21" s="82"/>
      <c r="B21" t="s">
        <v>39</v>
      </c>
      <c r="C21" s="68">
        <f>'[2]Project Cost Summary'!H22</f>
        <v>0</v>
      </c>
      <c r="D21" s="68">
        <f>'[2]Project Cost Summary'!H35</f>
        <v>0</v>
      </c>
      <c r="E21" s="68">
        <f>'[2]Project Cost Summary'!H48</f>
        <v>0</v>
      </c>
      <c r="F21" s="68">
        <f>'[2]Project Cost Summary'!H61</f>
        <v>0</v>
      </c>
      <c r="G21" s="68">
        <f>'[2]Project Cost Summary'!H74</f>
        <v>0</v>
      </c>
      <c r="H21" s="68">
        <f>'[2]Project Cost Summary'!H87</f>
        <v>0</v>
      </c>
      <c r="I21" s="48">
        <f>SUM(C21:H21)</f>
        <v>0</v>
      </c>
      <c r="J21" s="59"/>
    </row>
    <row r="22" spans="1:10">
      <c r="A22" t="s">
        <v>38</v>
      </c>
      <c r="C22" s="68">
        <f>'[2]Project Cost Summary'!I22+'[2]Project Cost Summary'!J22</f>
        <v>0</v>
      </c>
      <c r="D22" s="68">
        <f>'[2]Project Cost Summary'!I35+'[2]Project Cost Summary'!J35</f>
        <v>0</v>
      </c>
      <c r="E22" s="68">
        <f>'[2]Project Cost Summary'!I48+'[2]Project Cost Summary'!J48</f>
        <v>0</v>
      </c>
      <c r="F22" s="68">
        <f>'[2]Project Cost Summary'!I61+'[2]Project Cost Summary'!J61</f>
        <v>0</v>
      </c>
      <c r="G22" s="68">
        <f>'[2]Project Cost Summary'!I74+'[2]Project Cost Summary'!J74</f>
        <v>0</v>
      </c>
      <c r="H22" s="68">
        <f>'[2]Project Cost Summary'!I87+'[2]Project Cost Summary'!K87</f>
        <v>0</v>
      </c>
      <c r="I22" s="48">
        <f>SUM(C22:H22)</f>
        <v>0</v>
      </c>
      <c r="J22" s="59"/>
    </row>
    <row r="23" spans="1:10">
      <c r="A23" s="81"/>
      <c r="B23" s="58" t="s">
        <v>37</v>
      </c>
      <c r="C23" s="68">
        <f>'[2]Project Cost Summary'!K22</f>
        <v>0</v>
      </c>
      <c r="D23" s="68">
        <f>'[2]Project Cost Summary'!K35</f>
        <v>0</v>
      </c>
      <c r="E23" s="68">
        <f>'[2]Project Cost Summary'!K48</f>
        <v>0</v>
      </c>
      <c r="F23" s="68">
        <f>'[2]Project Cost Summary'!K61</f>
        <v>0</v>
      </c>
      <c r="G23" s="68">
        <f>'[2]Project Cost Summary'!K74</f>
        <v>0</v>
      </c>
      <c r="H23" s="68">
        <f>'[2]Project Cost Summary'!K87</f>
        <v>0</v>
      </c>
      <c r="I23" s="48">
        <f>SUM(C23:H23)</f>
        <v>0</v>
      </c>
      <c r="J23" s="59"/>
    </row>
    <row r="24" spans="1:10">
      <c r="A24" s="81"/>
      <c r="B24" t="s">
        <v>35</v>
      </c>
      <c r="C24" s="68">
        <f>'[2]Project Cost Summary'!L22</f>
        <v>0</v>
      </c>
      <c r="D24" s="68">
        <f>'[2]Project Cost Summary'!L35</f>
        <v>0</v>
      </c>
      <c r="E24" s="68">
        <f>'[2]Project Cost Summary'!L48</f>
        <v>0</v>
      </c>
      <c r="F24" s="68">
        <f>'[2]Project Cost Summary'!L61</f>
        <v>0</v>
      </c>
      <c r="G24" s="68">
        <f>'[2]Project Cost Summary'!L74</f>
        <v>0</v>
      </c>
      <c r="H24" s="68">
        <f>'[2]Project Cost Summary'!L87</f>
        <v>0</v>
      </c>
      <c r="I24" s="48">
        <f>SUM(C24:H24)</f>
        <v>0</v>
      </c>
      <c r="J24" s="59"/>
    </row>
    <row r="25" spans="1:10">
      <c r="A25" s="82"/>
      <c r="B25" s="55" t="s">
        <v>33</v>
      </c>
      <c r="C25" s="48">
        <f>SUM(C16:C24)</f>
        <v>0</v>
      </c>
      <c r="D25" s="48">
        <f>SUM(D16:D24)</f>
        <v>0</v>
      </c>
      <c r="E25" s="48">
        <f>SUM(E16:E24)</f>
        <v>0</v>
      </c>
      <c r="F25" s="48">
        <f>SUM(F16:F24)</f>
        <v>0</v>
      </c>
      <c r="G25" s="48">
        <f>SUM(G16:G24)</f>
        <v>0</v>
      </c>
      <c r="H25" s="48">
        <f>SUM(H16:H24)</f>
        <v>0</v>
      </c>
      <c r="I25" s="48">
        <f>SUM(C25:G25)</f>
        <v>0</v>
      </c>
      <c r="J25" s="54"/>
    </row>
    <row r="26" spans="1:10">
      <c r="A26" s="82"/>
      <c r="B26" s="55"/>
      <c r="C26" s="55"/>
      <c r="D26" s="49"/>
      <c r="E26" s="49"/>
      <c r="F26" s="49"/>
      <c r="G26" s="49"/>
      <c r="H26" s="49"/>
      <c r="I26" s="49"/>
      <c r="J26" s="54"/>
    </row>
    <row r="27" spans="1:10" ht="38.25">
      <c r="A27" s="83" t="s">
        <v>58</v>
      </c>
      <c r="B27" s="69" t="s">
        <v>57</v>
      </c>
      <c r="C27" s="69"/>
      <c r="D27" s="60"/>
      <c r="E27" s="60"/>
      <c r="F27" s="60"/>
      <c r="G27" s="60"/>
      <c r="H27" s="60"/>
      <c r="I27" s="60"/>
      <c r="J27" s="59"/>
    </row>
    <row r="28" spans="1:10">
      <c r="A28" s="82"/>
      <c r="B28" t="s">
        <v>44</v>
      </c>
      <c r="C28" s="68">
        <f>'[2]Project Cost Summary'!C23</f>
        <v>0</v>
      </c>
      <c r="D28" s="68">
        <f>'[2]Project Cost Summary'!C36</f>
        <v>0</v>
      </c>
      <c r="E28" s="68">
        <f>'[2]Project Cost Summary'!C49</f>
        <v>0</v>
      </c>
      <c r="F28" s="68">
        <f>'[2]Project Cost Summary'!C62</f>
        <v>0</v>
      </c>
      <c r="G28" s="68">
        <f>'[2]Project Cost Summary'!C75</f>
        <v>0</v>
      </c>
      <c r="H28" s="68">
        <f>'[2]Project Cost Summary'!C88</f>
        <v>0</v>
      </c>
      <c r="I28" s="48">
        <f>SUM(C28:H28)</f>
        <v>0</v>
      </c>
      <c r="J28" s="59"/>
    </row>
    <row r="29" spans="1:10">
      <c r="B29" t="s">
        <v>43</v>
      </c>
      <c r="C29" s="68">
        <f>'[2]Project Cost Summary'!D23</f>
        <v>0</v>
      </c>
      <c r="D29" s="68">
        <f>'[2]Project Cost Summary'!D36</f>
        <v>0</v>
      </c>
      <c r="E29" s="68">
        <f>'[2]Project Cost Summary'!D49</f>
        <v>0</v>
      </c>
      <c r="F29" s="68">
        <f>'[2]Project Cost Summary'!D62</f>
        <v>0</v>
      </c>
      <c r="G29" s="68">
        <f>'[2]Project Cost Summary'!D75</f>
        <v>0</v>
      </c>
      <c r="H29" s="68">
        <f>'[2]Project Cost Summary'!D88</f>
        <v>0</v>
      </c>
      <c r="I29" s="48">
        <f>SUM(C29:H29)</f>
        <v>0</v>
      </c>
      <c r="J29" s="59"/>
    </row>
    <row r="30" spans="1:10">
      <c r="B30" t="s">
        <v>42</v>
      </c>
      <c r="C30" s="68">
        <f>'[2]Project Cost Summary'!E23</f>
        <v>0</v>
      </c>
      <c r="D30" s="68">
        <f>'[2]Project Cost Summary'!E36</f>
        <v>0</v>
      </c>
      <c r="E30" s="68">
        <f>'[2]Project Cost Summary'!E49</f>
        <v>0</v>
      </c>
      <c r="F30" s="68">
        <f>'[2]Project Cost Summary'!E62</f>
        <v>0</v>
      </c>
      <c r="G30" s="68">
        <f>'[2]Project Cost Summary'!E75</f>
        <v>0</v>
      </c>
      <c r="H30" s="68">
        <f>'[2]Project Cost Summary'!E88</f>
        <v>0</v>
      </c>
      <c r="I30" s="48">
        <f>SUM(C30:H30)</f>
        <v>0</v>
      </c>
      <c r="J30" s="59"/>
    </row>
    <row r="31" spans="1:10">
      <c r="B31" t="s">
        <v>41</v>
      </c>
      <c r="C31" s="68">
        <f>'[2]Project Cost Summary'!F23</f>
        <v>0</v>
      </c>
      <c r="D31" s="68">
        <f>'[2]Project Cost Summary'!F36</f>
        <v>0</v>
      </c>
      <c r="E31" s="68">
        <f>'[2]Project Cost Summary'!F49</f>
        <v>0</v>
      </c>
      <c r="F31" s="68">
        <f>'[2]Project Cost Summary'!F62</f>
        <v>0</v>
      </c>
      <c r="G31" s="68">
        <f>'[2]Project Cost Summary'!F75</f>
        <v>0</v>
      </c>
      <c r="H31" s="68">
        <f>'[2]Project Cost Summary'!E88</f>
        <v>0</v>
      </c>
      <c r="I31" s="48">
        <f>SUM(C31:H31)</f>
        <v>0</v>
      </c>
      <c r="J31" s="59"/>
    </row>
    <row r="32" spans="1:10">
      <c r="B32" t="s">
        <v>40</v>
      </c>
      <c r="C32" s="68">
        <f>'[2]Project Cost Summary'!G23</f>
        <v>0</v>
      </c>
      <c r="D32" s="68">
        <f>'[2]Project Cost Summary'!G36</f>
        <v>0</v>
      </c>
      <c r="E32" s="68">
        <f>'[2]Project Cost Summary'!G49</f>
        <v>0</v>
      </c>
      <c r="F32" s="68">
        <f>'[2]Project Cost Summary'!G62</f>
        <v>0</v>
      </c>
      <c r="G32" s="68">
        <f>'[2]Project Cost Summary'!G75</f>
        <v>0</v>
      </c>
      <c r="H32" s="68">
        <f>'[2]Project Cost Summary'!F88</f>
        <v>0</v>
      </c>
      <c r="I32" s="48">
        <f>SUM(C32:H32)</f>
        <v>0</v>
      </c>
      <c r="J32" s="59"/>
    </row>
    <row r="33" spans="1:10">
      <c r="B33" t="s">
        <v>39</v>
      </c>
      <c r="C33" s="68">
        <f>'[2]Project Cost Summary'!H23</f>
        <v>0</v>
      </c>
      <c r="D33" s="68">
        <f>'[2]Project Cost Summary'!H36</f>
        <v>0</v>
      </c>
      <c r="E33" s="68">
        <f>'[2]Project Cost Summary'!H49</f>
        <v>0</v>
      </c>
      <c r="F33" s="68">
        <f>'[2]Project Cost Summary'!H62</f>
        <v>0</v>
      </c>
      <c r="G33" s="68">
        <f>'[2]Project Cost Summary'!H75</f>
        <v>0</v>
      </c>
      <c r="H33" s="68">
        <f>'[2]Project Cost Summary'!G88</f>
        <v>0</v>
      </c>
      <c r="I33" s="48">
        <f>SUM(C33:H33)</f>
        <v>0</v>
      </c>
      <c r="J33" s="59"/>
    </row>
    <row r="34" spans="1:10">
      <c r="A34" t="s">
        <v>38</v>
      </c>
      <c r="C34" s="68">
        <f>'[2]Project Cost Summary'!I23+'[2]Project Cost Summary'!J23</f>
        <v>0</v>
      </c>
      <c r="D34" s="68">
        <f>'[2]Project Cost Summary'!I36+'[2]Project Cost Summary'!J36</f>
        <v>0</v>
      </c>
      <c r="E34" s="68">
        <f>'[2]Project Cost Summary'!I49+'[2]Project Cost Summary'!J49</f>
        <v>0</v>
      </c>
      <c r="F34" s="68">
        <f>'[2]Project Cost Summary'!I62+'[2]Project Cost Summary'!J62</f>
        <v>0</v>
      </c>
      <c r="G34" s="68">
        <f>'[2]Project Cost Summary'!I75</f>
        <v>0</v>
      </c>
      <c r="H34" s="68">
        <f>'[2]Project Cost Summary'!I88+'[2]Project Cost Summary'!J88</f>
        <v>0</v>
      </c>
      <c r="I34" s="48">
        <f>SUM(C34:H34)</f>
        <v>0</v>
      </c>
      <c r="J34" s="59"/>
    </row>
    <row r="35" spans="1:10">
      <c r="B35" s="58" t="s">
        <v>37</v>
      </c>
      <c r="C35" s="68">
        <f>'[2]Project Cost Summary'!K23</f>
        <v>0</v>
      </c>
      <c r="D35" s="68">
        <f>'[2]Project Cost Summary'!K36</f>
        <v>0</v>
      </c>
      <c r="E35" s="68">
        <f>'[2]Project Cost Summary'!K49</f>
        <v>0</v>
      </c>
      <c r="F35" s="68">
        <f>'[2]Project Cost Summary'!K62</f>
        <v>0</v>
      </c>
      <c r="G35" s="68">
        <f>'[2]Project Cost Summary'!K75</f>
        <v>0</v>
      </c>
      <c r="H35" s="68">
        <f>'[2]Project Cost Summary'!K88</f>
        <v>0</v>
      </c>
      <c r="I35" s="48">
        <f>SUM(C35:H35)</f>
        <v>0</v>
      </c>
      <c r="J35" s="59"/>
    </row>
    <row r="36" spans="1:10">
      <c r="B36" t="s">
        <v>35</v>
      </c>
      <c r="C36" s="68">
        <f>'[2]Project Cost Summary'!L23</f>
        <v>0</v>
      </c>
      <c r="D36" s="68">
        <f>'[2]Project Cost Summary'!L36</f>
        <v>0</v>
      </c>
      <c r="E36" s="68">
        <f>'[2]Project Cost Summary'!L49</f>
        <v>0</v>
      </c>
      <c r="F36" s="68">
        <f>'[2]Project Cost Summary'!L62</f>
        <v>0</v>
      </c>
      <c r="G36" s="68">
        <f>'[2]Project Cost Summary'!L75</f>
        <v>0</v>
      </c>
      <c r="H36" s="68">
        <f>'[2]Project Cost Summary'!L88</f>
        <v>0</v>
      </c>
      <c r="I36" s="48">
        <f>SUM(C36:H36)</f>
        <v>0</v>
      </c>
      <c r="J36" s="59"/>
    </row>
    <row r="37" spans="1:10">
      <c r="B37" s="55" t="s">
        <v>33</v>
      </c>
      <c r="C37" s="48">
        <f>SUM(C28:C36)</f>
        <v>0</v>
      </c>
      <c r="D37" s="48">
        <f>SUM(D28:D36)</f>
        <v>0</v>
      </c>
      <c r="E37" s="48">
        <f>SUM(E28:E36)</f>
        <v>0</v>
      </c>
      <c r="F37" s="48">
        <f>SUM(F28:F36)</f>
        <v>0</v>
      </c>
      <c r="G37" s="48">
        <f>SUM(G28:G36)</f>
        <v>0</v>
      </c>
      <c r="H37" s="48">
        <f>SUM(H28:H36)</f>
        <v>0</v>
      </c>
      <c r="I37" s="48">
        <f>SUM(I28:I36)</f>
        <v>0</v>
      </c>
      <c r="J37" s="59"/>
    </row>
    <row r="38" spans="1:10">
      <c r="A38" s="81"/>
      <c r="D38" s="49"/>
      <c r="E38" s="49"/>
      <c r="F38" s="49"/>
      <c r="G38" s="49"/>
      <c r="H38" s="49"/>
      <c r="I38" s="49"/>
      <c r="J38" s="54"/>
    </row>
    <row r="39" spans="1:10">
      <c r="A39" s="63" t="s">
        <v>56</v>
      </c>
      <c r="B39" s="62"/>
      <c r="C39" s="61" t="s">
        <v>45</v>
      </c>
      <c r="D39" s="60"/>
      <c r="E39" s="60"/>
      <c r="F39" s="60"/>
      <c r="G39" s="60"/>
      <c r="H39" s="60"/>
      <c r="I39" s="60"/>
      <c r="J39" s="59"/>
    </row>
    <row r="40" spans="1:10">
      <c r="B40" t="s">
        <v>44</v>
      </c>
      <c r="C40" s="48">
        <f>C4-C16-C28</f>
        <v>64.058430000000001</v>
      </c>
      <c r="D40" s="48">
        <f>D4-D16-D28</f>
        <v>309.28212000000002</v>
      </c>
      <c r="E40" s="48">
        <f>E4-E16-E28</f>
        <v>241.22003000000001</v>
      </c>
      <c r="F40" s="48">
        <f>F4-F16-F28</f>
        <v>264.24103000000002</v>
      </c>
      <c r="G40" s="48">
        <f>G4-G16-G28</f>
        <v>169.15430000000001</v>
      </c>
      <c r="H40" s="48">
        <f>H4-H16-H28</f>
        <v>0</v>
      </c>
      <c r="I40" s="48">
        <f>I4-I16-I28</f>
        <v>1047.9559100000001</v>
      </c>
      <c r="J40" s="59"/>
    </row>
    <row r="41" spans="1:10">
      <c r="B41" t="s">
        <v>43</v>
      </c>
      <c r="C41" s="48">
        <f>C5-C17-C29</f>
        <v>0</v>
      </c>
      <c r="D41" s="48">
        <f>D5-D17-D29</f>
        <v>20</v>
      </c>
      <c r="E41" s="48">
        <f>E5-E17-E29</f>
        <v>20</v>
      </c>
      <c r="F41" s="48">
        <f>F5-F17-F29</f>
        <v>61.773000000000003</v>
      </c>
      <c r="G41" s="48">
        <f>G5-G17-G29</f>
        <v>40</v>
      </c>
      <c r="H41" s="48">
        <f>H5-H17-H29</f>
        <v>0</v>
      </c>
      <c r="I41" s="48">
        <f>I5-I17-I29</f>
        <v>141.773</v>
      </c>
      <c r="J41" s="59"/>
    </row>
    <row r="42" spans="1:10">
      <c r="B42" t="s">
        <v>42</v>
      </c>
      <c r="C42" s="48">
        <f>C6-C18-C30</f>
        <v>336.74119000000002</v>
      </c>
      <c r="D42" s="48">
        <f>D6-D18-D30</f>
        <v>1434.85943</v>
      </c>
      <c r="E42" s="48">
        <f>E6-E18-E30</f>
        <v>1517.6972900000001</v>
      </c>
      <c r="F42" s="48">
        <f>F6-F18-F30</f>
        <v>1029.66192</v>
      </c>
      <c r="G42" s="48">
        <f>G6-G18-G30</f>
        <v>750.81685000000004</v>
      </c>
      <c r="H42" s="48">
        <f>H6-H18-H30</f>
        <v>0</v>
      </c>
      <c r="I42" s="48">
        <f>I6-I18-I30</f>
        <v>5069.7766799999999</v>
      </c>
      <c r="J42" s="59"/>
    </row>
    <row r="43" spans="1:10">
      <c r="B43" t="s">
        <v>41</v>
      </c>
      <c r="C43" s="48">
        <f>C7-C19-C31</f>
        <v>0</v>
      </c>
      <c r="D43" s="48">
        <f>D7-D19-D31</f>
        <v>0</v>
      </c>
      <c r="E43" s="48">
        <f>E7-E19-E31</f>
        <v>0</v>
      </c>
      <c r="F43" s="48">
        <f>F7-F19-F31</f>
        <v>0</v>
      </c>
      <c r="G43" s="48">
        <f>G7-G19-G31</f>
        <v>0</v>
      </c>
      <c r="H43" s="48">
        <f>H7-H19-H31</f>
        <v>0</v>
      </c>
      <c r="I43" s="48">
        <f>I7-I19-I31</f>
        <v>0</v>
      </c>
      <c r="J43" s="59"/>
    </row>
    <row r="44" spans="1:10">
      <c r="B44" t="s">
        <v>40</v>
      </c>
      <c r="C44" s="48">
        <f>C8-C20-C32</f>
        <v>0</v>
      </c>
      <c r="D44" s="48">
        <f>D8-D20-D32</f>
        <v>0</v>
      </c>
      <c r="E44" s="48">
        <f>E8-E20-E32</f>
        <v>0</v>
      </c>
      <c r="F44" s="48">
        <f>F8-F20-F32</f>
        <v>0</v>
      </c>
      <c r="G44" s="48">
        <f>G8-G20-G32</f>
        <v>0</v>
      </c>
      <c r="H44" s="48">
        <f>H8-H20-H32</f>
        <v>0</v>
      </c>
      <c r="I44" s="48">
        <f>I8-I20-I32</f>
        <v>0</v>
      </c>
      <c r="J44" s="59"/>
    </row>
    <row r="45" spans="1:10">
      <c r="B45" t="s">
        <v>39</v>
      </c>
      <c r="C45" s="48">
        <f>C9-C21-C33</f>
        <v>0</v>
      </c>
      <c r="D45" s="48">
        <f>D9-D21-D33</f>
        <v>10.5</v>
      </c>
      <c r="E45" s="48">
        <f>E9-E21-E33</f>
        <v>10</v>
      </c>
      <c r="F45" s="48">
        <f>F9-F21-F33</f>
        <v>18</v>
      </c>
      <c r="G45" s="48">
        <f>G9-G21-G33</f>
        <v>7</v>
      </c>
      <c r="H45" s="48">
        <f>H9-H21-H33</f>
        <v>0</v>
      </c>
      <c r="I45" s="48">
        <f>I9-I21-I33</f>
        <v>45.5</v>
      </c>
      <c r="J45" s="59"/>
    </row>
    <row r="46" spans="1:10">
      <c r="A46" t="s">
        <v>38</v>
      </c>
      <c r="C46" s="48">
        <f>C10-C22-C34</f>
        <v>0</v>
      </c>
      <c r="D46" s="48">
        <f>D10-D22-D34</f>
        <v>0</v>
      </c>
      <c r="E46" s="48">
        <f>E10-E22-E34</f>
        <v>0</v>
      </c>
      <c r="F46" s="48">
        <f>F10-F22-F34</f>
        <v>0</v>
      </c>
      <c r="G46" s="48">
        <f>G10-G22-G34</f>
        <v>0</v>
      </c>
      <c r="H46" s="48">
        <f>H10-H22-H34</f>
        <v>0</v>
      </c>
      <c r="I46" s="48">
        <f>I10-I22-I34</f>
        <v>0</v>
      </c>
      <c r="J46" s="59"/>
    </row>
    <row r="47" spans="1:10">
      <c r="B47" s="58" t="s">
        <v>37</v>
      </c>
      <c r="C47" s="48">
        <f>C11-C23-C35</f>
        <v>0</v>
      </c>
      <c r="D47" s="48">
        <f>D11-D23-D35</f>
        <v>0</v>
      </c>
      <c r="E47" s="48">
        <f>E11-E23-E35</f>
        <v>0</v>
      </c>
      <c r="F47" s="48">
        <f>F11-F23-F35</f>
        <v>0</v>
      </c>
      <c r="G47" s="48">
        <f>G11-G23-G35</f>
        <v>0</v>
      </c>
      <c r="H47" s="48">
        <f>H11-H23-H35</f>
        <v>0</v>
      </c>
      <c r="I47" s="48">
        <f>I11-I23-I35</f>
        <v>0</v>
      </c>
      <c r="J47" s="65" t="s">
        <v>55</v>
      </c>
    </row>
    <row r="48" spans="1:10">
      <c r="B48" t="s">
        <v>35</v>
      </c>
      <c r="C48" s="48">
        <f>C12-C24-C36</f>
        <v>0</v>
      </c>
      <c r="D48" s="48">
        <f>D12-D24-D36</f>
        <v>0</v>
      </c>
      <c r="E48" s="48">
        <f>E12-E24-E36</f>
        <v>0</v>
      </c>
      <c r="F48" s="48">
        <f>F12-F24-F36</f>
        <v>0</v>
      </c>
      <c r="G48" s="48">
        <f>G12-G24-G36</f>
        <v>0</v>
      </c>
      <c r="H48" s="48">
        <f>H12-H24-H36</f>
        <v>0</v>
      </c>
      <c r="I48" s="79">
        <f>I12-I24-I36</f>
        <v>0</v>
      </c>
      <c r="J48" s="80" t="s">
        <v>54</v>
      </c>
    </row>
    <row r="49" spans="1:16">
      <c r="B49" s="55" t="s">
        <v>33</v>
      </c>
      <c r="C49" s="48">
        <f>C13-C25-C37</f>
        <v>400.79962</v>
      </c>
      <c r="D49" s="48">
        <f>D13-D25-D37</f>
        <v>1774.6415500000001</v>
      </c>
      <c r="E49" s="48">
        <f>E13-E25-E37</f>
        <v>1788.91732</v>
      </c>
      <c r="F49" s="48">
        <f>F13-F25-F37</f>
        <v>1373.6759500000001</v>
      </c>
      <c r="G49" s="48">
        <f>G13-G25-G37</f>
        <v>966.97115000000008</v>
      </c>
      <c r="H49" s="48">
        <f>H13-H25-H37</f>
        <v>0</v>
      </c>
      <c r="I49" s="79">
        <f>I13-I25-I37</f>
        <v>6305.0055900000007</v>
      </c>
      <c r="J49" s="56" t="str">
        <f>IF(I49='[2]Project Cost Summary'!M11,"OK","ERROR")</f>
        <v>OK</v>
      </c>
      <c r="K49" s="77"/>
      <c r="L49" s="77"/>
      <c r="M49" s="77"/>
      <c r="N49" s="77"/>
      <c r="O49" s="77"/>
    </row>
    <row r="50" spans="1:16">
      <c r="B50" s="55"/>
      <c r="C50" s="55"/>
      <c r="D50" s="54"/>
      <c r="E50" s="54"/>
      <c r="F50" s="54"/>
      <c r="G50" s="54"/>
      <c r="H50" s="54"/>
      <c r="I50" s="54"/>
      <c r="J50" s="73"/>
      <c r="K50" s="77"/>
      <c r="L50" s="77"/>
      <c r="M50" s="77"/>
      <c r="N50" s="77"/>
      <c r="O50" s="77"/>
    </row>
    <row r="51" spans="1:16">
      <c r="A51" s="63" t="s">
        <v>53</v>
      </c>
      <c r="B51" s="61" t="s">
        <v>52</v>
      </c>
      <c r="C51" s="60"/>
      <c r="D51" s="60"/>
      <c r="E51" s="60"/>
      <c r="F51" s="60"/>
      <c r="G51" s="60"/>
      <c r="H51" s="60"/>
      <c r="I51" s="60"/>
      <c r="J51" s="78"/>
      <c r="K51" s="77"/>
      <c r="L51" s="77"/>
      <c r="M51" s="77"/>
      <c r="N51" s="77"/>
      <c r="O51" s="77"/>
    </row>
    <row r="52" spans="1:16" ht="14.25">
      <c r="B52" t="s">
        <v>33</v>
      </c>
      <c r="C52" s="76">
        <f>'[2]Direct Benefits'!C11</f>
        <v>0</v>
      </c>
      <c r="D52" s="76">
        <f>'[2]Direct Benefits'!D11</f>
        <v>0</v>
      </c>
      <c r="E52" s="76">
        <f>'[2]Direct Benefits'!E11</f>
        <v>0</v>
      </c>
      <c r="F52" s="76">
        <f>'[2]Direct Benefits'!F11</f>
        <v>0</v>
      </c>
      <c r="G52" s="76">
        <f>'[2]Direct Benefits'!G11</f>
        <v>0</v>
      </c>
      <c r="H52" s="76">
        <f>'[2]Direct Benefits'!H11</f>
        <v>0</v>
      </c>
      <c r="I52" s="75">
        <f>SUM(C52:H52)</f>
        <v>0</v>
      </c>
      <c r="J52" s="74"/>
      <c r="K52" s="72"/>
      <c r="L52" s="72"/>
      <c r="M52" s="72"/>
      <c r="N52" s="72"/>
      <c r="O52" s="72"/>
      <c r="P52" s="71"/>
    </row>
    <row r="53" spans="1:16">
      <c r="D53" s="49"/>
      <c r="E53" s="49"/>
      <c r="F53" s="49"/>
      <c r="G53" s="49"/>
      <c r="H53" s="49"/>
      <c r="I53" s="49"/>
      <c r="J53" s="73"/>
      <c r="K53" s="72"/>
      <c r="L53" s="72"/>
      <c r="M53" s="72"/>
      <c r="N53" s="72"/>
      <c r="O53" s="72"/>
      <c r="P53" s="71"/>
    </row>
    <row r="54" spans="1:16">
      <c r="D54" s="49"/>
      <c r="E54" s="49"/>
      <c r="F54" s="49"/>
      <c r="G54" s="49"/>
      <c r="H54" s="49"/>
      <c r="I54" s="49"/>
      <c r="J54" s="59"/>
      <c r="K54" s="71"/>
      <c r="L54" s="71"/>
      <c r="M54" s="71"/>
      <c r="N54" s="71"/>
      <c r="O54" s="71"/>
      <c r="P54" s="71"/>
    </row>
    <row r="55" spans="1:16">
      <c r="D55" s="49"/>
      <c r="E55" s="49"/>
      <c r="F55" s="49"/>
      <c r="G55" s="49"/>
      <c r="H55" s="49"/>
      <c r="I55" s="49"/>
      <c r="J55" s="59"/>
      <c r="K55" s="71"/>
      <c r="L55" s="71"/>
      <c r="M55" s="71"/>
      <c r="N55" s="71"/>
      <c r="O55" s="71"/>
      <c r="P55" s="71"/>
    </row>
    <row r="56" spans="1:16">
      <c r="A56" s="63" t="s">
        <v>51</v>
      </c>
      <c r="B56" s="63"/>
      <c r="C56" s="70"/>
      <c r="D56" s="69" t="s">
        <v>50</v>
      </c>
      <c r="E56" s="60"/>
      <c r="F56" s="60"/>
      <c r="G56" s="60"/>
      <c r="H56" s="60"/>
      <c r="I56" s="60"/>
      <c r="J56" s="59"/>
    </row>
    <row r="57" spans="1:16">
      <c r="B57" t="s">
        <v>44</v>
      </c>
      <c r="C57" s="68">
        <f>'[2]Project Cost Summary'!C25</f>
        <v>6.4058430000000008</v>
      </c>
      <c r="D57" s="68">
        <f>'[2]Project Cost Summary'!C38</f>
        <v>30.928212000000002</v>
      </c>
      <c r="E57" s="68">
        <f>'[2]Project Cost Summary'!C51</f>
        <v>24.122003000000003</v>
      </c>
      <c r="F57" s="68">
        <f>'[2]Project Cost Summary'!C64</f>
        <v>26.424103000000002</v>
      </c>
      <c r="G57" s="68">
        <f>'[2]Project Cost Summary'!C77</f>
        <v>16.915430000000001</v>
      </c>
      <c r="H57" s="68">
        <f>'[2]Project Cost Summary'!C90</f>
        <v>0</v>
      </c>
      <c r="I57" s="48">
        <f>SUM(C57:H57)</f>
        <v>104.79559100000002</v>
      </c>
      <c r="J57" s="59"/>
    </row>
    <row r="58" spans="1:16">
      <c r="B58" t="s">
        <v>43</v>
      </c>
      <c r="C58" s="68">
        <f>'[2]Project Cost Summary'!D25</f>
        <v>0</v>
      </c>
      <c r="D58" s="68">
        <f>'[2]Project Cost Summary'!D38</f>
        <v>2</v>
      </c>
      <c r="E58" s="68">
        <f>'[2]Project Cost Summary'!D51</f>
        <v>2</v>
      </c>
      <c r="F58" s="68">
        <f>'[2]Project Cost Summary'!D64</f>
        <v>6.1773000000000007</v>
      </c>
      <c r="G58" s="68">
        <f>'[2]Project Cost Summary'!D77</f>
        <v>4</v>
      </c>
      <c r="H58" s="68">
        <f>'[2]Project Cost Summary'!D90</f>
        <v>0</v>
      </c>
      <c r="I58" s="48">
        <f>SUM(C58:H58)</f>
        <v>14.177300000000001</v>
      </c>
      <c r="J58" s="59"/>
    </row>
    <row r="59" spans="1:16">
      <c r="B59" t="s">
        <v>42</v>
      </c>
      <c r="C59" s="68">
        <f>'[2]Project Cost Summary'!E25</f>
        <v>33.674119000000005</v>
      </c>
      <c r="D59" s="68">
        <f>'[2]Project Cost Summary'!E38</f>
        <v>143.48594299999999</v>
      </c>
      <c r="E59" s="68">
        <f>'[2]Project Cost Summary'!E51</f>
        <v>151.76972900000001</v>
      </c>
      <c r="F59" s="68">
        <f>'[2]Project Cost Summary'!E64</f>
        <v>102.96619200000001</v>
      </c>
      <c r="G59" s="68">
        <f>'[2]Project Cost Summary'!E77</f>
        <v>75.081685000000007</v>
      </c>
      <c r="H59" s="68">
        <f>'[2]Project Cost Summary'!E90</f>
        <v>0</v>
      </c>
      <c r="I59" s="48">
        <f>SUM(C59:H59)</f>
        <v>506.97766799999999</v>
      </c>
      <c r="J59" s="59"/>
    </row>
    <row r="60" spans="1:16">
      <c r="B60" t="s">
        <v>41</v>
      </c>
      <c r="C60" s="68">
        <f>'[2]Project Cost Summary'!F25</f>
        <v>0</v>
      </c>
      <c r="D60" s="68">
        <f>'[2]Project Cost Summary'!F38</f>
        <v>0</v>
      </c>
      <c r="E60" s="68">
        <f>'[2]Project Cost Summary'!F51</f>
        <v>0</v>
      </c>
      <c r="F60" s="68">
        <f>'[2]Project Cost Summary'!F64</f>
        <v>0</v>
      </c>
      <c r="G60" s="68">
        <f>'[2]Project Cost Summary'!F77</f>
        <v>0</v>
      </c>
      <c r="H60" s="68">
        <f>'[2]Project Cost Summary'!F90</f>
        <v>0</v>
      </c>
      <c r="I60" s="48">
        <f>SUM(C60:H60)</f>
        <v>0</v>
      </c>
      <c r="J60" s="59"/>
    </row>
    <row r="61" spans="1:16">
      <c r="B61" t="s">
        <v>40</v>
      </c>
      <c r="C61" s="68">
        <f>'[2]Project Cost Summary'!G25</f>
        <v>0</v>
      </c>
      <c r="D61" s="68">
        <f>'[2]Project Cost Summary'!G38</f>
        <v>0</v>
      </c>
      <c r="E61" s="68">
        <f>'[2]Project Cost Summary'!G51</f>
        <v>0</v>
      </c>
      <c r="F61" s="68">
        <f>'[2]Project Cost Summary'!G64</f>
        <v>0</v>
      </c>
      <c r="G61" s="68">
        <f>'[2]Project Cost Summary'!G77</f>
        <v>0</v>
      </c>
      <c r="H61" s="68">
        <f>'[2]Project Cost Summary'!G90</f>
        <v>0</v>
      </c>
      <c r="I61" s="48">
        <f>SUM(C61:H61)</f>
        <v>0</v>
      </c>
      <c r="J61" s="59"/>
    </row>
    <row r="62" spans="1:16">
      <c r="B62" t="s">
        <v>39</v>
      </c>
      <c r="C62" s="68">
        <f>'[2]Project Cost Summary'!H25</f>
        <v>0</v>
      </c>
      <c r="D62" s="68">
        <f>'[2]Project Cost Summary'!H38</f>
        <v>1.05</v>
      </c>
      <c r="E62" s="68">
        <f>'[2]Project Cost Summary'!H51</f>
        <v>1</v>
      </c>
      <c r="F62" s="68">
        <f>'[2]Project Cost Summary'!H64</f>
        <v>1.8</v>
      </c>
      <c r="G62" s="68">
        <f>'[2]Project Cost Summary'!H77</f>
        <v>0.70000000000000007</v>
      </c>
      <c r="H62" s="68">
        <f>'[2]Project Cost Summary'!H90</f>
        <v>0</v>
      </c>
      <c r="I62" s="48">
        <f>SUM(C62:H62)</f>
        <v>4.55</v>
      </c>
      <c r="J62" s="59"/>
    </row>
    <row r="63" spans="1:16">
      <c r="A63" t="s">
        <v>38</v>
      </c>
      <c r="C63" s="68">
        <f>'[2]Project Cost Summary'!I25+'[2]Project Cost Summary'!J25</f>
        <v>0</v>
      </c>
      <c r="D63" s="68">
        <f>'[2]Project Cost Summary'!I38+'[2]Project Cost Summary'!J38</f>
        <v>0</v>
      </c>
      <c r="E63" s="68">
        <f>'[2]Project Cost Summary'!I51+'[2]Project Cost Summary'!J51</f>
        <v>0</v>
      </c>
      <c r="F63" s="68">
        <f>'[2]Project Cost Summary'!I64+'[2]Project Cost Summary'!J64</f>
        <v>0</v>
      </c>
      <c r="G63" s="68">
        <f>'[2]Project Cost Summary'!I77+'[2]Project Cost Summary'!J77</f>
        <v>0</v>
      </c>
      <c r="H63" s="68">
        <f>'[2]Project Cost Summary'!I90+'[2]Project Cost Summary'!J90</f>
        <v>0</v>
      </c>
      <c r="I63" s="48">
        <f>SUM(C63:H63)</f>
        <v>0</v>
      </c>
    </row>
    <row r="64" spans="1:16">
      <c r="B64" s="58" t="s">
        <v>37</v>
      </c>
      <c r="C64" s="68">
        <f>'[2]Project Cost Summary'!K25</f>
        <v>0</v>
      </c>
      <c r="D64" s="68">
        <f>'[2]Project Cost Summary'!K38</f>
        <v>0</v>
      </c>
      <c r="E64" s="68">
        <f>'[2]Project Cost Summary'!K51</f>
        <v>0</v>
      </c>
      <c r="F64" s="68">
        <f>'[2]Project Cost Summary'!K64</f>
        <v>0</v>
      </c>
      <c r="G64" s="68">
        <f>'[2]Project Cost Summary'!K77</f>
        <v>0</v>
      </c>
      <c r="H64" s="68">
        <f>'[2]Project Cost Summary'!K90</f>
        <v>0</v>
      </c>
      <c r="I64" s="48">
        <f>SUM(C64:H64)</f>
        <v>0</v>
      </c>
      <c r="J64" s="66" t="s">
        <v>49</v>
      </c>
    </row>
    <row r="65" spans="1:10">
      <c r="B65" t="s">
        <v>35</v>
      </c>
      <c r="C65" s="68">
        <f>'[2]Project Cost Summary'!L25</f>
        <v>0</v>
      </c>
      <c r="D65" s="68">
        <f>'[2]Project Cost Summary'!L38</f>
        <v>0</v>
      </c>
      <c r="E65" s="68">
        <f>'[2]Project Cost Summary'!L51</f>
        <v>0</v>
      </c>
      <c r="F65" s="68">
        <f>'[2]Project Cost Summary'!L64</f>
        <v>0</v>
      </c>
      <c r="G65" s="68">
        <f>'[2]Project Cost Summary'!L77</f>
        <v>0</v>
      </c>
      <c r="H65" s="68">
        <f>'[2]Project Cost Summary'!L90</f>
        <v>0</v>
      </c>
      <c r="I65" s="48">
        <f>SUM(C65:H65)</f>
        <v>0</v>
      </c>
      <c r="J65" s="67" t="str">
        <f>IF(I66&gt;=I49*0.1,"OK","ERROR")</f>
        <v>OK</v>
      </c>
    </row>
    <row r="66" spans="1:10">
      <c r="B66" s="55" t="s">
        <v>33</v>
      </c>
      <c r="C66" s="48">
        <f>SUM(C57:C65)</f>
        <v>40.079962000000009</v>
      </c>
      <c r="D66" s="48">
        <f>SUM(D57:D65)</f>
        <v>177.46415500000001</v>
      </c>
      <c r="E66" s="48">
        <f>SUM(E57:E65)</f>
        <v>178.89173200000002</v>
      </c>
      <c r="F66" s="48">
        <f>SUM(F57:F65)</f>
        <v>137.36759500000002</v>
      </c>
      <c r="G66" s="48">
        <f>SUM(G57:G65)</f>
        <v>96.697115000000011</v>
      </c>
      <c r="H66" s="48">
        <f>SUM(H57:H65)</f>
        <v>0</v>
      </c>
      <c r="I66" s="48">
        <f>SUM(C66:H66)</f>
        <v>630.50055900000018</v>
      </c>
      <c r="J66" s="66" t="s">
        <v>48</v>
      </c>
    </row>
    <row r="67" spans="1:10">
      <c r="D67" s="49"/>
      <c r="E67" s="49"/>
      <c r="F67" s="49"/>
      <c r="G67" s="49"/>
      <c r="H67" s="49"/>
      <c r="I67" s="49"/>
      <c r="J67" s="65" t="s">
        <v>47</v>
      </c>
    </row>
    <row r="68" spans="1:10">
      <c r="D68" s="49"/>
      <c r="E68" s="49"/>
      <c r="F68" s="49"/>
      <c r="G68" s="49"/>
      <c r="H68" s="49"/>
      <c r="I68" s="49"/>
      <c r="J68" s="64" t="str">
        <f>IF(I66&gt;=I52,"OK","ERROR")</f>
        <v>OK</v>
      </c>
    </row>
    <row r="69" spans="1:10">
      <c r="A69" s="63" t="s">
        <v>46</v>
      </c>
      <c r="B69" s="62"/>
      <c r="C69" s="61" t="s">
        <v>45</v>
      </c>
      <c r="D69" s="61"/>
      <c r="E69" s="60"/>
      <c r="F69" s="60"/>
      <c r="G69" s="60"/>
      <c r="H69" s="60"/>
      <c r="I69" s="60"/>
      <c r="J69" s="59"/>
    </row>
    <row r="70" spans="1:10">
      <c r="B70" t="s">
        <v>44</v>
      </c>
      <c r="C70" s="48">
        <f>C40-C57</f>
        <v>57.652586999999997</v>
      </c>
      <c r="D70" s="48">
        <f>D40-D57</f>
        <v>278.35390800000005</v>
      </c>
      <c r="E70" s="48">
        <f>E40-E57</f>
        <v>217.098027</v>
      </c>
      <c r="F70" s="48">
        <f>F40-F57</f>
        <v>237.81692700000002</v>
      </c>
      <c r="G70" s="48">
        <f>G40-G57</f>
        <v>152.23887000000002</v>
      </c>
      <c r="H70" s="48">
        <f>H40-H57</f>
        <v>0</v>
      </c>
      <c r="I70" s="48">
        <f>SUM(C70:H70)</f>
        <v>943.16031900000019</v>
      </c>
      <c r="J70" s="59"/>
    </row>
    <row r="71" spans="1:10">
      <c r="B71" t="s">
        <v>43</v>
      </c>
      <c r="C71" s="48">
        <f>C41-C58</f>
        <v>0</v>
      </c>
      <c r="D71" s="48">
        <f>D41-D58</f>
        <v>18</v>
      </c>
      <c r="E71" s="48">
        <f>E41-E58</f>
        <v>18</v>
      </c>
      <c r="F71" s="48">
        <f>F41-F58</f>
        <v>55.595700000000001</v>
      </c>
      <c r="G71" s="48">
        <f>G41-G58</f>
        <v>36</v>
      </c>
      <c r="H71" s="48">
        <f>H41-H58</f>
        <v>0</v>
      </c>
      <c r="I71" s="48">
        <f>SUM(C71:H71)</f>
        <v>127.59569999999999</v>
      </c>
      <c r="J71" s="59"/>
    </row>
    <row r="72" spans="1:10">
      <c r="B72" t="s">
        <v>42</v>
      </c>
      <c r="C72" s="48">
        <f>C42-C59</f>
        <v>303.067071</v>
      </c>
      <c r="D72" s="48">
        <f>D42-D59</f>
        <v>1291.3734870000001</v>
      </c>
      <c r="E72" s="48">
        <f>E42-E59</f>
        <v>1365.927561</v>
      </c>
      <c r="F72" s="48">
        <f>F42-F59</f>
        <v>926.69572800000003</v>
      </c>
      <c r="G72" s="48">
        <f>G42-G59</f>
        <v>675.73516500000005</v>
      </c>
      <c r="H72" s="48">
        <f>H42-H59</f>
        <v>0</v>
      </c>
      <c r="I72" s="48">
        <f>SUM(C72:H72)</f>
        <v>4562.7990119999995</v>
      </c>
      <c r="J72" s="59"/>
    </row>
    <row r="73" spans="1:10">
      <c r="B73" t="s">
        <v>41</v>
      </c>
      <c r="C73" s="48">
        <f>C43-C60</f>
        <v>0</v>
      </c>
      <c r="D73" s="48">
        <f>D43-D60</f>
        <v>0</v>
      </c>
      <c r="E73" s="48">
        <f>E43-E60</f>
        <v>0</v>
      </c>
      <c r="F73" s="48">
        <f>F43-F60</f>
        <v>0</v>
      </c>
      <c r="G73" s="48">
        <f>G43-G60</f>
        <v>0</v>
      </c>
      <c r="H73" s="48">
        <f>H43-H60</f>
        <v>0</v>
      </c>
      <c r="I73" s="48">
        <f>SUM(C73:H73)</f>
        <v>0</v>
      </c>
      <c r="J73" s="59"/>
    </row>
    <row r="74" spans="1:10">
      <c r="B74" t="s">
        <v>40</v>
      </c>
      <c r="C74" s="48">
        <f>C44-C61</f>
        <v>0</v>
      </c>
      <c r="D74" s="48">
        <f>D44-D61</f>
        <v>0</v>
      </c>
      <c r="E74" s="48">
        <f>E44-E61</f>
        <v>0</v>
      </c>
      <c r="F74" s="48">
        <f>F44-F61</f>
        <v>0</v>
      </c>
      <c r="G74" s="48">
        <f>G44-G61</f>
        <v>0</v>
      </c>
      <c r="H74" s="48">
        <f>H44-H61</f>
        <v>0</v>
      </c>
      <c r="I74" s="48">
        <f>SUM(C74:H74)</f>
        <v>0</v>
      </c>
      <c r="J74" s="59"/>
    </row>
    <row r="75" spans="1:10">
      <c r="B75" t="s">
        <v>39</v>
      </c>
      <c r="C75" s="48">
        <f>C45-C62</f>
        <v>0</v>
      </c>
      <c r="D75" s="48">
        <f>D45-D62</f>
        <v>9.4499999999999993</v>
      </c>
      <c r="E75" s="48">
        <f>E45-E62</f>
        <v>9</v>
      </c>
      <c r="F75" s="48">
        <f>F45-F62</f>
        <v>16.2</v>
      </c>
      <c r="G75" s="48">
        <f>G45-G62</f>
        <v>6.3</v>
      </c>
      <c r="H75" s="48">
        <f>H45-H62</f>
        <v>0</v>
      </c>
      <c r="I75" s="48">
        <f>SUM(C75:H75)</f>
        <v>40.949999999999996</v>
      </c>
      <c r="J75" s="59"/>
    </row>
    <row r="76" spans="1:10">
      <c r="A76" t="s">
        <v>38</v>
      </c>
      <c r="C76" s="48">
        <f>C46-C63</f>
        <v>0</v>
      </c>
      <c r="D76" s="48">
        <f>D46-D63</f>
        <v>0</v>
      </c>
      <c r="E76" s="48">
        <f>E46-E63</f>
        <v>0</v>
      </c>
      <c r="F76" s="48">
        <f>F46-F63</f>
        <v>0</v>
      </c>
      <c r="G76" s="48">
        <f>G46-G63</f>
        <v>0</v>
      </c>
      <c r="H76" s="48">
        <f>H46-H63</f>
        <v>0</v>
      </c>
      <c r="I76" s="48">
        <f>SUM(C76:H76)</f>
        <v>0</v>
      </c>
      <c r="J76" s="59"/>
    </row>
    <row r="77" spans="1:10">
      <c r="B77" s="58" t="s">
        <v>37</v>
      </c>
      <c r="C77" s="48">
        <f>C47-C64</f>
        <v>0</v>
      </c>
      <c r="D77" s="48">
        <f>D47-D64</f>
        <v>0</v>
      </c>
      <c r="E77" s="48">
        <f>E47-E64</f>
        <v>0</v>
      </c>
      <c r="F77" s="48">
        <f>F47-F64</f>
        <v>0</v>
      </c>
      <c r="G77" s="48">
        <f>G47-G64</f>
        <v>0</v>
      </c>
      <c r="H77" s="48">
        <f>H47-H64</f>
        <v>0</v>
      </c>
      <c r="I77" s="48">
        <f>SUM(C77:H77)</f>
        <v>0</v>
      </c>
      <c r="J77" s="57" t="s">
        <v>36</v>
      </c>
    </row>
    <row r="78" spans="1:10">
      <c r="B78" t="s">
        <v>35</v>
      </c>
      <c r="C78" s="48">
        <f>C48-C65</f>
        <v>0</v>
      </c>
      <c r="D78" s="48">
        <f>D48-D65</f>
        <v>0</v>
      </c>
      <c r="E78" s="48">
        <f>E48-E65</f>
        <v>0</v>
      </c>
      <c r="F78" s="48">
        <f>F48-F65</f>
        <v>0</v>
      </c>
      <c r="G78" s="48">
        <f>G48-G65</f>
        <v>0</v>
      </c>
      <c r="H78" s="48">
        <f>H48-H65</f>
        <v>0</v>
      </c>
      <c r="I78" s="48">
        <f>SUM(C78:H78)</f>
        <v>0</v>
      </c>
      <c r="J78" s="57" t="s">
        <v>34</v>
      </c>
    </row>
    <row r="79" spans="1:10">
      <c r="B79" s="55" t="s">
        <v>33</v>
      </c>
      <c r="C79" s="48">
        <f>C49-C66</f>
        <v>360.71965799999998</v>
      </c>
      <c r="D79" s="48">
        <f>D49-D66</f>
        <v>1597.1773950000002</v>
      </c>
      <c r="E79" s="48">
        <f>E49-E66</f>
        <v>1610.025588</v>
      </c>
      <c r="F79" s="48">
        <f>F49-F66</f>
        <v>1236.3083550000001</v>
      </c>
      <c r="G79" s="48">
        <f>G49-G66</f>
        <v>870.27403500000003</v>
      </c>
      <c r="H79" s="48">
        <f>H49-H66</f>
        <v>0</v>
      </c>
      <c r="I79" s="48">
        <f>SUM(I70:I78)</f>
        <v>5674.5050309999997</v>
      </c>
      <c r="J79" s="56" t="str">
        <f>IF(I79='[2]Project Cost Summary'!M13, "OK","ERROR")</f>
        <v>OK</v>
      </c>
    </row>
    <row r="80" spans="1:10">
      <c r="B80" s="55"/>
      <c r="C80" s="55"/>
      <c r="D80" s="55"/>
      <c r="E80" s="55"/>
      <c r="F80" s="55"/>
      <c r="G80" s="55"/>
      <c r="H80" s="55"/>
      <c r="I80" s="55"/>
      <c r="J80" s="54"/>
    </row>
    <row r="81" spans="1:11" ht="12.75" customHeight="1">
      <c r="A81" t="s">
        <v>32</v>
      </c>
      <c r="B81" s="47">
        <v>5492.101359628512</v>
      </c>
      <c r="C81" s="53">
        <v>0</v>
      </c>
      <c r="D81" s="48">
        <f>B81-C79-D79</f>
        <v>3534.2043066285119</v>
      </c>
      <c r="E81" s="48">
        <f>D81-E79+D82</f>
        <v>2014.4417752910822</v>
      </c>
      <c r="F81" s="48">
        <f>E81-F79+E82</f>
        <v>833.61988111027802</v>
      </c>
      <c r="G81" s="48">
        <f>F81-G79+F82</f>
        <v>-8.1735373257084056</v>
      </c>
      <c r="H81" s="48">
        <f>G81-H79+G82</f>
        <v>8.0926112137291284E-2</v>
      </c>
      <c r="I81" s="48">
        <f>B81</f>
        <v>5492.101359628512</v>
      </c>
      <c r="J81" s="52"/>
    </row>
    <row r="82" spans="1:11" ht="12.75" customHeight="1">
      <c r="A82" t="s">
        <v>31</v>
      </c>
      <c r="C82" s="51">
        <v>0</v>
      </c>
      <c r="D82" s="48">
        <f>((B81+D81)/2)*$D86</f>
        <v>90.263056662570236</v>
      </c>
      <c r="E82" s="48">
        <f>((D81+E81)/2)*$D86</f>
        <v>55.486460819195948</v>
      </c>
      <c r="F82" s="48">
        <f>((E81+F81)/2)*$D86</f>
        <v>28.480616564013605</v>
      </c>
      <c r="G82" s="48">
        <f>((F81+G81)/2)*$D86</f>
        <v>8.2544634378456969</v>
      </c>
      <c r="H82" s="48">
        <f>((G81+H81)/2)*$D86</f>
        <v>-8.0926112135711145E-2</v>
      </c>
      <c r="I82" s="48">
        <f>SUM(D82:H82)</f>
        <v>182.40367137148979</v>
      </c>
      <c r="J82" s="50"/>
    </row>
    <row r="83" spans="1:11" ht="12.75" customHeight="1">
      <c r="D83" s="49"/>
      <c r="E83" s="49"/>
      <c r="F83" s="49"/>
      <c r="G83" s="49"/>
      <c r="H83" s="49"/>
      <c r="I83" s="48">
        <f>I81+I82</f>
        <v>5674.5050310000015</v>
      </c>
      <c r="J83" s="47">
        <f>I79-I83</f>
        <v>0</v>
      </c>
    </row>
    <row r="84" spans="1:11" ht="20.25" customHeight="1" thickBot="1">
      <c r="D84" s="46"/>
      <c r="E84" s="46"/>
      <c r="F84" s="46"/>
      <c r="G84" s="46"/>
      <c r="H84" s="46"/>
      <c r="I84" s="46"/>
    </row>
    <row r="85" spans="1:11" ht="15.75" thickBot="1">
      <c r="B85" s="37" t="s">
        <v>30</v>
      </c>
      <c r="C85" s="37"/>
      <c r="D85" s="45">
        <v>5.0000000000000001E-3</v>
      </c>
      <c r="F85" s="44"/>
      <c r="G85" s="43" t="s">
        <v>29</v>
      </c>
      <c r="H85" s="43"/>
      <c r="I85" s="42">
        <f>I81</f>
        <v>5492.101359628512</v>
      </c>
      <c r="J85" s="41"/>
    </row>
    <row r="86" spans="1:11">
      <c r="B86" s="37" t="s">
        <v>28</v>
      </c>
      <c r="C86" s="37"/>
      <c r="D86" s="40">
        <f>D85+1.5%</f>
        <v>0.02</v>
      </c>
    </row>
    <row r="87" spans="1:11">
      <c r="B87" s="37" t="s">
        <v>27</v>
      </c>
      <c r="C87" s="39" t="s">
        <v>26</v>
      </c>
      <c r="D87" s="39" t="s">
        <v>25</v>
      </c>
      <c r="E87" s="39" t="s">
        <v>24</v>
      </c>
      <c r="F87" s="39" t="s">
        <v>23</v>
      </c>
      <c r="G87" s="39" t="s">
        <v>22</v>
      </c>
      <c r="H87" s="39" t="s">
        <v>21</v>
      </c>
      <c r="I87" s="38" t="s">
        <v>20</v>
      </c>
      <c r="J87" s="38" t="s">
        <v>19</v>
      </c>
      <c r="K87" s="38" t="s">
        <v>18</v>
      </c>
    </row>
    <row r="88" spans="1:11">
      <c r="B88" s="37" t="s">
        <v>17</v>
      </c>
      <c r="C88" s="36">
        <v>259.53672299999999</v>
      </c>
      <c r="D88" s="36">
        <v>267.582361413</v>
      </c>
      <c r="E88" s="36">
        <v>275.87741461680298</v>
      </c>
      <c r="F88" s="36">
        <v>284.42961446992388</v>
      </c>
      <c r="G88" s="36">
        <v>293.24693251849152</v>
      </c>
      <c r="H88" s="36">
        <v>302.33758742656471</v>
      </c>
      <c r="I88" s="36">
        <v>311.71005263678819</v>
      </c>
      <c r="J88" s="36">
        <v>321.37306426852859</v>
      </c>
      <c r="K88" s="36">
        <v>331.33562926085295</v>
      </c>
    </row>
    <row r="89" spans="1:11">
      <c r="B89" s="35" t="s">
        <v>16</v>
      </c>
      <c r="C89" s="34">
        <v>3.0999999999999917E-2</v>
      </c>
      <c r="D89" s="34">
        <v>3.0999999999999917E-2</v>
      </c>
      <c r="E89" s="34">
        <v>3.0999999999999917E-2</v>
      </c>
      <c r="F89" s="34">
        <v>3.0999999999999917E-2</v>
      </c>
      <c r="G89" s="34">
        <v>3.0999999999999917E-2</v>
      </c>
      <c r="H89" s="34">
        <v>3.0999999999999917E-2</v>
      </c>
      <c r="I89" s="34">
        <v>3.0999999999999917E-2</v>
      </c>
      <c r="J89" s="34">
        <v>3.0999999999999917E-2</v>
      </c>
      <c r="K89" s="34">
        <v>3.0999999999999917E-2</v>
      </c>
    </row>
    <row r="90" spans="1:11">
      <c r="A90" s="33" t="s">
        <v>15</v>
      </c>
    </row>
  </sheetData>
  <printOptions headings="1" gridLines="1"/>
  <pageMargins left="0.70866141732283472" right="0.70866141732283472" top="0.74803149606299213" bottom="0.74803149606299213" header="0.31496062992125984" footer="0.31496062992125984"/>
  <pageSetup paperSize="8" scale="62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nformation" ma:contentTypeID="0x01010033282546F0D44441B574BEAA5FBE93E40093B7CCB5CE87A54685DCFA1E811D979B" ma:contentTypeVersion="0" ma:contentTypeDescription="" ma:contentTypeScope="" ma:versionID="3bf89a9d07ffd70bc7cd382ee3292cd5">
  <xsd:schema xmlns:xsd="http://www.w3.org/2001/XMLSchema" xmlns:xs="http://www.w3.org/2001/XMLSchema" xmlns:p="http://schemas.microsoft.com/office/2006/metadata/properties" xmlns:ns2="631298fc-6a88-4548-b7d9-3b164918c4a3" xmlns:ns3="http://schemas.microsoft.com/sharepoint/v3/fields" targetNamespace="http://schemas.microsoft.com/office/2006/metadata/properties" ma:root="true" ma:fieldsID="0ec07eb2766f7c97be2c955d696295bf" ns2:_="" ns3:_="">
    <xsd:import namespace="631298fc-6a88-4548-b7d9-3b164918c4a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Organisation" minOccurs="0"/>
                <xsd:element ref="ns2:_x003a_" minOccurs="0"/>
                <xsd:element ref="ns2:_x003a__x003a_" minOccurs="0"/>
                <xsd:element ref="ns3:_Status" minOccurs="0"/>
                <xsd:element ref="ns2:Classification"/>
                <xsd:element ref="ns2:Descripto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1298fc-6a88-4548-b7d9-3b164918c4a3" elementFormDefault="qualified">
    <xsd:import namespace="http://schemas.microsoft.com/office/2006/documentManagement/types"/>
    <xsd:import namespace="http://schemas.microsoft.com/office/infopath/2007/PartnerControls"/>
    <xsd:element name="Organisation" ma:index="8" nillable="true" ma:displayName="Organisation" ma:default="Choose an Organisation" ma:description="Choose from the drop-down menu or fill in a value" ma:format="Dropdown" ma:internalName="Organisation">
      <xsd:simpleType>
        <xsd:union memberTypes="dms:Text">
          <xsd:simpleType>
            <xsd:restriction base="dms:Choice">
              <xsd:enumeration value="Choose an Organisation"/>
              <xsd:enumeration value="Assoc Elec Producers"/>
              <xsd:enumeration value="Atomic Energy Auth"/>
              <xsd:enumeration value="BERR"/>
              <xsd:enumeration value="British Energy"/>
              <xsd:enumeration value="Brit Wind Energy Assoc"/>
              <xsd:enumeration value="Building Research Est"/>
              <xsd:enumeration value="Carbon Trust"/>
              <xsd:enumeration value="Cavendish"/>
              <xsd:enumeration value="Centrica"/>
              <xsd:enumeration value="Central Networks"/>
              <xsd:enumeration value="CE"/>
              <xsd:enumeration value="CEER"/>
              <xsd:enumeration value="CHPA"/>
              <xsd:enumeration value="Competition Commission"/>
              <xsd:enumeration value="DCLG"/>
              <xsd:enumeration value="DCUSA Ltd"/>
              <xsd:enumeration value="DECC"/>
              <xsd:enumeration value="DEFRA"/>
              <xsd:enumeration value="DETI (Northern Ireland)"/>
              <xsd:enumeration value="European Commission"/>
              <xsd:enumeration value="EdF"/>
              <xsd:enumeration value="Elec DNO"/>
              <xsd:enumeration value="ELEXON"/>
              <xsd:enumeration value="eon"/>
              <xsd:enumeration value="Electricity North West"/>
              <xsd:enumeration value="Energy Networks Association"/>
              <xsd:enumeration value="Energy Retail Association"/>
              <xsd:enumeration value="Energy Saving Trust"/>
              <xsd:enumeration value="energywatch"/>
              <xsd:enumeration value="ERGEG"/>
              <xsd:enumeration value="Ernst &amp; Young"/>
              <xsd:enumeration value="ESTA"/>
              <xsd:enumeration value="Gas DNs"/>
              <xsd:enumeration value="Gas Forum"/>
              <xsd:enumeration value="Gaz de France"/>
              <xsd:enumeration value="Government"/>
              <xsd:enumeration value="HM Revenue &amp; Customs"/>
              <xsd:enumeration value="HM Treasury"/>
              <xsd:enumeration value="House of Commons"/>
              <xsd:enumeration value="HSE"/>
              <xsd:enumeration value="IDNO"/>
              <xsd:enumeration value="IGT"/>
              <xsd:enumeration value="National Grid Gas"/>
              <xsd:enumeration value="National Grid Elec"/>
              <xsd:enumeration value="nPower"/>
              <xsd:enumeration value="NWOperators"/>
              <xsd:enumeration value="NEDL &amp;  YEDL"/>
              <xsd:enumeration value="Northern Gas Networks"/>
              <xsd:enumeration value="OFGEM"/>
              <xsd:enumeration value="OFREG"/>
              <xsd:enumeration value="OFT"/>
              <xsd:enumeration value="Parity"/>
              <xsd:enumeration value="Parl Renew &amp; Sustain Energy Grp"/>
              <xsd:enumeration value="Renewble Energy Assoc"/>
              <xsd:enumeration value="RWE"/>
              <xsd:enumeration value="Scotia Gas Networks"/>
              <xsd:enumeration value="Scottish and Southern"/>
              <xsd:enumeration value="Scottish Executive"/>
              <xsd:enumeration value="Scottish Power"/>
              <xsd:enumeration value="SmartestEnergy"/>
              <xsd:enumeration value="Suppliers"/>
              <xsd:enumeration value="UK Power Networks"/>
              <xsd:enumeration value="Wales &amp; West Utilities"/>
              <xsd:enumeration value="Welsh Assembly"/>
              <xsd:enumeration value="WPD"/>
              <xsd:enumeration value="Xoserve"/>
              <xsd:enumeration value="-"/>
            </xsd:restriction>
          </xsd:simpleType>
        </xsd:union>
      </xsd:simpleType>
    </xsd:element>
    <xsd:element name="_x003a_" ma:index="9" nillable="true" ma:displayName=":" ma:default="" ma:description="To group documents together eg Responses with a Consultation Doc.  The format is Main Document Publication Date as YYYY/MM/DD - Main Document Title - Ref No &#10;(keep the Title part short and use copy and paste to ensure grouping works - check in Publication view)" ma:internalName="_x003A_">
      <xsd:simpleType>
        <xsd:restriction base="dms:Text">
          <xsd:maxLength value="255"/>
        </xsd:restriction>
      </xsd:simpleType>
    </xsd:element>
    <xsd:element name="_x003a__x003a_" ma:index="10" nillable="true" ma:displayName="::" ma:default="-Main Document" ma:description="Used to place Subsidiary Documents and Responses as 'children' to the Main Document, with Subsidiary Documents first" ma:format="Dropdown" ma:internalName="_x003A__x003A_">
      <xsd:simpleType>
        <xsd:restriction base="dms:Choice">
          <xsd:enumeration value="-Main Document"/>
          <xsd:enumeration value="-Subsidiary Document"/>
          <xsd:enumeration value="Response"/>
        </xsd:restriction>
      </xsd:simpleType>
    </xsd:element>
    <xsd:element name="Classification" ma:index="12" ma:displayName="Classification" ma:default="Unclassified" ma:format="Dropdown" ma:internalName="Classification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13" nillable="true" ma:displayName="Descriptor" ma:format="Dropdown" ma:internalName="Descriptor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1" nillable="true" ma:displayName="Status" ma:default="Draft" ma:description="Choose the appropriate status from the drop-down" ma:format="Dropdown" ma:internalName="_Status">
      <xsd:simpleType>
        <xsd:restriction base="dms:Choice">
          <xsd:enumeration value="Draft"/>
          <xsd:enumeration value="For comment"/>
          <xsd:enumeration value="Peer Reviewed"/>
          <xsd:enumeration value="Head of Dept Reviewed"/>
          <xsd:enumeration value="Legally Reviewed"/>
          <xsd:enumeration value="MD Approved"/>
          <xsd:enumeration value="Final not for Registry"/>
          <xsd:enumeration value="Final and Sent to Registry"/>
          <xsd:enumeration value="Published"/>
          <xsd:enumeration value="For deletion review"/>
          <xsd:enumeration value="External Draft"/>
          <xsd:enumeration value="External for comment"/>
          <xsd:enumeration value="External for action"/>
          <xsd:enumeration value="External Final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69773578-b348-4185-91b0-0c3a7eda8d2a" ContentTypeId="0x01010033282546F0D44441B574BEAA5FBE93E4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tatus xmlns="http://schemas.microsoft.com/sharepoint/v3/fields">Draft</_Status>
    <Descriptor xmlns="631298fc-6a88-4548-b7d9-3b164918c4a3" xsi:nil="true"/>
    <_x003a_ xmlns="631298fc-6a88-4548-b7d9-3b164918c4a3" xsi:nil="true"/>
    <Classification xmlns="631298fc-6a88-4548-b7d9-3b164918c4a3">Unclassified</Classification>
    <_x003a__x003a_ xmlns="631298fc-6a88-4548-b7d9-3b164918c4a3">-Main Document</_x003a__x003a_>
    <Organisation xmlns="631298fc-6a88-4548-b7d9-3b164918c4a3">Choose an Organisation</Organisation>
  </documentManagement>
</p:properties>
</file>

<file path=customXml/itemProps1.xml><?xml version="1.0" encoding="utf-8"?>
<ds:datastoreItem xmlns:ds="http://schemas.openxmlformats.org/officeDocument/2006/customXml" ds:itemID="{E1E66460-4C47-4A34-B835-15E77376D9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1298fc-6a88-4548-b7d9-3b164918c4a3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330B05-C4F8-41B1-8682-ECC4BD035D35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C2C5A67E-6585-4DFC-8903-129ED4BC211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B789AE3-C356-47E2-877A-C45C5BB7154E}">
  <ds:schemaRefs>
    <ds:schemaRef ds:uri="http://www.w3.org/XML/1998/namespace"/>
    <ds:schemaRef ds:uri="631298fc-6a88-4548-b7d9-3b164918c4a3"/>
    <ds:schemaRef ds:uri="http://schemas.microsoft.com/office/2006/documentManagement/types"/>
    <ds:schemaRef ds:uri="http://schemas.microsoft.com/sharepoint/v3/fields"/>
    <ds:schemaRef ds:uri="http://purl.org/dc/elements/1.1/"/>
    <ds:schemaRef ds:uri="http://purl.org/dc/terms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Front Sheet </vt:lpstr>
      <vt:lpstr>NIC Funding Request </vt:lpstr>
    </vt:vector>
  </TitlesOfParts>
  <Company>Ofgem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Head</dc:creator>
  <cp:lastModifiedBy>Vanessa Head</cp:lastModifiedBy>
  <dcterms:created xsi:type="dcterms:W3CDTF">2014-11-18T11:15:53Z</dcterms:created>
  <dcterms:modified xsi:type="dcterms:W3CDTF">2014-11-18T11:18:49Z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0x01010033282546F0D44441B574BEAA5FBE93E40093B7CCB5CE87A54685DCFA1E811D979B</vt:lpwstr>
  </property>
</Properties>
</file>