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35" windowWidth="28830" windowHeight="5880" tabRatio="734" activeTab="10"/>
  </bookViews>
  <sheets>
    <sheet name="April 14" sheetId="1" r:id="rId1"/>
    <sheet name="May 14" sheetId="2" r:id="rId2"/>
    <sheet name="Jun 14" sheetId="3" r:id="rId3"/>
    <sheet name="Jul 14" sheetId="4" r:id="rId4"/>
    <sheet name="Aug 14" sheetId="5" r:id="rId5"/>
    <sheet name="Sept 14" sheetId="6" r:id="rId6"/>
    <sheet name="Oct 14" sheetId="7" r:id="rId7"/>
    <sheet name="Nov 14" sheetId="8" r:id="rId8"/>
    <sheet name="Dec 14" sheetId="9" r:id="rId9"/>
    <sheet name="Jan 15" sheetId="10" r:id="rId10"/>
    <sheet name="Feb 15" sheetId="11" r:id="rId1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'April 14'!$A$1:$AO$4</definedName>
    <definedName name="_xlnm.Print_Area" localSheetId="4">'Aug 14'!$A$1:$AO$4</definedName>
    <definedName name="_xlnm.Print_Area" localSheetId="8">'Dec 14'!$A$1:$AO$4</definedName>
    <definedName name="_xlnm.Print_Area" localSheetId="10">'Feb 15'!$A$1:$AO$4</definedName>
    <definedName name="_xlnm.Print_Area" localSheetId="9">'Jan 15'!$A$1:$AO$4</definedName>
    <definedName name="_xlnm.Print_Area" localSheetId="3">'Jul 14'!$A$1:$AO$4</definedName>
    <definedName name="_xlnm.Print_Area" localSheetId="2">'Jun 14'!$A$1:$AO$4</definedName>
    <definedName name="_xlnm.Print_Area" localSheetId="1">'May 14'!$A$1:$AO$4</definedName>
    <definedName name="_xlnm.Print_Area" localSheetId="7">'Nov 14'!$A$1:$AO$4</definedName>
    <definedName name="_xlnm.Print_Area" localSheetId="6">'Oct 14'!$A$1:$AO$4</definedName>
    <definedName name="_xlnm.Print_Area" localSheetId="5">'Sept 14'!$A$1:$AO$4</definedName>
    <definedName name="Yes_No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<sst xmlns="http://schemas.openxmlformats.org/spreadsheetml/2006/main" count="671" uniqueCount="36">
  <si>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</si>
  <si>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</si>
  <si>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</si>
  <si>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</si>
  <si>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</si>
  <si>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</si>
  <si>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</si>
  <si>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</si>
  <si>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</si>
  <si>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</si>
  <si>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</si>
  <si>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</si>
  <si>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</si>
  <si>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</si>
  <si>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</si>
  <si>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</si>
  <si>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</si>
  <si>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</si>
  <si>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</si>
  <si>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</si>
  <si>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</si>
  <si>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</si>
  <si>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</si>
  <si>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</si>
  <si>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</si>
  <si>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</si>
  <si>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</si>
  <si>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</si>
  <si>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</si>
  <si>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</si>
  <si>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</si>
  <si>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</si>
  <si>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</si>
  <si>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</si>
  <si>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Office of Gas &amp; Electricity Market</t>
  </si>
  <si>
    <t>Non-Ministerial Department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</si>
</sst>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5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17" fontId="0" fillId="0" borderId="0" xfId="0" applyNumberFormat="1" applyFont="1" applyFill="1" applyAlignment="1" applyProtection="1">
      <alignment vertical="center"/>
      <protection locked="0"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3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/>
      <protection/>
    </xf>
    <xf numFmtId="0" fontId="47" fillId="0" borderId="15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8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zoomScalePageLayoutView="0" workbookViewId="0" topLeftCell="A1">
      <selection activeCell="G8" sqref="G8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9" customWidth="1"/>
    <col min="18" max="27" width="12.77734375" style="9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0" t="s">
        <v>12</v>
      </c>
      <c r="B1" s="40" t="s">
        <v>1</v>
      </c>
      <c r="C1" s="40" t="s">
        <v>0</v>
      </c>
      <c r="D1" s="42" t="s">
        <v>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0"/>
      <c r="R1" s="35" t="s">
        <v>15</v>
      </c>
      <c r="S1" s="36"/>
      <c r="T1" s="36"/>
      <c r="U1" s="36"/>
      <c r="V1" s="36"/>
      <c r="W1" s="36"/>
      <c r="X1" s="36"/>
      <c r="Y1" s="36"/>
      <c r="Z1" s="36"/>
      <c r="AA1" s="37"/>
      <c r="AB1" s="56" t="s">
        <v>25</v>
      </c>
      <c r="AC1" s="57"/>
      <c r="AD1" s="47" t="s">
        <v>11</v>
      </c>
      <c r="AE1" s="48"/>
      <c r="AF1" s="48"/>
      <c r="AG1" s="48"/>
      <c r="AH1" s="48"/>
      <c r="AI1" s="48"/>
      <c r="AJ1" s="49"/>
      <c r="AK1" s="39" t="s">
        <v>32</v>
      </c>
      <c r="AL1" s="39"/>
      <c r="AM1" s="39"/>
      <c r="AN1" s="51" t="s">
        <v>24</v>
      </c>
      <c r="AO1" s="40" t="s">
        <v>33</v>
      </c>
    </row>
    <row r="2" spans="1:41" s="1" customFormat="1" ht="53.25" customHeight="1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2" t="s">
        <v>9</v>
      </c>
      <c r="Q2" s="50"/>
      <c r="R2" s="42" t="s">
        <v>13</v>
      </c>
      <c r="S2" s="37"/>
      <c r="T2" s="35" t="s">
        <v>3</v>
      </c>
      <c r="U2" s="37"/>
      <c r="V2" s="35" t="s">
        <v>4</v>
      </c>
      <c r="W2" s="37"/>
      <c r="X2" s="35" t="s">
        <v>14</v>
      </c>
      <c r="Y2" s="37"/>
      <c r="Z2" s="42" t="s">
        <v>10</v>
      </c>
      <c r="AA2" s="50"/>
      <c r="AB2" s="58"/>
      <c r="AC2" s="59"/>
      <c r="AD2" s="40" t="s">
        <v>17</v>
      </c>
      <c r="AE2" s="40" t="s">
        <v>16</v>
      </c>
      <c r="AF2" s="40" t="s">
        <v>18</v>
      </c>
      <c r="AG2" s="40" t="s">
        <v>19</v>
      </c>
      <c r="AH2" s="40" t="s">
        <v>20</v>
      </c>
      <c r="AI2" s="40" t="s">
        <v>21</v>
      </c>
      <c r="AJ2" s="38" t="s">
        <v>23</v>
      </c>
      <c r="AK2" s="40" t="s">
        <v>26</v>
      </c>
      <c r="AL2" s="40" t="s">
        <v>27</v>
      </c>
      <c r="AM2" s="40" t="s">
        <v>22</v>
      </c>
      <c r="AN2" s="52"/>
      <c r="AO2" s="54"/>
    </row>
    <row r="3" spans="1:41" ht="57.75" customHeight="1">
      <c r="A3" s="46"/>
      <c r="B3" s="46"/>
      <c r="C3" s="46"/>
      <c r="D3" s="7" t="s">
        <v>2</v>
      </c>
      <c r="E3" s="7" t="s">
        <v>7</v>
      </c>
      <c r="F3" s="7" t="s">
        <v>2</v>
      </c>
      <c r="G3" s="7" t="s">
        <v>7</v>
      </c>
      <c r="H3" s="7" t="s">
        <v>2</v>
      </c>
      <c r="I3" s="7" t="s">
        <v>7</v>
      </c>
      <c r="J3" s="7" t="s">
        <v>2</v>
      </c>
      <c r="K3" s="7" t="s">
        <v>7</v>
      </c>
      <c r="L3" s="7" t="s">
        <v>2</v>
      </c>
      <c r="M3" s="7" t="s">
        <v>7</v>
      </c>
      <c r="N3" s="7" t="s">
        <v>2</v>
      </c>
      <c r="O3" s="7" t="s">
        <v>7</v>
      </c>
      <c r="P3" s="7" t="s">
        <v>2</v>
      </c>
      <c r="Q3" s="7" t="s">
        <v>7</v>
      </c>
      <c r="R3" s="8" t="s">
        <v>2</v>
      </c>
      <c r="S3" s="8" t="s">
        <v>7</v>
      </c>
      <c r="T3" s="8" t="s">
        <v>2</v>
      </c>
      <c r="U3" s="8" t="s">
        <v>7</v>
      </c>
      <c r="V3" s="8" t="s">
        <v>2</v>
      </c>
      <c r="W3" s="8" t="s">
        <v>7</v>
      </c>
      <c r="X3" s="8" t="s">
        <v>2</v>
      </c>
      <c r="Y3" s="8" t="s">
        <v>7</v>
      </c>
      <c r="Z3" s="8" t="s">
        <v>2</v>
      </c>
      <c r="AA3" s="8" t="s">
        <v>7</v>
      </c>
      <c r="AB3" s="11" t="s">
        <v>2</v>
      </c>
      <c r="AC3" s="10" t="s">
        <v>7</v>
      </c>
      <c r="AD3" s="41"/>
      <c r="AE3" s="41"/>
      <c r="AF3" s="41"/>
      <c r="AG3" s="41"/>
      <c r="AH3" s="41"/>
      <c r="AI3" s="41"/>
      <c r="AJ3" s="38"/>
      <c r="AK3" s="41"/>
      <c r="AL3" s="41"/>
      <c r="AM3" s="41"/>
      <c r="AN3" s="53"/>
      <c r="AO3" s="41"/>
    </row>
    <row r="4" spans="1:41" ht="30">
      <c r="A4" s="12" t="s">
        <v>34</v>
      </c>
      <c r="B4" s="12" t="s">
        <v>35</v>
      </c>
      <c r="C4" s="18" t="s">
        <v>34</v>
      </c>
      <c r="D4" s="19">
        <v>57</v>
      </c>
      <c r="E4" s="13">
        <v>56.7</v>
      </c>
      <c r="F4" s="13">
        <v>165</v>
      </c>
      <c r="G4" s="13">
        <v>163.99</v>
      </c>
      <c r="H4" s="13">
        <v>278</v>
      </c>
      <c r="I4" s="13">
        <v>276.39</v>
      </c>
      <c r="J4" s="13">
        <v>311</v>
      </c>
      <c r="K4" s="13">
        <v>303.94</v>
      </c>
      <c r="L4" s="13">
        <v>39</v>
      </c>
      <c r="M4" s="13">
        <v>38.17</v>
      </c>
      <c r="N4" s="13"/>
      <c r="O4" s="13"/>
      <c r="P4" s="3">
        <f>SUM(D4+F4+H4+J4+L4+N4)</f>
        <v>850</v>
      </c>
      <c r="Q4" s="3">
        <f>SUM(E4+G4+I4+K4+M4+O4)</f>
        <v>839.1899999999999</v>
      </c>
      <c r="R4" s="13">
        <v>151</v>
      </c>
      <c r="S4" s="13">
        <v>151</v>
      </c>
      <c r="T4" s="13"/>
      <c r="U4" s="13"/>
      <c r="V4" s="13">
        <v>5</v>
      </c>
      <c r="W4" s="13">
        <v>3.5</v>
      </c>
      <c r="X4" s="13">
        <v>6</v>
      </c>
      <c r="Y4" s="13">
        <v>6</v>
      </c>
      <c r="Z4" s="14">
        <f>SUM(R4+T4+V4+X4)</f>
        <v>162</v>
      </c>
      <c r="AA4" s="14">
        <f>SUM(S4+U4+W4+Y4)</f>
        <v>160.5</v>
      </c>
      <c r="AB4" s="3">
        <f>SUM(Z4+P4)</f>
        <v>1012</v>
      </c>
      <c r="AC4" s="3">
        <f>SUM(AA4+Q4)</f>
        <v>999.6899999999999</v>
      </c>
      <c r="AD4" s="15">
        <v>3100715.3499999996</v>
      </c>
      <c r="AE4" s="16">
        <v>17491.39</v>
      </c>
      <c r="AF4" s="16"/>
      <c r="AG4" s="16">
        <v>14570.979999999998</v>
      </c>
      <c r="AH4" s="16">
        <v>589967.4700000001</v>
      </c>
      <c r="AI4" s="16">
        <v>289067.87</v>
      </c>
      <c r="AJ4" s="4">
        <f>SUM(AD4:AI4)</f>
        <v>4011813.06</v>
      </c>
      <c r="AK4" s="17">
        <v>655564</v>
      </c>
      <c r="AL4" s="17">
        <v>87112</v>
      </c>
      <c r="AM4" s="5">
        <f>SUM(AK4:AL4)</f>
        <v>742676</v>
      </c>
      <c r="AN4" s="5">
        <f>SUM(AJ4+AM4)</f>
        <v>4754489.0600000005</v>
      </c>
      <c r="AO4" s="6"/>
    </row>
  </sheetData>
  <sheetProtection selectLockedCells="1"/>
  <mergeCells count="32"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N2:O2"/>
    <mergeCell ref="AE2:AE3"/>
    <mergeCell ref="AL2:AL3"/>
    <mergeCell ref="AM2:AM3"/>
    <mergeCell ref="AF2:AF3"/>
    <mergeCell ref="T2:U2"/>
    <mergeCell ref="R1:AA1"/>
    <mergeCell ref="AJ2:AJ3"/>
    <mergeCell ref="AK1:AM1"/>
    <mergeCell ref="AK2:AK3"/>
    <mergeCell ref="R2:S2"/>
    <mergeCell ref="AD2:AD3"/>
  </mergeCells>
  <conditionalFormatting sqref="B4">
    <cfRule type="expression" priority="123" dxfId="0">
      <formula>AND(NOT(ISBLANK($A4)),ISBLANK(B4))</formula>
    </cfRule>
  </conditionalFormatting>
  <conditionalFormatting sqref="C4">
    <cfRule type="expression" priority="122" dxfId="0">
      <formula>AND(NOT(ISBLANK(A4)),ISBLANK(C4))</formula>
    </cfRule>
  </conditionalFormatting>
  <conditionalFormatting sqref="N4">
    <cfRule type="expression" priority="121" dxfId="0">
      <formula>AND(NOT(ISBLANK(O4)),ISBLANK(N4))</formula>
    </cfRule>
  </conditionalFormatting>
  <conditionalFormatting sqref="O4">
    <cfRule type="expression" priority="120" dxfId="0">
      <formula>AND(NOT(ISBLANK(N4)),ISBLANK(O4))</formula>
    </cfRule>
  </conditionalFormatting>
  <conditionalFormatting sqref="B4">
    <cfRule type="expression" priority="101" dxfId="0">
      <formula>AND(NOT(ISBLANK($A4)),ISBLANK(B4))</formula>
    </cfRule>
  </conditionalFormatting>
  <conditionalFormatting sqref="C4">
    <cfRule type="expression" priority="100" dxfId="0">
      <formula>AND(NOT(ISBLANK(A4)),ISBLANK(C4))</formula>
    </cfRule>
  </conditionalFormatting>
  <conditionalFormatting sqref="N4">
    <cfRule type="expression" priority="89" dxfId="0">
      <formula>AND(NOT(ISBLANK(O4)),ISBLANK(N4))</formula>
    </cfRule>
  </conditionalFormatting>
  <conditionalFormatting sqref="O4">
    <cfRule type="expression" priority="88" dxfId="0">
      <formula>AND(NOT(ISBLANK(N4)),ISBLANK(O4))</formula>
    </cfRule>
  </conditionalFormatting>
  <conditionalFormatting sqref="C4">
    <cfRule type="expression" priority="79" dxfId="0">
      <formula>AND(NOT(ISBLANK(A4)),ISBLANK(C4))</formula>
    </cfRule>
  </conditionalFormatting>
  <conditionalFormatting sqref="N4">
    <cfRule type="expression" priority="68" dxfId="0">
      <formula>AND(NOT(ISBLANK(O4)),ISBLANK(N4))</formula>
    </cfRule>
  </conditionalFormatting>
  <conditionalFormatting sqref="O4">
    <cfRule type="expression" priority="67" dxfId="0">
      <formula>AND(NOT(ISBLANK(N4)),ISBLANK(O4))</formula>
    </cfRule>
  </conditionalFormatting>
  <conditionalFormatting sqref="N4">
    <cfRule type="expression" priority="46" dxfId="0">
      <formula>AND(NOT(ISBLANK(O4)),ISBLANK(N4))</formula>
    </cfRule>
  </conditionalFormatting>
  <conditionalFormatting sqref="O4">
    <cfRule type="expression" priority="45" dxfId="0">
      <formula>AND(NOT(ISBLANK(N4)),ISBLANK(O4))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 J4 N4 L4 D4 F4 T4 V4 X4 R4">
      <formula1>H4&gt;=I4</formula1>
    </dataValidation>
    <dataValidation operator="lessThanOrEqual" allowBlank="1" showInputMessage="1" showErrorMessage="1" error="FTE cannot be greater than Headcount&#10;" sqref="AB1 P4:Q65536 AP1:IV65536 A5:O65536 P2 A1:C1 R1 AO4:AO65536 AO1 R5:AN65536 AB3:AC4"/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4">
      <formula1>INDIRECT("List_of_organisations")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D4:AI4 AK4: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7"/>
  <sheetViews>
    <sheetView zoomScale="90" zoomScaleNormal="90" zoomScalePageLayoutView="0" workbookViewId="0" topLeftCell="A1">
      <selection activeCell="A14" sqref="A1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9" customWidth="1"/>
    <col min="18" max="27" width="12.77734375" style="9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0" t="s">
        <v>12</v>
      </c>
      <c r="B1" s="40" t="s">
        <v>1</v>
      </c>
      <c r="C1" s="40" t="s">
        <v>0</v>
      </c>
      <c r="D1" s="42" t="s">
        <v>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0"/>
      <c r="R1" s="35" t="s">
        <v>15</v>
      </c>
      <c r="S1" s="36"/>
      <c r="T1" s="36"/>
      <c r="U1" s="36"/>
      <c r="V1" s="36"/>
      <c r="W1" s="36"/>
      <c r="X1" s="36"/>
      <c r="Y1" s="36"/>
      <c r="Z1" s="36"/>
      <c r="AA1" s="37"/>
      <c r="AB1" s="56" t="s">
        <v>25</v>
      </c>
      <c r="AC1" s="57"/>
      <c r="AD1" s="47" t="s">
        <v>11</v>
      </c>
      <c r="AE1" s="48"/>
      <c r="AF1" s="48"/>
      <c r="AG1" s="48"/>
      <c r="AH1" s="48"/>
      <c r="AI1" s="48"/>
      <c r="AJ1" s="49"/>
      <c r="AK1" s="39" t="s">
        <v>32</v>
      </c>
      <c r="AL1" s="39"/>
      <c r="AM1" s="39"/>
      <c r="AN1" s="51" t="s">
        <v>24</v>
      </c>
      <c r="AO1" s="40" t="s">
        <v>33</v>
      </c>
    </row>
    <row r="2" spans="1:41" s="1" customFormat="1" ht="53.25" customHeight="1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2" t="s">
        <v>9</v>
      </c>
      <c r="Q2" s="50"/>
      <c r="R2" s="42" t="s">
        <v>13</v>
      </c>
      <c r="S2" s="37"/>
      <c r="T2" s="35" t="s">
        <v>3</v>
      </c>
      <c r="U2" s="37"/>
      <c r="V2" s="35" t="s">
        <v>4</v>
      </c>
      <c r="W2" s="37"/>
      <c r="X2" s="35" t="s">
        <v>14</v>
      </c>
      <c r="Y2" s="37"/>
      <c r="Z2" s="42" t="s">
        <v>10</v>
      </c>
      <c r="AA2" s="50"/>
      <c r="AB2" s="58"/>
      <c r="AC2" s="59"/>
      <c r="AD2" s="40" t="s">
        <v>17</v>
      </c>
      <c r="AE2" s="40" t="s">
        <v>16</v>
      </c>
      <c r="AF2" s="40" t="s">
        <v>18</v>
      </c>
      <c r="AG2" s="40" t="s">
        <v>19</v>
      </c>
      <c r="AH2" s="40" t="s">
        <v>20</v>
      </c>
      <c r="AI2" s="40" t="s">
        <v>21</v>
      </c>
      <c r="AJ2" s="38" t="s">
        <v>23</v>
      </c>
      <c r="AK2" s="40" t="s">
        <v>26</v>
      </c>
      <c r="AL2" s="40" t="s">
        <v>27</v>
      </c>
      <c r="AM2" s="40" t="s">
        <v>22</v>
      </c>
      <c r="AN2" s="52"/>
      <c r="AO2" s="54"/>
    </row>
    <row r="3" spans="1:41" ht="57.75" customHeight="1">
      <c r="A3" s="46"/>
      <c r="B3" s="46"/>
      <c r="C3" s="46"/>
      <c r="D3" s="31" t="s">
        <v>2</v>
      </c>
      <c r="E3" s="31" t="s">
        <v>7</v>
      </c>
      <c r="F3" s="31" t="s">
        <v>2</v>
      </c>
      <c r="G3" s="31" t="s">
        <v>7</v>
      </c>
      <c r="H3" s="31" t="s">
        <v>2</v>
      </c>
      <c r="I3" s="31" t="s">
        <v>7</v>
      </c>
      <c r="J3" s="31" t="s">
        <v>2</v>
      </c>
      <c r="K3" s="31" t="s">
        <v>7</v>
      </c>
      <c r="L3" s="31" t="s">
        <v>2</v>
      </c>
      <c r="M3" s="31" t="s">
        <v>7</v>
      </c>
      <c r="N3" s="31" t="s">
        <v>2</v>
      </c>
      <c r="O3" s="31" t="s">
        <v>7</v>
      </c>
      <c r="P3" s="31" t="s">
        <v>2</v>
      </c>
      <c r="Q3" s="31" t="s">
        <v>7</v>
      </c>
      <c r="R3" s="30" t="s">
        <v>2</v>
      </c>
      <c r="S3" s="30" t="s">
        <v>7</v>
      </c>
      <c r="T3" s="30" t="s">
        <v>2</v>
      </c>
      <c r="U3" s="30" t="s">
        <v>7</v>
      </c>
      <c r="V3" s="30" t="s">
        <v>2</v>
      </c>
      <c r="W3" s="30" t="s">
        <v>7</v>
      </c>
      <c r="X3" s="30" t="s">
        <v>2</v>
      </c>
      <c r="Y3" s="30" t="s">
        <v>7</v>
      </c>
      <c r="Z3" s="30" t="s">
        <v>2</v>
      </c>
      <c r="AA3" s="30" t="s">
        <v>7</v>
      </c>
      <c r="AB3" s="11" t="s">
        <v>2</v>
      </c>
      <c r="AC3" s="10" t="s">
        <v>7</v>
      </c>
      <c r="AD3" s="41"/>
      <c r="AE3" s="41"/>
      <c r="AF3" s="41"/>
      <c r="AG3" s="41"/>
      <c r="AH3" s="41"/>
      <c r="AI3" s="41"/>
      <c r="AJ3" s="38"/>
      <c r="AK3" s="41"/>
      <c r="AL3" s="41"/>
      <c r="AM3" s="41"/>
      <c r="AN3" s="53"/>
      <c r="AO3" s="41"/>
    </row>
    <row r="4" spans="1:41" ht="30">
      <c r="A4" s="12" t="s">
        <v>34</v>
      </c>
      <c r="B4" s="12" t="s">
        <v>35</v>
      </c>
      <c r="C4" s="18" t="s">
        <v>34</v>
      </c>
      <c r="D4" s="19">
        <v>52</v>
      </c>
      <c r="E4" s="13">
        <v>52</v>
      </c>
      <c r="F4" s="13">
        <v>186.67</v>
      </c>
      <c r="G4" s="13">
        <v>186.67</v>
      </c>
      <c r="H4" s="13">
        <v>292</v>
      </c>
      <c r="I4" s="13">
        <v>289.95</v>
      </c>
      <c r="J4" s="13">
        <v>327</v>
      </c>
      <c r="K4" s="13">
        <v>321.39</v>
      </c>
      <c r="L4" s="13">
        <v>42</v>
      </c>
      <c r="M4" s="13">
        <v>40.98</v>
      </c>
      <c r="N4" s="13">
        <v>7</v>
      </c>
      <c r="O4" s="13">
        <v>0.7</v>
      </c>
      <c r="P4" s="3">
        <v>906.67</v>
      </c>
      <c r="Q4" s="3">
        <v>891.69</v>
      </c>
      <c r="R4" s="13">
        <v>90</v>
      </c>
      <c r="S4" s="13">
        <v>90</v>
      </c>
      <c r="T4" s="13"/>
      <c r="U4" s="13"/>
      <c r="V4" s="13">
        <v>1</v>
      </c>
      <c r="W4" s="13">
        <v>1</v>
      </c>
      <c r="X4" s="13">
        <v>4</v>
      </c>
      <c r="Y4" s="13">
        <v>4</v>
      </c>
      <c r="Z4" s="14">
        <v>95</v>
      </c>
      <c r="AA4" s="14">
        <v>95</v>
      </c>
      <c r="AB4" s="3">
        <v>1001.67</v>
      </c>
      <c r="AC4" s="3">
        <v>986.69</v>
      </c>
      <c r="AD4" s="15">
        <v>3264034.8400000003</v>
      </c>
      <c r="AE4" s="16">
        <v>10561.59</v>
      </c>
      <c r="AF4" s="16"/>
      <c r="AG4" s="16">
        <v>11566.16</v>
      </c>
      <c r="AH4" s="16">
        <v>618563.2100000001</v>
      </c>
      <c r="AI4" s="16">
        <v>303121.07</v>
      </c>
      <c r="AJ4" s="4">
        <v>4207846.87</v>
      </c>
      <c r="AK4" s="17">
        <v>495384</v>
      </c>
      <c r="AL4" s="17">
        <v>28856</v>
      </c>
      <c r="AM4" s="5">
        <v>524240</v>
      </c>
      <c r="AN4" s="5">
        <v>4732086.87</v>
      </c>
      <c r="AO4" s="6"/>
    </row>
    <row r="17" ht="15">
      <c r="AG17" s="32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5" dxfId="0">
      <formula>AND(NOT(ISBLANK($A4)),ISBLANK(B4))</formula>
    </cfRule>
  </conditionalFormatting>
  <conditionalFormatting sqref="C4">
    <cfRule type="expression" priority="24" dxfId="0">
      <formula>AND(NOT(ISBLANK(A4)),ISBLANK(C4))</formula>
    </cfRule>
  </conditionalFormatting>
  <conditionalFormatting sqref="B4">
    <cfRule type="expression" priority="23" dxfId="0">
      <formula>AND(NOT(ISBLANK($A4)),ISBLANK(B4))</formula>
    </cfRule>
  </conditionalFormatting>
  <conditionalFormatting sqref="C4">
    <cfRule type="expression" priority="22" dxfId="0">
      <formula>AND(NOT(ISBLANK(A4)),ISBLANK(C4))</formula>
    </cfRule>
  </conditionalFormatting>
  <conditionalFormatting sqref="C4">
    <cfRule type="expression" priority="2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7">
    <dataValidation type="decimal" operator="greaterThanOrEqual" allowBlank="1" showInputMessage="1" showErrorMessage="1" sqref="AD4:AI4 AK4:AL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4">
      <formula1>INDIRECT("Organisation_Type")</formula1>
    </dataValidation>
    <dataValidation operator="lessThanOrEqual" allowBlank="1" showInputMessage="1" showErrorMessage="1" error="FTE cannot be greater than Headcount&#10;" sqref="AB1 P4:Q65536 AP1:IV65536 A5:O65536 P2 A1:C1 R1 AO4:AO65536 AO1 R5:AN65536 AB3:AC4"/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I4&lt;=H4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7"/>
  <sheetViews>
    <sheetView tabSelected="1" zoomScale="90" zoomScaleNormal="90" zoomScalePageLayoutView="0" workbookViewId="0" topLeftCell="A1">
      <selection activeCell="N23" sqref="N2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9" customWidth="1"/>
    <col min="18" max="27" width="12.77734375" style="9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0" t="s">
        <v>12</v>
      </c>
      <c r="B1" s="40" t="s">
        <v>1</v>
      </c>
      <c r="C1" s="40" t="s">
        <v>0</v>
      </c>
      <c r="D1" s="42" t="s">
        <v>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0"/>
      <c r="R1" s="35" t="s">
        <v>15</v>
      </c>
      <c r="S1" s="36"/>
      <c r="T1" s="36"/>
      <c r="U1" s="36"/>
      <c r="V1" s="36"/>
      <c r="W1" s="36"/>
      <c r="X1" s="36"/>
      <c r="Y1" s="36"/>
      <c r="Z1" s="36"/>
      <c r="AA1" s="37"/>
      <c r="AB1" s="56" t="s">
        <v>25</v>
      </c>
      <c r="AC1" s="57"/>
      <c r="AD1" s="47" t="s">
        <v>11</v>
      </c>
      <c r="AE1" s="48"/>
      <c r="AF1" s="48"/>
      <c r="AG1" s="48"/>
      <c r="AH1" s="48"/>
      <c r="AI1" s="48"/>
      <c r="AJ1" s="49"/>
      <c r="AK1" s="39" t="s">
        <v>32</v>
      </c>
      <c r="AL1" s="39"/>
      <c r="AM1" s="39"/>
      <c r="AN1" s="51" t="s">
        <v>24</v>
      </c>
      <c r="AO1" s="40" t="s">
        <v>33</v>
      </c>
    </row>
    <row r="2" spans="1:41" s="1" customFormat="1" ht="53.25" customHeight="1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2" t="s">
        <v>9</v>
      </c>
      <c r="Q2" s="50"/>
      <c r="R2" s="42" t="s">
        <v>13</v>
      </c>
      <c r="S2" s="37"/>
      <c r="T2" s="35" t="s">
        <v>3</v>
      </c>
      <c r="U2" s="37"/>
      <c r="V2" s="35" t="s">
        <v>4</v>
      </c>
      <c r="W2" s="37"/>
      <c r="X2" s="35" t="s">
        <v>14</v>
      </c>
      <c r="Y2" s="37"/>
      <c r="Z2" s="42" t="s">
        <v>10</v>
      </c>
      <c r="AA2" s="50"/>
      <c r="AB2" s="58"/>
      <c r="AC2" s="59"/>
      <c r="AD2" s="40" t="s">
        <v>17</v>
      </c>
      <c r="AE2" s="40" t="s">
        <v>16</v>
      </c>
      <c r="AF2" s="40" t="s">
        <v>18</v>
      </c>
      <c r="AG2" s="40" t="s">
        <v>19</v>
      </c>
      <c r="AH2" s="40" t="s">
        <v>20</v>
      </c>
      <c r="AI2" s="40" t="s">
        <v>21</v>
      </c>
      <c r="AJ2" s="38" t="s">
        <v>23</v>
      </c>
      <c r="AK2" s="40" t="s">
        <v>26</v>
      </c>
      <c r="AL2" s="40" t="s">
        <v>27</v>
      </c>
      <c r="AM2" s="40" t="s">
        <v>22</v>
      </c>
      <c r="AN2" s="52"/>
      <c r="AO2" s="54"/>
    </row>
    <row r="3" spans="1:41" ht="57.75" customHeight="1">
      <c r="A3" s="46"/>
      <c r="B3" s="46"/>
      <c r="C3" s="46"/>
      <c r="D3" s="34" t="s">
        <v>2</v>
      </c>
      <c r="E3" s="34" t="s">
        <v>7</v>
      </c>
      <c r="F3" s="34" t="s">
        <v>2</v>
      </c>
      <c r="G3" s="34" t="s">
        <v>7</v>
      </c>
      <c r="H3" s="34" t="s">
        <v>2</v>
      </c>
      <c r="I3" s="34" t="s">
        <v>7</v>
      </c>
      <c r="J3" s="34" t="s">
        <v>2</v>
      </c>
      <c r="K3" s="34" t="s">
        <v>7</v>
      </c>
      <c r="L3" s="34" t="s">
        <v>2</v>
      </c>
      <c r="M3" s="34" t="s">
        <v>7</v>
      </c>
      <c r="N3" s="34" t="s">
        <v>2</v>
      </c>
      <c r="O3" s="34" t="s">
        <v>7</v>
      </c>
      <c r="P3" s="34" t="s">
        <v>2</v>
      </c>
      <c r="Q3" s="34" t="s">
        <v>7</v>
      </c>
      <c r="R3" s="33" t="s">
        <v>2</v>
      </c>
      <c r="S3" s="33" t="s">
        <v>7</v>
      </c>
      <c r="T3" s="33" t="s">
        <v>2</v>
      </c>
      <c r="U3" s="33" t="s">
        <v>7</v>
      </c>
      <c r="V3" s="33" t="s">
        <v>2</v>
      </c>
      <c r="W3" s="33" t="s">
        <v>7</v>
      </c>
      <c r="X3" s="33" t="s">
        <v>2</v>
      </c>
      <c r="Y3" s="33" t="s">
        <v>7</v>
      </c>
      <c r="Z3" s="33" t="s">
        <v>2</v>
      </c>
      <c r="AA3" s="33" t="s">
        <v>7</v>
      </c>
      <c r="AB3" s="11" t="s">
        <v>2</v>
      </c>
      <c r="AC3" s="10" t="s">
        <v>7</v>
      </c>
      <c r="AD3" s="41"/>
      <c r="AE3" s="41"/>
      <c r="AF3" s="41"/>
      <c r="AG3" s="41"/>
      <c r="AH3" s="41"/>
      <c r="AI3" s="41"/>
      <c r="AJ3" s="38"/>
      <c r="AK3" s="41"/>
      <c r="AL3" s="41"/>
      <c r="AM3" s="41"/>
      <c r="AN3" s="53"/>
      <c r="AO3" s="41"/>
    </row>
    <row r="4" spans="1:41" ht="30">
      <c r="A4" s="12" t="s">
        <v>34</v>
      </c>
      <c r="B4" s="12" t="s">
        <v>35</v>
      </c>
      <c r="C4" s="18" t="s">
        <v>34</v>
      </c>
      <c r="D4" s="19">
        <v>49</v>
      </c>
      <c r="E4" s="13">
        <v>49</v>
      </c>
      <c r="F4" s="13">
        <v>192</v>
      </c>
      <c r="G4" s="13">
        <v>190.71</v>
      </c>
      <c r="H4" s="13">
        <v>293</v>
      </c>
      <c r="I4" s="13">
        <v>290.95</v>
      </c>
      <c r="J4" s="13">
        <v>325</v>
      </c>
      <c r="K4" s="13">
        <v>318.54</v>
      </c>
      <c r="L4" s="13">
        <v>41</v>
      </c>
      <c r="M4" s="13">
        <v>39.84</v>
      </c>
      <c r="N4" s="13">
        <v>6</v>
      </c>
      <c r="O4" s="13">
        <v>0.6</v>
      </c>
      <c r="P4" s="3">
        <v>906</v>
      </c>
      <c r="Q4" s="3">
        <v>889.6400000000001</v>
      </c>
      <c r="R4" s="13">
        <v>117</v>
      </c>
      <c r="S4" s="13">
        <v>117</v>
      </c>
      <c r="T4" s="13"/>
      <c r="U4" s="13"/>
      <c r="V4" s="13">
        <v>1</v>
      </c>
      <c r="W4" s="13">
        <v>1</v>
      </c>
      <c r="X4" s="13">
        <v>0</v>
      </c>
      <c r="Y4" s="13">
        <v>0</v>
      </c>
      <c r="Z4" s="14">
        <v>118</v>
      </c>
      <c r="AA4" s="14">
        <v>118</v>
      </c>
      <c r="AB4" s="3">
        <v>1024</v>
      </c>
      <c r="AC4" s="3">
        <v>1007.6400000000001</v>
      </c>
      <c r="AD4" s="15">
        <v>3230452.77</v>
      </c>
      <c r="AE4" s="16">
        <v>10970.92</v>
      </c>
      <c r="AF4" s="16"/>
      <c r="AG4" s="16">
        <v>26745.16</v>
      </c>
      <c r="AH4" s="16">
        <v>617811.08</v>
      </c>
      <c r="AI4" s="16">
        <v>300660.87</v>
      </c>
      <c r="AJ4" s="4">
        <v>4186640.8000000003</v>
      </c>
      <c r="AK4" s="17">
        <v>689262</v>
      </c>
      <c r="AL4" s="17">
        <v>0</v>
      </c>
      <c r="AM4" s="5">
        <v>689262</v>
      </c>
      <c r="AN4" s="5">
        <v>4875902.800000001</v>
      </c>
      <c r="AO4" s="6"/>
    </row>
    <row r="17" ht="15">
      <c r="AG17" s="32"/>
    </row>
  </sheetData>
  <sheetProtection selectLockedCells="1"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5" dxfId="0">
      <formula>AND(NOT(ISBLANK($A4)),ISBLANK(B4))</formula>
    </cfRule>
  </conditionalFormatting>
  <conditionalFormatting sqref="C4">
    <cfRule type="expression" priority="24" dxfId="0">
      <formula>AND(NOT(ISBLANK(A4)),ISBLANK(C4))</formula>
    </cfRule>
  </conditionalFormatting>
  <conditionalFormatting sqref="B4">
    <cfRule type="expression" priority="23" dxfId="0">
      <formula>AND(NOT(ISBLANK($A4)),ISBLANK(B4))</formula>
    </cfRule>
  </conditionalFormatting>
  <conditionalFormatting sqref="C4">
    <cfRule type="expression" priority="22" dxfId="0">
      <formula>AND(NOT(ISBLANK(A4)),ISBLANK(C4))</formula>
    </cfRule>
  </conditionalFormatting>
  <conditionalFormatting sqref="C4">
    <cfRule type="expression" priority="2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I4&lt;=H4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operator="lessThanOrEqual" allowBlank="1" showInputMessage="1" showErrorMessage="1" error="FTE cannot be greater than Headcount&#10;" sqref="AB1 P4:Q65536 AP1:IV65536 A5:O65536 P2 A1:C1 R1 AO4:AO65536 AO1 R5:AN65536 AB3:AC4"/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4">
      <formula1>INDIRECT("List_of_organisations")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D4:AI4 AK4: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zoomScalePageLayoutView="0" workbookViewId="0" topLeftCell="A1">
      <selection activeCell="A10" sqref="A10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9" customWidth="1"/>
    <col min="18" max="27" width="12.77734375" style="9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0" t="s">
        <v>12</v>
      </c>
      <c r="B1" s="40" t="s">
        <v>1</v>
      </c>
      <c r="C1" s="40" t="s">
        <v>0</v>
      </c>
      <c r="D1" s="42" t="s">
        <v>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0"/>
      <c r="R1" s="35" t="s">
        <v>15</v>
      </c>
      <c r="S1" s="36"/>
      <c r="T1" s="36"/>
      <c r="U1" s="36"/>
      <c r="V1" s="36"/>
      <c r="W1" s="36"/>
      <c r="X1" s="36"/>
      <c r="Y1" s="36"/>
      <c r="Z1" s="36"/>
      <c r="AA1" s="37"/>
      <c r="AB1" s="56" t="s">
        <v>25</v>
      </c>
      <c r="AC1" s="57"/>
      <c r="AD1" s="47" t="s">
        <v>11</v>
      </c>
      <c r="AE1" s="48"/>
      <c r="AF1" s="48"/>
      <c r="AG1" s="48"/>
      <c r="AH1" s="48"/>
      <c r="AI1" s="48"/>
      <c r="AJ1" s="49"/>
      <c r="AK1" s="39" t="s">
        <v>32</v>
      </c>
      <c r="AL1" s="39"/>
      <c r="AM1" s="39"/>
      <c r="AN1" s="51" t="s">
        <v>24</v>
      </c>
      <c r="AO1" s="40" t="s">
        <v>33</v>
      </c>
    </row>
    <row r="2" spans="1:41" s="1" customFormat="1" ht="53.25" customHeight="1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2" t="s">
        <v>9</v>
      </c>
      <c r="Q2" s="50"/>
      <c r="R2" s="42" t="s">
        <v>13</v>
      </c>
      <c r="S2" s="37"/>
      <c r="T2" s="35" t="s">
        <v>3</v>
      </c>
      <c r="U2" s="37"/>
      <c r="V2" s="35" t="s">
        <v>4</v>
      </c>
      <c r="W2" s="37"/>
      <c r="X2" s="35" t="s">
        <v>14</v>
      </c>
      <c r="Y2" s="37"/>
      <c r="Z2" s="42" t="s">
        <v>10</v>
      </c>
      <c r="AA2" s="50"/>
      <c r="AB2" s="58"/>
      <c r="AC2" s="59"/>
      <c r="AD2" s="40" t="s">
        <v>17</v>
      </c>
      <c r="AE2" s="40" t="s">
        <v>16</v>
      </c>
      <c r="AF2" s="40" t="s">
        <v>18</v>
      </c>
      <c r="AG2" s="40" t="s">
        <v>19</v>
      </c>
      <c r="AH2" s="40" t="s">
        <v>20</v>
      </c>
      <c r="AI2" s="40" t="s">
        <v>21</v>
      </c>
      <c r="AJ2" s="38" t="s">
        <v>23</v>
      </c>
      <c r="AK2" s="40" t="s">
        <v>26</v>
      </c>
      <c r="AL2" s="40" t="s">
        <v>27</v>
      </c>
      <c r="AM2" s="40" t="s">
        <v>22</v>
      </c>
      <c r="AN2" s="52"/>
      <c r="AO2" s="54"/>
    </row>
    <row r="3" spans="1:41" ht="57.75" customHeight="1">
      <c r="A3" s="46"/>
      <c r="B3" s="46"/>
      <c r="C3" s="46"/>
      <c r="D3" s="21" t="s">
        <v>2</v>
      </c>
      <c r="E3" s="21" t="s">
        <v>7</v>
      </c>
      <c r="F3" s="21" t="s">
        <v>2</v>
      </c>
      <c r="G3" s="21" t="s">
        <v>7</v>
      </c>
      <c r="H3" s="21" t="s">
        <v>2</v>
      </c>
      <c r="I3" s="21" t="s">
        <v>7</v>
      </c>
      <c r="J3" s="21" t="s">
        <v>2</v>
      </c>
      <c r="K3" s="21" t="s">
        <v>7</v>
      </c>
      <c r="L3" s="21" t="s">
        <v>2</v>
      </c>
      <c r="M3" s="21" t="s">
        <v>7</v>
      </c>
      <c r="N3" s="21" t="s">
        <v>2</v>
      </c>
      <c r="O3" s="21" t="s">
        <v>7</v>
      </c>
      <c r="P3" s="21" t="s">
        <v>2</v>
      </c>
      <c r="Q3" s="21" t="s">
        <v>7</v>
      </c>
      <c r="R3" s="20" t="s">
        <v>2</v>
      </c>
      <c r="S3" s="20" t="s">
        <v>7</v>
      </c>
      <c r="T3" s="20" t="s">
        <v>2</v>
      </c>
      <c r="U3" s="20" t="s">
        <v>7</v>
      </c>
      <c r="V3" s="20" t="s">
        <v>2</v>
      </c>
      <c r="W3" s="20" t="s">
        <v>7</v>
      </c>
      <c r="X3" s="20" t="s">
        <v>2</v>
      </c>
      <c r="Y3" s="20" t="s">
        <v>7</v>
      </c>
      <c r="Z3" s="20" t="s">
        <v>2</v>
      </c>
      <c r="AA3" s="20" t="s">
        <v>7</v>
      </c>
      <c r="AB3" s="11" t="s">
        <v>2</v>
      </c>
      <c r="AC3" s="10" t="s">
        <v>7</v>
      </c>
      <c r="AD3" s="41"/>
      <c r="AE3" s="41"/>
      <c r="AF3" s="41"/>
      <c r="AG3" s="41"/>
      <c r="AH3" s="41"/>
      <c r="AI3" s="41"/>
      <c r="AJ3" s="38"/>
      <c r="AK3" s="41"/>
      <c r="AL3" s="41"/>
      <c r="AM3" s="41"/>
      <c r="AN3" s="53"/>
      <c r="AO3" s="41"/>
    </row>
    <row r="4" spans="1:41" ht="30">
      <c r="A4" s="12" t="s">
        <v>34</v>
      </c>
      <c r="B4" s="12" t="s">
        <v>35</v>
      </c>
      <c r="C4" s="18" t="s">
        <v>34</v>
      </c>
      <c r="D4" s="19">
        <v>55</v>
      </c>
      <c r="E4" s="13">
        <v>54.7</v>
      </c>
      <c r="F4" s="13">
        <v>158</v>
      </c>
      <c r="G4" s="13">
        <v>156.99</v>
      </c>
      <c r="H4" s="13">
        <v>281</v>
      </c>
      <c r="I4" s="13">
        <v>279.39</v>
      </c>
      <c r="J4" s="13">
        <v>318</v>
      </c>
      <c r="K4" s="13">
        <v>311.04</v>
      </c>
      <c r="L4" s="13">
        <v>39</v>
      </c>
      <c r="M4" s="13">
        <v>38.17</v>
      </c>
      <c r="N4" s="13"/>
      <c r="O4" s="13"/>
      <c r="P4" s="3">
        <f>SUM(D4+F4+H4+J4+L4+N4)</f>
        <v>851</v>
      </c>
      <c r="Q4" s="3">
        <f>SUM(E4+G4+I4+K4+M4+O4)</f>
        <v>840.29</v>
      </c>
      <c r="R4" s="13">
        <v>144</v>
      </c>
      <c r="S4" s="13">
        <v>144</v>
      </c>
      <c r="T4" s="13"/>
      <c r="U4" s="13"/>
      <c r="V4" s="13">
        <v>5</v>
      </c>
      <c r="W4" s="13">
        <v>3.5</v>
      </c>
      <c r="X4" s="13">
        <v>6</v>
      </c>
      <c r="Y4" s="13">
        <v>6</v>
      </c>
      <c r="Z4" s="14">
        <f>SUM(R4+T4+V4+X4)</f>
        <v>155</v>
      </c>
      <c r="AA4" s="14">
        <f>SUM(S4+U4+W4+Y4)</f>
        <v>153.5</v>
      </c>
      <c r="AB4" s="3">
        <f>SUM(Z4+P4)</f>
        <v>1006</v>
      </c>
      <c r="AC4" s="3">
        <f>SUM(AA4+Q4)</f>
        <v>993.79</v>
      </c>
      <c r="AD4" s="15">
        <v>3097396.280000001</v>
      </c>
      <c r="AE4" s="16">
        <v>15906.55</v>
      </c>
      <c r="AF4" s="16"/>
      <c r="AG4" s="16">
        <v>18469.04</v>
      </c>
      <c r="AH4" s="16">
        <v>593352.87</v>
      </c>
      <c r="AI4" s="16">
        <v>288052.48</v>
      </c>
      <c r="AJ4" s="4">
        <f>SUM(AD4:AI4)</f>
        <v>4013177.220000001</v>
      </c>
      <c r="AK4" s="17">
        <v>507736</v>
      </c>
      <c r="AL4" s="17">
        <v>10140</v>
      </c>
      <c r="AM4" s="5">
        <f>SUM(AK4:AL4)</f>
        <v>517876</v>
      </c>
      <c r="AN4" s="5">
        <f>SUM(AJ4+AM4)</f>
        <v>4531053.220000001</v>
      </c>
      <c r="AO4" s="6"/>
    </row>
  </sheetData>
  <sheetProtection selectLockedCells="1"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124" dxfId="0">
      <formula>AND(NOT(ISBLANK($A4)),ISBLANK(B4))</formula>
    </cfRule>
  </conditionalFormatting>
  <conditionalFormatting sqref="C4">
    <cfRule type="expression" priority="123" dxfId="0">
      <formula>AND(NOT(ISBLANK(A4)),ISBLANK(C4))</formula>
    </cfRule>
  </conditionalFormatting>
  <conditionalFormatting sqref="O4">
    <cfRule type="expression" priority="121" dxfId="0">
      <formula>AND(NOT(ISBLANK(N4)),ISBLANK(O4))</formula>
    </cfRule>
  </conditionalFormatting>
  <conditionalFormatting sqref="B4">
    <cfRule type="expression" priority="120" dxfId="0">
      <formula>AND(NOT(ISBLANK($A4)),ISBLANK(B4))</formula>
    </cfRule>
  </conditionalFormatting>
  <conditionalFormatting sqref="C4">
    <cfRule type="expression" priority="119" dxfId="0">
      <formula>AND(NOT(ISBLANK(A4)),ISBLANK(C4))</formula>
    </cfRule>
  </conditionalFormatting>
  <conditionalFormatting sqref="O4">
    <cfRule type="expression" priority="107" dxfId="0">
      <formula>AND(NOT(ISBLANK(N4)),ISBLANK(O4))</formula>
    </cfRule>
  </conditionalFormatting>
  <conditionalFormatting sqref="C4">
    <cfRule type="expression" priority="98" dxfId="0">
      <formula>AND(NOT(ISBLANK(A4)),ISBLANK(C4))</formula>
    </cfRule>
  </conditionalFormatting>
  <conditionalFormatting sqref="O4">
    <cfRule type="expression" priority="86" dxfId="0">
      <formula>AND(NOT(ISBLANK(N4)),ISBLANK(O4))</formula>
    </cfRule>
  </conditionalFormatting>
  <conditionalFormatting sqref="O4">
    <cfRule type="expression" priority="64" dxfId="0">
      <formula>AND(NOT(ISBLANK(N4)),ISBLANK(O4))</formula>
    </cfRule>
  </conditionalFormatting>
  <conditionalFormatting sqref="D4">
    <cfRule type="expression" priority="19" dxfId="0">
      <formula>AND(NOT(ISBLANK(E4)),ISBLANK(D4))</formula>
    </cfRule>
  </conditionalFormatting>
  <conditionalFormatting sqref="E4">
    <cfRule type="expression" priority="18" dxfId="0">
      <formula>AND(NOT(ISBLANK(D4)),ISBLANK(E4))</formula>
    </cfRule>
  </conditionalFormatting>
  <conditionalFormatting sqref="F4">
    <cfRule type="expression" priority="17" dxfId="0">
      <formula>AND(NOT(ISBLANK(G4)),ISBLANK(F4))</formula>
    </cfRule>
  </conditionalFormatting>
  <conditionalFormatting sqref="G4">
    <cfRule type="expression" priority="16" dxfId="0">
      <formula>AND(NOT(ISBLANK(F4)),ISBLANK(G4))</formula>
    </cfRule>
  </conditionalFormatting>
  <conditionalFormatting sqref="H4">
    <cfRule type="expression" priority="15" dxfId="0">
      <formula>AND(NOT(ISBLANK(I4)),ISBLANK(H4))</formula>
    </cfRule>
  </conditionalFormatting>
  <conditionalFormatting sqref="I4">
    <cfRule type="expression" priority="14" dxfId="0">
      <formula>AND(NOT(ISBLANK(H4)),ISBLANK(I4))</formula>
    </cfRule>
  </conditionalFormatting>
  <conditionalFormatting sqref="J4">
    <cfRule type="expression" priority="13" dxfId="0">
      <formula>AND(NOT(ISBLANK(K4)),ISBLANK(J4))</formula>
    </cfRule>
  </conditionalFormatting>
  <conditionalFormatting sqref="K4">
    <cfRule type="expression" priority="12" dxfId="0">
      <formula>AND(NOT(ISBLANK(J4)),ISBLANK(K4))</formula>
    </cfRule>
  </conditionalFormatting>
  <conditionalFormatting sqref="L4">
    <cfRule type="expression" priority="11" dxfId="0">
      <formula>AND(NOT(ISBLANK(M4)),ISBLANK(L4))</formula>
    </cfRule>
  </conditionalFormatting>
  <conditionalFormatting sqref="M4">
    <cfRule type="expression" priority="10" dxfId="0">
      <formula>AND(NOT(ISBLANK(L4)),ISBLANK(M4))</formula>
    </cfRule>
  </conditionalFormatting>
  <conditionalFormatting sqref="N4">
    <cfRule type="expression" priority="9" dxfId="0">
      <formula>AND(NOT(ISBLANK(O4)),ISBLANK(N4))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7">
    <dataValidation type="decimal" operator="greaterThanOrEqual" allowBlank="1" showInputMessage="1" showErrorMessage="1" sqref="AD4:AI4 AK4:AL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4">
      <formula1>INDIRECT("Organisation_Type")</formula1>
    </dataValidation>
    <dataValidation operator="lessThanOrEqual" allowBlank="1" showInputMessage="1" showErrorMessage="1" error="FTE cannot be greater than Headcount&#10;" sqref="AB1 P4:Q65536 AP1:IV65536 A5:O65536 P2 A1:C1 R1 AO4:AO65536 AO1 R5:AN65536 AB3:AC4"/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type="custom" allowBlank="1" showInputMessage="1" showErrorMessage="1" errorTitle="FTE" error="The value entered in the FTE field must be less than or equal to the value entered in the headcount field." sqref="G4 I4 O4 K4 E4 M4 U4 W4 Y4 S4">
      <formula1>G4&lt;=F4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zoomScalePageLayoutView="0" workbookViewId="0" topLeftCell="AC1">
      <selection activeCell="AC13" sqref="AC1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9" customWidth="1"/>
    <col min="18" max="27" width="12.77734375" style="9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0" t="s">
        <v>12</v>
      </c>
      <c r="B1" s="40" t="s">
        <v>1</v>
      </c>
      <c r="C1" s="40" t="s">
        <v>0</v>
      </c>
      <c r="D1" s="42" t="s">
        <v>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0"/>
      <c r="R1" s="35" t="s">
        <v>15</v>
      </c>
      <c r="S1" s="36"/>
      <c r="T1" s="36"/>
      <c r="U1" s="36"/>
      <c r="V1" s="36"/>
      <c r="W1" s="36"/>
      <c r="X1" s="36"/>
      <c r="Y1" s="36"/>
      <c r="Z1" s="36"/>
      <c r="AA1" s="37"/>
      <c r="AB1" s="56" t="s">
        <v>25</v>
      </c>
      <c r="AC1" s="57"/>
      <c r="AD1" s="47" t="s">
        <v>11</v>
      </c>
      <c r="AE1" s="48"/>
      <c r="AF1" s="48"/>
      <c r="AG1" s="48"/>
      <c r="AH1" s="48"/>
      <c r="AI1" s="48"/>
      <c r="AJ1" s="49"/>
      <c r="AK1" s="39" t="s">
        <v>32</v>
      </c>
      <c r="AL1" s="39"/>
      <c r="AM1" s="39"/>
      <c r="AN1" s="51" t="s">
        <v>24</v>
      </c>
      <c r="AO1" s="40" t="s">
        <v>33</v>
      </c>
    </row>
    <row r="2" spans="1:41" s="1" customFormat="1" ht="53.25" customHeight="1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2" t="s">
        <v>9</v>
      </c>
      <c r="Q2" s="50"/>
      <c r="R2" s="42" t="s">
        <v>13</v>
      </c>
      <c r="S2" s="37"/>
      <c r="T2" s="35" t="s">
        <v>3</v>
      </c>
      <c r="U2" s="37"/>
      <c r="V2" s="35" t="s">
        <v>4</v>
      </c>
      <c r="W2" s="37"/>
      <c r="X2" s="35" t="s">
        <v>14</v>
      </c>
      <c r="Y2" s="37"/>
      <c r="Z2" s="42" t="s">
        <v>10</v>
      </c>
      <c r="AA2" s="50"/>
      <c r="AB2" s="58"/>
      <c r="AC2" s="59"/>
      <c r="AD2" s="40" t="s">
        <v>17</v>
      </c>
      <c r="AE2" s="40" t="s">
        <v>16</v>
      </c>
      <c r="AF2" s="40" t="s">
        <v>18</v>
      </c>
      <c r="AG2" s="40" t="s">
        <v>19</v>
      </c>
      <c r="AH2" s="40" t="s">
        <v>20</v>
      </c>
      <c r="AI2" s="40" t="s">
        <v>21</v>
      </c>
      <c r="AJ2" s="38" t="s">
        <v>23</v>
      </c>
      <c r="AK2" s="40" t="s">
        <v>26</v>
      </c>
      <c r="AL2" s="40" t="s">
        <v>27</v>
      </c>
      <c r="AM2" s="40" t="s">
        <v>22</v>
      </c>
      <c r="AN2" s="52"/>
      <c r="AO2" s="54"/>
    </row>
    <row r="3" spans="1:41" ht="57.75" customHeight="1">
      <c r="A3" s="46"/>
      <c r="B3" s="46"/>
      <c r="C3" s="46"/>
      <c r="D3" s="23" t="s">
        <v>2</v>
      </c>
      <c r="E3" s="23" t="s">
        <v>7</v>
      </c>
      <c r="F3" s="23" t="s">
        <v>2</v>
      </c>
      <c r="G3" s="23" t="s">
        <v>7</v>
      </c>
      <c r="H3" s="23" t="s">
        <v>2</v>
      </c>
      <c r="I3" s="23" t="s">
        <v>7</v>
      </c>
      <c r="J3" s="23" t="s">
        <v>2</v>
      </c>
      <c r="K3" s="23" t="s">
        <v>7</v>
      </c>
      <c r="L3" s="23" t="s">
        <v>2</v>
      </c>
      <c r="M3" s="23" t="s">
        <v>7</v>
      </c>
      <c r="N3" s="23" t="s">
        <v>2</v>
      </c>
      <c r="O3" s="23" t="s">
        <v>7</v>
      </c>
      <c r="P3" s="23" t="s">
        <v>2</v>
      </c>
      <c r="Q3" s="23" t="s">
        <v>7</v>
      </c>
      <c r="R3" s="22" t="s">
        <v>2</v>
      </c>
      <c r="S3" s="22" t="s">
        <v>7</v>
      </c>
      <c r="T3" s="22" t="s">
        <v>2</v>
      </c>
      <c r="U3" s="22" t="s">
        <v>7</v>
      </c>
      <c r="V3" s="22" t="s">
        <v>2</v>
      </c>
      <c r="W3" s="22" t="s">
        <v>7</v>
      </c>
      <c r="X3" s="22" t="s">
        <v>2</v>
      </c>
      <c r="Y3" s="22" t="s">
        <v>7</v>
      </c>
      <c r="Z3" s="22" t="s">
        <v>2</v>
      </c>
      <c r="AA3" s="22" t="s">
        <v>7</v>
      </c>
      <c r="AB3" s="11" t="s">
        <v>2</v>
      </c>
      <c r="AC3" s="10" t="s">
        <v>7</v>
      </c>
      <c r="AD3" s="41"/>
      <c r="AE3" s="41"/>
      <c r="AF3" s="41"/>
      <c r="AG3" s="41"/>
      <c r="AH3" s="41"/>
      <c r="AI3" s="41"/>
      <c r="AJ3" s="38"/>
      <c r="AK3" s="41"/>
      <c r="AL3" s="41"/>
      <c r="AM3" s="41"/>
      <c r="AN3" s="53"/>
      <c r="AO3" s="41"/>
    </row>
    <row r="4" spans="1:41" ht="30">
      <c r="A4" s="12" t="s">
        <v>34</v>
      </c>
      <c r="B4" s="12" t="s">
        <v>35</v>
      </c>
      <c r="C4" s="18" t="s">
        <v>34</v>
      </c>
      <c r="D4" s="19">
        <v>63</v>
      </c>
      <c r="E4" s="13">
        <v>62.7</v>
      </c>
      <c r="F4" s="13">
        <v>159</v>
      </c>
      <c r="G4" s="13">
        <v>157.81</v>
      </c>
      <c r="H4" s="13">
        <v>283</v>
      </c>
      <c r="I4" s="13">
        <v>281.16</v>
      </c>
      <c r="J4" s="13">
        <v>322</v>
      </c>
      <c r="K4" s="13">
        <v>314.8</v>
      </c>
      <c r="L4" s="13">
        <v>39</v>
      </c>
      <c r="M4" s="13">
        <v>38.37</v>
      </c>
      <c r="N4" s="13"/>
      <c r="O4" s="13"/>
      <c r="P4" s="3">
        <f>SUM(D4+F4+H4+J4+L4+N4)</f>
        <v>866</v>
      </c>
      <c r="Q4" s="3">
        <f>SUM(E4+G4+I4+K4+M4+O4)</f>
        <v>854.84</v>
      </c>
      <c r="R4" s="13">
        <v>139</v>
      </c>
      <c r="S4" s="13">
        <v>139</v>
      </c>
      <c r="T4" s="13"/>
      <c r="U4" s="13"/>
      <c r="V4" s="13">
        <v>1</v>
      </c>
      <c r="W4" s="13">
        <v>0.9</v>
      </c>
      <c r="X4" s="13">
        <v>6</v>
      </c>
      <c r="Y4" s="13">
        <v>6</v>
      </c>
      <c r="Z4" s="14">
        <f>SUM(R4+T4+V4+X4)</f>
        <v>146</v>
      </c>
      <c r="AA4" s="14">
        <f>SUM(S4+U4+W4+Y4)</f>
        <v>145.9</v>
      </c>
      <c r="AB4" s="3">
        <f>SUM(Z4+P4)</f>
        <v>1012</v>
      </c>
      <c r="AC4" s="3">
        <f>SUM(AA4+Q4)</f>
        <v>1000.74</v>
      </c>
      <c r="AD4" s="15">
        <v>3110744.43</v>
      </c>
      <c r="AE4" s="16">
        <v>11251.98</v>
      </c>
      <c r="AF4" s="16">
        <v>122500</v>
      </c>
      <c r="AG4" s="16">
        <v>4010.5</v>
      </c>
      <c r="AH4" s="16">
        <v>588926.01</v>
      </c>
      <c r="AI4" s="16">
        <v>304617.37</v>
      </c>
      <c r="AJ4" s="4">
        <f>SUM(AD4:AI4)</f>
        <v>4142050.29</v>
      </c>
      <c r="AK4" s="17">
        <v>836584</v>
      </c>
      <c r="AL4" s="17">
        <v>84970</v>
      </c>
      <c r="AM4" s="5">
        <f>SUM(AK4:AL4)</f>
        <v>921554</v>
      </c>
      <c r="AN4" s="5">
        <f>SUM(AJ4+AM4)</f>
        <v>5063604.29</v>
      </c>
      <c r="AO4" s="6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48" dxfId="0">
      <formula>AND(NOT(ISBLANK($A4)),ISBLANK(B4))</formula>
    </cfRule>
  </conditionalFormatting>
  <conditionalFormatting sqref="C4">
    <cfRule type="expression" priority="47" dxfId="0">
      <formula>AND(NOT(ISBLANK(A4)),ISBLANK(C4))</formula>
    </cfRule>
  </conditionalFormatting>
  <conditionalFormatting sqref="B4">
    <cfRule type="expression" priority="45" dxfId="0">
      <formula>AND(NOT(ISBLANK($A4)),ISBLANK(B4))</formula>
    </cfRule>
  </conditionalFormatting>
  <conditionalFormatting sqref="C4">
    <cfRule type="expression" priority="44" dxfId="0">
      <formula>AND(NOT(ISBLANK(A4)),ISBLANK(C4))</formula>
    </cfRule>
  </conditionalFormatting>
  <conditionalFormatting sqref="C4">
    <cfRule type="expression" priority="42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I4&lt;=H4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operator="lessThanOrEqual" allowBlank="1" showInputMessage="1" showErrorMessage="1" error="FTE cannot be greater than Headcount&#10;" sqref="AB1 P4:Q65536 AP1:IV65536 A5:O65536 P2 A1:C1 R1 AO4:AO65536 AO1 R5:AN65536 AB3:AC4"/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4">
      <formula1>INDIRECT("List_of_organisations")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D4:AI4 AK4: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zoomScalePageLayoutView="0" workbookViewId="0" topLeftCell="A1">
      <selection activeCell="A10" sqref="A10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9" customWidth="1"/>
    <col min="18" max="27" width="12.77734375" style="9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0" t="s">
        <v>12</v>
      </c>
      <c r="B1" s="40" t="s">
        <v>1</v>
      </c>
      <c r="C1" s="40" t="s">
        <v>0</v>
      </c>
      <c r="D1" s="42" t="s">
        <v>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0"/>
      <c r="R1" s="35" t="s">
        <v>15</v>
      </c>
      <c r="S1" s="36"/>
      <c r="T1" s="36"/>
      <c r="U1" s="36"/>
      <c r="V1" s="36"/>
      <c r="W1" s="36"/>
      <c r="X1" s="36"/>
      <c r="Y1" s="36"/>
      <c r="Z1" s="36"/>
      <c r="AA1" s="37"/>
      <c r="AB1" s="56" t="s">
        <v>25</v>
      </c>
      <c r="AC1" s="57"/>
      <c r="AD1" s="47" t="s">
        <v>11</v>
      </c>
      <c r="AE1" s="48"/>
      <c r="AF1" s="48"/>
      <c r="AG1" s="48"/>
      <c r="AH1" s="48"/>
      <c r="AI1" s="48"/>
      <c r="AJ1" s="49"/>
      <c r="AK1" s="39" t="s">
        <v>32</v>
      </c>
      <c r="AL1" s="39"/>
      <c r="AM1" s="39"/>
      <c r="AN1" s="51" t="s">
        <v>24</v>
      </c>
      <c r="AO1" s="40" t="s">
        <v>33</v>
      </c>
    </row>
    <row r="2" spans="1:41" s="1" customFormat="1" ht="53.25" customHeight="1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2" t="s">
        <v>9</v>
      </c>
      <c r="Q2" s="50"/>
      <c r="R2" s="42" t="s">
        <v>13</v>
      </c>
      <c r="S2" s="37"/>
      <c r="T2" s="35" t="s">
        <v>3</v>
      </c>
      <c r="U2" s="37"/>
      <c r="V2" s="35" t="s">
        <v>4</v>
      </c>
      <c r="W2" s="37"/>
      <c r="X2" s="35" t="s">
        <v>14</v>
      </c>
      <c r="Y2" s="37"/>
      <c r="Z2" s="42" t="s">
        <v>10</v>
      </c>
      <c r="AA2" s="50"/>
      <c r="AB2" s="58"/>
      <c r="AC2" s="59"/>
      <c r="AD2" s="40" t="s">
        <v>17</v>
      </c>
      <c r="AE2" s="40" t="s">
        <v>16</v>
      </c>
      <c r="AF2" s="40" t="s">
        <v>18</v>
      </c>
      <c r="AG2" s="40" t="s">
        <v>19</v>
      </c>
      <c r="AH2" s="40" t="s">
        <v>20</v>
      </c>
      <c r="AI2" s="40" t="s">
        <v>21</v>
      </c>
      <c r="AJ2" s="38" t="s">
        <v>23</v>
      </c>
      <c r="AK2" s="40" t="s">
        <v>26</v>
      </c>
      <c r="AL2" s="40" t="s">
        <v>27</v>
      </c>
      <c r="AM2" s="40" t="s">
        <v>22</v>
      </c>
      <c r="AN2" s="52"/>
      <c r="AO2" s="54"/>
    </row>
    <row r="3" spans="1:41" ht="57.75" customHeight="1">
      <c r="A3" s="46"/>
      <c r="B3" s="46"/>
      <c r="C3" s="46"/>
      <c r="D3" s="25" t="s">
        <v>2</v>
      </c>
      <c r="E3" s="25" t="s">
        <v>7</v>
      </c>
      <c r="F3" s="25" t="s">
        <v>2</v>
      </c>
      <c r="G3" s="25" t="s">
        <v>7</v>
      </c>
      <c r="H3" s="25" t="s">
        <v>2</v>
      </c>
      <c r="I3" s="25" t="s">
        <v>7</v>
      </c>
      <c r="J3" s="25" t="s">
        <v>2</v>
      </c>
      <c r="K3" s="25" t="s">
        <v>7</v>
      </c>
      <c r="L3" s="25" t="s">
        <v>2</v>
      </c>
      <c r="M3" s="25" t="s">
        <v>7</v>
      </c>
      <c r="N3" s="25" t="s">
        <v>2</v>
      </c>
      <c r="O3" s="25" t="s">
        <v>7</v>
      </c>
      <c r="P3" s="25" t="s">
        <v>2</v>
      </c>
      <c r="Q3" s="25" t="s">
        <v>7</v>
      </c>
      <c r="R3" s="24" t="s">
        <v>2</v>
      </c>
      <c r="S3" s="24" t="s">
        <v>7</v>
      </c>
      <c r="T3" s="24" t="s">
        <v>2</v>
      </c>
      <c r="U3" s="24" t="s">
        <v>7</v>
      </c>
      <c r="V3" s="24" t="s">
        <v>2</v>
      </c>
      <c r="W3" s="24" t="s">
        <v>7</v>
      </c>
      <c r="X3" s="24" t="s">
        <v>2</v>
      </c>
      <c r="Y3" s="24" t="s">
        <v>7</v>
      </c>
      <c r="Z3" s="24" t="s">
        <v>2</v>
      </c>
      <c r="AA3" s="24" t="s">
        <v>7</v>
      </c>
      <c r="AB3" s="11" t="s">
        <v>2</v>
      </c>
      <c r="AC3" s="10" t="s">
        <v>7</v>
      </c>
      <c r="AD3" s="41"/>
      <c r="AE3" s="41"/>
      <c r="AF3" s="41"/>
      <c r="AG3" s="41"/>
      <c r="AH3" s="41"/>
      <c r="AI3" s="41"/>
      <c r="AJ3" s="38"/>
      <c r="AK3" s="41"/>
      <c r="AL3" s="41"/>
      <c r="AM3" s="41"/>
      <c r="AN3" s="53"/>
      <c r="AO3" s="41"/>
    </row>
    <row r="4" spans="1:41" ht="30">
      <c r="A4" s="12" t="s">
        <v>34</v>
      </c>
      <c r="B4" s="12" t="s">
        <v>35</v>
      </c>
      <c r="C4" s="18" t="s">
        <v>34</v>
      </c>
      <c r="D4" s="19">
        <v>73</v>
      </c>
      <c r="E4" s="13">
        <v>72.7</v>
      </c>
      <c r="F4" s="13">
        <v>174</v>
      </c>
      <c r="G4" s="13">
        <v>172.81</v>
      </c>
      <c r="H4" s="13">
        <v>286</v>
      </c>
      <c r="I4" s="13">
        <v>284.05</v>
      </c>
      <c r="J4" s="13">
        <v>324</v>
      </c>
      <c r="K4" s="13">
        <v>316.86</v>
      </c>
      <c r="L4" s="13">
        <v>40</v>
      </c>
      <c r="M4" s="13">
        <v>39.32</v>
      </c>
      <c r="N4" s="13"/>
      <c r="O4" s="13"/>
      <c r="P4" s="3">
        <f>SUM(D4+F4+H4+J4+L4+N4)</f>
        <v>897</v>
      </c>
      <c r="Q4" s="3">
        <f>SUM(E4+G4+I4+K4+M4+O4)</f>
        <v>885.74</v>
      </c>
      <c r="R4" s="13">
        <v>135</v>
      </c>
      <c r="S4" s="13">
        <v>135</v>
      </c>
      <c r="T4" s="13"/>
      <c r="U4" s="13"/>
      <c r="V4" s="13">
        <v>5</v>
      </c>
      <c r="W4" s="13">
        <v>3.5</v>
      </c>
      <c r="X4" s="13">
        <v>6</v>
      </c>
      <c r="Y4" s="13">
        <v>6</v>
      </c>
      <c r="Z4" s="14">
        <f>SUM(R4+T4+V4+X4)</f>
        <v>146</v>
      </c>
      <c r="AA4" s="14">
        <f>SUM(S4+U4+W4+Y4)</f>
        <v>144.5</v>
      </c>
      <c r="AB4" s="3">
        <f>SUM(Z4+P4)</f>
        <v>1043</v>
      </c>
      <c r="AC4" s="3">
        <f>SUM(AA4+Q4)</f>
        <v>1030.24</v>
      </c>
      <c r="AD4" s="15">
        <v>3158981.37</v>
      </c>
      <c r="AE4" s="16">
        <v>9520.16</v>
      </c>
      <c r="AF4" s="16"/>
      <c r="AG4" s="16">
        <v>9424.2</v>
      </c>
      <c r="AH4" s="16">
        <v>603552.2100000001</v>
      </c>
      <c r="AI4" s="16">
        <v>290447.59</v>
      </c>
      <c r="AJ4" s="4">
        <f>SUM(AD4:AI4)</f>
        <v>4071925.5300000003</v>
      </c>
      <c r="AK4" s="17">
        <v>1280121</v>
      </c>
      <c r="AL4" s="17">
        <v>10458</v>
      </c>
      <c r="AM4" s="5">
        <f>SUM(AK4:AL4)</f>
        <v>1290579</v>
      </c>
      <c r="AN4" s="5">
        <f>SUM(AJ4+AM4)</f>
        <v>5362504.53</v>
      </c>
      <c r="AO4" s="6"/>
    </row>
  </sheetData>
  <sheetProtection selectLockedCells="1"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5" dxfId="0">
      <formula>AND(NOT(ISBLANK($A4)),ISBLANK(B4))</formula>
    </cfRule>
  </conditionalFormatting>
  <conditionalFormatting sqref="C4">
    <cfRule type="expression" priority="24" dxfId="0">
      <formula>AND(NOT(ISBLANK(A4)),ISBLANK(C4))</formula>
    </cfRule>
  </conditionalFormatting>
  <conditionalFormatting sqref="B4">
    <cfRule type="expression" priority="23" dxfId="0">
      <formula>AND(NOT(ISBLANK($A4)),ISBLANK(B4))</formula>
    </cfRule>
  </conditionalFormatting>
  <conditionalFormatting sqref="C4">
    <cfRule type="expression" priority="22" dxfId="0">
      <formula>AND(NOT(ISBLANK(A4)),ISBLANK(C4))</formula>
    </cfRule>
  </conditionalFormatting>
  <conditionalFormatting sqref="C4">
    <cfRule type="expression" priority="2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7">
    <dataValidation type="decimal" operator="greaterThanOrEqual" allowBlank="1" showInputMessage="1" showErrorMessage="1" sqref="AD4:AI4 AK4:AL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4">
      <formula1>INDIRECT("Organisation_Type")</formula1>
    </dataValidation>
    <dataValidation operator="lessThanOrEqual" allowBlank="1" showInputMessage="1" showErrorMessage="1" error="FTE cannot be greater than Headcount&#10;" sqref="AB1 P4:Q65536 AP1:IV65536 A5:O65536 P2 A1:C1 R1 AO4:AO65536 AO1 R5:AN65536 AB3:AC4"/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I4&lt;=H4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zoomScalePageLayoutView="0" workbookViewId="0" topLeftCell="A1">
      <selection activeCell="A27" sqref="A27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9" customWidth="1"/>
    <col min="18" max="27" width="12.77734375" style="9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0" t="s">
        <v>12</v>
      </c>
      <c r="B1" s="40" t="s">
        <v>1</v>
      </c>
      <c r="C1" s="40" t="s">
        <v>0</v>
      </c>
      <c r="D1" s="42" t="s">
        <v>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0"/>
      <c r="R1" s="35" t="s">
        <v>15</v>
      </c>
      <c r="S1" s="36"/>
      <c r="T1" s="36"/>
      <c r="U1" s="36"/>
      <c r="V1" s="36"/>
      <c r="W1" s="36"/>
      <c r="X1" s="36"/>
      <c r="Y1" s="36"/>
      <c r="Z1" s="36"/>
      <c r="AA1" s="37"/>
      <c r="AB1" s="56" t="s">
        <v>25</v>
      </c>
      <c r="AC1" s="57"/>
      <c r="AD1" s="47" t="s">
        <v>11</v>
      </c>
      <c r="AE1" s="48"/>
      <c r="AF1" s="48"/>
      <c r="AG1" s="48"/>
      <c r="AH1" s="48"/>
      <c r="AI1" s="48"/>
      <c r="AJ1" s="49"/>
      <c r="AK1" s="39" t="s">
        <v>32</v>
      </c>
      <c r="AL1" s="39"/>
      <c r="AM1" s="39"/>
      <c r="AN1" s="51" t="s">
        <v>24</v>
      </c>
      <c r="AO1" s="40" t="s">
        <v>33</v>
      </c>
    </row>
    <row r="2" spans="1:41" s="1" customFormat="1" ht="53.25" customHeight="1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2" t="s">
        <v>9</v>
      </c>
      <c r="Q2" s="50"/>
      <c r="R2" s="42" t="s">
        <v>13</v>
      </c>
      <c r="S2" s="37"/>
      <c r="T2" s="35" t="s">
        <v>3</v>
      </c>
      <c r="U2" s="37"/>
      <c r="V2" s="35" t="s">
        <v>4</v>
      </c>
      <c r="W2" s="37"/>
      <c r="X2" s="35" t="s">
        <v>14</v>
      </c>
      <c r="Y2" s="37"/>
      <c r="Z2" s="42" t="s">
        <v>10</v>
      </c>
      <c r="AA2" s="50"/>
      <c r="AB2" s="58"/>
      <c r="AC2" s="59"/>
      <c r="AD2" s="40" t="s">
        <v>17</v>
      </c>
      <c r="AE2" s="40" t="s">
        <v>16</v>
      </c>
      <c r="AF2" s="40" t="s">
        <v>18</v>
      </c>
      <c r="AG2" s="40" t="s">
        <v>19</v>
      </c>
      <c r="AH2" s="40" t="s">
        <v>20</v>
      </c>
      <c r="AI2" s="40" t="s">
        <v>21</v>
      </c>
      <c r="AJ2" s="38" t="s">
        <v>23</v>
      </c>
      <c r="AK2" s="40" t="s">
        <v>26</v>
      </c>
      <c r="AL2" s="40" t="s">
        <v>27</v>
      </c>
      <c r="AM2" s="40" t="s">
        <v>22</v>
      </c>
      <c r="AN2" s="52"/>
      <c r="AO2" s="54"/>
    </row>
    <row r="3" spans="1:41" ht="57.75" customHeight="1">
      <c r="A3" s="46"/>
      <c r="B3" s="46"/>
      <c r="C3" s="46"/>
      <c r="D3" s="27" t="s">
        <v>2</v>
      </c>
      <c r="E3" s="27" t="s">
        <v>7</v>
      </c>
      <c r="F3" s="27" t="s">
        <v>2</v>
      </c>
      <c r="G3" s="27" t="s">
        <v>7</v>
      </c>
      <c r="H3" s="27" t="s">
        <v>2</v>
      </c>
      <c r="I3" s="27" t="s">
        <v>7</v>
      </c>
      <c r="J3" s="27" t="s">
        <v>2</v>
      </c>
      <c r="K3" s="27" t="s">
        <v>7</v>
      </c>
      <c r="L3" s="27" t="s">
        <v>2</v>
      </c>
      <c r="M3" s="27" t="s">
        <v>7</v>
      </c>
      <c r="N3" s="27" t="s">
        <v>2</v>
      </c>
      <c r="O3" s="27" t="s">
        <v>7</v>
      </c>
      <c r="P3" s="27" t="s">
        <v>2</v>
      </c>
      <c r="Q3" s="27" t="s">
        <v>7</v>
      </c>
      <c r="R3" s="26" t="s">
        <v>2</v>
      </c>
      <c r="S3" s="26" t="s">
        <v>7</v>
      </c>
      <c r="T3" s="26" t="s">
        <v>2</v>
      </c>
      <c r="U3" s="26" t="s">
        <v>7</v>
      </c>
      <c r="V3" s="26" t="s">
        <v>2</v>
      </c>
      <c r="W3" s="26" t="s">
        <v>7</v>
      </c>
      <c r="X3" s="26" t="s">
        <v>2</v>
      </c>
      <c r="Y3" s="26" t="s">
        <v>7</v>
      </c>
      <c r="Z3" s="26" t="s">
        <v>2</v>
      </c>
      <c r="AA3" s="26" t="s">
        <v>7</v>
      </c>
      <c r="AB3" s="11" t="s">
        <v>2</v>
      </c>
      <c r="AC3" s="10" t="s">
        <v>7</v>
      </c>
      <c r="AD3" s="41"/>
      <c r="AE3" s="41"/>
      <c r="AF3" s="41"/>
      <c r="AG3" s="41"/>
      <c r="AH3" s="41"/>
      <c r="AI3" s="41"/>
      <c r="AJ3" s="38"/>
      <c r="AK3" s="41"/>
      <c r="AL3" s="41"/>
      <c r="AM3" s="41"/>
      <c r="AN3" s="53"/>
      <c r="AO3" s="41"/>
    </row>
    <row r="4" spans="1:41" ht="30">
      <c r="A4" s="12" t="s">
        <v>34</v>
      </c>
      <c r="B4" s="12" t="s">
        <v>35</v>
      </c>
      <c r="C4" s="18" t="s">
        <v>34</v>
      </c>
      <c r="D4" s="19">
        <v>59</v>
      </c>
      <c r="E4" s="13">
        <v>59</v>
      </c>
      <c r="F4" s="13">
        <v>178</v>
      </c>
      <c r="G4" s="13">
        <v>176.81</v>
      </c>
      <c r="H4" s="13">
        <v>284</v>
      </c>
      <c r="I4" s="13">
        <v>282.05</v>
      </c>
      <c r="J4" s="13">
        <v>329</v>
      </c>
      <c r="K4" s="13">
        <v>321.85</v>
      </c>
      <c r="L4" s="13">
        <v>39</v>
      </c>
      <c r="M4" s="13">
        <v>38.16</v>
      </c>
      <c r="N4" s="13">
        <v>7</v>
      </c>
      <c r="O4" s="13">
        <v>0.7</v>
      </c>
      <c r="P4" s="3">
        <f>SUM(D4+F4+H4+J4+L4+N4)</f>
        <v>896</v>
      </c>
      <c r="Q4" s="3">
        <f>SUM(E4+G4+I4+K4+M4+O4)</f>
        <v>878.57</v>
      </c>
      <c r="R4" s="13">
        <v>141</v>
      </c>
      <c r="S4" s="13">
        <v>141</v>
      </c>
      <c r="T4" s="13"/>
      <c r="U4" s="13"/>
      <c r="V4" s="13">
        <v>58</v>
      </c>
      <c r="W4" s="13">
        <v>3.5</v>
      </c>
      <c r="X4" s="13">
        <v>6</v>
      </c>
      <c r="Y4" s="13">
        <v>6</v>
      </c>
      <c r="Z4" s="14">
        <f>SUM(R4+T4+V4+X4)</f>
        <v>205</v>
      </c>
      <c r="AA4" s="14">
        <f>SUM(S4+U4+W4+Y4)</f>
        <v>150.5</v>
      </c>
      <c r="AB4" s="3">
        <f>SUM(Z4+P4)</f>
        <v>1101</v>
      </c>
      <c r="AC4" s="3">
        <f>SUM(AA4+Q4)</f>
        <v>1029.0700000000002</v>
      </c>
      <c r="AD4" s="15">
        <v>3188982.68</v>
      </c>
      <c r="AE4" s="16">
        <v>9388.59</v>
      </c>
      <c r="AF4" s="16">
        <v>2450</v>
      </c>
      <c r="AG4" s="16">
        <v>5481.12</v>
      </c>
      <c r="AH4" s="16">
        <v>605718.8200000001</v>
      </c>
      <c r="AI4" s="16">
        <v>292802.06</v>
      </c>
      <c r="AJ4" s="4">
        <f>SUM(AD4:AI4)</f>
        <v>4104823.27</v>
      </c>
      <c r="AK4" s="17">
        <v>719031</v>
      </c>
      <c r="AL4" s="17">
        <v>16742</v>
      </c>
      <c r="AM4" s="5">
        <f>SUM(AK4:AL4)</f>
        <v>735773</v>
      </c>
      <c r="AN4" s="5">
        <f>SUM(AJ4+AM4)</f>
        <v>4840596.27</v>
      </c>
      <c r="AO4" s="6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45" dxfId="0">
      <formula>AND(NOT(ISBLANK($A4)),ISBLANK(B4))</formula>
    </cfRule>
  </conditionalFormatting>
  <conditionalFormatting sqref="C4">
    <cfRule type="expression" priority="44" dxfId="0">
      <formula>AND(NOT(ISBLANK(A4)),ISBLANK(C4))</formula>
    </cfRule>
  </conditionalFormatting>
  <conditionalFormatting sqref="B4">
    <cfRule type="expression" priority="43" dxfId="0">
      <formula>AND(NOT(ISBLANK($A4)),ISBLANK(B4))</formula>
    </cfRule>
  </conditionalFormatting>
  <conditionalFormatting sqref="C4">
    <cfRule type="expression" priority="42" dxfId="0">
      <formula>AND(NOT(ISBLANK(A4)),ISBLANK(C4))</formula>
    </cfRule>
  </conditionalFormatting>
  <conditionalFormatting sqref="C4">
    <cfRule type="expression" priority="4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I4&lt;=H4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operator="lessThanOrEqual" allowBlank="1" showInputMessage="1" showErrorMessage="1" error="FTE cannot be greater than Headcount&#10;" sqref="AB1 P4:Q65536 AP1:IV65536 A5:O65536 P2 A1:C1 R1 AO4:AO65536 AO1 R5:AN65536 AB3:AC4"/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4">
      <formula1>INDIRECT("List_of_organisations")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D4:AI4 AK4: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zoomScalePageLayoutView="0" workbookViewId="0" topLeftCell="A1">
      <selection activeCell="A6" sqref="A6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9" customWidth="1"/>
    <col min="18" max="27" width="12.77734375" style="9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0" t="s">
        <v>12</v>
      </c>
      <c r="B1" s="40" t="s">
        <v>1</v>
      </c>
      <c r="C1" s="40" t="s">
        <v>0</v>
      </c>
      <c r="D1" s="42" t="s">
        <v>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0"/>
      <c r="R1" s="35" t="s">
        <v>15</v>
      </c>
      <c r="S1" s="36"/>
      <c r="T1" s="36"/>
      <c r="U1" s="36"/>
      <c r="V1" s="36"/>
      <c r="W1" s="36"/>
      <c r="X1" s="36"/>
      <c r="Y1" s="36"/>
      <c r="Z1" s="36"/>
      <c r="AA1" s="37"/>
      <c r="AB1" s="56" t="s">
        <v>25</v>
      </c>
      <c r="AC1" s="57"/>
      <c r="AD1" s="47" t="s">
        <v>11</v>
      </c>
      <c r="AE1" s="48"/>
      <c r="AF1" s="48"/>
      <c r="AG1" s="48"/>
      <c r="AH1" s="48"/>
      <c r="AI1" s="48"/>
      <c r="AJ1" s="49"/>
      <c r="AK1" s="39" t="s">
        <v>32</v>
      </c>
      <c r="AL1" s="39"/>
      <c r="AM1" s="39"/>
      <c r="AN1" s="51" t="s">
        <v>24</v>
      </c>
      <c r="AO1" s="40" t="s">
        <v>33</v>
      </c>
    </row>
    <row r="2" spans="1:41" s="1" customFormat="1" ht="53.25" customHeight="1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2" t="s">
        <v>9</v>
      </c>
      <c r="Q2" s="50"/>
      <c r="R2" s="42" t="s">
        <v>13</v>
      </c>
      <c r="S2" s="37"/>
      <c r="T2" s="35" t="s">
        <v>3</v>
      </c>
      <c r="U2" s="37"/>
      <c r="V2" s="35" t="s">
        <v>4</v>
      </c>
      <c r="W2" s="37"/>
      <c r="X2" s="35" t="s">
        <v>14</v>
      </c>
      <c r="Y2" s="37"/>
      <c r="Z2" s="42" t="s">
        <v>10</v>
      </c>
      <c r="AA2" s="50"/>
      <c r="AB2" s="58"/>
      <c r="AC2" s="59"/>
      <c r="AD2" s="40" t="s">
        <v>17</v>
      </c>
      <c r="AE2" s="40" t="s">
        <v>16</v>
      </c>
      <c r="AF2" s="40" t="s">
        <v>18</v>
      </c>
      <c r="AG2" s="40" t="s">
        <v>19</v>
      </c>
      <c r="AH2" s="40" t="s">
        <v>20</v>
      </c>
      <c r="AI2" s="40" t="s">
        <v>21</v>
      </c>
      <c r="AJ2" s="38" t="s">
        <v>23</v>
      </c>
      <c r="AK2" s="40" t="s">
        <v>26</v>
      </c>
      <c r="AL2" s="40" t="s">
        <v>27</v>
      </c>
      <c r="AM2" s="40" t="s">
        <v>22</v>
      </c>
      <c r="AN2" s="52"/>
      <c r="AO2" s="54"/>
    </row>
    <row r="3" spans="1:41" ht="57.75" customHeight="1">
      <c r="A3" s="46"/>
      <c r="B3" s="46"/>
      <c r="C3" s="46"/>
      <c r="D3" s="27" t="s">
        <v>2</v>
      </c>
      <c r="E3" s="27" t="s">
        <v>7</v>
      </c>
      <c r="F3" s="27" t="s">
        <v>2</v>
      </c>
      <c r="G3" s="27" t="s">
        <v>7</v>
      </c>
      <c r="H3" s="27" t="s">
        <v>2</v>
      </c>
      <c r="I3" s="27" t="s">
        <v>7</v>
      </c>
      <c r="J3" s="27" t="s">
        <v>2</v>
      </c>
      <c r="K3" s="27" t="s">
        <v>7</v>
      </c>
      <c r="L3" s="27" t="s">
        <v>2</v>
      </c>
      <c r="M3" s="27" t="s">
        <v>7</v>
      </c>
      <c r="N3" s="27" t="s">
        <v>2</v>
      </c>
      <c r="O3" s="27" t="s">
        <v>7</v>
      </c>
      <c r="P3" s="27" t="s">
        <v>2</v>
      </c>
      <c r="Q3" s="27" t="s">
        <v>7</v>
      </c>
      <c r="R3" s="26" t="s">
        <v>2</v>
      </c>
      <c r="S3" s="26" t="s">
        <v>7</v>
      </c>
      <c r="T3" s="26" t="s">
        <v>2</v>
      </c>
      <c r="U3" s="26" t="s">
        <v>7</v>
      </c>
      <c r="V3" s="26" t="s">
        <v>2</v>
      </c>
      <c r="W3" s="26" t="s">
        <v>7</v>
      </c>
      <c r="X3" s="26" t="s">
        <v>2</v>
      </c>
      <c r="Y3" s="26" t="s">
        <v>7</v>
      </c>
      <c r="Z3" s="26" t="s">
        <v>2</v>
      </c>
      <c r="AA3" s="26" t="s">
        <v>7</v>
      </c>
      <c r="AB3" s="11" t="s">
        <v>2</v>
      </c>
      <c r="AC3" s="10" t="s">
        <v>7</v>
      </c>
      <c r="AD3" s="41"/>
      <c r="AE3" s="41"/>
      <c r="AF3" s="41"/>
      <c r="AG3" s="41"/>
      <c r="AH3" s="41"/>
      <c r="AI3" s="41"/>
      <c r="AJ3" s="38"/>
      <c r="AK3" s="41"/>
      <c r="AL3" s="41"/>
      <c r="AM3" s="41"/>
      <c r="AN3" s="53"/>
      <c r="AO3" s="41"/>
    </row>
    <row r="4" spans="1:41" ht="30">
      <c r="A4" s="12" t="s">
        <v>34</v>
      </c>
      <c r="B4" s="12" t="s">
        <v>35</v>
      </c>
      <c r="C4" s="18" t="s">
        <v>34</v>
      </c>
      <c r="D4" s="19">
        <v>66</v>
      </c>
      <c r="E4" s="13">
        <v>66</v>
      </c>
      <c r="F4" s="13">
        <v>186</v>
      </c>
      <c r="G4" s="13">
        <v>184.8</v>
      </c>
      <c r="H4" s="13">
        <v>289</v>
      </c>
      <c r="I4" s="13">
        <v>286.9</v>
      </c>
      <c r="J4" s="13">
        <v>328</v>
      </c>
      <c r="K4" s="13">
        <v>320.8</v>
      </c>
      <c r="L4" s="13">
        <v>41</v>
      </c>
      <c r="M4" s="13">
        <v>40.3</v>
      </c>
      <c r="N4" s="13">
        <v>7</v>
      </c>
      <c r="O4" s="13">
        <v>0.7</v>
      </c>
      <c r="P4" s="3">
        <f>SUM(D4+F4+H4+J4+L4+N4)</f>
        <v>917</v>
      </c>
      <c r="Q4" s="3">
        <f>SUM(E4+G4+I4+K4+M4+O4)</f>
        <v>899.5</v>
      </c>
      <c r="R4" s="13">
        <v>112</v>
      </c>
      <c r="S4" s="13">
        <v>112</v>
      </c>
      <c r="T4" s="13">
        <v>0</v>
      </c>
      <c r="U4" s="13">
        <v>0</v>
      </c>
      <c r="V4" s="13">
        <v>0</v>
      </c>
      <c r="W4" s="13">
        <v>0</v>
      </c>
      <c r="X4" s="13">
        <v>4</v>
      </c>
      <c r="Y4" s="13">
        <v>4</v>
      </c>
      <c r="Z4" s="14">
        <f>SUM(R4+T4+V4+X4)</f>
        <v>116</v>
      </c>
      <c r="AA4" s="14">
        <f>SUM(S4+U4+W4+Y4)</f>
        <v>116</v>
      </c>
      <c r="AB4" s="3">
        <f>SUM(Z4+P4)</f>
        <v>1033</v>
      </c>
      <c r="AC4" s="3">
        <f>SUM(AA4+Q4)</f>
        <v>1015.5</v>
      </c>
      <c r="AD4" s="15">
        <v>3320382.2800000003</v>
      </c>
      <c r="AE4" s="16">
        <v>7902.81</v>
      </c>
      <c r="AF4" s="16">
        <v>725802.03</v>
      </c>
      <c r="AG4" s="16">
        <v>5583.31</v>
      </c>
      <c r="AH4" s="16">
        <v>639846.1599999999</v>
      </c>
      <c r="AI4" s="16">
        <v>401877.67</v>
      </c>
      <c r="AJ4" s="4">
        <f>SUM(AD4:AI4)</f>
        <v>5101394.26</v>
      </c>
      <c r="AK4" s="17">
        <v>599232</v>
      </c>
      <c r="AL4" s="17">
        <v>43448</v>
      </c>
      <c r="AM4" s="5">
        <f>SUM(AK4:AL4)</f>
        <v>642680</v>
      </c>
      <c r="AN4" s="5">
        <f>SUM(AJ4+AM4)</f>
        <v>5744074.26</v>
      </c>
      <c r="AO4" s="6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45" dxfId="0">
      <formula>AND(NOT(ISBLANK($A4)),ISBLANK(B4))</formula>
    </cfRule>
  </conditionalFormatting>
  <conditionalFormatting sqref="C4">
    <cfRule type="expression" priority="44" dxfId="0">
      <formula>AND(NOT(ISBLANK(A4)),ISBLANK(C4))</formula>
    </cfRule>
  </conditionalFormatting>
  <conditionalFormatting sqref="B4">
    <cfRule type="expression" priority="43" dxfId="0">
      <formula>AND(NOT(ISBLANK($A4)),ISBLANK(B4))</formula>
    </cfRule>
  </conditionalFormatting>
  <conditionalFormatting sqref="C4">
    <cfRule type="expression" priority="42" dxfId="0">
      <formula>AND(NOT(ISBLANK(A4)),ISBLANK(C4))</formula>
    </cfRule>
  </conditionalFormatting>
  <conditionalFormatting sqref="C4">
    <cfRule type="expression" priority="4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7">
    <dataValidation type="decimal" operator="greaterThanOrEqual" allowBlank="1" showInputMessage="1" showErrorMessage="1" sqref="AD4:AI4 AK4:AL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4">
      <formula1>INDIRECT("Organisation_Type")</formula1>
    </dataValidation>
    <dataValidation operator="lessThanOrEqual" allowBlank="1" showInputMessage="1" showErrorMessage="1" error="FTE cannot be greater than Headcount&#10;" sqref="AB1 P4:Q65536 AP1:IV65536 A5:O65536 P2 A1:C1 R1 AO4:AO65536 AO1 R5:AN65536 AB3:AC4"/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I4&lt;=H4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"/>
  <sheetViews>
    <sheetView zoomScale="90" zoomScaleNormal="90" zoomScalePageLayoutView="0" workbookViewId="0" topLeftCell="AB1">
      <selection activeCell="AG17" sqref="AG17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9" customWidth="1"/>
    <col min="18" max="27" width="12.77734375" style="9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0" t="s">
        <v>12</v>
      </c>
      <c r="B1" s="40" t="s">
        <v>1</v>
      </c>
      <c r="C1" s="40" t="s">
        <v>0</v>
      </c>
      <c r="D1" s="42" t="s">
        <v>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0"/>
      <c r="R1" s="35" t="s">
        <v>15</v>
      </c>
      <c r="S1" s="36"/>
      <c r="T1" s="36"/>
      <c r="U1" s="36"/>
      <c r="V1" s="36"/>
      <c r="W1" s="36"/>
      <c r="X1" s="36"/>
      <c r="Y1" s="36"/>
      <c r="Z1" s="36"/>
      <c r="AA1" s="37"/>
      <c r="AB1" s="56" t="s">
        <v>25</v>
      </c>
      <c r="AC1" s="57"/>
      <c r="AD1" s="47" t="s">
        <v>11</v>
      </c>
      <c r="AE1" s="48"/>
      <c r="AF1" s="48"/>
      <c r="AG1" s="48"/>
      <c r="AH1" s="48"/>
      <c r="AI1" s="48"/>
      <c r="AJ1" s="49"/>
      <c r="AK1" s="39" t="s">
        <v>32</v>
      </c>
      <c r="AL1" s="39"/>
      <c r="AM1" s="39"/>
      <c r="AN1" s="51" t="s">
        <v>24</v>
      </c>
      <c r="AO1" s="40" t="s">
        <v>33</v>
      </c>
    </row>
    <row r="2" spans="1:41" s="1" customFormat="1" ht="53.25" customHeight="1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2" t="s">
        <v>9</v>
      </c>
      <c r="Q2" s="50"/>
      <c r="R2" s="42" t="s">
        <v>13</v>
      </c>
      <c r="S2" s="37"/>
      <c r="T2" s="35" t="s">
        <v>3</v>
      </c>
      <c r="U2" s="37"/>
      <c r="V2" s="35" t="s">
        <v>4</v>
      </c>
      <c r="W2" s="37"/>
      <c r="X2" s="35" t="s">
        <v>14</v>
      </c>
      <c r="Y2" s="37"/>
      <c r="Z2" s="42" t="s">
        <v>10</v>
      </c>
      <c r="AA2" s="50"/>
      <c r="AB2" s="58"/>
      <c r="AC2" s="59"/>
      <c r="AD2" s="40" t="s">
        <v>17</v>
      </c>
      <c r="AE2" s="40" t="s">
        <v>16</v>
      </c>
      <c r="AF2" s="40" t="s">
        <v>18</v>
      </c>
      <c r="AG2" s="40" t="s">
        <v>19</v>
      </c>
      <c r="AH2" s="40" t="s">
        <v>20</v>
      </c>
      <c r="AI2" s="40" t="s">
        <v>21</v>
      </c>
      <c r="AJ2" s="38" t="s">
        <v>23</v>
      </c>
      <c r="AK2" s="40" t="s">
        <v>26</v>
      </c>
      <c r="AL2" s="40" t="s">
        <v>27</v>
      </c>
      <c r="AM2" s="40" t="s">
        <v>22</v>
      </c>
      <c r="AN2" s="52"/>
      <c r="AO2" s="54"/>
    </row>
    <row r="3" spans="1:41" ht="57.75" customHeight="1">
      <c r="A3" s="46"/>
      <c r="B3" s="46"/>
      <c r="C3" s="46"/>
      <c r="D3" s="27" t="s">
        <v>2</v>
      </c>
      <c r="E3" s="27" t="s">
        <v>7</v>
      </c>
      <c r="F3" s="27" t="s">
        <v>2</v>
      </c>
      <c r="G3" s="27" t="s">
        <v>7</v>
      </c>
      <c r="H3" s="27" t="s">
        <v>2</v>
      </c>
      <c r="I3" s="27" t="s">
        <v>7</v>
      </c>
      <c r="J3" s="27" t="s">
        <v>2</v>
      </c>
      <c r="K3" s="27" t="s">
        <v>7</v>
      </c>
      <c r="L3" s="27" t="s">
        <v>2</v>
      </c>
      <c r="M3" s="27" t="s">
        <v>7</v>
      </c>
      <c r="N3" s="27" t="s">
        <v>2</v>
      </c>
      <c r="O3" s="27" t="s">
        <v>7</v>
      </c>
      <c r="P3" s="27" t="s">
        <v>2</v>
      </c>
      <c r="Q3" s="27" t="s">
        <v>7</v>
      </c>
      <c r="R3" s="26" t="s">
        <v>2</v>
      </c>
      <c r="S3" s="26" t="s">
        <v>7</v>
      </c>
      <c r="T3" s="26" t="s">
        <v>2</v>
      </c>
      <c r="U3" s="26" t="s">
        <v>7</v>
      </c>
      <c r="V3" s="26" t="s">
        <v>2</v>
      </c>
      <c r="W3" s="26" t="s">
        <v>7</v>
      </c>
      <c r="X3" s="26" t="s">
        <v>2</v>
      </c>
      <c r="Y3" s="26" t="s">
        <v>7</v>
      </c>
      <c r="Z3" s="26" t="s">
        <v>2</v>
      </c>
      <c r="AA3" s="26" t="s">
        <v>7</v>
      </c>
      <c r="AB3" s="11" t="s">
        <v>2</v>
      </c>
      <c r="AC3" s="10" t="s">
        <v>7</v>
      </c>
      <c r="AD3" s="41"/>
      <c r="AE3" s="41"/>
      <c r="AF3" s="41"/>
      <c r="AG3" s="41"/>
      <c r="AH3" s="41"/>
      <c r="AI3" s="41"/>
      <c r="AJ3" s="38"/>
      <c r="AK3" s="41"/>
      <c r="AL3" s="41"/>
      <c r="AM3" s="41"/>
      <c r="AN3" s="53"/>
      <c r="AO3" s="41"/>
    </row>
    <row r="4" spans="1:41" ht="30">
      <c r="A4" s="12" t="s">
        <v>34</v>
      </c>
      <c r="B4" s="12" t="s">
        <v>35</v>
      </c>
      <c r="C4" s="18" t="s">
        <v>34</v>
      </c>
      <c r="D4" s="19">
        <v>67</v>
      </c>
      <c r="E4" s="13">
        <v>67</v>
      </c>
      <c r="F4" s="13">
        <v>182</v>
      </c>
      <c r="G4" s="13">
        <v>180.78</v>
      </c>
      <c r="H4" s="13">
        <v>293</v>
      </c>
      <c r="I4" s="13">
        <v>290.29</v>
      </c>
      <c r="J4" s="13">
        <v>330</v>
      </c>
      <c r="K4" s="13">
        <v>323.08</v>
      </c>
      <c r="L4" s="13">
        <v>40</v>
      </c>
      <c r="M4" s="13">
        <v>39.45</v>
      </c>
      <c r="N4" s="13">
        <v>7</v>
      </c>
      <c r="O4" s="13">
        <v>0.7</v>
      </c>
      <c r="P4" s="3">
        <f>SUM(D4+F4+H4+J4+L4+N4)</f>
        <v>919</v>
      </c>
      <c r="Q4" s="3">
        <f>SUM(E4+G4+I4+K4+M4+O4)</f>
        <v>901.3000000000002</v>
      </c>
      <c r="R4" s="13">
        <v>112</v>
      </c>
      <c r="S4" s="13">
        <v>112</v>
      </c>
      <c r="T4" s="13"/>
      <c r="U4" s="13"/>
      <c r="V4" s="13">
        <v>0</v>
      </c>
      <c r="W4" s="13">
        <v>0</v>
      </c>
      <c r="X4" s="13">
        <v>3</v>
      </c>
      <c r="Y4" s="13">
        <v>3</v>
      </c>
      <c r="Z4" s="14">
        <f>SUM(R4+T4+V4+X4)</f>
        <v>115</v>
      </c>
      <c r="AA4" s="14">
        <f>SUM(S4+U4+W4+Y4)</f>
        <v>115</v>
      </c>
      <c r="AB4" s="3">
        <f>SUM(Z4+P4)</f>
        <v>1034</v>
      </c>
      <c r="AC4" s="3">
        <f>SUM(AA4+Q4)</f>
        <v>1016.3000000000002</v>
      </c>
      <c r="AD4" s="15">
        <v>3237342.4299999997</v>
      </c>
      <c r="AE4" s="16">
        <v>10293.93</v>
      </c>
      <c r="AF4" s="16">
        <v>5200.45</v>
      </c>
      <c r="AG4" s="16">
        <v>11676.12</v>
      </c>
      <c r="AH4" s="16">
        <v>617431.8200000001</v>
      </c>
      <c r="AI4" s="16">
        <v>299284.4</v>
      </c>
      <c r="AJ4" s="4">
        <f>SUM(AD4:AI4)</f>
        <v>4181229.15</v>
      </c>
      <c r="AK4" s="17">
        <v>895003</v>
      </c>
      <c r="AL4" s="17">
        <v>32304</v>
      </c>
      <c r="AM4" s="5"/>
      <c r="AN4" s="5">
        <f>SUM(AJ4+AM4)</f>
        <v>4181229.15</v>
      </c>
      <c r="AO4" s="6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45" dxfId="0">
      <formula>AND(NOT(ISBLANK($A4)),ISBLANK(B4))</formula>
    </cfRule>
  </conditionalFormatting>
  <conditionalFormatting sqref="C4">
    <cfRule type="expression" priority="44" dxfId="0">
      <formula>AND(NOT(ISBLANK(A4)),ISBLANK(C4))</formula>
    </cfRule>
  </conditionalFormatting>
  <conditionalFormatting sqref="B4">
    <cfRule type="expression" priority="43" dxfId="0">
      <formula>AND(NOT(ISBLANK($A4)),ISBLANK(B4))</formula>
    </cfRule>
  </conditionalFormatting>
  <conditionalFormatting sqref="C4">
    <cfRule type="expression" priority="42" dxfId="0">
      <formula>AND(NOT(ISBLANK(A4)),ISBLANK(C4))</formula>
    </cfRule>
  </conditionalFormatting>
  <conditionalFormatting sqref="C4">
    <cfRule type="expression" priority="4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I4&lt;=H4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operator="lessThanOrEqual" allowBlank="1" showInputMessage="1" showErrorMessage="1" error="FTE cannot be greater than Headcount&#10;" sqref="AB1 P4:Q65536 AP1:IV65536 A5:O65536 P2 A1:C1 R1 AO4:AO65536 AO1 R5:AN65536 AB3:AC4"/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4">
      <formula1>INDIRECT("List_of_organisations")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D4:AI4 AK4: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7"/>
  <sheetViews>
    <sheetView zoomScale="90" zoomScaleNormal="90" zoomScalePageLayoutView="0" workbookViewId="0" topLeftCell="A1">
      <selection activeCell="B29" sqref="B29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9" customWidth="1"/>
    <col min="18" max="27" width="12.77734375" style="9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0" t="s">
        <v>12</v>
      </c>
      <c r="B1" s="40" t="s">
        <v>1</v>
      </c>
      <c r="C1" s="40" t="s">
        <v>0</v>
      </c>
      <c r="D1" s="42" t="s">
        <v>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0"/>
      <c r="R1" s="35" t="s">
        <v>15</v>
      </c>
      <c r="S1" s="36"/>
      <c r="T1" s="36"/>
      <c r="U1" s="36"/>
      <c r="V1" s="36"/>
      <c r="W1" s="36"/>
      <c r="X1" s="36"/>
      <c r="Y1" s="36"/>
      <c r="Z1" s="36"/>
      <c r="AA1" s="37"/>
      <c r="AB1" s="56" t="s">
        <v>25</v>
      </c>
      <c r="AC1" s="57"/>
      <c r="AD1" s="47" t="s">
        <v>11</v>
      </c>
      <c r="AE1" s="48"/>
      <c r="AF1" s="48"/>
      <c r="AG1" s="48"/>
      <c r="AH1" s="48"/>
      <c r="AI1" s="48"/>
      <c r="AJ1" s="49"/>
      <c r="AK1" s="39" t="s">
        <v>32</v>
      </c>
      <c r="AL1" s="39"/>
      <c r="AM1" s="39"/>
      <c r="AN1" s="51" t="s">
        <v>24</v>
      </c>
      <c r="AO1" s="40" t="s">
        <v>33</v>
      </c>
    </row>
    <row r="2" spans="1:41" s="1" customFormat="1" ht="53.25" customHeight="1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2" t="s">
        <v>9</v>
      </c>
      <c r="Q2" s="50"/>
      <c r="R2" s="42" t="s">
        <v>13</v>
      </c>
      <c r="S2" s="37"/>
      <c r="T2" s="35" t="s">
        <v>3</v>
      </c>
      <c r="U2" s="37"/>
      <c r="V2" s="35" t="s">
        <v>4</v>
      </c>
      <c r="W2" s="37"/>
      <c r="X2" s="35" t="s">
        <v>14</v>
      </c>
      <c r="Y2" s="37"/>
      <c r="Z2" s="42" t="s">
        <v>10</v>
      </c>
      <c r="AA2" s="50"/>
      <c r="AB2" s="58"/>
      <c r="AC2" s="59"/>
      <c r="AD2" s="40" t="s">
        <v>17</v>
      </c>
      <c r="AE2" s="40" t="s">
        <v>16</v>
      </c>
      <c r="AF2" s="40" t="s">
        <v>18</v>
      </c>
      <c r="AG2" s="40" t="s">
        <v>19</v>
      </c>
      <c r="AH2" s="40" t="s">
        <v>20</v>
      </c>
      <c r="AI2" s="40" t="s">
        <v>21</v>
      </c>
      <c r="AJ2" s="38" t="s">
        <v>23</v>
      </c>
      <c r="AK2" s="40" t="s">
        <v>26</v>
      </c>
      <c r="AL2" s="40" t="s">
        <v>27</v>
      </c>
      <c r="AM2" s="40" t="s">
        <v>22</v>
      </c>
      <c r="AN2" s="52"/>
      <c r="AO2" s="54"/>
    </row>
    <row r="3" spans="1:41" ht="57.75" customHeight="1">
      <c r="A3" s="46"/>
      <c r="B3" s="46"/>
      <c r="C3" s="46"/>
      <c r="D3" s="29" t="s">
        <v>2</v>
      </c>
      <c r="E3" s="29" t="s">
        <v>7</v>
      </c>
      <c r="F3" s="29" t="s">
        <v>2</v>
      </c>
      <c r="G3" s="29" t="s">
        <v>7</v>
      </c>
      <c r="H3" s="29" t="s">
        <v>2</v>
      </c>
      <c r="I3" s="29" t="s">
        <v>7</v>
      </c>
      <c r="J3" s="29" t="s">
        <v>2</v>
      </c>
      <c r="K3" s="29" t="s">
        <v>7</v>
      </c>
      <c r="L3" s="29" t="s">
        <v>2</v>
      </c>
      <c r="M3" s="29" t="s">
        <v>7</v>
      </c>
      <c r="N3" s="29" t="s">
        <v>2</v>
      </c>
      <c r="O3" s="29" t="s">
        <v>7</v>
      </c>
      <c r="P3" s="29" t="s">
        <v>2</v>
      </c>
      <c r="Q3" s="29" t="s">
        <v>7</v>
      </c>
      <c r="R3" s="28" t="s">
        <v>2</v>
      </c>
      <c r="S3" s="28" t="s">
        <v>7</v>
      </c>
      <c r="T3" s="28" t="s">
        <v>2</v>
      </c>
      <c r="U3" s="28" t="s">
        <v>7</v>
      </c>
      <c r="V3" s="28" t="s">
        <v>2</v>
      </c>
      <c r="W3" s="28" t="s">
        <v>7</v>
      </c>
      <c r="X3" s="28" t="s">
        <v>2</v>
      </c>
      <c r="Y3" s="28" t="s">
        <v>7</v>
      </c>
      <c r="Z3" s="28" t="s">
        <v>2</v>
      </c>
      <c r="AA3" s="28" t="s">
        <v>7</v>
      </c>
      <c r="AB3" s="11" t="s">
        <v>2</v>
      </c>
      <c r="AC3" s="10" t="s">
        <v>7</v>
      </c>
      <c r="AD3" s="41"/>
      <c r="AE3" s="41"/>
      <c r="AF3" s="41"/>
      <c r="AG3" s="41"/>
      <c r="AH3" s="41"/>
      <c r="AI3" s="41"/>
      <c r="AJ3" s="38"/>
      <c r="AK3" s="41"/>
      <c r="AL3" s="41"/>
      <c r="AM3" s="41"/>
      <c r="AN3" s="53"/>
      <c r="AO3" s="41"/>
    </row>
    <row r="4" spans="1:41" ht="30">
      <c r="A4" s="12" t="s">
        <v>34</v>
      </c>
      <c r="B4" s="12" t="s">
        <v>35</v>
      </c>
      <c r="C4" s="18" t="s">
        <v>34</v>
      </c>
      <c r="D4" s="19">
        <v>57</v>
      </c>
      <c r="E4" s="13">
        <v>57</v>
      </c>
      <c r="F4" s="13">
        <v>187</v>
      </c>
      <c r="G4" s="13">
        <v>185.6</v>
      </c>
      <c r="H4" s="13">
        <v>291</v>
      </c>
      <c r="I4" s="13">
        <v>288.9</v>
      </c>
      <c r="J4" s="13">
        <v>331</v>
      </c>
      <c r="K4" s="13">
        <v>324.8</v>
      </c>
      <c r="L4" s="13">
        <v>42</v>
      </c>
      <c r="M4" s="13">
        <v>40.9</v>
      </c>
      <c r="N4" s="13">
        <v>7</v>
      </c>
      <c r="O4" s="13">
        <v>0.7</v>
      </c>
      <c r="P4" s="3">
        <v>915</v>
      </c>
      <c r="Q4" s="3">
        <v>897.9</v>
      </c>
      <c r="R4" s="13">
        <v>110</v>
      </c>
      <c r="S4" s="13">
        <v>110</v>
      </c>
      <c r="T4" s="13"/>
      <c r="U4" s="13"/>
      <c r="V4" s="13">
        <v>2</v>
      </c>
      <c r="W4" s="13">
        <v>1.8</v>
      </c>
      <c r="X4" s="13">
        <v>4</v>
      </c>
      <c r="Y4" s="13">
        <v>4</v>
      </c>
      <c r="Z4" s="14">
        <v>116</v>
      </c>
      <c r="AA4" s="14">
        <v>115.8</v>
      </c>
      <c r="AB4" s="3">
        <v>1031</v>
      </c>
      <c r="AC4" s="3">
        <v>1013.6999999999999</v>
      </c>
      <c r="AD4" s="15">
        <v>3261967.7399999998</v>
      </c>
      <c r="AE4" s="16">
        <v>9332.7</v>
      </c>
      <c r="AF4" s="16">
        <v>3770.84</v>
      </c>
      <c r="AG4" s="16">
        <v>7685.7</v>
      </c>
      <c r="AH4" s="16">
        <v>629439.3099999999</v>
      </c>
      <c r="AI4" s="16">
        <v>299335.79</v>
      </c>
      <c r="AJ4" s="4">
        <v>4211532.08</v>
      </c>
      <c r="AK4" s="17">
        <v>834069</v>
      </c>
      <c r="AL4" s="17">
        <v>25297</v>
      </c>
      <c r="AM4" s="5">
        <v>859366</v>
      </c>
      <c r="AN4" s="5">
        <v>5070898.08</v>
      </c>
      <c r="AO4" s="6"/>
    </row>
    <row r="17" ht="15">
      <c r="AG17" s="32"/>
    </row>
  </sheetData>
  <sheetProtection selectLockedCells="1"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5" dxfId="0">
      <formula>AND(NOT(ISBLANK($A4)),ISBLANK(B4))</formula>
    </cfRule>
  </conditionalFormatting>
  <conditionalFormatting sqref="C4">
    <cfRule type="expression" priority="24" dxfId="0">
      <formula>AND(NOT(ISBLANK(A4)),ISBLANK(C4))</formula>
    </cfRule>
  </conditionalFormatting>
  <conditionalFormatting sqref="B4">
    <cfRule type="expression" priority="23" dxfId="0">
      <formula>AND(NOT(ISBLANK($A4)),ISBLANK(B4))</formula>
    </cfRule>
  </conditionalFormatting>
  <conditionalFormatting sqref="C4">
    <cfRule type="expression" priority="22" dxfId="0">
      <formula>AND(NOT(ISBLANK(A4)),ISBLANK(C4))</formula>
    </cfRule>
  </conditionalFormatting>
  <conditionalFormatting sqref="C4">
    <cfRule type="expression" priority="2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7">
    <dataValidation type="decimal" operator="greaterThanOrEqual" allowBlank="1" showInputMessage="1" showErrorMessage="1" sqref="AD4:AI4 AK4:AL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4">
      <formula1>INDIRECT("Organisation_Type")</formula1>
    </dataValidation>
    <dataValidation operator="lessThanOrEqual" allowBlank="1" showInputMessage="1" showErrorMessage="1" error="FTE cannot be greater than Headcount&#10;" sqref="AB1 P4:Q65536 AP1:IV65536 A5:O65536 P2 A1:C1 R1 AO4:AO65536 AO1 R5:AN65536 AB3:AC4"/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I4&lt;=H4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7"/>
  <sheetViews>
    <sheetView zoomScale="90" zoomScaleNormal="90" zoomScalePageLayoutView="0" workbookViewId="0" topLeftCell="AC1">
      <selection activeCell="AP4" sqref="AP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9" customWidth="1"/>
    <col min="18" max="27" width="12.77734375" style="9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0" t="s">
        <v>12</v>
      </c>
      <c r="B1" s="40" t="s">
        <v>1</v>
      </c>
      <c r="C1" s="40" t="s">
        <v>0</v>
      </c>
      <c r="D1" s="42" t="s">
        <v>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0"/>
      <c r="R1" s="35" t="s">
        <v>15</v>
      </c>
      <c r="S1" s="36"/>
      <c r="T1" s="36"/>
      <c r="U1" s="36"/>
      <c r="V1" s="36"/>
      <c r="W1" s="36"/>
      <c r="X1" s="36"/>
      <c r="Y1" s="36"/>
      <c r="Z1" s="36"/>
      <c r="AA1" s="37"/>
      <c r="AB1" s="56" t="s">
        <v>25</v>
      </c>
      <c r="AC1" s="57"/>
      <c r="AD1" s="47" t="s">
        <v>11</v>
      </c>
      <c r="AE1" s="48"/>
      <c r="AF1" s="48"/>
      <c r="AG1" s="48"/>
      <c r="AH1" s="48"/>
      <c r="AI1" s="48"/>
      <c r="AJ1" s="49"/>
      <c r="AK1" s="39" t="s">
        <v>32</v>
      </c>
      <c r="AL1" s="39"/>
      <c r="AM1" s="39"/>
      <c r="AN1" s="51" t="s">
        <v>24</v>
      </c>
      <c r="AO1" s="40" t="s">
        <v>33</v>
      </c>
    </row>
    <row r="2" spans="1:41" s="1" customFormat="1" ht="53.25" customHeight="1">
      <c r="A2" s="45"/>
      <c r="B2" s="45"/>
      <c r="C2" s="45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42" t="s">
        <v>9</v>
      </c>
      <c r="Q2" s="50"/>
      <c r="R2" s="42" t="s">
        <v>13</v>
      </c>
      <c r="S2" s="37"/>
      <c r="T2" s="35" t="s">
        <v>3</v>
      </c>
      <c r="U2" s="37"/>
      <c r="V2" s="35" t="s">
        <v>4</v>
      </c>
      <c r="W2" s="37"/>
      <c r="X2" s="35" t="s">
        <v>14</v>
      </c>
      <c r="Y2" s="37"/>
      <c r="Z2" s="42" t="s">
        <v>10</v>
      </c>
      <c r="AA2" s="50"/>
      <c r="AB2" s="58"/>
      <c r="AC2" s="59"/>
      <c r="AD2" s="40" t="s">
        <v>17</v>
      </c>
      <c r="AE2" s="40" t="s">
        <v>16</v>
      </c>
      <c r="AF2" s="40" t="s">
        <v>18</v>
      </c>
      <c r="AG2" s="40" t="s">
        <v>19</v>
      </c>
      <c r="AH2" s="40" t="s">
        <v>20</v>
      </c>
      <c r="AI2" s="40" t="s">
        <v>21</v>
      </c>
      <c r="AJ2" s="38" t="s">
        <v>23</v>
      </c>
      <c r="AK2" s="40" t="s">
        <v>26</v>
      </c>
      <c r="AL2" s="40" t="s">
        <v>27</v>
      </c>
      <c r="AM2" s="40" t="s">
        <v>22</v>
      </c>
      <c r="AN2" s="52"/>
      <c r="AO2" s="54"/>
    </row>
    <row r="3" spans="1:41" ht="57.75" customHeight="1">
      <c r="A3" s="46"/>
      <c r="B3" s="46"/>
      <c r="C3" s="46"/>
      <c r="D3" s="29" t="s">
        <v>2</v>
      </c>
      <c r="E3" s="29" t="s">
        <v>7</v>
      </c>
      <c r="F3" s="29" t="s">
        <v>2</v>
      </c>
      <c r="G3" s="29" t="s">
        <v>7</v>
      </c>
      <c r="H3" s="29" t="s">
        <v>2</v>
      </c>
      <c r="I3" s="29" t="s">
        <v>7</v>
      </c>
      <c r="J3" s="29" t="s">
        <v>2</v>
      </c>
      <c r="K3" s="29" t="s">
        <v>7</v>
      </c>
      <c r="L3" s="29" t="s">
        <v>2</v>
      </c>
      <c r="M3" s="29" t="s">
        <v>7</v>
      </c>
      <c r="N3" s="29" t="s">
        <v>2</v>
      </c>
      <c r="O3" s="29" t="s">
        <v>7</v>
      </c>
      <c r="P3" s="29" t="s">
        <v>2</v>
      </c>
      <c r="Q3" s="29" t="s">
        <v>7</v>
      </c>
      <c r="R3" s="28" t="s">
        <v>2</v>
      </c>
      <c r="S3" s="28" t="s">
        <v>7</v>
      </c>
      <c r="T3" s="28" t="s">
        <v>2</v>
      </c>
      <c r="U3" s="28" t="s">
        <v>7</v>
      </c>
      <c r="V3" s="28" t="s">
        <v>2</v>
      </c>
      <c r="W3" s="28" t="s">
        <v>7</v>
      </c>
      <c r="X3" s="28" t="s">
        <v>2</v>
      </c>
      <c r="Y3" s="28" t="s">
        <v>7</v>
      </c>
      <c r="Z3" s="28" t="s">
        <v>2</v>
      </c>
      <c r="AA3" s="28" t="s">
        <v>7</v>
      </c>
      <c r="AB3" s="11" t="s">
        <v>2</v>
      </c>
      <c r="AC3" s="10" t="s">
        <v>7</v>
      </c>
      <c r="AD3" s="41"/>
      <c r="AE3" s="41"/>
      <c r="AF3" s="41"/>
      <c r="AG3" s="41"/>
      <c r="AH3" s="41"/>
      <c r="AI3" s="41"/>
      <c r="AJ3" s="38"/>
      <c r="AK3" s="41"/>
      <c r="AL3" s="41"/>
      <c r="AM3" s="41"/>
      <c r="AN3" s="53"/>
      <c r="AO3" s="41"/>
    </row>
    <row r="4" spans="1:41" ht="30">
      <c r="A4" s="12" t="s">
        <v>34</v>
      </c>
      <c r="B4" s="12" t="s">
        <v>35</v>
      </c>
      <c r="C4" s="18" t="s">
        <v>34</v>
      </c>
      <c r="D4" s="19">
        <v>55</v>
      </c>
      <c r="E4" s="13">
        <v>55</v>
      </c>
      <c r="F4" s="13">
        <v>189</v>
      </c>
      <c r="G4" s="13">
        <v>187.67</v>
      </c>
      <c r="H4" s="13">
        <v>291</v>
      </c>
      <c r="I4" s="13">
        <v>288.95</v>
      </c>
      <c r="J4" s="13">
        <v>331</v>
      </c>
      <c r="K4" s="13">
        <v>325.31</v>
      </c>
      <c r="L4" s="13">
        <v>42</v>
      </c>
      <c r="M4" s="13">
        <v>40.92</v>
      </c>
      <c r="N4" s="13">
        <v>7</v>
      </c>
      <c r="O4" s="13">
        <v>0.7</v>
      </c>
      <c r="P4" s="3">
        <v>915</v>
      </c>
      <c r="Q4" s="3">
        <v>898.5500000000001</v>
      </c>
      <c r="R4" s="13">
        <v>86</v>
      </c>
      <c r="S4" s="13">
        <v>86</v>
      </c>
      <c r="T4" s="13"/>
      <c r="U4" s="13"/>
      <c r="V4" s="13">
        <v>1</v>
      </c>
      <c r="W4" s="13">
        <v>1</v>
      </c>
      <c r="X4" s="13">
        <v>4</v>
      </c>
      <c r="Y4" s="13">
        <v>4</v>
      </c>
      <c r="Z4" s="14">
        <v>91</v>
      </c>
      <c r="AA4" s="14">
        <v>91</v>
      </c>
      <c r="AB4" s="3">
        <v>1006</v>
      </c>
      <c r="AC4" s="3">
        <v>989.5500000000001</v>
      </c>
      <c r="AD4" s="15">
        <v>3280756.5999999996</v>
      </c>
      <c r="AE4" s="16">
        <v>12820.22</v>
      </c>
      <c r="AF4" s="16">
        <v>1300</v>
      </c>
      <c r="AG4" s="16">
        <v>12816.33</v>
      </c>
      <c r="AH4" s="16">
        <v>631669.71</v>
      </c>
      <c r="AI4" s="16">
        <v>303469.05</v>
      </c>
      <c r="AJ4" s="4">
        <v>4242831.91</v>
      </c>
      <c r="AK4" s="17">
        <v>570012</v>
      </c>
      <c r="AL4" s="17">
        <v>35539</v>
      </c>
      <c r="AM4" s="5">
        <v>605551</v>
      </c>
      <c r="AN4" s="5">
        <v>4848382.91</v>
      </c>
      <c r="AO4" s="6"/>
    </row>
    <row r="17" ht="15">
      <c r="AG17" s="32"/>
    </row>
  </sheetData>
  <sheetProtection selectLockedCells="1"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5" dxfId="0">
      <formula>AND(NOT(ISBLANK($A4)),ISBLANK(B4))</formula>
    </cfRule>
  </conditionalFormatting>
  <conditionalFormatting sqref="C4">
    <cfRule type="expression" priority="24" dxfId="0">
      <formula>AND(NOT(ISBLANK(A4)),ISBLANK(C4))</formula>
    </cfRule>
  </conditionalFormatting>
  <conditionalFormatting sqref="B4">
    <cfRule type="expression" priority="23" dxfId="0">
      <formula>AND(NOT(ISBLANK($A4)),ISBLANK(B4))</formula>
    </cfRule>
  </conditionalFormatting>
  <conditionalFormatting sqref="C4">
    <cfRule type="expression" priority="22" dxfId="0">
      <formula>AND(NOT(ISBLANK(A4)),ISBLANK(C4))</formula>
    </cfRule>
  </conditionalFormatting>
  <conditionalFormatting sqref="C4">
    <cfRule type="expression" priority="2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I4&lt;=H4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operator="lessThanOrEqual" allowBlank="1" showInputMessage="1" showErrorMessage="1" error="FTE cannot be greater than Headcount&#10;" sqref="AB1 P4:Q65536 AP1:IV65536 A5:O65536 P2 A1:C1 R1 AO4:AO65536 AO1 R5:AN65536 AB3:AC4"/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4">
      <formula1>INDIRECT("List_of_organisations")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D4:AI4 AK4: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Workforce management information 2013 2014 monthly</dc:title>
  <dc:subject/>
  <dc:creator>Hannah Braine</dc:creator>
  <cp:keywords/>
  <dc:description/>
  <cp:lastModifiedBy>%USERNAME%</cp:lastModifiedBy>
  <cp:lastPrinted>2011-05-16T09:46:00Z</cp:lastPrinted>
  <dcterms:created xsi:type="dcterms:W3CDTF">2011-03-30T15:28:39Z</dcterms:created>
  <dcterms:modified xsi:type="dcterms:W3CDTF">2015-08-06T09:16:08Z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curity Label">
    <vt:lpwstr>UNCLASSIFIED</vt:lpwstr>
  </property>
  <property fmtid="{D5CDD505-2E9C-101B-9397-08002B2CF9AE}" pid="3" name="bjDocumentSecurityXML">
    <vt:lpwstr>&lt;label version="1.0"&gt;&lt;element uid="id_newpolicy" value=""/&gt;&lt;element uid="id_unclassified" value=""/&gt;&lt;/label&gt;</vt:lpwstr>
  </property>
  <property fmtid="{D5CDD505-2E9C-101B-9397-08002B2CF9AE}" pid="4" name="bjDocumentSecurityPolicyProp">
    <vt:lpwstr>UK</vt:lpwstr>
  </property>
  <property fmtid="{D5CDD505-2E9C-101B-9397-08002B2CF9AE}" pid="5" name="bjDocumentSecurityPolicyPropID">
    <vt:lpwstr>id_newpolicy</vt:lpwstr>
  </property>
  <property fmtid="{D5CDD505-2E9C-101B-9397-08002B2CF9AE}" pid="6" name="bjDocumentSecurityProp1">
    <vt:lpwstr>UNCLASSIFIED</vt:lpwstr>
  </property>
  <property fmtid="{D5CDD505-2E9C-101B-9397-08002B2CF9AE}" pid="7" name="bjSecLabelProp1ID">
    <vt:lpwstr>id_unclassified</vt:lpwstr>
  </property>
  <property fmtid="{D5CDD505-2E9C-101B-9397-08002B2CF9AE}" pid="8" name="bjDocumentSecurityProp2">
    <vt:lpwstr/>
  </property>
  <property fmtid="{D5CDD505-2E9C-101B-9397-08002B2CF9AE}" pid="9" name="bjSecLabelProp2ID">
    <vt:lpwstr/>
  </property>
  <property fmtid="{D5CDD505-2E9C-101B-9397-08002B2CF9AE}" pid="10" name="bjDocumentSecurityProp3">
    <vt:lpwstr/>
  </property>
  <property fmtid="{D5CDD505-2E9C-101B-9397-08002B2CF9AE}" pid="11" name="bjSecLabelProp3ID">
    <vt:lpwstr/>
  </property>
  <property fmtid="{D5CDD505-2E9C-101B-9397-08002B2CF9AE}" pid="12" name="eGMS.protectiveMarking">
    <vt:lpwstr/>
  </property>
  <property fmtid="{D5CDD505-2E9C-101B-9397-08002B2CF9AE}" pid="13" name="docIndexRef">
    <vt:lpwstr>a265044b-e7ee-4772-8713-3406c630a19a</vt:lpwstr>
  </property>
  <property fmtid="{D5CDD505-2E9C-101B-9397-08002B2CF9AE}" pid="14" name="ContentTypeId">
    <vt:lpwstr>0x01010033282546F0D44441B574BEAA5FBE93E400AF45CAEA62D335448B4DFF74E0CFD0A5</vt:lpwstr>
  </property>
  <property fmtid="{D5CDD505-2E9C-101B-9397-08002B2CF9AE}" pid="15" name="Classification">
    <vt:lpwstr>Unclassified</vt:lpwstr>
  </property>
  <property fmtid="{D5CDD505-2E9C-101B-9397-08002B2CF9AE}" pid="16" name="_Status">
    <vt:lpwstr>Draft</vt:lpwstr>
  </property>
  <property fmtid="{D5CDD505-2E9C-101B-9397-08002B2CF9AE}" pid="17" name=":">
    <vt:lpwstr/>
  </property>
  <property fmtid="{D5CDD505-2E9C-101B-9397-08002B2CF9AE}" pid="18" name="Organisation">
    <vt:lpwstr>Choose an Organisation</vt:lpwstr>
  </property>
  <property fmtid="{D5CDD505-2E9C-101B-9397-08002B2CF9AE}" pid="19" name="::">
    <vt:lpwstr>-Main Document</vt:lpwstr>
  </property>
  <property fmtid="{D5CDD505-2E9C-101B-9397-08002B2CF9AE}" pid="20" name="Descriptor">
    <vt:lpwstr/>
  </property>
  <property fmtid="{D5CDD505-2E9C-101B-9397-08002B2CF9AE}" pid="21" name="Select Content Type Above">
    <vt:lpwstr/>
  </property>
  <property fmtid="{D5CDD505-2E9C-101B-9397-08002B2CF9AE}" pid="22" name="Project Owner">
    <vt:lpwstr/>
  </property>
  <property fmtid="{D5CDD505-2E9C-101B-9397-08002B2CF9AE}" pid="23" name="display_urn:schemas-microsoft-com:office:office#Editor">
    <vt:lpwstr>Julie Young</vt:lpwstr>
  </property>
  <property fmtid="{D5CDD505-2E9C-101B-9397-08002B2CF9AE}" pid="24" name="TemplateUrl">
    <vt:lpwstr/>
  </property>
  <property fmtid="{D5CDD505-2E9C-101B-9397-08002B2CF9AE}" pid="25" name="CC">
    <vt:lpwstr/>
  </property>
  <property fmtid="{D5CDD505-2E9C-101B-9397-08002B2CF9AE}" pid="26" name="Order">
    <vt:lpwstr>1714200.00000000</vt:lpwstr>
  </property>
  <property fmtid="{D5CDD505-2E9C-101B-9397-08002B2CF9AE}" pid="27" name="xd_ProgID">
    <vt:lpwstr/>
  </property>
  <property fmtid="{D5CDD505-2E9C-101B-9397-08002B2CF9AE}" pid="28" name="display_urn:schemas-microsoft-com:office:office#Author">
    <vt:lpwstr>Julie Young</vt:lpwstr>
  </property>
  <property fmtid="{D5CDD505-2E9C-101B-9397-08002B2CF9AE}" pid="29" name="BCC">
    <vt:lpwstr/>
  </property>
  <property fmtid="{D5CDD505-2E9C-101B-9397-08002B2CF9AE}" pid="30" name="Project Manager">
    <vt:lpwstr/>
  </property>
  <property fmtid="{D5CDD505-2E9C-101B-9397-08002B2CF9AE}" pid="31" name="Recipient">
    <vt:lpwstr/>
  </property>
  <property fmtid="{D5CDD505-2E9C-101B-9397-08002B2CF9AE}" pid="32" name="Importance">
    <vt:lpwstr/>
  </property>
  <property fmtid="{D5CDD505-2E9C-101B-9397-08002B2CF9AE}" pid="33" name="To">
    <vt:lpwstr/>
  </property>
  <property fmtid="{D5CDD505-2E9C-101B-9397-08002B2CF9AE}" pid="34" name="Applicable Duration">
    <vt:lpwstr/>
  </property>
  <property fmtid="{D5CDD505-2E9C-101B-9397-08002B2CF9AE}" pid="35" name="Ref No">
    <vt:lpwstr/>
  </property>
  <property fmtid="{D5CDD505-2E9C-101B-9397-08002B2CF9AE}" pid="36" name="Project Name">
    <vt:lpwstr/>
  </property>
  <property fmtid="{D5CDD505-2E9C-101B-9397-08002B2CF9AE}" pid="37" name="From">
    <vt:lpwstr/>
  </property>
  <property fmtid="{D5CDD505-2E9C-101B-9397-08002B2CF9AE}" pid="38" name="Attach Count">
    <vt:lpwstr/>
  </property>
  <property fmtid="{D5CDD505-2E9C-101B-9397-08002B2CF9AE}" pid="39" name="Project Sponsor">
    <vt:lpwstr/>
  </property>
  <property fmtid="{D5CDD505-2E9C-101B-9397-08002B2CF9AE}" pid="40" name="bjDocumentSecurityLabel">
    <vt:lpwstr>This item has no classification</vt:lpwstr>
  </property>
  <property fmtid="{D5CDD505-2E9C-101B-9397-08002B2CF9AE}" pid="41" name="bjSaver">
    <vt:lpwstr>tnuArrAvEkrFD5WO3/m9htiO+e2U916z</vt:lpwstr>
  </property>
</Properties>
</file>