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4400" windowHeight="14370" tabRatio="838"/>
  </bookViews>
  <sheets>
    <sheet name="SSE Notes to Ofgem" sheetId="12" r:id="rId1"/>
    <sheet name="Notes" sheetId="6" r:id="rId2"/>
    <sheet name="Close out - all DNOs" sheetId="1" r:id="rId3"/>
    <sheet name="Revised fully-reconciled - all" sheetId="2" r:id="rId4"/>
    <sheet name="Orig. fully-reconciled - all" sheetId="4" r:id="rId5"/>
    <sheet name="Fully-reconciled delta" sheetId="5" r:id="rId6"/>
    <sheet name="Annual incentive - all" sheetId="11" r:id="rId7"/>
    <sheet name="Revised App C - restatement" sheetId="3" r:id="rId8"/>
    <sheet name="Orig. App C - restatement" sheetId="9" r:id="rId9"/>
    <sheet name="App C delta" sheetId="10" r:id="rId10"/>
    <sheet name="Statistical analysis" sheetId="7" r:id="rId11"/>
    <sheet name="SF mapping" sheetId="8" r:id="rId12"/>
  </sheets>
  <externalReferences>
    <externalReference r:id="rId13"/>
    <externalReference r:id="rId14"/>
  </externalReferences>
  <definedNames>
    <definedName name="Entry_Anchor" localSheetId="9">'App C delta'!$D$13</definedName>
    <definedName name="Entry_Anchor" localSheetId="0">'[1]Fully-reconciled delta'!$D$13</definedName>
    <definedName name="Entry_Anchor">'Fully-reconciled delta'!$D$13</definedName>
    <definedName name="HH_Exit_Anchor" localSheetId="9">'App C delta'!$D$14</definedName>
    <definedName name="HH_Exit_Anchor" localSheetId="0">'[1]Fully-reconciled delta'!$D$14</definedName>
    <definedName name="HH_Exit_Anchor">'Fully-reconciled delta'!$D$14</definedName>
    <definedName name="NHH_Exit_Anchor" localSheetId="9">'App C delta'!$D$9</definedName>
    <definedName name="NHH_Exit_Anchor" localSheetId="0">'[1]Fully-reconciled delta'!$D$9</definedName>
    <definedName name="NHH_Exit_Anchor">'Fully-reconciled delta'!$D$9</definedName>
    <definedName name="_xlnm.Print_Area" localSheetId="10">'Statistical analysis'!$A$1:$O$80</definedName>
  </definedNames>
  <calcPr calcId="125725"/>
</workbook>
</file>

<file path=xl/calcChain.xml><?xml version="1.0" encoding="utf-8"?>
<calcChain xmlns="http://schemas.openxmlformats.org/spreadsheetml/2006/main">
  <c r="C12" i="1"/>
  <c r="C13"/>
  <c r="C14"/>
  <c r="C15"/>
  <c r="C11"/>
  <c r="C10"/>
  <c r="C6"/>
  <c r="C7"/>
  <c r="C53" i="11"/>
  <c r="C52"/>
  <c r="C51"/>
  <c r="C50"/>
  <c r="F39"/>
  <c r="D39"/>
  <c r="F32"/>
  <c r="D32"/>
  <c r="D52" s="1"/>
  <c r="F25"/>
  <c r="D25"/>
  <c r="F18"/>
  <c r="D18"/>
  <c r="D50" s="1"/>
  <c r="E3" i="10"/>
  <c r="G13" i="5"/>
  <c r="C49" i="11"/>
  <c r="G11"/>
  <c r="F11"/>
  <c r="D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D53" i="11" l="1"/>
  <c r="D51"/>
  <c r="D49"/>
  <c r="CZ14" i="10" l="1"/>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A20" l="1"/>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M33" s="1"/>
  <c r="CM34" s="1"/>
  <c r="CL29"/>
  <c r="CL33" s="1"/>
  <c r="CL34" s="1"/>
  <c r="CK29"/>
  <c r="CK33" s="1"/>
  <c r="CK34" s="1"/>
  <c r="CJ29"/>
  <c r="CJ33" s="1"/>
  <c r="CJ34" s="1"/>
  <c r="CI29"/>
  <c r="CI33" s="1"/>
  <c r="CI34" s="1"/>
  <c r="CH29"/>
  <c r="CH33" s="1"/>
  <c r="CH34" s="1"/>
  <c r="CG29"/>
  <c r="CG33" s="1"/>
  <c r="CG34" s="1"/>
  <c r="CF29"/>
  <c r="CF33" s="1"/>
  <c r="CF34" s="1"/>
  <c r="CE29"/>
  <c r="CE33" s="1"/>
  <c r="CE34" s="1"/>
  <c r="CD29"/>
  <c r="CD33" s="1"/>
  <c r="CD34" s="1"/>
  <c r="CC29"/>
  <c r="CC33" s="1"/>
  <c r="CC34" s="1"/>
  <c r="CB29"/>
  <c r="CB33" s="1"/>
  <c r="CB34" s="1"/>
  <c r="CA29"/>
  <c r="CA33" s="1"/>
  <c r="CA34" s="1"/>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O28" s="1"/>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U17"/>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U21" s="1"/>
  <c r="CT16"/>
  <c r="CT21" s="1"/>
  <c r="CS16"/>
  <c r="CS21" s="1"/>
  <c r="CR16"/>
  <c r="CR21" s="1"/>
  <c r="CQ16"/>
  <c r="CQ21" s="1"/>
  <c r="CP16"/>
  <c r="CP21" s="1"/>
  <c r="CO16"/>
  <c r="CO21" s="1"/>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D21" s="1"/>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N58" i="7"/>
  <c r="Z58" s="1"/>
  <c r="M58"/>
  <c r="L58"/>
  <c r="K58"/>
  <c r="J58"/>
  <c r="I58"/>
  <c r="H58"/>
  <c r="G58"/>
  <c r="F58"/>
  <c r="E58"/>
  <c r="D58"/>
  <c r="C58"/>
  <c r="C21"/>
  <c r="C20"/>
  <c r="C19"/>
  <c r="C18"/>
  <c r="C17"/>
  <c r="C16"/>
  <c r="C15"/>
  <c r="C14"/>
  <c r="D22" s="1"/>
  <c r="O9"/>
  <c r="O8"/>
  <c r="O7"/>
  <c r="O6"/>
  <c r="O5"/>
  <c r="O4"/>
  <c r="O3"/>
  <c r="O2"/>
  <c r="E19" i="10" l="1"/>
  <c r="E20"/>
  <c r="F20"/>
  <c r="F22"/>
  <c r="A23"/>
  <c r="E22"/>
  <c r="F12"/>
  <c r="F21"/>
  <c r="E21"/>
  <c r="AL58" i="7"/>
  <c r="AJ58"/>
  <c r="AH58"/>
  <c r="AF58"/>
  <c r="AD58"/>
  <c r="AB58"/>
  <c r="AK58"/>
  <c r="AI58"/>
  <c r="AG58"/>
  <c r="AE58"/>
  <c r="AC58"/>
  <c r="AA58"/>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C22" i="7"/>
  <c r="E22"/>
  <c r="F22" s="1"/>
  <c r="O58"/>
  <c r="Q58"/>
  <c r="S58"/>
  <c r="U58"/>
  <c r="W58"/>
  <c r="Y58"/>
  <c r="D28" i="8"/>
  <c r="F28"/>
  <c r="H28"/>
  <c r="J28"/>
  <c r="L28"/>
  <c r="N28"/>
  <c r="P28"/>
  <c r="R28"/>
  <c r="U28"/>
  <c r="BZ35"/>
  <c r="CB35"/>
  <c r="CD35"/>
  <c r="CF35"/>
  <c r="CH35"/>
  <c r="CJ35"/>
  <c r="CL35"/>
  <c r="CN35"/>
  <c r="E35"/>
  <c r="G35"/>
  <c r="I35"/>
  <c r="K35"/>
  <c r="M35"/>
  <c r="O35"/>
  <c r="Q35"/>
  <c r="S35"/>
  <c r="U35"/>
  <c r="W35"/>
  <c r="Y35"/>
  <c r="AA35"/>
  <c r="AC35"/>
  <c r="AE35"/>
  <c r="AG35"/>
  <c r="AI35"/>
  <c r="AK35"/>
  <c r="AM35"/>
  <c r="P58" i="7"/>
  <c r="R58"/>
  <c r="T58"/>
  <c r="V58"/>
  <c r="X58"/>
  <c r="E28" i="8"/>
  <c r="G28"/>
  <c r="I28"/>
  <c r="K28"/>
  <c r="M28"/>
  <c r="Q28"/>
  <c r="S28"/>
  <c r="W28"/>
  <c r="CA35"/>
  <c r="CC35"/>
  <c r="CE35"/>
  <c r="CG35"/>
  <c r="CI35"/>
  <c r="CK35"/>
  <c r="CM35"/>
  <c r="D35"/>
  <c r="F35"/>
  <c r="H35"/>
  <c r="J35"/>
  <c r="L35"/>
  <c r="N35"/>
  <c r="P35"/>
  <c r="R35"/>
  <c r="T35"/>
  <c r="V35"/>
  <c r="X35"/>
  <c r="Z35"/>
  <c r="AB35"/>
  <c r="AD35"/>
  <c r="AF35"/>
  <c r="AH35"/>
  <c r="AJ35"/>
  <c r="AL35"/>
  <c r="A24" i="10" l="1"/>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BL31"/>
  <c r="BG29"/>
  <c r="BM30"/>
  <c r="BW32"/>
  <c r="BW33" s="1"/>
  <c r="BW34" s="1"/>
  <c r="BW35" s="1"/>
  <c r="BP31"/>
  <c r="BK29"/>
  <c r="BN32"/>
  <c r="BG31"/>
  <c r="BB29"/>
  <c r="BD30"/>
  <c r="BR32"/>
  <c r="BK31"/>
  <c r="BF29"/>
  <c r="BH30"/>
  <c r="BV32"/>
  <c r="BV33" s="1"/>
  <c r="BV34" s="1"/>
  <c r="BV35" s="1"/>
  <c r="BO31"/>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AX58" i="7"/>
  <c r="AV58"/>
  <c r="AT58"/>
  <c r="AR58"/>
  <c r="AP58"/>
  <c r="AN58"/>
  <c r="AW58"/>
  <c r="AU58"/>
  <c r="AS58"/>
  <c r="AQ58"/>
  <c r="AO58"/>
  <c r="AM58"/>
  <c r="W30" i="8"/>
  <c r="AG32"/>
  <c r="Z31"/>
  <c r="U29"/>
  <c r="U33" s="1"/>
  <c r="Q30"/>
  <c r="AA32"/>
  <c r="T31"/>
  <c r="O29"/>
  <c r="M30"/>
  <c r="W32"/>
  <c r="P31"/>
  <c r="K29"/>
  <c r="I30"/>
  <c r="S32"/>
  <c r="L31"/>
  <c r="G29"/>
  <c r="G33" s="1"/>
  <c r="Y30"/>
  <c r="AI32"/>
  <c r="AB31"/>
  <c r="W29"/>
  <c r="AD32"/>
  <c r="W31"/>
  <c r="R29"/>
  <c r="T30"/>
  <c r="Z32"/>
  <c r="S31"/>
  <c r="N29"/>
  <c r="N33" s="1"/>
  <c r="P30"/>
  <c r="V32"/>
  <c r="O31"/>
  <c r="J29"/>
  <c r="J33" s="1"/>
  <c r="L30"/>
  <c r="R32"/>
  <c r="K31"/>
  <c r="F29"/>
  <c r="F33" s="1"/>
  <c r="H30"/>
  <c r="H22" i="7"/>
  <c r="G22"/>
  <c r="BG30" i="8"/>
  <c r="BQ32"/>
  <c r="BJ31"/>
  <c r="BE29"/>
  <c r="BK30"/>
  <c r="BU32"/>
  <c r="BU33" s="1"/>
  <c r="BU34" s="1"/>
  <c r="BU35" s="1"/>
  <c r="BN31"/>
  <c r="BI29"/>
  <c r="BO30"/>
  <c r="BO33" s="1"/>
  <c r="BO34" s="1"/>
  <c r="BO35" s="1"/>
  <c r="BY32"/>
  <c r="BY33" s="1"/>
  <c r="BY34" s="1"/>
  <c r="BY35" s="1"/>
  <c r="BR31"/>
  <c r="BR33" s="1"/>
  <c r="BR34" s="1"/>
  <c r="BR35" s="1"/>
  <c r="BM29"/>
  <c r="BP32"/>
  <c r="BI31"/>
  <c r="BD29"/>
  <c r="BF30"/>
  <c r="BT32"/>
  <c r="BT33" s="1"/>
  <c r="BT34" s="1"/>
  <c r="BT35" s="1"/>
  <c r="BM31"/>
  <c r="BH29"/>
  <c r="BJ30"/>
  <c r="BX32"/>
  <c r="BX33" s="1"/>
  <c r="BX34" s="1"/>
  <c r="BX35" s="1"/>
  <c r="BQ31"/>
  <c r="BQ33" s="1"/>
  <c r="BQ34" s="1"/>
  <c r="BQ35" s="1"/>
  <c r="BL29"/>
  <c r="BN30"/>
  <c r="BN33" s="1"/>
  <c r="BN34" s="1"/>
  <c r="BN35" s="1"/>
  <c r="AU30"/>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F33" s="1"/>
  <c r="AH30"/>
  <c r="AV32"/>
  <c r="AO31"/>
  <c r="AJ29"/>
  <c r="AL30"/>
  <c r="AZ32"/>
  <c r="AS31"/>
  <c r="AN29"/>
  <c r="AP30"/>
  <c r="AE30"/>
  <c r="AO32"/>
  <c r="AH31"/>
  <c r="AC29"/>
  <c r="AJ32"/>
  <c r="AC31"/>
  <c r="X29"/>
  <c r="X33" s="1"/>
  <c r="Z30"/>
  <c r="AN32"/>
  <c r="AG31"/>
  <c r="AB29"/>
  <c r="AB33" s="1"/>
  <c r="AD30"/>
  <c r="Q33"/>
  <c r="F24" i="10" l="1"/>
  <c r="A25"/>
  <c r="E24"/>
  <c r="H21" i="7"/>
  <c r="H19"/>
  <c r="H20"/>
  <c r="H18"/>
  <c r="H17"/>
  <c r="H16"/>
  <c r="H15"/>
  <c r="H14"/>
  <c r="BJ58"/>
  <c r="BH58"/>
  <c r="BF58"/>
  <c r="BD58"/>
  <c r="BB58"/>
  <c r="AZ58"/>
  <c r="BI58"/>
  <c r="BG58"/>
  <c r="BE58"/>
  <c r="BC58"/>
  <c r="BA58"/>
  <c r="AY58"/>
  <c r="AN33" i="8"/>
  <c r="AN34" s="1"/>
  <c r="AN35" s="1"/>
  <c r="AJ33"/>
  <c r="AZ33"/>
  <c r="AZ34" s="1"/>
  <c r="AZ35" s="1"/>
  <c r="AV33"/>
  <c r="AV34" s="1"/>
  <c r="AV35" s="1"/>
  <c r="AR33"/>
  <c r="AR34" s="1"/>
  <c r="AR35" s="1"/>
  <c r="BL33"/>
  <c r="BL34" s="1"/>
  <c r="BL35" s="1"/>
  <c r="BH33"/>
  <c r="BH34" s="1"/>
  <c r="BH35" s="1"/>
  <c r="BD33"/>
  <c r="BD34" s="1"/>
  <c r="BD35" s="1"/>
  <c r="R33"/>
  <c r="Z33"/>
  <c r="V33"/>
  <c r="AL33"/>
  <c r="AH33"/>
  <c r="AD33"/>
  <c r="AX33"/>
  <c r="AX34" s="1"/>
  <c r="AX35" s="1"/>
  <c r="AT33"/>
  <c r="AT34" s="1"/>
  <c r="AT35" s="1"/>
  <c r="AP33"/>
  <c r="AP34" s="1"/>
  <c r="AP35" s="1"/>
  <c r="BJ33"/>
  <c r="BJ34" s="1"/>
  <c r="BJ35" s="1"/>
  <c r="BF33"/>
  <c r="BF34" s="1"/>
  <c r="BF35" s="1"/>
  <c r="BB33"/>
  <c r="BB34" s="1"/>
  <c r="BB35" s="1"/>
  <c r="BP33"/>
  <c r="BP34" s="1"/>
  <c r="BP35" s="1"/>
  <c r="H33"/>
  <c r="L33"/>
  <c r="P33"/>
  <c r="T33"/>
  <c r="G20" i="7"/>
  <c r="G18"/>
  <c r="M17"/>
  <c r="G17"/>
  <c r="M16"/>
  <c r="G16"/>
  <c r="M15"/>
  <c r="G15"/>
  <c r="M14"/>
  <c r="G14"/>
  <c r="G21"/>
  <c r="G19"/>
  <c r="AC33" i="8"/>
  <c r="AO33"/>
  <c r="AO34" s="1"/>
  <c r="AO35" s="1"/>
  <c r="AK33"/>
  <c r="AG33"/>
  <c r="BA33"/>
  <c r="BA34" s="1"/>
  <c r="BA35" s="1"/>
  <c r="AW33"/>
  <c r="AW34" s="1"/>
  <c r="AW35" s="1"/>
  <c r="AS33"/>
  <c r="AS34" s="1"/>
  <c r="AS35" s="1"/>
  <c r="BM33"/>
  <c r="BM34" s="1"/>
  <c r="BM35" s="1"/>
  <c r="BI33"/>
  <c r="BI34" s="1"/>
  <c r="BI35" s="1"/>
  <c r="BE33"/>
  <c r="BE34" s="1"/>
  <c r="BE35" s="1"/>
  <c r="W33"/>
  <c r="K33"/>
  <c r="O33"/>
  <c r="AA33"/>
  <c r="AM33"/>
  <c r="AI33"/>
  <c r="AE33"/>
  <c r="AY33"/>
  <c r="AY34" s="1"/>
  <c r="AY35" s="1"/>
  <c r="AU33"/>
  <c r="AU34" s="1"/>
  <c r="AU35" s="1"/>
  <c r="AQ33"/>
  <c r="AQ34" s="1"/>
  <c r="AQ35" s="1"/>
  <c r="BK33"/>
  <c r="BK34" s="1"/>
  <c r="BK35" s="1"/>
  <c r="BG33"/>
  <c r="BG34" s="1"/>
  <c r="BG35" s="1"/>
  <c r="BC33"/>
  <c r="BC34" s="1"/>
  <c r="BC35" s="1"/>
  <c r="I33"/>
  <c r="M33"/>
  <c r="S33"/>
  <c r="Y33"/>
  <c r="A26" i="10" l="1"/>
  <c r="E25"/>
  <c r="F25"/>
  <c r="BV58" i="7"/>
  <c r="BT58"/>
  <c r="BR58"/>
  <c r="BP58"/>
  <c r="BN58"/>
  <c r="BL58"/>
  <c r="BU58"/>
  <c r="BS58"/>
  <c r="BQ58"/>
  <c r="BO58"/>
  <c r="BM58"/>
  <c r="BK58"/>
  <c r="F26" i="10" l="1"/>
  <c r="A27"/>
  <c r="E26"/>
  <c r="CH58" i="7"/>
  <c r="CF58"/>
  <c r="CD58"/>
  <c r="CB58"/>
  <c r="BZ58"/>
  <c r="BX58"/>
  <c r="CG58"/>
  <c r="CE58"/>
  <c r="CC58"/>
  <c r="CA58"/>
  <c r="BY58"/>
  <c r="BW58"/>
  <c r="E27" i="10" l="1"/>
  <c r="F27"/>
  <c r="CT58" i="7"/>
  <c r="CR58"/>
  <c r="CP58"/>
  <c r="CN58"/>
  <c r="CL58"/>
  <c r="CJ58"/>
  <c r="CS58"/>
  <c r="CQ58"/>
  <c r="CO58"/>
  <c r="CM58"/>
  <c r="CK58"/>
  <c r="CI58"/>
  <c r="A20" i="5" l="1"/>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G9"/>
  <c r="CF9"/>
  <c r="CF12" s="1"/>
  <c r="CE9"/>
  <c r="CE12" s="1"/>
  <c r="CD9"/>
  <c r="CD12" s="1"/>
  <c r="CC9"/>
  <c r="CC12" s="1"/>
  <c r="CB9"/>
  <c r="CB12" s="1"/>
  <c r="CA9"/>
  <c r="BZ9"/>
  <c r="BZ12" s="1"/>
  <c r="BY9"/>
  <c r="BY12" s="1"/>
  <c r="BX9"/>
  <c r="BX12" s="1"/>
  <c r="BW9"/>
  <c r="BW12" s="1"/>
  <c r="BV9"/>
  <c r="BV12" s="1"/>
  <c r="BU9"/>
  <c r="BU12" s="1"/>
  <c r="BT9"/>
  <c r="BS9"/>
  <c r="BS12" s="1"/>
  <c r="BR9"/>
  <c r="BQ9"/>
  <c r="BQ12" s="1"/>
  <c r="BP9"/>
  <c r="BP12" s="1"/>
  <c r="BO9"/>
  <c r="BO12" s="1"/>
  <c r="BN9"/>
  <c r="BM9"/>
  <c r="BM12" s="1"/>
  <c r="BL9"/>
  <c r="BL12" s="1"/>
  <c r="BK9"/>
  <c r="BJ9"/>
  <c r="BI9"/>
  <c r="BH9"/>
  <c r="BH12" s="1"/>
  <c r="BG9"/>
  <c r="BF9"/>
  <c r="BF12" s="1"/>
  <c r="BE9"/>
  <c r="BE12" s="1"/>
  <c r="BD9"/>
  <c r="BC9"/>
  <c r="BC12" s="1"/>
  <c r="BB9"/>
  <c r="BB12" s="1"/>
  <c r="BA9"/>
  <c r="BA12" s="1"/>
  <c r="AZ9"/>
  <c r="AZ12" s="1"/>
  <c r="AY9"/>
  <c r="AX9"/>
  <c r="AX12" s="1"/>
  <c r="AW9"/>
  <c r="AW12" s="1"/>
  <c r="AV9"/>
  <c r="AV12" s="1"/>
  <c r="AU9"/>
  <c r="AU12" s="1"/>
  <c r="AT9"/>
  <c r="AS9"/>
  <c r="AS12" s="1"/>
  <c r="AR9"/>
  <c r="AR12" s="1"/>
  <c r="AQ9"/>
  <c r="AQ12" s="1"/>
  <c r="AP9"/>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Q9"/>
  <c r="Q12" s="1"/>
  <c r="P9"/>
  <c r="P12" s="1"/>
  <c r="O9"/>
  <c r="N9"/>
  <c r="M9"/>
  <c r="L9"/>
  <c r="L12" s="1"/>
  <c r="K9"/>
  <c r="J9"/>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N12"/>
  <c r="BJ12"/>
  <c r="AT12"/>
  <c r="AH12"/>
  <c r="R12"/>
  <c r="N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H12"/>
  <c r="CG12"/>
  <c r="BR12"/>
  <c r="BI12"/>
  <c r="AP12"/>
  <c r="AL12"/>
  <c r="Y12"/>
  <c r="M12"/>
  <c r="J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F20" i="5" l="1"/>
  <c r="E19"/>
  <c r="E21"/>
  <c r="E23"/>
  <c r="F22"/>
  <c r="E20"/>
  <c r="E22"/>
  <c r="F19"/>
  <c r="F21"/>
  <c r="F23"/>
  <c r="E12"/>
  <c r="X12"/>
  <c r="BT12"/>
  <c r="CJ12"/>
  <c r="O12"/>
  <c r="W12"/>
  <c r="AM12"/>
  <c r="BG12"/>
  <c r="BK12"/>
  <c r="CA12"/>
  <c r="CI12"/>
  <c r="H12"/>
  <c r="BD12"/>
  <c r="K12"/>
  <c r="AI12"/>
  <c r="AY12"/>
  <c r="CX12" i="3" l="1"/>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alcChain>
</file>

<file path=xl/comments1.xml><?xml version="1.0" encoding="utf-8"?>
<comments xmlns="http://schemas.openxmlformats.org/spreadsheetml/2006/main">
  <authors>
    <author>if46716</author>
  </authors>
  <commentList>
    <comment ref="BG7" authorId="0">
      <text>
        <r>
          <rPr>
            <sz val="10"/>
            <color indexed="81"/>
            <rFont val="Tahoma"/>
            <family val="2"/>
          </rPr>
          <t>Settlement errors 31/12/2009 to 3/1/2010 (See Elexon Circular EL01866)
adjusted here by using DF as source data</t>
        </r>
      </text>
    </comment>
    <comment ref="BH7" authorId="0">
      <text>
        <r>
          <rPr>
            <sz val="10"/>
            <color indexed="81"/>
            <rFont val="Tahoma"/>
            <family val="2"/>
          </rPr>
          <t>Settlement errors 31/12/2009 to 3/1/2010 (See Elexon Circular EL01866)
adjusted here by using DF as source data</t>
        </r>
      </text>
    </comment>
  </commentList>
</comments>
</file>

<file path=xl/comments2.xml><?xml version="1.0" encoding="utf-8"?>
<comments xmlns="http://schemas.openxmlformats.org/spreadsheetml/2006/main">
  <authors>
    <author>if46716</author>
  </authors>
  <commentList>
    <comment ref="BG7" authorId="0">
      <text>
        <r>
          <rPr>
            <sz val="10"/>
            <color indexed="81"/>
            <rFont val="Tahoma"/>
            <family val="2"/>
          </rPr>
          <t>Settlement errors 31/12/2009 to 3/1/2010 (See Elexon Circular EL01866)
adjusted here by using DF as source data</t>
        </r>
      </text>
    </comment>
    <comment ref="BH7" authorId="0">
      <text>
        <r>
          <rPr>
            <sz val="10"/>
            <color indexed="81"/>
            <rFont val="Tahoma"/>
            <family val="2"/>
          </rPr>
          <t>Settlement errors 31/12/2009 to 3/1/2010 (See Elexon Circular EL01866)
adjusted here by using DF as source data</t>
        </r>
      </text>
    </comment>
  </commentList>
</comments>
</file>

<file path=xl/comments3.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<sst xmlns="http://schemas.openxmlformats.org/spreadsheetml/2006/main" count="277" uniqueCount="134">
  <si>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</si>
  <si>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</si>
  <si>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</si>
  <si>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</si>
  <si>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</si>
  <si>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</si>
  <si>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</si>
  <si>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</si>
  <si>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</si>
  <si>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</si>
  <si>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</si>
  <si>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</si>
  <si>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</si>
  <si>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</si>
  <si>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</si>
  <si>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</si>
  <si>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</si>
  <si>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</si>
  <si>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</si>
  <si>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</si>
  <si>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</si>
  <si>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</si>
  <si>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</si>
  <si>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</si>
  <si>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</si>
  <si>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</si>
  <si>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</si>
  <si>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</si>
  <si>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</si>
  <si>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</si>
  <si>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</si>
  <si>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</si>
  <si>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</si>
  <si>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</si>
  <si>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</si>
  <si>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</si>
  <si>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</si>
  <si>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</si>
  <si>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</si>
  <si>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</si>
  <si>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</si>
  <si>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</si>
  <si>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</si>
  <si>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</si>
  <si>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</si>
  <si>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</si>
  <si>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</si>
  <si>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</si>
  <si>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</si>
  <si>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</si>
  <si>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</si>
  <si>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</si>
  <si>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</si>
  <si>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</si>
  <si>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</si>
  <si>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</si>
  <si>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</si>
  <si>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</si>
  <si>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</si>
  <si>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</si>
  <si>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</si>
  <si>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</si>
  <si>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</si>
  <si>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</si>
  <si>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</si>
  <si>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</si>
  <si>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</si>
  <si>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</si>
  <si>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</si>
  <si>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</si>
  <si>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</si>
  <si>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</si>
  <si>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</si>
  <si>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</si>
  <si>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</si>
  <si>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</si>
  <si>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</si>
  <si>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</si>
  <si>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</si>
  <si>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</si>
  <si>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</si>
  <si>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</si>
  <si>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</si>
  <si>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</si>
  <si>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</si>
  <si>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</si>
  <si>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</si>
  <si>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</si>
  <si>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</si>
  <si>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</si>
  <si>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</si>
  <si>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</si>
  <si>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</si>
  <si>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</si>
  <si>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</si>
  <si>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</si>
  <si>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</si>
  <si>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</si>
  <si>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</si>
  <si>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</si>
  <si>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</si>
  <si>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</si>
  <si>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</si>
  <si>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</si>
  <si>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</si>
  <si>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</si>
  <si>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</si>
  <si>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</si>
  <si>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</si>
  <si>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</si>
  <si>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</si>
  <si>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</si>
  <si>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</si>
  <si>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</si>
  <si>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</si>
  <si>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</si>
  <si>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</si>
  <si>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</si>
  <si>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</si>
  <si>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</si>
  <si>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</si>
  <si>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</si>
  <si>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</si>
  <si>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</si>
  <si>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</si>
  <si>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</si>
  <si>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</si>
  <si>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</si>
  <si>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</si>
  <si>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</si>
  <si>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</si>
  <si>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</si>
  <si>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</si>
  <si>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The data in this submission is unchanged from that provided in the october 2012 submission.</t>
  </si>
</sst>
</file>

<file path=xl/styles.xml><?xml version="1.0" encoding="utf-8"?>
<styleSheet xmlns="http://schemas.openxmlformats.org/spreadsheetml/2006/main">
  <numFmts count="4">
    <numFmt numFmtId="41" formatCode="_-* #,##0_-;\-* #,##0_-;_-* &quot;-&quot;_-;_-@_-"/>
    <numFmt numFmtId="43" formatCode="_-* #,##0.00_-;\-* #,##0.00_-;_-* &quot;-&quot;??_-;_-@_-"/>
    <numFmt numFmtId="164" formatCode="0.000"/>
    <numFmt numFmtId="165" formatCode="0.0"/>
  </numFmts>
  <fonts count="17">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
      <sz val="11"/>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cellStyleXfs>
  <cellXfs count="170">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1" fontId="16" fillId="0" borderId="3" xfId="0" applyNumberFormat="1" applyFont="1" applyFill="1" applyBorder="1" applyProtection="1">
      <protection locked="0"/>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7">
    <cellStyle name="Comma 2" xfId="1"/>
    <cellStyle name="Comma 3" xfId="2"/>
    <cellStyle name="Normal" xfId="0" builtinId="0"/>
    <cellStyle name="Normal 2" xfId="3"/>
    <cellStyle name="Normal 3" xfId="4"/>
    <cellStyle name="Percent 2" xfId="5"/>
    <cellStyle name="Percent 3" xfId="6"/>
  </cellStyles>
  <dxfs count="26">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ont>
        <b/>
        <i val="0"/>
        <color theme="6" tint="-0.24994659260841701"/>
      </font>
    </dxf>
    <dxf>
      <font>
        <b/>
        <i val="0"/>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title>
    <c:plotArea>
      <c:layout/>
      <c:lineChart>
        <c:grouping val="standard"/>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0</c:v>
                </c:pt>
                <c:pt idx="1">
                  <c:v>0</c:v>
                </c:pt>
                <c:pt idx="2">
                  <c:v>0</c:v>
                </c:pt>
                <c:pt idx="3">
                  <c:v>0</c:v>
                </c:pt>
                <c:pt idx="4">
                  <c:v>0</c:v>
                </c:pt>
                <c:pt idx="5">
                  <c:v>0</c:v>
                </c:pt>
                <c:pt idx="6">
                  <c:v>0</c:v>
                </c:pt>
                <c:pt idx="7">
                  <c:v>0</c:v>
                </c:pt>
              </c:numCache>
            </c:numRef>
          </c:val>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0</c:v>
                </c:pt>
                <c:pt idx="1">
                  <c:v>0</c:v>
                </c:pt>
                <c:pt idx="2">
                  <c:v>0</c:v>
                </c:pt>
                <c:pt idx="3">
                  <c:v>0</c:v>
                </c:pt>
                <c:pt idx="4">
                  <c:v>0</c:v>
                </c:pt>
                <c:pt idx="5">
                  <c:v>0</c:v>
                </c:pt>
                <c:pt idx="6">
                  <c:v>0</c:v>
                </c:pt>
                <c:pt idx="7">
                  <c:v>0</c:v>
                </c:pt>
              </c:numCache>
            </c:numRef>
          </c:val>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0</c:v>
                </c:pt>
                <c:pt idx="1">
                  <c:v>0</c:v>
                </c:pt>
                <c:pt idx="2">
                  <c:v>0</c:v>
                </c:pt>
                <c:pt idx="3">
                  <c:v>0</c:v>
                </c:pt>
                <c:pt idx="4">
                  <c:v>0</c:v>
                </c:pt>
                <c:pt idx="5">
                  <c:v>0</c:v>
                </c:pt>
                <c:pt idx="6">
                  <c:v>0</c:v>
                </c:pt>
                <c:pt idx="7">
                  <c:v>0</c:v>
                </c:pt>
              </c:numCache>
            </c:numRef>
          </c:val>
        </c:ser>
        <c:marker val="1"/>
        <c:axId val="281919488"/>
        <c:axId val="281921024"/>
      </c:lineChart>
      <c:catAx>
        <c:axId val="281919488"/>
        <c:scaling>
          <c:orientation val="minMax"/>
        </c:scaling>
        <c:axPos val="b"/>
        <c:numFmt formatCode="General" sourceLinked="1"/>
        <c:tickLblPos val="low"/>
        <c:txPr>
          <a:bodyPr rot="-5400000" vert="horz"/>
          <a:lstStyle/>
          <a:p>
            <a:pPr>
              <a:defRPr/>
            </a:pPr>
            <a:endParaRPr lang="en-US"/>
          </a:p>
        </c:txPr>
        <c:crossAx val="281921024"/>
        <c:crosses val="autoZero"/>
        <c:auto val="1"/>
        <c:lblAlgn val="ctr"/>
        <c:lblOffset val="100"/>
      </c:catAx>
      <c:valAx>
        <c:axId val="281921024"/>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title>
        <c:numFmt formatCode="#,##0" sourceLinked="1"/>
        <c:tickLblPos val="nextTo"/>
        <c:crossAx val="281919488"/>
        <c:crosses val="autoZero"/>
        <c:crossBetween val="between"/>
      </c:valAx>
    </c:plotArea>
    <c:legend>
      <c:legendPos val="r"/>
      <c:layout>
        <c:manualLayout>
          <c:xMode val="edge"/>
          <c:yMode val="edge"/>
          <c:x val="0.77926287348074763"/>
          <c:y val="0.27968288791111245"/>
          <c:w val="0.20073256222141292"/>
          <c:h val="0.17822326337350355"/>
        </c:manualLayout>
      </c:layout>
    </c:legend>
    <c:plotVisOnly val="1"/>
    <c:dispBlanksAs val="gap"/>
  </c:chart>
  <c:txPr>
    <a:bodyPr/>
    <a:lstStyle/>
    <a:p>
      <a:pPr>
        <a:defRPr sz="1200"/>
      </a:pPr>
      <a:endParaRPr lang="en-US"/>
    </a:p>
  </c:txPr>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numCache>
            </c:numRef>
          </c:val>
        </c:ser>
        <c:marker val="1"/>
        <c:axId val="281817856"/>
        <c:axId val="281819392"/>
      </c:lineChart>
      <c:dateAx>
        <c:axId val="281817856"/>
        <c:scaling>
          <c:orientation val="minMax"/>
        </c:scaling>
        <c:axPos val="b"/>
        <c:numFmt formatCode="mmm\-yy" sourceLinked="1"/>
        <c:tickLblPos val="nextTo"/>
        <c:crossAx val="281819392"/>
        <c:crosses val="autoZero"/>
        <c:auto val="1"/>
        <c:lblOffset val="100"/>
      </c:dateAx>
      <c:valAx>
        <c:axId val="281819392"/>
        <c:scaling>
          <c:orientation val="minMax"/>
        </c:scaling>
        <c:axPos val="l"/>
        <c:majorGridlines/>
        <c:numFmt formatCode="#,##0" sourceLinked="1"/>
        <c:tickLblPos val="nextTo"/>
        <c:crossAx val="281817856"/>
        <c:crosses val="autoZero"/>
        <c:crossBetween val="between"/>
      </c:valAx>
    </c:plotArea>
    <c:plotVisOnly val="1"/>
  </c:chart>
  <c:printSettings>
    <c:headerFooter/>
    <c:pageMargins b="0.750000000000003" l="0.70000000000000062" r="0.70000000000000062" t="0.75000000000000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title>
    <c:plotArea>
      <c:layout/>
      <c:barChart>
        <c:barDir val="col"/>
        <c:grouping val="clustered"/>
        <c:ser>
          <c:idx val="0"/>
          <c:order val="0"/>
          <c:tx>
            <c:strRef>
              <c:f>'Statistical analysis'!$O$1</c:f>
              <c:strCache>
                <c:ptCount val="1"/>
                <c:pt idx="0">
                  <c:v>Total</c:v>
                </c:pt>
              </c:strCache>
            </c:strRef>
          </c:tx>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0</c:v>
                </c:pt>
                <c:pt idx="1">
                  <c:v>0</c:v>
                </c:pt>
                <c:pt idx="2">
                  <c:v>0</c:v>
                </c:pt>
                <c:pt idx="3">
                  <c:v>0</c:v>
                </c:pt>
                <c:pt idx="4">
                  <c:v>0</c:v>
                </c:pt>
                <c:pt idx="5">
                  <c:v>0</c:v>
                </c:pt>
                <c:pt idx="6">
                  <c:v>0</c:v>
                </c:pt>
              </c:numCache>
            </c:numRef>
          </c:val>
        </c:ser>
        <c:axId val="281823104"/>
        <c:axId val="281852928"/>
      </c:barChart>
      <c:catAx>
        <c:axId val="281823104"/>
        <c:scaling>
          <c:orientation val="minMax"/>
        </c:scaling>
        <c:axPos val="b"/>
        <c:numFmt formatCode="General" sourceLinked="1"/>
        <c:tickLblPos val="nextTo"/>
        <c:crossAx val="281852928"/>
        <c:crosses val="autoZero"/>
        <c:auto val="1"/>
        <c:lblAlgn val="ctr"/>
        <c:lblOffset val="100"/>
      </c:catAx>
      <c:valAx>
        <c:axId val="281852928"/>
        <c:scaling>
          <c:orientation val="minMax"/>
        </c:scaling>
        <c:axPos val="l"/>
        <c:majorGridlines/>
        <c:numFmt formatCode="0" sourceLinked="1"/>
        <c:tickLblPos val="nextTo"/>
        <c:crossAx val="281823104"/>
        <c:crosses val="autoZero"/>
        <c:crossBetween val="between"/>
      </c:valAx>
    </c:plotArea>
    <c:plotVisOnly val="1"/>
  </c:chart>
  <c:printSettings>
    <c:headerFooter/>
    <c:pageMargins b="0.75000000000000278" l="0.70000000000000062" r="0.70000000000000062" t="0.75000000000000278"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out%20Resub%20data%20201307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SCSNS/Forecasting/Electricity/Losses/Ofgem%20submission%20data/201210%20Oct/SHEPD%20Data%20collection%20for%20DPCR4%20losses%20close%20out%20201210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SE Notes to Ofgem"/>
      <sheetName val="Notes"/>
      <sheetName val="Close out - all DNOs"/>
      <sheetName val="Revised fully-reconciled - all"/>
      <sheetName val="Orig. fully-reconciled - all"/>
      <sheetName val="Fully-reconciled delta"/>
      <sheetName val="Annual incentive - all"/>
      <sheetName val="Revised App C - restatement"/>
      <sheetName val="Orig. App C - restatement"/>
      <sheetName val="App C delta"/>
      <sheetName val="Statistical analysis"/>
      <sheetName val="SF mapping"/>
    </sheetNames>
    <sheetDataSet>
      <sheetData sheetId="0"/>
      <sheetData sheetId="1"/>
      <sheetData sheetId="2"/>
      <sheetData sheetId="3"/>
      <sheetData sheetId="4"/>
      <sheetData sheetId="5">
        <row r="9">
          <cell r="D9" t="str">
            <v>Latest</v>
          </cell>
        </row>
        <row r="13">
          <cell r="D13" t="str">
            <v>Monthly Purchases</v>
          </cell>
        </row>
        <row r="14">
          <cell r="D14" t="str">
            <v>Monthly Sales (HH)</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Notes"/>
      <sheetName val="Close out - all DNOs"/>
      <sheetName val="Fully-reconciled - all DNOs"/>
      <sheetName val="Reported - restatement DNOs"/>
      <sheetName val="Statistical analysis"/>
    </sheetNames>
    <sheetDataSet>
      <sheetData sheetId="0" refreshError="1"/>
      <sheetData sheetId="1">
        <row r="25">
          <cell r="G25">
            <v>8856.291180000002</v>
          </cell>
          <cell r="H25">
            <v>690.98544999999831</v>
          </cell>
        </row>
        <row r="26">
          <cell r="G26">
            <v>8546.2471154999985</v>
          </cell>
          <cell r="H26">
            <v>695.94787450000149</v>
          </cell>
        </row>
        <row r="27">
          <cell r="G27">
            <v>8750.9206689999992</v>
          </cell>
          <cell r="H27">
            <v>678.27804100000139</v>
          </cell>
        </row>
        <row r="28">
          <cell r="G28">
            <v>8566.0946999999996</v>
          </cell>
          <cell r="H28">
            <v>665.66028999999799</v>
          </cell>
        </row>
        <row r="29">
          <cell r="G29">
            <v>8457.1336565000001</v>
          </cell>
          <cell r="H29">
            <v>651.74378350000006</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5"/>
  <sheetViews>
    <sheetView tabSelected="1" workbookViewId="0">
      <selection activeCell="H31" sqref="H31"/>
    </sheetView>
  </sheetViews>
  <sheetFormatPr defaultRowHeight="12.75"/>
  <sheetData>
    <row r="5" spans="2:2">
      <c r="B5" t="s">
        <v>133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rgb="FFFFFF00"/>
  </sheetPr>
  <dimension ref="A2:CZ30"/>
  <sheetViews>
    <sheetView zoomScaleNormal="100" workbookViewId="0">
      <pane xSplit="4" ySplit="2" topLeftCell="E3" activePane="bottomRight" state="frozen"/>
      <selection pane="topRight"/>
      <selection pane="bottomLeft"/>
      <selection pane="bottomRight" activeCell="E3" sqref="E3"/>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0</v>
      </c>
      <c r="BN3" s="26">
        <f>'Orig. App C - restatement'!BL3-'Revised App C - restatement'!BL3</f>
        <v>0</v>
      </c>
      <c r="BO3" s="26">
        <f>'Orig. App C - restatement'!BM3-'Revised App C - restatement'!BM3</f>
        <v>0</v>
      </c>
      <c r="BP3" s="26">
        <f>'Orig. App C - restatement'!BN3-'Revised App C - restatement'!BN3</f>
        <v>0</v>
      </c>
      <c r="BQ3" s="26">
        <f>'Orig. App C - restatement'!BO3-'Revised App C - restatement'!BO3</f>
        <v>0</v>
      </c>
      <c r="BR3" s="26">
        <f>'Orig. App C - restatement'!BP3-'Revised App C - restatement'!BP3</f>
        <v>0</v>
      </c>
      <c r="BS3" s="26">
        <f>'Orig. App C - restatement'!BQ3-'Revised App C - restatement'!BQ3</f>
        <v>0</v>
      </c>
      <c r="BT3" s="26">
        <f>'Orig. App C - restatement'!BR3-'Revised App C - restatement'!BR3</f>
        <v>0</v>
      </c>
      <c r="BU3" s="26">
        <f>'Orig. App C - restatement'!BS3-'Revised App C - restatement'!BS3</f>
        <v>0</v>
      </c>
      <c r="BV3" s="26">
        <f>'Orig. App C - restatement'!BT3-'Revised App C - restatement'!BT3</f>
        <v>0</v>
      </c>
      <c r="BW3" s="26">
        <f>'Orig. App C - restatement'!BU3-'Revised App C - restatement'!BU3</f>
        <v>0</v>
      </c>
      <c r="BX3" s="26">
        <f>'Orig. App C - restatement'!BV3-'Revised App C - restatement'!BV3</f>
        <v>0</v>
      </c>
      <c r="BY3" s="26">
        <f>'Orig. App C - restatement'!BW3-'Revised App C - restatement'!BW3</f>
        <v>0</v>
      </c>
      <c r="BZ3" s="26">
        <f>'Orig. App C - restatement'!BX3-'Revised App C - restatement'!BX3</f>
        <v>0</v>
      </c>
      <c r="CA3" s="26">
        <f>'Orig. App C - restatement'!BY3-'Revised App C - restatement'!BY3</f>
        <v>0</v>
      </c>
      <c r="CB3" s="26">
        <f>'Orig. App C - restatement'!BZ3-'Revised App C - restatement'!BZ3</f>
        <v>0</v>
      </c>
      <c r="CC3" s="26">
        <f>'Orig. App C - restatement'!CA3-'Revised App C - restatement'!CA3</f>
        <v>0</v>
      </c>
      <c r="CD3" s="26">
        <f>'Orig. App C - restatement'!CB3-'Revised App C - restatement'!CB3</f>
        <v>0</v>
      </c>
      <c r="CE3" s="26">
        <f>'Orig. App C - restatement'!CC3-'Revised App C - restatement'!CC3</f>
        <v>0</v>
      </c>
      <c r="CF3" s="26">
        <f>'Orig. App C - restatement'!CD3-'Revised App C - restatement'!CD3</f>
        <v>0</v>
      </c>
      <c r="CG3" s="26">
        <f>'Orig. App C - restatement'!CE3-'Revised App C - restatement'!CE3</f>
        <v>0</v>
      </c>
      <c r="CH3" s="26">
        <f>'Orig. App C - restatement'!CF3-'Revised App C - restatement'!CF3</f>
        <v>0</v>
      </c>
      <c r="CI3" s="26">
        <f>'Orig. App C - restatement'!CG3-'Revised App C - restatement'!CG3</f>
        <v>0</v>
      </c>
      <c r="CJ3" s="26">
        <f>'Orig. App C - restatement'!CH3-'Revised App C - restatement'!CH3</f>
        <v>0</v>
      </c>
      <c r="CK3" s="26">
        <f>'Orig. App C - restatement'!CI3-'Revised App C - restatement'!CI3</f>
        <v>0</v>
      </c>
      <c r="CL3" s="26">
        <f>'Orig. App C - restatement'!CJ3-'Revised App C - restatement'!CJ3</f>
        <v>0</v>
      </c>
      <c r="CM3" s="26">
        <f>'Orig. App C - restatement'!CK3-'Revised App C - restatement'!CK3</f>
        <v>0</v>
      </c>
      <c r="CN3" s="26">
        <f>'Orig. App C - restatement'!CL3-'Revised App C - restatement'!CL3</f>
        <v>0</v>
      </c>
      <c r="CO3" s="26">
        <f>'Orig. App C - restatement'!CM3-'Revised App C - restatement'!CM3</f>
        <v>0</v>
      </c>
      <c r="CP3" s="26">
        <f>'Orig. App C - restatement'!CN3-'Revised App C - restatement'!CN3</f>
        <v>0</v>
      </c>
      <c r="CQ3" s="26">
        <f>'Orig. App C - restatement'!CO3-'Revised App C - restatement'!CO3</f>
        <v>0</v>
      </c>
      <c r="CR3" s="26">
        <f>'Orig. App C - restatement'!CP3-'Revised App C - restatement'!CP3</f>
        <v>0</v>
      </c>
      <c r="CS3" s="26">
        <f>'Orig. App C - restatement'!CQ3-'Revised App C - restatement'!CQ3</f>
        <v>0</v>
      </c>
      <c r="CT3" s="26">
        <f>'Orig. App C - restatement'!CR3-'Revised App C - restatement'!CR3</f>
        <v>0</v>
      </c>
      <c r="CU3" s="26">
        <f>'Orig. App C - restatement'!CS3-'Revised App C - restatement'!CS3</f>
        <v>0</v>
      </c>
      <c r="CV3" s="26">
        <f>'Orig. App C - restatement'!CT3-'Revised App C - restatement'!CT3</f>
        <v>0</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0</v>
      </c>
      <c r="AR4" s="26">
        <f>'Orig. App C - restatement'!AP4-'Revised App C - restatement'!AP4</f>
        <v>0</v>
      </c>
      <c r="AS4" s="26">
        <f>'Orig. App C - restatement'!AQ4-'Revised App C - restatement'!AQ4</f>
        <v>0</v>
      </c>
      <c r="AT4" s="26">
        <f>'Orig. App C - restatement'!AR4-'Revised App C - restatement'!AR4</f>
        <v>0</v>
      </c>
      <c r="AU4" s="26">
        <f>'Orig. App C - restatement'!AS4-'Revised App C - restatement'!AS4</f>
        <v>0</v>
      </c>
      <c r="AV4" s="26">
        <f>'Orig. App C - restatement'!AT4-'Revised App C - restatement'!AT4</f>
        <v>0</v>
      </c>
      <c r="AW4" s="26">
        <f>'Orig. App C - restatement'!AU4-'Revised App C - restatement'!AU4</f>
        <v>0</v>
      </c>
      <c r="AX4" s="26">
        <f>'Orig. App C - restatement'!AV4-'Revised App C - restatement'!AV4</f>
        <v>0</v>
      </c>
      <c r="AY4" s="26">
        <f>'Orig. App C - restatement'!AW4-'Revised App C - restatement'!AW4</f>
        <v>0</v>
      </c>
      <c r="AZ4" s="26">
        <f>'Orig. App C - restatement'!AX4-'Revised App C - restatement'!AX4</f>
        <v>0</v>
      </c>
      <c r="BA4" s="26">
        <f>'Orig. App C - restatement'!AY4-'Revised App C - restatement'!AY4</f>
        <v>0</v>
      </c>
      <c r="BB4" s="26">
        <f>'Orig. App C - restatement'!AZ4-'Revised App C - restatement'!AZ4</f>
        <v>0</v>
      </c>
      <c r="BC4" s="26">
        <f>'Orig. App C - restatement'!BA4-'Revised App C - restatement'!BA4</f>
        <v>0</v>
      </c>
      <c r="BD4" s="26">
        <f>'Orig. App C - restatement'!BB4-'Revised App C - restatement'!BB4</f>
        <v>0</v>
      </c>
      <c r="BE4" s="26">
        <f>'Orig. App C - restatement'!BC4-'Revised App C - restatement'!BC4</f>
        <v>0</v>
      </c>
      <c r="BF4" s="26">
        <f>'Orig. App C - restatement'!BD4-'Revised App C - restatement'!BD4</f>
        <v>0</v>
      </c>
      <c r="BG4" s="26">
        <f>'Orig. App C - restatement'!BE4-'Revised App C - restatement'!BE4</f>
        <v>0</v>
      </c>
      <c r="BH4" s="26">
        <f>'Orig. App C - restatement'!BF4-'Revised App C - restatement'!BF4</f>
        <v>0</v>
      </c>
      <c r="BI4" s="26">
        <f>'Orig. App C - restatement'!BG4-'Revised App C - restatement'!BG4</f>
        <v>0</v>
      </c>
      <c r="BJ4" s="26">
        <f>'Orig. App C - restatement'!BH4-'Revised App C - restatement'!BH4</f>
        <v>0</v>
      </c>
      <c r="BK4" s="26">
        <f>'Orig. App C - restatement'!BI4-'Revised App C - restatement'!BI4</f>
        <v>0</v>
      </c>
      <c r="BL4" s="26">
        <f>'Orig. App C - restatement'!BJ4-'Revised App C - restatement'!BJ4</f>
        <v>0</v>
      </c>
      <c r="BM4" s="26">
        <f>'Orig. App C - restatement'!BK4-'Revised App C - restatement'!BK4</f>
        <v>0</v>
      </c>
      <c r="BN4" s="26">
        <f>'Orig. App C - restatement'!BL4-'Revised App C - restatement'!BL4</f>
        <v>0</v>
      </c>
      <c r="BO4" s="26">
        <f>'Orig. App C - restatement'!BM4-'Revised App C - restatement'!BM4</f>
        <v>0</v>
      </c>
      <c r="BP4" s="26">
        <f>'Orig. App C - restatement'!BN4-'Revised App C - restatement'!BN4</f>
        <v>0</v>
      </c>
      <c r="BQ4" s="26">
        <f>'Orig. App C - restatement'!BO4-'Revised App C - restatement'!BO4</f>
        <v>0</v>
      </c>
      <c r="BR4" s="26">
        <f>'Orig. App C - restatement'!BP4-'Revised App C - restatement'!BP4</f>
        <v>0</v>
      </c>
      <c r="BS4" s="26">
        <f>'Orig. App C - restatement'!BQ4-'Revised App C - restatement'!BQ4</f>
        <v>0</v>
      </c>
      <c r="BT4" s="26">
        <f>'Orig. App C - restatement'!BR4-'Revised App C - restatement'!BR4</f>
        <v>0</v>
      </c>
      <c r="BU4" s="26">
        <f>'Orig. App C - restatement'!BS4-'Revised App C - restatement'!BS4</f>
        <v>0</v>
      </c>
      <c r="BV4" s="26">
        <f>'Orig. App C - restatement'!BT4-'Revised App C - restatement'!BT4</f>
        <v>0</v>
      </c>
      <c r="BW4" s="26">
        <f>'Orig. App C - restatement'!BU4-'Revised App C - restatement'!BU4</f>
        <v>0</v>
      </c>
      <c r="BX4" s="26">
        <f>'Orig. App C - restatement'!BV4-'Revised App C - restatement'!BV4</f>
        <v>0</v>
      </c>
      <c r="BY4" s="26">
        <f>'Orig. App C - restatement'!BW4-'Revised App C - restatement'!BW4</f>
        <v>0</v>
      </c>
      <c r="BZ4" s="26">
        <f>'Orig. App C - restatement'!BX4-'Revised App C - restatement'!BX4</f>
        <v>0</v>
      </c>
      <c r="CA4" s="26">
        <f>'Orig. App C - restatement'!BY4-'Revised App C - restatement'!BY4</f>
        <v>0</v>
      </c>
      <c r="CB4" s="26">
        <f>'Orig. App C - restatement'!BZ4-'Revised App C - restatement'!BZ4</f>
        <v>0</v>
      </c>
      <c r="CC4" s="26">
        <f>'Orig. App C - restatement'!CA4-'Revised App C - restatement'!CA4</f>
        <v>0</v>
      </c>
      <c r="CD4" s="26">
        <f>'Orig. App C - restatement'!CB4-'Revised App C - restatement'!CB4</f>
        <v>0</v>
      </c>
      <c r="CE4" s="26">
        <f>'Orig. App C - restatement'!CC4-'Revised App C - restatement'!CC4</f>
        <v>0</v>
      </c>
      <c r="CF4" s="26">
        <f>'Orig. App C - restatement'!CD4-'Revised App C - restatement'!CD4</f>
        <v>0</v>
      </c>
      <c r="CG4" s="26">
        <f>'Orig. App C - restatement'!CE4-'Revised App C - restatement'!CE4</f>
        <v>0</v>
      </c>
      <c r="CH4" s="26">
        <f>'Orig. App C - restatement'!CF4-'Revised App C - restatement'!CF4</f>
        <v>0</v>
      </c>
      <c r="CI4" s="26">
        <f>'Orig. App C - restatement'!CG4-'Revised App C - restatement'!CG4</f>
        <v>0</v>
      </c>
      <c r="CJ4" s="26">
        <f>'Orig. App C - restatement'!CH4-'Revised App C - restatement'!CH4</f>
        <v>0</v>
      </c>
      <c r="CK4" s="26">
        <f>'Orig. App C - restatement'!CI4-'Revised App C - restatement'!CI4</f>
        <v>0</v>
      </c>
      <c r="CL4" s="26">
        <f>'Orig. App C - restatement'!CJ4-'Revised App C - restatement'!CJ4</f>
        <v>0</v>
      </c>
      <c r="CM4" s="26">
        <f>'Orig. App C - restatement'!CK4-'Revised App C - restatement'!CK4</f>
        <v>0</v>
      </c>
      <c r="CN4" s="26">
        <f>'Orig. App C - restatement'!CL4-'Revised App C - restatement'!CL4</f>
        <v>0</v>
      </c>
      <c r="CO4" s="26">
        <f>'Orig. App C - restatement'!CM4-'Revised App C - restatement'!CM4</f>
        <v>0</v>
      </c>
      <c r="CP4" s="26">
        <f>'Orig. App C - restatement'!CN4-'Revised App C - restatement'!CN4</f>
        <v>0</v>
      </c>
      <c r="CQ4" s="26">
        <f>'Orig. App C - restatement'!CO4-'Revised App C - restatement'!CO4</f>
        <v>0</v>
      </c>
      <c r="CR4" s="26">
        <f>'Orig. App C - restatement'!CP4-'Revised App C - restatement'!CP4</f>
        <v>0</v>
      </c>
      <c r="CS4" s="26">
        <f>'Orig. App C - restatement'!CQ4-'Revised App C - restatement'!CQ4</f>
        <v>0</v>
      </c>
      <c r="CT4" s="26">
        <f>'Orig. App C - restatement'!CR4-'Revised App C - restatement'!CR4</f>
        <v>0</v>
      </c>
      <c r="CU4" s="26">
        <f>'Orig. App C - restatement'!CS4-'Revised App C - restatement'!CS4</f>
        <v>0</v>
      </c>
      <c r="CV4" s="26">
        <f>'Orig. App C - restatement'!CT4-'Revised App C - restatement'!CT4</f>
        <v>0</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0</v>
      </c>
      <c r="AT5" s="26">
        <f>'Orig. App C - restatement'!AR5-'Revised App C - restatement'!AR5</f>
        <v>0</v>
      </c>
      <c r="AU5" s="26">
        <f>'Orig. App C - restatement'!AS5-'Revised App C - restatement'!AS5</f>
        <v>0</v>
      </c>
      <c r="AV5" s="26">
        <f>'Orig. App C - restatement'!AT5-'Revised App C - restatement'!AT5</f>
        <v>0</v>
      </c>
      <c r="AW5" s="26">
        <f>'Orig. App C - restatement'!AU5-'Revised App C - restatement'!AU5</f>
        <v>0</v>
      </c>
      <c r="AX5" s="26">
        <f>'Orig. App C - restatement'!AV5-'Revised App C - restatement'!AV5</f>
        <v>0</v>
      </c>
      <c r="AY5" s="26">
        <f>'Orig. App C - restatement'!AW5-'Revised App C - restatement'!AW5</f>
        <v>0</v>
      </c>
      <c r="AZ5" s="26">
        <f>'Orig. App C - restatement'!AX5-'Revised App C - restatement'!AX5</f>
        <v>0</v>
      </c>
      <c r="BA5" s="26">
        <f>'Orig. App C - restatement'!AY5-'Revised App C - restatement'!AY5</f>
        <v>0</v>
      </c>
      <c r="BB5" s="26">
        <f>'Orig. App C - restatement'!AZ5-'Revised App C - restatement'!AZ5</f>
        <v>0</v>
      </c>
      <c r="BC5" s="26">
        <f>'Orig. App C - restatement'!BA5-'Revised App C - restatement'!BA5</f>
        <v>0</v>
      </c>
      <c r="BD5" s="26">
        <f>'Orig. App C - restatement'!BB5-'Revised App C - restatement'!BB5</f>
        <v>0</v>
      </c>
      <c r="BE5" s="26">
        <f>'Orig. App C - restatement'!BC5-'Revised App C - restatement'!BC5</f>
        <v>0</v>
      </c>
      <c r="BF5" s="26">
        <f>'Orig. App C - restatement'!BD5-'Revised App C - restatement'!BD5</f>
        <v>0</v>
      </c>
      <c r="BG5" s="26">
        <f>'Orig. App C - restatement'!BE5-'Revised App C - restatement'!BE5</f>
        <v>0</v>
      </c>
      <c r="BH5" s="26">
        <f>'Orig. App C - restatement'!BF5-'Revised App C - restatement'!BF5</f>
        <v>0</v>
      </c>
      <c r="BI5" s="26">
        <f>'Orig. App C - restatement'!BG5-'Revised App C - restatement'!BG5</f>
        <v>0</v>
      </c>
      <c r="BJ5" s="26">
        <f>'Orig. App C - restatement'!BH5-'Revised App C - restatement'!BH5</f>
        <v>0</v>
      </c>
      <c r="BK5" s="26">
        <f>'Orig. App C - restatement'!BI5-'Revised App C - restatement'!BI5</f>
        <v>0</v>
      </c>
      <c r="BL5" s="26">
        <f>'Orig. App C - restatement'!BJ5-'Revised App C - restatement'!BJ5</f>
        <v>0</v>
      </c>
      <c r="BM5" s="26">
        <f>'Orig. App C - restatement'!BK5-'Revised App C - restatement'!BK5</f>
        <v>0</v>
      </c>
      <c r="BN5" s="26">
        <f>'Orig. App C - restatement'!BL5-'Revised App C - restatement'!BL5</f>
        <v>0</v>
      </c>
      <c r="BO5" s="26">
        <f>'Orig. App C - restatement'!BM5-'Revised App C - restatement'!BM5</f>
        <v>0</v>
      </c>
      <c r="BP5" s="26">
        <f>'Orig. App C - restatement'!BN5-'Revised App C - restatement'!BN5</f>
        <v>0</v>
      </c>
      <c r="BQ5" s="26">
        <f>'Orig. App C - restatement'!BO5-'Revised App C - restatement'!BO5</f>
        <v>0</v>
      </c>
      <c r="BR5" s="26">
        <f>'Orig. App C - restatement'!BP5-'Revised App C - restatement'!BP5</f>
        <v>0</v>
      </c>
      <c r="BS5" s="26">
        <f>'Orig. App C - restatement'!BQ5-'Revised App C - restatement'!BQ5</f>
        <v>0</v>
      </c>
      <c r="BT5" s="26">
        <f>'Orig. App C - restatement'!BR5-'Revised App C - restatement'!BR5</f>
        <v>0</v>
      </c>
      <c r="BU5" s="26">
        <f>'Orig. App C - restatement'!BS5-'Revised App C - restatement'!BS5</f>
        <v>0</v>
      </c>
      <c r="BV5" s="26">
        <f>'Orig. App C - restatement'!BT5-'Revised App C - restatement'!BT5</f>
        <v>0</v>
      </c>
      <c r="BW5" s="26">
        <f>'Orig. App C - restatement'!BU5-'Revised App C - restatement'!BU5</f>
        <v>0</v>
      </c>
      <c r="BX5" s="26">
        <f>'Orig. App C - restatement'!BV5-'Revised App C - restatement'!BV5</f>
        <v>0</v>
      </c>
      <c r="BY5" s="26">
        <f>'Orig. App C - restatement'!BW5-'Revised App C - restatement'!BW5</f>
        <v>0</v>
      </c>
      <c r="BZ5" s="26">
        <f>'Orig. App C - restatement'!BX5-'Revised App C - restatement'!BX5</f>
        <v>0</v>
      </c>
      <c r="CA5" s="26">
        <f>'Orig. App C - restatement'!BY5-'Revised App C - restatement'!BY5</f>
        <v>0</v>
      </c>
      <c r="CB5" s="26">
        <f>'Orig. App C - restatement'!BZ5-'Revised App C - restatement'!BZ5</f>
        <v>0</v>
      </c>
      <c r="CC5" s="26">
        <f>'Orig. App C - restatement'!CA5-'Revised App C - restatement'!CA5</f>
        <v>0</v>
      </c>
      <c r="CD5" s="26">
        <f>'Orig. App C - restatement'!CB5-'Revised App C - restatement'!CB5</f>
        <v>0</v>
      </c>
      <c r="CE5" s="26">
        <f>'Orig. App C - restatement'!CC5-'Revised App C - restatement'!CC5</f>
        <v>0</v>
      </c>
      <c r="CF5" s="26">
        <f>'Orig. App C - restatement'!CD5-'Revised App C - restatement'!CD5</f>
        <v>0</v>
      </c>
      <c r="CG5" s="26">
        <f>'Orig. App C - restatement'!CE5-'Revised App C - restatement'!CE5</f>
        <v>0</v>
      </c>
      <c r="CH5" s="26">
        <f>'Orig. App C - restatement'!CF5-'Revised App C - restatement'!CF5</f>
        <v>0</v>
      </c>
      <c r="CI5" s="26">
        <f>'Orig. App C - restatement'!CG5-'Revised App C - restatement'!CG5</f>
        <v>0</v>
      </c>
      <c r="CJ5" s="26">
        <f>'Orig. App C - restatement'!CH5-'Revised App C - restatement'!CH5</f>
        <v>0</v>
      </c>
      <c r="CK5" s="26">
        <f>'Orig. App C - restatement'!CI5-'Revised App C - restatement'!CI5</f>
        <v>0</v>
      </c>
      <c r="CL5" s="26">
        <f>'Orig. App C - restatement'!CJ5-'Revised App C - restatement'!CJ5</f>
        <v>0</v>
      </c>
      <c r="CM5" s="26">
        <f>'Orig. App C - restatement'!CK5-'Revised App C - restatement'!CK5</f>
        <v>0</v>
      </c>
      <c r="CN5" s="26">
        <f>'Orig. App C - restatement'!CL5-'Revised App C - restatement'!CL5</f>
        <v>0</v>
      </c>
      <c r="CO5" s="26">
        <f>'Orig. App C - restatement'!CM5-'Revised App C - restatement'!CM5</f>
        <v>0</v>
      </c>
      <c r="CP5" s="26">
        <f>'Orig. App C - restatement'!CN5-'Revised App C - restatement'!CN5</f>
        <v>0</v>
      </c>
      <c r="CQ5" s="26">
        <f>'Orig. App C - restatement'!CO5-'Revised App C - restatement'!CO5</f>
        <v>0</v>
      </c>
      <c r="CR5" s="26">
        <f>'Orig. App C - restatement'!CP5-'Revised App C - restatement'!CP5</f>
        <v>0</v>
      </c>
      <c r="CS5" s="26">
        <f>'Orig. App C - restatement'!CQ5-'Revised App C - restatement'!CQ5</f>
        <v>0</v>
      </c>
      <c r="CT5" s="26">
        <f>'Orig. App C - restatement'!CR5-'Revised App C - restatement'!CR5</f>
        <v>0</v>
      </c>
      <c r="CU5" s="26">
        <f>'Orig. App C - restatement'!CS5-'Revised App C - restatement'!CS5</f>
        <v>0</v>
      </c>
      <c r="CV5" s="26">
        <f>'Orig. App C - restatement'!CT5-'Revised App C - restatement'!CT5</f>
        <v>0</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0</v>
      </c>
      <c r="AW6" s="26">
        <f>'Orig. App C - restatement'!AU6-'Revised App C - restatement'!AU6</f>
        <v>0</v>
      </c>
      <c r="AX6" s="26">
        <f>'Orig. App C - restatement'!AV6-'Revised App C - restatement'!AV6</f>
        <v>0</v>
      </c>
      <c r="AY6" s="26">
        <f>'Orig. App C - restatement'!AW6-'Revised App C - restatement'!AW6</f>
        <v>0</v>
      </c>
      <c r="AZ6" s="26">
        <f>'Orig. App C - restatement'!AX6-'Revised App C - restatement'!AX6</f>
        <v>0</v>
      </c>
      <c r="BA6" s="26">
        <f>'Orig. App C - restatement'!AY6-'Revised App C - restatement'!AY6</f>
        <v>0</v>
      </c>
      <c r="BB6" s="26">
        <f>'Orig. App C - restatement'!AZ6-'Revised App C - restatement'!AZ6</f>
        <v>0</v>
      </c>
      <c r="BC6" s="26">
        <f>'Orig. App C - restatement'!BA6-'Revised App C - restatement'!BA6</f>
        <v>0</v>
      </c>
      <c r="BD6" s="26">
        <f>'Orig. App C - restatement'!BB6-'Revised App C - restatement'!BB6</f>
        <v>0</v>
      </c>
      <c r="BE6" s="26">
        <f>'Orig. App C - restatement'!BC6-'Revised App C - restatement'!BC6</f>
        <v>0</v>
      </c>
      <c r="BF6" s="26">
        <f>'Orig. App C - restatement'!BD6-'Revised App C - restatement'!BD6</f>
        <v>0</v>
      </c>
      <c r="BG6" s="26">
        <f>'Orig. App C - restatement'!BE6-'Revised App C - restatement'!BE6</f>
        <v>0</v>
      </c>
      <c r="BH6" s="26">
        <f>'Orig. App C - restatement'!BF6-'Revised App C - restatement'!BF6</f>
        <v>0</v>
      </c>
      <c r="BI6" s="26">
        <f>'Orig. App C - restatement'!BG6-'Revised App C - restatement'!BG6</f>
        <v>0</v>
      </c>
      <c r="BJ6" s="26">
        <f>'Orig. App C - restatement'!BH6-'Revised App C - restatement'!BH6</f>
        <v>0</v>
      </c>
      <c r="BK6" s="26">
        <f>'Orig. App C - restatement'!BI6-'Revised App C - restatement'!BI6</f>
        <v>0</v>
      </c>
      <c r="BL6" s="26">
        <f>'Orig. App C - restatement'!BJ6-'Revised App C - restatement'!BJ6</f>
        <v>0</v>
      </c>
      <c r="BM6" s="26">
        <f>'Orig. App C - restatement'!BK6-'Revised App C - restatement'!BK6</f>
        <v>0</v>
      </c>
      <c r="BN6" s="26">
        <f>'Orig. App C - restatement'!BL6-'Revised App C - restatement'!BL6</f>
        <v>0</v>
      </c>
      <c r="BO6" s="26">
        <f>'Orig. App C - restatement'!BM6-'Revised App C - restatement'!BM6</f>
        <v>0</v>
      </c>
      <c r="BP6" s="26">
        <f>'Orig. App C - restatement'!BN6-'Revised App C - restatement'!BN6</f>
        <v>0</v>
      </c>
      <c r="BQ6" s="26">
        <f>'Orig. App C - restatement'!BO6-'Revised App C - restatement'!BO6</f>
        <v>0</v>
      </c>
      <c r="BR6" s="26">
        <f>'Orig. App C - restatement'!BP6-'Revised App C - restatement'!BP6</f>
        <v>0</v>
      </c>
      <c r="BS6" s="26">
        <f>'Orig. App C - restatement'!BQ6-'Revised App C - restatement'!BQ6</f>
        <v>0</v>
      </c>
      <c r="BT6" s="26">
        <f>'Orig. App C - restatement'!BR6-'Revised App C - restatement'!BR6</f>
        <v>0</v>
      </c>
      <c r="BU6" s="26">
        <f>'Orig. App C - restatement'!BS6-'Revised App C - restatement'!BS6</f>
        <v>0</v>
      </c>
      <c r="BV6" s="26">
        <f>'Orig. App C - restatement'!BT6-'Revised App C - restatement'!BT6</f>
        <v>0</v>
      </c>
      <c r="BW6" s="26">
        <f>'Orig. App C - restatement'!BU6-'Revised App C - restatement'!BU6</f>
        <v>0</v>
      </c>
      <c r="BX6" s="26">
        <f>'Orig. App C - restatement'!BV6-'Revised App C - restatement'!BV6</f>
        <v>0</v>
      </c>
      <c r="BY6" s="26">
        <f>'Orig. App C - restatement'!BW6-'Revised App C - restatement'!BW6</f>
        <v>0</v>
      </c>
      <c r="BZ6" s="26">
        <f>'Orig. App C - restatement'!BX6-'Revised App C - restatement'!BX6</f>
        <v>0</v>
      </c>
      <c r="CA6" s="26">
        <f>'Orig. App C - restatement'!BY6-'Revised App C - restatement'!BY6</f>
        <v>0</v>
      </c>
      <c r="CB6" s="26">
        <f>'Orig. App C - restatement'!BZ6-'Revised App C - restatement'!BZ6</f>
        <v>0</v>
      </c>
      <c r="CC6" s="26">
        <f>'Orig. App C - restatement'!CA6-'Revised App C - restatement'!CA6</f>
        <v>0</v>
      </c>
      <c r="CD6" s="26">
        <f>'Orig. App C - restatement'!CB6-'Revised App C - restatement'!CB6</f>
        <v>0</v>
      </c>
      <c r="CE6" s="26">
        <f>'Orig. App C - restatement'!CC6-'Revised App C - restatement'!CC6</f>
        <v>0</v>
      </c>
      <c r="CF6" s="26">
        <f>'Orig. App C - restatement'!CD6-'Revised App C - restatement'!CD6</f>
        <v>0</v>
      </c>
      <c r="CG6" s="26">
        <f>'Orig. App C - restatement'!CE6-'Revised App C - restatement'!CE6</f>
        <v>0</v>
      </c>
      <c r="CH6" s="26">
        <f>'Orig. App C - restatement'!CF6-'Revised App C - restatement'!CF6</f>
        <v>0</v>
      </c>
      <c r="CI6" s="26">
        <f>'Orig. App C - restatement'!CG6-'Revised App C - restatement'!CG6</f>
        <v>0</v>
      </c>
      <c r="CJ6" s="26">
        <f>'Orig. App C - restatement'!CH6-'Revised App C - restatement'!CH6</f>
        <v>0</v>
      </c>
      <c r="CK6" s="26">
        <f>'Orig. App C - restatement'!CI6-'Revised App C - restatement'!CI6</f>
        <v>0</v>
      </c>
      <c r="CL6" s="26">
        <f>'Orig. App C - restatement'!CJ6-'Revised App C - restatement'!CJ6</f>
        <v>0</v>
      </c>
      <c r="CM6" s="26">
        <f>'Orig. App C - restatement'!CK6-'Revised App C - restatement'!CK6</f>
        <v>0</v>
      </c>
      <c r="CN6" s="26">
        <f>'Orig. App C - restatement'!CL6-'Revised App C - restatement'!CL6</f>
        <v>0</v>
      </c>
      <c r="CO6" s="26">
        <f>'Orig. App C - restatement'!CM6-'Revised App C - restatement'!CM6</f>
        <v>0</v>
      </c>
      <c r="CP6" s="26">
        <f>'Orig. App C - restatement'!CN6-'Revised App C - restatement'!CN6</f>
        <v>0</v>
      </c>
      <c r="CQ6" s="26">
        <f>'Orig. App C - restatement'!CO6-'Revised App C - restatement'!CO6</f>
        <v>0</v>
      </c>
      <c r="CR6" s="26">
        <f>'Orig. App C - restatement'!CP6-'Revised App C - restatement'!CP6</f>
        <v>0</v>
      </c>
      <c r="CS6" s="26">
        <f>'Orig. App C - restatement'!CQ6-'Revised App C - restatement'!CQ6</f>
        <v>0</v>
      </c>
      <c r="CT6" s="26">
        <f>'Orig. App C - restatement'!CR6-'Revised App C - restatement'!CR6</f>
        <v>0</v>
      </c>
      <c r="CU6" s="26">
        <f>'Orig. App C - restatement'!CS6-'Revised App C - restatement'!CS6</f>
        <v>0</v>
      </c>
      <c r="CV6" s="26">
        <f>'Orig. App C - restatement'!CT6-'Revised App C - restatement'!CT6</f>
        <v>0</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0</v>
      </c>
      <c r="BD7" s="26">
        <f>'Orig. App C - restatement'!BB7-'Revised App C - restatement'!BB7</f>
        <v>0</v>
      </c>
      <c r="BE7" s="26">
        <f>'Orig. App C - restatement'!BC7-'Revised App C - restatement'!BC7</f>
        <v>0</v>
      </c>
      <c r="BF7" s="26">
        <f>'Orig. App C - restatement'!BD7-'Revised App C - restatement'!BD7</f>
        <v>0</v>
      </c>
      <c r="BG7" s="26">
        <f>'Orig. App C - restatement'!BE7-'Revised App C - restatement'!BE7</f>
        <v>0</v>
      </c>
      <c r="BH7" s="26">
        <f>'Orig. App C - restatement'!BF7-'Revised App C - restatement'!BF7</f>
        <v>0</v>
      </c>
      <c r="BI7" s="26">
        <f>'Orig. App C - restatement'!BG7-'Revised App C - restatement'!BG7</f>
        <v>0</v>
      </c>
      <c r="BJ7" s="26">
        <f>'Orig. App C - restatement'!BH7-'Revised App C - restatement'!BH7</f>
        <v>0</v>
      </c>
      <c r="BK7" s="26">
        <f>'Orig. App C - restatement'!BI7-'Revised App C - restatement'!BI7</f>
        <v>0</v>
      </c>
      <c r="BL7" s="26">
        <f>'Orig. App C - restatement'!BJ7-'Revised App C - restatement'!BJ7</f>
        <v>0</v>
      </c>
      <c r="BM7" s="26">
        <f>'Orig. App C - restatement'!BK7-'Revised App C - restatement'!BK7</f>
        <v>0</v>
      </c>
      <c r="BN7" s="26">
        <f>'Orig. App C - restatement'!BL7-'Revised App C - restatement'!BL7</f>
        <v>0</v>
      </c>
      <c r="BO7" s="26">
        <f>'Orig. App C - restatement'!BM7-'Revised App C - restatement'!BM7</f>
        <v>0</v>
      </c>
      <c r="BP7" s="26">
        <f>'Orig. App C - restatement'!BN7-'Revised App C - restatement'!BN7</f>
        <v>0</v>
      </c>
      <c r="BQ7" s="26">
        <f>'Orig. App C - restatement'!BO7-'Revised App C - restatement'!BO7</f>
        <v>0</v>
      </c>
      <c r="BR7" s="26">
        <f>'Orig. App C - restatement'!BP7-'Revised App C - restatement'!BP7</f>
        <v>0</v>
      </c>
      <c r="BS7" s="26">
        <f>'Orig. App C - restatement'!BQ7-'Revised App C - restatement'!BQ7</f>
        <v>0</v>
      </c>
      <c r="BT7" s="26">
        <f>'Orig. App C - restatement'!BR7-'Revised App C - restatement'!BR7</f>
        <v>0</v>
      </c>
      <c r="BU7" s="26">
        <f>'Orig. App C - restatement'!BS7-'Revised App C - restatement'!BS7</f>
        <v>0</v>
      </c>
      <c r="BV7" s="26">
        <f>'Orig. App C - restatement'!BT7-'Revised App C - restatement'!BT7</f>
        <v>0</v>
      </c>
      <c r="BW7" s="26">
        <f>'Orig. App C - restatement'!BU7-'Revised App C - restatement'!BU7</f>
        <v>0</v>
      </c>
      <c r="BX7" s="26">
        <f>'Orig. App C - restatement'!BV7-'Revised App C - restatement'!BV7</f>
        <v>0</v>
      </c>
      <c r="BY7" s="26">
        <f>'Orig. App C - restatement'!BW7-'Revised App C - restatement'!BW7</f>
        <v>0</v>
      </c>
      <c r="BZ7" s="26">
        <f>'Orig. App C - restatement'!BX7-'Revised App C - restatement'!BX7</f>
        <v>0</v>
      </c>
      <c r="CA7" s="26">
        <f>'Orig. App C - restatement'!BY7-'Revised App C - restatement'!BY7</f>
        <v>0</v>
      </c>
      <c r="CB7" s="26">
        <f>'Orig. App C - restatement'!BZ7-'Revised App C - restatement'!BZ7</f>
        <v>0</v>
      </c>
      <c r="CC7" s="26">
        <f>'Orig. App C - restatement'!CA7-'Revised App C - restatement'!CA7</f>
        <v>0</v>
      </c>
      <c r="CD7" s="26">
        <f>'Orig. App C - restatement'!CB7-'Revised App C - restatement'!CB7</f>
        <v>0</v>
      </c>
      <c r="CE7" s="26">
        <f>'Orig. App C - restatement'!CC7-'Revised App C - restatement'!CC7</f>
        <v>0</v>
      </c>
      <c r="CF7" s="26">
        <f>'Orig. App C - restatement'!CD7-'Revised App C - restatement'!CD7</f>
        <v>0</v>
      </c>
      <c r="CG7" s="26">
        <f>'Orig. App C - restatement'!CE7-'Revised App C - restatement'!CE7</f>
        <v>0</v>
      </c>
      <c r="CH7" s="26">
        <f>'Orig. App C - restatement'!CF7-'Revised App C - restatement'!CF7</f>
        <v>0</v>
      </c>
      <c r="CI7" s="26">
        <f>'Orig. App C - restatement'!CG7-'Revised App C - restatement'!CG7</f>
        <v>0</v>
      </c>
      <c r="CJ7" s="26">
        <f>'Orig. App C - restatement'!CH7-'Revised App C - restatement'!CH7</f>
        <v>0</v>
      </c>
      <c r="CK7" s="26">
        <f>'Orig. App C - restatement'!CI7-'Revised App C - restatement'!CI7</f>
        <v>0</v>
      </c>
      <c r="CL7" s="26">
        <f>'Orig. App C - restatement'!CJ7-'Revised App C - restatement'!CJ7</f>
        <v>0</v>
      </c>
      <c r="CM7" s="26">
        <f>'Orig. App C - restatement'!CK7-'Revised App C - restatement'!CK7</f>
        <v>0</v>
      </c>
      <c r="CN7" s="26">
        <f>'Orig. App C - restatement'!CL7-'Revised App C - restatement'!CL7</f>
        <v>0</v>
      </c>
      <c r="CO7" s="26">
        <f>'Orig. App C - restatement'!CM7-'Revised App C - restatement'!CM7</f>
        <v>0</v>
      </c>
      <c r="CP7" s="26">
        <f>'Orig. App C - restatement'!CN7-'Revised App C - restatement'!CN7</f>
        <v>0</v>
      </c>
      <c r="CQ7" s="26">
        <f>'Orig. App C - restatement'!CO7-'Revised App C - restatement'!CO7</f>
        <v>0</v>
      </c>
      <c r="CR7" s="26">
        <f>'Orig. App C - restatement'!CP7-'Revised App C - restatement'!CP7</f>
        <v>0</v>
      </c>
      <c r="CS7" s="26">
        <f>'Orig. App C - restatement'!CQ7-'Revised App C - restatement'!CQ7</f>
        <v>0</v>
      </c>
      <c r="CT7" s="26">
        <f>'Orig. App C - restatement'!CR7-'Revised App C - restatement'!CR7</f>
        <v>0</v>
      </c>
      <c r="CU7" s="26">
        <f>'Orig. App C - restatement'!CS7-'Revised App C - restatement'!CS7</f>
        <v>0</v>
      </c>
      <c r="CV7" s="26">
        <f>'Orig. App C - restatement'!CT7-'Revised App C - restatement'!CT7</f>
        <v>0</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0</v>
      </c>
      <c r="CO8" s="26">
        <f>'Orig. App C - restatement'!CM8-'Revised App C - restatement'!CM8</f>
        <v>0</v>
      </c>
      <c r="CP8" s="26">
        <f>'Orig. App C - restatement'!CN8-'Revised App C - restatement'!CN8</f>
        <v>0</v>
      </c>
      <c r="CQ8" s="26">
        <f>'Orig. App C - restatement'!CO8-'Revised App C - restatement'!CO8</f>
        <v>0</v>
      </c>
      <c r="CR8" s="26">
        <f>'Orig. App C - restatement'!CP8-'Revised App C - restatement'!CP8</f>
        <v>0</v>
      </c>
      <c r="CS8" s="26">
        <f>'Orig. App C - restatement'!CQ8-'Revised App C - restatement'!CQ8</f>
        <v>0</v>
      </c>
      <c r="CT8" s="26">
        <f>'Orig. App C - restatement'!CR8-'Revised App C - restatement'!CR8</f>
        <v>0</v>
      </c>
      <c r="CU8" s="26">
        <f>'Orig. App C - restatement'!CS8-'Revised App C - restatement'!CS8</f>
        <v>0</v>
      </c>
      <c r="CV8" s="26">
        <f>'Orig. App C - restatement'!CT8-'Revised App C - restatement'!CT8</f>
        <v>0</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0</v>
      </c>
      <c r="BN9" s="26">
        <f>'Orig. App C - restatement'!BL9-'Revised App C - restatement'!BL9</f>
        <v>0</v>
      </c>
      <c r="BO9" s="26">
        <f>'Orig. App C - restatement'!BM9-'Revised App C - restatement'!BM9</f>
        <v>0</v>
      </c>
      <c r="BP9" s="26">
        <f>'Orig. App C - restatement'!BN9-'Revised App C - restatement'!BN9</f>
        <v>0</v>
      </c>
      <c r="BQ9" s="26">
        <f>'Orig. App C - restatement'!BO9-'Revised App C - restatement'!BO9</f>
        <v>0</v>
      </c>
      <c r="BR9" s="26">
        <f>'Orig. App C - restatement'!BP9-'Revised App C - restatement'!BP9</f>
        <v>0</v>
      </c>
      <c r="BS9" s="26">
        <f>'Orig. App C - restatement'!BQ9-'Revised App C - restatement'!BQ9</f>
        <v>0</v>
      </c>
      <c r="BT9" s="26">
        <f>'Orig. App C - restatement'!BR9-'Revised App C - restatement'!BR9</f>
        <v>0</v>
      </c>
      <c r="BU9" s="26">
        <f>'Orig. App C - restatement'!BS9-'Revised App C - restatement'!BS9</f>
        <v>0</v>
      </c>
      <c r="BV9" s="26">
        <f>'Orig. App C - restatement'!BT9-'Revised App C - restatement'!BT9</f>
        <v>0</v>
      </c>
      <c r="BW9" s="26">
        <f>'Orig. App C - restatement'!BU9-'Revised App C - restatement'!BU9</f>
        <v>0</v>
      </c>
      <c r="BX9" s="26">
        <f>'Orig. App C - restatement'!BV9-'Revised App C - restatement'!BV9</f>
        <v>0</v>
      </c>
      <c r="BY9" s="26">
        <f>'Orig. App C - restatement'!BW9-'Revised App C - restatement'!BW9</f>
        <v>0</v>
      </c>
      <c r="BZ9" s="26">
        <f>'Orig. App C - restatement'!BX9-'Revised App C - restatement'!BX9</f>
        <v>0</v>
      </c>
      <c r="CA9" s="26">
        <f>'Orig. App C - restatement'!BY9-'Revised App C - restatement'!BY9</f>
        <v>0</v>
      </c>
      <c r="CB9" s="26">
        <f>'Orig. App C - restatement'!BZ9-'Revised App C - restatement'!BZ9</f>
        <v>0</v>
      </c>
      <c r="CC9" s="26">
        <f>'Orig. App C - restatement'!CA9-'Revised App C - restatement'!CA9</f>
        <v>0</v>
      </c>
      <c r="CD9" s="26">
        <f>'Orig. App C - restatement'!CB9-'Revised App C - restatement'!CB9</f>
        <v>0</v>
      </c>
      <c r="CE9" s="26">
        <f>'Orig. App C - restatement'!CC9-'Revised App C - restatement'!CC9</f>
        <v>0</v>
      </c>
      <c r="CF9" s="26">
        <f>'Orig. App C - restatement'!CD9-'Revised App C - restatement'!CD9</f>
        <v>0</v>
      </c>
      <c r="CG9" s="26">
        <f>'Orig. App C - restatement'!CE9-'Revised App C - restatement'!CE9</f>
        <v>0</v>
      </c>
      <c r="CH9" s="26">
        <f>'Orig. App C - restatement'!CF9-'Revised App C - restatement'!CF9</f>
        <v>0</v>
      </c>
      <c r="CI9" s="26">
        <f>'Orig. App C - restatement'!CG9-'Revised App C - restatement'!CG9</f>
        <v>0</v>
      </c>
      <c r="CJ9" s="26">
        <f>'Orig. App C - restatement'!CH9-'Revised App C - restatement'!CH9</f>
        <v>0</v>
      </c>
      <c r="CK9" s="26">
        <f>'Orig. App C - restatement'!CI9-'Revised App C - restatement'!CI9</f>
        <v>0</v>
      </c>
      <c r="CL9" s="26">
        <f>'Orig. App C - restatement'!CJ9-'Revised App C - restatement'!CJ9</f>
        <v>0</v>
      </c>
      <c r="CM9" s="26">
        <f>'Orig. App C - restatement'!CK9-'Revised App C - restatement'!CK9</f>
        <v>0</v>
      </c>
      <c r="CN9" s="26">
        <f>'Orig. App C - restatement'!CL9-'Revised App C - restatement'!CL9</f>
        <v>0</v>
      </c>
      <c r="CO9" s="26">
        <f>'Orig. App C - restatement'!CM9-'Revised App C - restatement'!CM9</f>
        <v>0</v>
      </c>
      <c r="CP9" s="26">
        <f>'Orig. App C - restatement'!CN9-'Revised App C - restatement'!CN9</f>
        <v>0</v>
      </c>
      <c r="CQ9" s="26">
        <f>'Orig. App C - restatement'!CO9-'Revised App C - restatement'!CO9</f>
        <v>0</v>
      </c>
      <c r="CR9" s="26">
        <f>'Orig. App C - restatement'!CP9-'Revised App C - restatement'!CP9</f>
        <v>0</v>
      </c>
      <c r="CS9" s="26">
        <f>'Orig. App C - restatement'!CQ9-'Revised App C - restatement'!CQ9</f>
        <v>0</v>
      </c>
      <c r="CT9" s="26">
        <f>'Orig. App C - restatement'!CR9-'Revised App C - restatement'!CR9</f>
        <v>0</v>
      </c>
      <c r="CU9" s="26">
        <f>'Orig. App C - restatement'!CS9-'Revised App C - restatement'!CS9</f>
        <v>0</v>
      </c>
      <c r="CV9" s="26">
        <f>'Orig. App C - restatement'!CT9-'Revised App C - restatement'!CT9</f>
        <v>0</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si="0"/>
        <v>0</v>
      </c>
      <c r="BQ12" s="22">
        <f t="shared" si="0"/>
        <v>0</v>
      </c>
      <c r="BR12" s="22">
        <f t="shared" ref="BR12:CZ12" si="1">SUM(BR9,BR14)</f>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c r="CY12" s="22">
        <f t="shared" si="1"/>
        <v>0</v>
      </c>
      <c r="CZ12" s="22">
        <f t="shared" si="1"/>
        <v>0</v>
      </c>
    </row>
    <row r="13" spans="4:104">
      <c r="D13" s="21" t="s">
        <v>121</v>
      </c>
      <c r="E13" s="26">
        <f>'Revised App C - restatement'!C13-'Orig. App C - restatement'!C13</f>
        <v>0</v>
      </c>
      <c r="F13" s="26">
        <f>'Revised App C - restatement'!D13-'Orig. App C - restatement'!D13</f>
        <v>0</v>
      </c>
      <c r="G13" s="26">
        <f>'Revised App C - restatement'!E13-'Orig. App C - restatement'!E13</f>
        <v>0</v>
      </c>
      <c r="H13" s="26">
        <f>'Revised App C - restatement'!F13-'Orig. App C - restatement'!F13</f>
        <v>0</v>
      </c>
      <c r="I13" s="26">
        <f>'Revised App C - restatement'!G13-'Orig. App C - restatement'!G13</f>
        <v>0</v>
      </c>
      <c r="J13" s="26">
        <f>'Revised App C - restatement'!H13-'Orig. App C - restatement'!H13</f>
        <v>0</v>
      </c>
      <c r="K13" s="26">
        <f>'Revised App C - restatement'!I13-'Orig. App C - restatement'!I13</f>
        <v>0</v>
      </c>
      <c r="L13" s="26">
        <f>'Revised App C - restatement'!J13-'Orig. App C - restatement'!J13</f>
        <v>0</v>
      </c>
      <c r="M13" s="26">
        <f>'Revised App C - restatement'!K13-'Orig. App C - restatement'!K13</f>
        <v>0</v>
      </c>
      <c r="N13" s="26">
        <f>'Revised App C - restatement'!L13-'Orig. App C - restatement'!L13</f>
        <v>0</v>
      </c>
      <c r="O13" s="26">
        <f>'Revised App C - restatement'!M13-'Orig. App C - restatement'!M13</f>
        <v>0</v>
      </c>
      <c r="P13" s="26">
        <f>'Revised App C - restatement'!N13-'Orig. App C - restatement'!N13</f>
        <v>0</v>
      </c>
      <c r="Q13" s="26">
        <f>'Revised App C - restatement'!O13-'Orig. App C - restatement'!O13</f>
        <v>0</v>
      </c>
      <c r="R13" s="26">
        <f>'Revised App C - restatement'!P13-'Orig. App C - restatement'!P13</f>
        <v>0</v>
      </c>
      <c r="S13" s="26">
        <f>'Revised App C - restatement'!Q13-'Orig. App C - restatement'!Q13</f>
        <v>0</v>
      </c>
      <c r="T13" s="26">
        <f>'Revised App C - restatement'!R13-'Orig. App C - restatement'!R13</f>
        <v>0</v>
      </c>
      <c r="U13" s="26">
        <f>'Revised App C - restatement'!S13-'Orig. App C - restatement'!S13</f>
        <v>0</v>
      </c>
      <c r="V13" s="26">
        <f>'Revised App C - restatement'!T13-'Orig. App C - restatement'!T13</f>
        <v>0</v>
      </c>
      <c r="W13" s="26">
        <f>'Revised App C - restatement'!U13-'Orig. App C - restatement'!U13</f>
        <v>0</v>
      </c>
      <c r="X13" s="26">
        <f>'Revised App C - restatement'!V13-'Orig. App C - restatement'!V13</f>
        <v>0</v>
      </c>
      <c r="Y13" s="26">
        <f>'Revised App C - restatement'!W13-'Orig. App C - restatement'!W13</f>
        <v>0</v>
      </c>
      <c r="Z13" s="26">
        <f>'Revised App C - restatement'!X13-'Orig. App C - restatement'!X13</f>
        <v>0</v>
      </c>
      <c r="AA13" s="26">
        <f>'Revised App C - restatement'!Y13-'Orig. App C - restatement'!Y13</f>
        <v>0</v>
      </c>
      <c r="AB13" s="26">
        <f>'Revised App C - restatement'!Z13-'Orig. App C - restatement'!Z13</f>
        <v>0</v>
      </c>
      <c r="AC13" s="26">
        <f>'Revised App C - restatement'!AA13-'Orig. App C - restatement'!AA13</f>
        <v>0</v>
      </c>
      <c r="AD13" s="26">
        <f>'Revised App C - restatement'!AB13-'Orig. App C - restatement'!AB13</f>
        <v>0</v>
      </c>
      <c r="AE13" s="26">
        <f>'Revised App C - restatement'!AC13-'Orig. App C - restatement'!AC13</f>
        <v>0</v>
      </c>
      <c r="AF13" s="26">
        <f>'Revised App C - restatement'!AD13-'Orig. App C - restatement'!AD13</f>
        <v>0</v>
      </c>
      <c r="AG13" s="26">
        <f>'Revised App C - restatement'!AE13-'Orig. App C - restatement'!AE13</f>
        <v>0</v>
      </c>
      <c r="AH13" s="26">
        <f>'Revised App C - restatement'!AF13-'Orig. App C - restatement'!AF13</f>
        <v>0</v>
      </c>
      <c r="AI13" s="26">
        <f>'Revised App C - restatement'!AG13-'Orig. App C - restatement'!AG13</f>
        <v>0</v>
      </c>
      <c r="AJ13" s="26">
        <f>'Revised App C - restatement'!AH13-'Orig. App C - restatement'!AH13</f>
        <v>0</v>
      </c>
      <c r="AK13" s="26">
        <f>'Revised App C - restatement'!AI13-'Orig. App C - restatement'!AI13</f>
        <v>0</v>
      </c>
      <c r="AL13" s="26">
        <f>'Revised App C - restatement'!AJ13-'Orig. App C - restatement'!AJ13</f>
        <v>0</v>
      </c>
      <c r="AM13" s="26">
        <f>'Revised App C - restatement'!AK13-'Orig. App C - restatement'!AK13</f>
        <v>0</v>
      </c>
      <c r="AN13" s="26">
        <f>'Revised App C - restatement'!AL13-'Orig. App C - restatement'!AL13</f>
        <v>0</v>
      </c>
      <c r="AO13" s="26">
        <f>'Revised App C - restatement'!AM13-'Orig. App C - restatement'!AM13</f>
        <v>0</v>
      </c>
      <c r="AP13" s="26">
        <f>'Revised App C - restatement'!AN13-'Orig. App C - restatement'!AN13</f>
        <v>0</v>
      </c>
      <c r="AQ13" s="26">
        <f>'Revised App C - restatement'!AO13-'Orig. App C - restatement'!AO13</f>
        <v>0</v>
      </c>
      <c r="AR13" s="26">
        <f>'Revised App C - restatement'!AP13-'Orig. App C - restatement'!AP13</f>
        <v>0</v>
      </c>
      <c r="AS13" s="26">
        <f>'Revised App C - restatement'!AQ13-'Orig. App C - restatement'!AQ13</f>
        <v>0</v>
      </c>
      <c r="AT13" s="26">
        <f>'Revised App C - restatement'!AR13-'Orig. App C - restatement'!AR13</f>
        <v>0</v>
      </c>
      <c r="AU13" s="26">
        <f>'Revised App C - restatement'!AS13-'Orig. App C - restatement'!AS13</f>
        <v>0</v>
      </c>
      <c r="AV13" s="26">
        <f>'Revised App C - restatement'!AT13-'Orig. App C - restatement'!AT13</f>
        <v>0</v>
      </c>
      <c r="AW13" s="26">
        <f>'Revised App C - restatement'!AU13-'Orig. App C - restatement'!AU13</f>
        <v>0</v>
      </c>
      <c r="AX13" s="26">
        <f>'Revised App C - restatement'!AV13-'Orig. App C - restatement'!AV13</f>
        <v>0</v>
      </c>
      <c r="AY13" s="26">
        <f>'Revised App C - restatement'!AW13-'Orig. App C - restatement'!AW13</f>
        <v>0</v>
      </c>
      <c r="AZ13" s="26">
        <f>'Revised App C - restatement'!AX13-'Orig. App C - restatement'!AX13</f>
        <v>0</v>
      </c>
      <c r="BA13" s="26">
        <f>'Revised App C - restatement'!AY13-'Orig. App C - restatement'!AY13</f>
        <v>0</v>
      </c>
      <c r="BB13" s="26">
        <f>'Revised App C - restatement'!AZ13-'Orig. App C - restatement'!AZ13</f>
        <v>0</v>
      </c>
      <c r="BC13" s="26">
        <f>'Revised App C - restatement'!BA13-'Orig. App C - restatement'!BA13</f>
        <v>0</v>
      </c>
      <c r="BD13" s="26">
        <f>'Revised App C - restatement'!BB13-'Orig. App C - restatement'!BB13</f>
        <v>0</v>
      </c>
      <c r="BE13" s="26">
        <f>'Revised App C - restatement'!BC13-'Orig. App C - restatement'!BC13</f>
        <v>0</v>
      </c>
      <c r="BF13" s="26">
        <f>'Revised App C - restatement'!BD13-'Orig. App C - restatement'!BD13</f>
        <v>0</v>
      </c>
      <c r="BG13" s="26">
        <f>'Revised App C - restatement'!BE13-'Orig. App C - restatement'!BE13</f>
        <v>0</v>
      </c>
      <c r="BH13" s="26">
        <f>'Revised App C - restatement'!BF13-'Orig. App C - restatement'!BF13</f>
        <v>0</v>
      </c>
      <c r="BI13" s="26">
        <f>'Revised App C - restatement'!BG13-'Orig. App C - restatement'!BG13</f>
        <v>0</v>
      </c>
      <c r="BJ13" s="26">
        <f>'Revised App C - restatement'!BH13-'Orig. App C - restatement'!BH13</f>
        <v>0</v>
      </c>
      <c r="BK13" s="26">
        <f>'Revised App C - restatement'!BI13-'Orig. App C - restatement'!BI13</f>
        <v>0</v>
      </c>
      <c r="BL13" s="26">
        <f>'Revised App C - restatement'!BJ13-'Orig. App C - restatement'!BJ13</f>
        <v>0</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0</v>
      </c>
      <c r="CO13" s="26">
        <f>'Revised App C - restatement'!CM13-'Orig. App C - restatement'!CM13</f>
        <v>0</v>
      </c>
      <c r="CP13" s="26">
        <f>'Revised App C - restatement'!CN13-'Orig. App C - restatement'!CN13</f>
        <v>0</v>
      </c>
      <c r="CQ13" s="26">
        <f>'Revised App C - restatement'!CO13-'Orig. App C - restatement'!CO13</f>
        <v>0</v>
      </c>
      <c r="CR13" s="26">
        <f>'Revised App C - restatement'!CP13-'Orig. App C - restatement'!CP13</f>
        <v>0</v>
      </c>
      <c r="CS13" s="26">
        <f>'Revised App C - restatement'!CQ13-'Orig. App C - restatement'!CQ13</f>
        <v>0</v>
      </c>
      <c r="CT13" s="26">
        <f>'Revised App C - restatement'!CR13-'Orig. App C - restatement'!CR13</f>
        <v>0</v>
      </c>
      <c r="CU13" s="26">
        <f>'Revised App C - restatement'!CS13-'Orig. App C - restatement'!CS13</f>
        <v>0</v>
      </c>
      <c r="CV13" s="26">
        <f>'Revised App C - restatement'!CT13-'Orig. App C - restatement'!CT13</f>
        <v>0</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0</v>
      </c>
      <c r="R14" s="26">
        <f>'Orig. App C - restatement'!P14-'Revised App C - restatement'!P14</f>
        <v>0</v>
      </c>
      <c r="S14" s="26">
        <f>'Orig. App C - restatement'!Q14-'Revised App C - restatement'!Q14</f>
        <v>0</v>
      </c>
      <c r="T14" s="26">
        <f>'Orig. App C - restatement'!R14-'Revised App C - restatement'!R14</f>
        <v>0</v>
      </c>
      <c r="U14" s="26">
        <f>'Orig. App C - restatement'!S14-'Revised App C - restatement'!S14</f>
        <v>0</v>
      </c>
      <c r="V14" s="26">
        <f>'Orig. App C - restatement'!T14-'Revised App C - restatement'!T14</f>
        <v>0</v>
      </c>
      <c r="W14" s="26">
        <f>'Orig. App C - restatement'!U14-'Revised App C - restatement'!U14</f>
        <v>0</v>
      </c>
      <c r="X14" s="26">
        <f>'Orig. App C - restatement'!V14-'Revised App C - restatement'!V14</f>
        <v>0</v>
      </c>
      <c r="Y14" s="26">
        <f>'Orig. App C - restatement'!W14-'Revised App C - restatement'!W14</f>
        <v>0</v>
      </c>
      <c r="Z14" s="26">
        <f>'Orig. App C - restatement'!X14-'Revised App C - restatement'!X14</f>
        <v>0</v>
      </c>
      <c r="AA14" s="26">
        <f>'Orig. App C - restatement'!Y14-'Revised App C - restatement'!Y14</f>
        <v>0</v>
      </c>
      <c r="AB14" s="26">
        <f>'Orig. App C - restatement'!Z14-'Revised App C - restatement'!Z14</f>
        <v>0</v>
      </c>
      <c r="AC14" s="26">
        <f>'Orig. App C - restatement'!AA14-'Revised App C - restatement'!AA14</f>
        <v>0</v>
      </c>
      <c r="AD14" s="26">
        <f>'Orig. App C - restatement'!AB14-'Revised App C - restatement'!AB14</f>
        <v>0</v>
      </c>
      <c r="AE14" s="26">
        <f>'Orig. App C - restatement'!AC14-'Revised App C - restatement'!AC14</f>
        <v>0</v>
      </c>
      <c r="AF14" s="26">
        <f>'Orig. App C - restatement'!AD14-'Revised App C - restatement'!AD14</f>
        <v>0</v>
      </c>
      <c r="AG14" s="26">
        <f>'Orig. App C - restatement'!AE14-'Revised App C - restatement'!AE14</f>
        <v>0</v>
      </c>
      <c r="AH14" s="26">
        <f>'Orig. App C - restatement'!AF14-'Revised App C - restatement'!AF14</f>
        <v>0</v>
      </c>
      <c r="AI14" s="26">
        <f>'Orig. App C - restatement'!AG14-'Revised App C - restatement'!AG14</f>
        <v>0</v>
      </c>
      <c r="AJ14" s="26">
        <f>'Orig. App C - restatement'!AH14-'Revised App C - restatement'!AH14</f>
        <v>0</v>
      </c>
      <c r="AK14" s="26">
        <f>'Orig. App C - restatement'!AI14-'Revised App C - restatement'!AI14</f>
        <v>0</v>
      </c>
      <c r="AL14" s="26">
        <f>'Orig. App C - restatement'!AJ14-'Revised App C - restatement'!AJ14</f>
        <v>0</v>
      </c>
      <c r="AM14" s="26">
        <f>'Orig. App C - restatement'!AK14-'Revised App C - restatement'!AK14</f>
        <v>0</v>
      </c>
      <c r="AN14" s="26">
        <f>'Orig. App C - restatement'!AL14-'Revised App C - restatement'!AL14</f>
        <v>0</v>
      </c>
      <c r="AO14" s="26">
        <f>'Orig. App C - restatement'!AM14-'Revised App C - restatement'!AM14</f>
        <v>0</v>
      </c>
      <c r="AP14" s="26">
        <f>'Orig. App C - restatement'!AN14-'Revised App C - restatement'!AN14</f>
        <v>0</v>
      </c>
      <c r="AQ14" s="26">
        <f>'Orig. App C - restatement'!AO14-'Revised App C - restatement'!AO14</f>
        <v>0</v>
      </c>
      <c r="AR14" s="26">
        <f>'Orig. App C - restatement'!AP14-'Revised App C - restatement'!AP14</f>
        <v>0</v>
      </c>
      <c r="AS14" s="26">
        <f>'Orig. App C - restatement'!AQ14-'Revised App C - restatement'!AQ14</f>
        <v>0</v>
      </c>
      <c r="AT14" s="26">
        <f>'Orig. App C - restatement'!AR14-'Revised App C - restatement'!AR14</f>
        <v>0</v>
      </c>
      <c r="AU14" s="26">
        <f>'Orig. App C - restatement'!AS14-'Revised App C - restatement'!AS14</f>
        <v>0</v>
      </c>
      <c r="AV14" s="26">
        <f>'Orig. App C - restatement'!AT14-'Revised App C - restatement'!AT14</f>
        <v>0</v>
      </c>
      <c r="AW14" s="26">
        <f>'Orig. App C - restatement'!AU14-'Revised App C - restatement'!AU14</f>
        <v>0</v>
      </c>
      <c r="AX14" s="26">
        <f>'Orig. App C - restatement'!AV14-'Revised App C - restatement'!AV14</f>
        <v>0</v>
      </c>
      <c r="AY14" s="26">
        <f>'Orig. App C - restatement'!AW14-'Revised App C - restatement'!AW14</f>
        <v>0</v>
      </c>
      <c r="AZ14" s="26">
        <f>'Orig. App C - restatement'!AX14-'Revised App C - restatement'!AX14</f>
        <v>0</v>
      </c>
      <c r="BA14" s="26">
        <f>'Orig. App C - restatement'!AY14-'Revised App C - restatement'!AY14</f>
        <v>0</v>
      </c>
      <c r="BB14" s="26">
        <f>'Orig. App C - restatement'!AZ14-'Revised App C - restatement'!AZ14</f>
        <v>0</v>
      </c>
      <c r="BC14" s="26">
        <f>'Orig. App C - restatement'!BA14-'Revised App C - restatement'!BA14</f>
        <v>0</v>
      </c>
      <c r="BD14" s="26">
        <f>'Orig. App C - restatement'!BB14-'Revised App C - restatement'!BB14</f>
        <v>0</v>
      </c>
      <c r="BE14" s="26">
        <f>'Orig. App C - restatement'!BC14-'Revised App C - restatement'!BC14</f>
        <v>0</v>
      </c>
      <c r="BF14" s="26">
        <f>'Orig. App C - restatement'!BD14-'Revised App C - restatement'!BD14</f>
        <v>0</v>
      </c>
      <c r="BG14" s="26">
        <f>'Orig. App C - restatement'!BE14-'Revised App C - restatement'!BE14</f>
        <v>0</v>
      </c>
      <c r="BH14" s="26">
        <f>'Orig. App C - restatement'!BF14-'Revised App C - restatement'!BF14</f>
        <v>0</v>
      </c>
      <c r="BI14" s="26">
        <f>'Orig. App C - restatement'!BG14-'Revised App C - restatement'!BG14</f>
        <v>0</v>
      </c>
      <c r="BJ14" s="26">
        <f>'Orig. App C - restatement'!BH14-'Revised App C - restatement'!BH14</f>
        <v>0</v>
      </c>
      <c r="BK14" s="26">
        <f>'Orig. App C - restatement'!BI14-'Revised App C - restatement'!BI14</f>
        <v>0</v>
      </c>
      <c r="BL14" s="26">
        <f>'Orig. App C - restatement'!BJ14-'Revised App C - restatement'!BJ14</f>
        <v>0</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0</v>
      </c>
      <c r="CO14" s="26">
        <f>'Orig. App C - restatement'!CM14-'Revised App C - restatement'!CM14</f>
        <v>0</v>
      </c>
      <c r="CP14" s="26">
        <f>'Orig. App C - restatement'!CN14-'Revised App C - restatement'!CN14</f>
        <v>0</v>
      </c>
      <c r="CQ14" s="26">
        <f>'Orig. App C - restatement'!CO14-'Revised App C - restatement'!CO14</f>
        <v>0</v>
      </c>
      <c r="CR14" s="26">
        <f>'Orig. App C - restatement'!CP14-'Revised App C - restatement'!CP14</f>
        <v>0</v>
      </c>
      <c r="CS14" s="26">
        <f>'Orig. App C - restatement'!CQ14-'Revised App C - restatement'!CQ14</f>
        <v>0</v>
      </c>
      <c r="CT14" s="26">
        <f>'Orig. App C - restatement'!CR14-'Revised App C - restatement'!CR14</f>
        <v>0</v>
      </c>
      <c r="CU14" s="26">
        <f>'Orig. App C - restatement'!CS14-'Revised App C - restatement'!CS14</f>
        <v>0</v>
      </c>
      <c r="CV14" s="26">
        <f>'Orig. App C - restatement'!CT14-'Revised App C - restatement'!CT14</f>
        <v>0</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152" t="s">
        <v>122</v>
      </c>
      <c r="E17" s="159" t="s">
        <v>110</v>
      </c>
      <c r="F17" s="159"/>
      <c r="G17" s="153" t="s">
        <v>29</v>
      </c>
      <c r="H17" s="154"/>
      <c r="I17" s="154"/>
      <c r="J17" s="154"/>
      <c r="K17" s="154"/>
      <c r="L17" s="154"/>
      <c r="M17" s="154"/>
      <c r="N17" s="154"/>
      <c r="O17" s="154"/>
      <c r="P17" s="154"/>
      <c r="Q17" s="155"/>
    </row>
    <row r="18" spans="1:90" ht="25.5" customHeight="1">
      <c r="A18" s="25" t="s">
        <v>30</v>
      </c>
      <c r="B18" s="25" t="s">
        <v>31</v>
      </c>
      <c r="D18" s="152"/>
      <c r="E18" s="29" t="s">
        <v>32</v>
      </c>
      <c r="F18" s="29" t="s">
        <v>33</v>
      </c>
      <c r="G18" s="156"/>
      <c r="H18" s="157"/>
      <c r="I18" s="157"/>
      <c r="J18" s="157"/>
      <c r="K18" s="157"/>
      <c r="L18" s="157"/>
      <c r="M18" s="157"/>
      <c r="N18" s="157"/>
      <c r="O18" s="157"/>
      <c r="P18" s="157"/>
      <c r="Q18" s="158"/>
      <c r="CL18" s="27"/>
    </row>
    <row r="19" spans="1:90">
      <c r="A19" s="25">
        <v>1</v>
      </c>
      <c r="B19" s="25">
        <v>12</v>
      </c>
      <c r="D19" s="28" t="s">
        <v>9</v>
      </c>
      <c r="E19" s="28">
        <f t="shared" ref="E19:E27" ca="1" si="2">SUM(OFFSET(Entry_Anchor,0,A19,1,B19))</f>
        <v>0</v>
      </c>
      <c r="F19" s="28">
        <f t="shared" ref="F19:F27" ca="1" si="3">SUM(OFFSET(NHH_Exit_Anchor,0,A19,1,B19),OFFSET(HH_Exit_Anchor,0,A19,1,B19))</f>
        <v>0</v>
      </c>
      <c r="G19" s="151"/>
      <c r="H19" s="151"/>
      <c r="I19" s="151"/>
      <c r="J19" s="151"/>
      <c r="K19" s="151"/>
      <c r="L19" s="151"/>
      <c r="M19" s="151"/>
      <c r="N19" s="151"/>
      <c r="O19" s="151"/>
      <c r="P19" s="151"/>
      <c r="Q19" s="151"/>
    </row>
    <row r="20" spans="1:90">
      <c r="A20" s="25">
        <f>A19+12</f>
        <v>13</v>
      </c>
      <c r="B20" s="25">
        <v>12</v>
      </c>
      <c r="D20" s="28" t="s">
        <v>10</v>
      </c>
      <c r="E20" s="28">
        <f t="shared" ca="1" si="2"/>
        <v>0</v>
      </c>
      <c r="F20" s="28">
        <f t="shared" ca="1" si="3"/>
        <v>0</v>
      </c>
      <c r="G20" s="151"/>
      <c r="H20" s="151"/>
      <c r="I20" s="151"/>
      <c r="J20" s="151"/>
      <c r="K20" s="151"/>
      <c r="L20" s="151"/>
      <c r="M20" s="151"/>
      <c r="N20" s="151"/>
      <c r="O20" s="151"/>
      <c r="P20" s="151"/>
      <c r="Q20" s="151"/>
    </row>
    <row r="21" spans="1:90">
      <c r="A21" s="25">
        <f t="shared" ref="A21:A27" si="4">A20+12</f>
        <v>25</v>
      </c>
      <c r="B21" s="25">
        <v>12</v>
      </c>
      <c r="D21" s="28" t="s">
        <v>11</v>
      </c>
      <c r="E21" s="28">
        <f t="shared" ca="1" si="2"/>
        <v>0</v>
      </c>
      <c r="F21" s="28">
        <f t="shared" ca="1" si="3"/>
        <v>0</v>
      </c>
      <c r="G21" s="151"/>
      <c r="H21" s="151"/>
      <c r="I21" s="151"/>
      <c r="J21" s="151"/>
      <c r="K21" s="151"/>
      <c r="L21" s="151"/>
      <c r="M21" s="151"/>
      <c r="N21" s="151"/>
      <c r="O21" s="151"/>
      <c r="P21" s="151"/>
      <c r="Q21" s="151"/>
    </row>
    <row r="22" spans="1:90">
      <c r="A22" s="25">
        <f t="shared" si="4"/>
        <v>37</v>
      </c>
      <c r="B22" s="25">
        <v>12</v>
      </c>
      <c r="D22" s="28" t="s">
        <v>12</v>
      </c>
      <c r="E22" s="28">
        <f t="shared" ca="1" si="2"/>
        <v>0</v>
      </c>
      <c r="F22" s="28">
        <f t="shared" ca="1" si="3"/>
        <v>0</v>
      </c>
      <c r="G22" s="151"/>
      <c r="H22" s="151"/>
      <c r="I22" s="151"/>
      <c r="J22" s="151"/>
      <c r="K22" s="151"/>
      <c r="L22" s="151"/>
      <c r="M22" s="151"/>
      <c r="N22" s="151"/>
      <c r="O22" s="151"/>
      <c r="P22" s="151"/>
      <c r="Q22" s="151"/>
    </row>
    <row r="23" spans="1:90">
      <c r="A23" s="25">
        <f t="shared" si="4"/>
        <v>49</v>
      </c>
      <c r="B23" s="25">
        <v>12</v>
      </c>
      <c r="D23" s="28" t="s">
        <v>13</v>
      </c>
      <c r="E23" s="28">
        <f t="shared" ca="1" si="2"/>
        <v>0</v>
      </c>
      <c r="F23" s="28">
        <f t="shared" ca="1" si="3"/>
        <v>0</v>
      </c>
      <c r="G23" s="151"/>
      <c r="H23" s="151"/>
      <c r="I23" s="151"/>
      <c r="J23" s="151"/>
      <c r="K23" s="151"/>
      <c r="L23" s="151"/>
      <c r="M23" s="151"/>
      <c r="N23" s="151"/>
      <c r="O23" s="151"/>
      <c r="P23" s="151"/>
      <c r="Q23" s="151"/>
    </row>
    <row r="24" spans="1:90">
      <c r="A24" s="25">
        <f t="shared" si="4"/>
        <v>61</v>
      </c>
      <c r="B24" s="25">
        <v>12</v>
      </c>
      <c r="D24" s="28" t="s">
        <v>51</v>
      </c>
      <c r="E24" s="28">
        <f t="shared" ca="1" si="2"/>
        <v>0</v>
      </c>
      <c r="F24" s="28">
        <f t="shared" ca="1" si="3"/>
        <v>0</v>
      </c>
      <c r="G24" s="151"/>
      <c r="H24" s="151"/>
      <c r="I24" s="151"/>
      <c r="J24" s="151"/>
      <c r="K24" s="151"/>
      <c r="L24" s="151"/>
      <c r="M24" s="151"/>
      <c r="N24" s="151"/>
      <c r="O24" s="151"/>
      <c r="P24" s="151"/>
      <c r="Q24" s="151"/>
    </row>
    <row r="25" spans="1:90">
      <c r="A25" s="25">
        <f t="shared" si="4"/>
        <v>73</v>
      </c>
      <c r="B25" s="25">
        <v>12</v>
      </c>
      <c r="D25" s="28" t="s">
        <v>52</v>
      </c>
      <c r="E25" s="28">
        <f t="shared" ca="1" si="2"/>
        <v>0</v>
      </c>
      <c r="F25" s="28">
        <f t="shared" ca="1" si="3"/>
        <v>0</v>
      </c>
      <c r="G25" s="151"/>
      <c r="H25" s="151"/>
      <c r="I25" s="151"/>
      <c r="J25" s="151"/>
      <c r="K25" s="151"/>
      <c r="L25" s="151"/>
      <c r="M25" s="151"/>
      <c r="N25" s="151"/>
      <c r="O25" s="151"/>
      <c r="P25" s="151"/>
      <c r="Q25" s="151"/>
    </row>
    <row r="26" spans="1:90">
      <c r="A26" s="25">
        <f t="shared" si="4"/>
        <v>85</v>
      </c>
      <c r="B26" s="25">
        <v>12</v>
      </c>
      <c r="D26" s="28" t="s">
        <v>53</v>
      </c>
      <c r="E26" s="28">
        <f t="shared" ca="1" si="2"/>
        <v>0</v>
      </c>
      <c r="F26" s="28">
        <f t="shared" ca="1" si="3"/>
        <v>0</v>
      </c>
      <c r="G26" s="151"/>
      <c r="H26" s="151"/>
      <c r="I26" s="151"/>
      <c r="J26" s="151"/>
      <c r="K26" s="151"/>
      <c r="L26" s="151"/>
      <c r="M26" s="151"/>
      <c r="N26" s="151"/>
      <c r="O26" s="151"/>
      <c r="P26" s="151"/>
      <c r="Q26" s="151"/>
    </row>
    <row r="27" spans="1:90">
      <c r="A27" s="25">
        <f t="shared" si="4"/>
        <v>97</v>
      </c>
      <c r="B27" s="25">
        <v>4</v>
      </c>
      <c r="D27" s="28" t="s">
        <v>28</v>
      </c>
      <c r="E27" s="28">
        <f t="shared" ca="1" si="2"/>
        <v>0</v>
      </c>
      <c r="F27" s="28">
        <f t="shared" ca="1" si="3"/>
        <v>0</v>
      </c>
      <c r="G27" s="151"/>
      <c r="H27" s="151"/>
      <c r="I27" s="151"/>
      <c r="J27" s="151"/>
      <c r="K27" s="151"/>
      <c r="L27" s="151"/>
      <c r="M27" s="151"/>
      <c r="N27" s="151"/>
      <c r="O27" s="151"/>
      <c r="P27" s="151"/>
      <c r="Q27" s="151"/>
    </row>
    <row r="29" spans="1:90">
      <c r="D29" s="124" t="s">
        <v>109</v>
      </c>
    </row>
    <row r="30" spans="1:90">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sheetPr>
    <tabColor rgb="FFFFFF00"/>
  </sheetPr>
  <dimension ref="A1:CU87"/>
  <sheetViews>
    <sheetView zoomScale="85" zoomScaleNormal="85" workbookViewId="0"/>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c r="D2" s="37"/>
      <c r="E2" s="37"/>
      <c r="F2" s="37"/>
      <c r="G2" s="37"/>
      <c r="H2" s="37"/>
      <c r="I2" s="37"/>
      <c r="J2" s="37"/>
      <c r="K2" s="37"/>
      <c r="L2" s="37"/>
      <c r="M2" s="37"/>
      <c r="N2" s="37"/>
      <c r="O2" s="38">
        <f>SUM(C2:N2)</f>
        <v>0</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c r="D3" s="37"/>
      <c r="E3" s="37"/>
      <c r="F3" s="37"/>
      <c r="G3" s="37"/>
      <c r="H3" s="37"/>
      <c r="I3" s="37"/>
      <c r="J3" s="37"/>
      <c r="K3" s="37"/>
      <c r="L3" s="37"/>
      <c r="M3" s="37"/>
      <c r="N3" s="37"/>
      <c r="O3" s="38">
        <f t="shared" ref="O3:O9" si="0">SUM(C3:N3)</f>
        <v>0</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c r="D4" s="37"/>
      <c r="E4" s="37"/>
      <c r="F4" s="37"/>
      <c r="G4" s="37"/>
      <c r="H4" s="37"/>
      <c r="I4" s="37"/>
      <c r="J4" s="37"/>
      <c r="K4" s="37"/>
      <c r="L4" s="37"/>
      <c r="M4" s="37"/>
      <c r="N4" s="37"/>
      <c r="O4" s="38">
        <f t="shared" si="0"/>
        <v>0</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c r="D5" s="37"/>
      <c r="E5" s="37"/>
      <c r="F5" s="37"/>
      <c r="G5" s="37"/>
      <c r="H5" s="37"/>
      <c r="I5" s="37"/>
      <c r="J5" s="37"/>
      <c r="K5" s="37"/>
      <c r="L5" s="37"/>
      <c r="M5" s="37"/>
      <c r="N5" s="37"/>
      <c r="O5" s="38">
        <f t="shared" si="0"/>
        <v>0</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c r="D6" s="37"/>
      <c r="E6" s="37"/>
      <c r="F6" s="37"/>
      <c r="G6" s="37"/>
      <c r="H6" s="37"/>
      <c r="I6" s="37"/>
      <c r="J6" s="37"/>
      <c r="K6" s="37"/>
      <c r="L6" s="37"/>
      <c r="M6" s="37"/>
      <c r="N6" s="37"/>
      <c r="O6" s="38">
        <f t="shared" si="0"/>
        <v>0</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c r="D7" s="37"/>
      <c r="E7" s="37"/>
      <c r="F7" s="37"/>
      <c r="G7" s="37"/>
      <c r="H7" s="37"/>
      <c r="I7" s="37"/>
      <c r="J7" s="37"/>
      <c r="K7" s="37"/>
      <c r="L7" s="37"/>
      <c r="M7" s="37"/>
      <c r="N7" s="37"/>
      <c r="O7" s="38">
        <f t="shared" si="0"/>
        <v>0</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c r="D8" s="37"/>
      <c r="E8" s="37"/>
      <c r="F8" s="37"/>
      <c r="G8" s="37"/>
      <c r="H8" s="37"/>
      <c r="I8" s="37"/>
      <c r="J8" s="37"/>
      <c r="K8" s="37"/>
      <c r="L8" s="37"/>
      <c r="M8" s="37"/>
      <c r="N8" s="37"/>
      <c r="O8" s="38">
        <f t="shared" si="0"/>
        <v>0</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c r="D9" s="37"/>
      <c r="E9" s="37"/>
      <c r="F9" s="37"/>
      <c r="G9" s="37"/>
      <c r="H9" s="37"/>
      <c r="I9" s="37"/>
      <c r="J9" s="37"/>
      <c r="K9" s="37"/>
      <c r="L9" s="37"/>
      <c r="M9" s="37"/>
      <c r="N9" s="37"/>
      <c r="O9" s="38">
        <f t="shared" si="0"/>
        <v>0</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65" t="s">
        <v>60</v>
      </c>
      <c r="K13" s="166"/>
      <c r="L13" s="166"/>
      <c r="M13" s="166"/>
      <c r="N13" s="166"/>
      <c r="O13" s="167"/>
      <c r="P13" s="35"/>
      <c r="Q13" s="168"/>
      <c r="R13" s="168"/>
      <c r="S13" s="168"/>
      <c r="T13" s="168"/>
      <c r="U13" s="168"/>
      <c r="V13" s="168"/>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t="e">
        <f>AVERAGE($C2:$N2)</f>
        <v>#DIV/0!</v>
      </c>
      <c r="D14" s="51"/>
      <c r="E14" s="51"/>
      <c r="F14" s="51"/>
      <c r="G14" s="50" t="e">
        <f>$G$22</f>
        <v>#DIV/0!</v>
      </c>
      <c r="H14" s="52" t="e">
        <f>$H$22</f>
        <v>#DIV/0!</v>
      </c>
      <c r="I14" s="40"/>
      <c r="J14" s="53" t="s">
        <v>61</v>
      </c>
      <c r="K14" s="54"/>
      <c r="L14" s="43"/>
      <c r="M14" s="55" t="e">
        <f>IF(C18&lt;G$22,"abnormally negative",IF(C18&gt;H$22,"abnormally positive","candidate for normal period"))</f>
        <v>#DIV/0!</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t="e">
        <f>AVERAGE($C3:$N3)</f>
        <v>#DIV/0!</v>
      </c>
      <c r="D15" s="51"/>
      <c r="E15" s="51"/>
      <c r="F15" s="51"/>
      <c r="G15" s="50" t="e">
        <f t="shared" ref="G15:G21" si="1">$G$22</f>
        <v>#DIV/0!</v>
      </c>
      <c r="H15" s="52" t="e">
        <f t="shared" ref="H15:H21" si="2">$H$22</f>
        <v>#DIV/0!</v>
      </c>
      <c r="I15" s="40"/>
      <c r="J15" s="53" t="s">
        <v>62</v>
      </c>
      <c r="K15" s="54"/>
      <c r="L15" s="43"/>
      <c r="M15" s="55" t="e">
        <f t="shared" ref="M15:M17" si="3">IF(C19&lt;G$22,"abnormally negative",IF(C19&gt;H$22,"abnormally positive","candidate for normal period"))</f>
        <v>#DIV/0!</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t="e">
        <f>AVERAGE($C4:$N4)</f>
        <v>#DIV/0!</v>
      </c>
      <c r="D16" s="51"/>
      <c r="E16" s="51"/>
      <c r="F16" s="51"/>
      <c r="G16" s="50" t="e">
        <f t="shared" si="1"/>
        <v>#DIV/0!</v>
      </c>
      <c r="H16" s="52" t="e">
        <f t="shared" si="2"/>
        <v>#DIV/0!</v>
      </c>
      <c r="I16" s="40"/>
      <c r="J16" s="53" t="s">
        <v>63</v>
      </c>
      <c r="K16" s="54"/>
      <c r="L16" s="43"/>
      <c r="M16" s="55" t="e">
        <f>IF(C20&lt;G$22,"abnormally negative",IF(C20&gt;H$22,"abnormally positive","candidate for normal period"))</f>
        <v>#DIV/0!</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t="e">
        <f>AVERAGE($C5:$N5)</f>
        <v>#DIV/0!</v>
      </c>
      <c r="D17" s="51"/>
      <c r="E17" s="51"/>
      <c r="F17" s="51"/>
      <c r="G17" s="50" t="e">
        <f t="shared" si="1"/>
        <v>#DIV/0!</v>
      </c>
      <c r="H17" s="52" t="e">
        <f t="shared" si="2"/>
        <v>#DIV/0!</v>
      </c>
      <c r="I17" s="40"/>
      <c r="J17" s="58" t="s">
        <v>64</v>
      </c>
      <c r="K17" s="59"/>
      <c r="L17" s="60"/>
      <c r="M17" s="61" t="e">
        <f t="shared" si="3"/>
        <v>#DIV/0!</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t="e">
        <f>AVERAGE($C6:$N6)</f>
        <v>#DIV/0!</v>
      </c>
      <c r="D18" s="51"/>
      <c r="E18" s="51"/>
      <c r="F18" s="51"/>
      <c r="G18" s="50" t="e">
        <f t="shared" si="1"/>
        <v>#DIV/0!</v>
      </c>
      <c r="H18" s="52" t="e">
        <f t="shared" si="2"/>
        <v>#DIV/0!</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t="e">
        <f t="shared" ref="C19:C20" si="4">AVERAGE($C7:$N7)</f>
        <v>#DIV/0!</v>
      </c>
      <c r="D19" s="51"/>
      <c r="E19" s="51"/>
      <c r="F19" s="51"/>
      <c r="G19" s="50" t="e">
        <f t="shared" si="1"/>
        <v>#DIV/0!</v>
      </c>
      <c r="H19" s="52" t="e">
        <f t="shared" si="2"/>
        <v>#DIV/0!</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t="e">
        <f t="shared" si="4"/>
        <v>#DIV/0!</v>
      </c>
      <c r="D20" s="51"/>
      <c r="E20" s="51"/>
      <c r="F20" s="51"/>
      <c r="G20" s="50" t="e">
        <f t="shared" si="1"/>
        <v>#DIV/0!</v>
      </c>
      <c r="H20" s="52" t="e">
        <f t="shared" si="2"/>
        <v>#DIV/0!</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t="e">
        <f>AVERAGE(C9:N9)</f>
        <v>#DIV/0!</v>
      </c>
      <c r="D21" s="51"/>
      <c r="E21" s="51"/>
      <c r="F21" s="51"/>
      <c r="G21" s="50" t="e">
        <f t="shared" si="1"/>
        <v>#DIV/0!</v>
      </c>
      <c r="H21" s="52" t="e">
        <f t="shared" si="2"/>
        <v>#DIV/0!</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9" t="s">
        <v>65</v>
      </c>
      <c r="C22" s="64" t="e">
        <f>AVERAGE(C14:C17)</f>
        <v>#DIV/0!</v>
      </c>
      <c r="D22" s="64" t="e">
        <f>STDEV(C14:C17)</f>
        <v>#DIV/0!</v>
      </c>
      <c r="E22" s="64">
        <f>COUNT(C14:C17)</f>
        <v>0</v>
      </c>
      <c r="F22" s="50" t="e">
        <f>3.182*(D22/SQRT(E22))</f>
        <v>#DIV/0!</v>
      </c>
      <c r="G22" s="50" t="e">
        <f t="shared" ref="G22" si="5">C22-F22</f>
        <v>#DIV/0!</v>
      </c>
      <c r="H22" s="52" t="e">
        <f t="shared" ref="H22" si="6">C22+F22</f>
        <v>#DIV/0!</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0</v>
      </c>
      <c r="D58" s="70">
        <f>SUM($C$2:D$2)</f>
        <v>0</v>
      </c>
      <c r="E58" s="70">
        <f>SUM($C$2:E$2)</f>
        <v>0</v>
      </c>
      <c r="F58" s="70">
        <f>SUM($C$2:F$2)</f>
        <v>0</v>
      </c>
      <c r="G58" s="70">
        <f>SUM($C$2:G$2)</f>
        <v>0</v>
      </c>
      <c r="H58" s="70">
        <f>SUM($C$2:H$2)</f>
        <v>0</v>
      </c>
      <c r="I58" s="70">
        <f>SUM($C$2:I$2)</f>
        <v>0</v>
      </c>
      <c r="J58" s="70">
        <f>SUM($C$2:J$2)</f>
        <v>0</v>
      </c>
      <c r="K58" s="70">
        <f>SUM($C$2:K$2)</f>
        <v>0</v>
      </c>
      <c r="L58" s="70">
        <f>SUM($C$2:L$2)</f>
        <v>0</v>
      </c>
      <c r="M58" s="70">
        <f>SUM($C$2:M$2)</f>
        <v>0</v>
      </c>
      <c r="N58" s="70">
        <f>SUM($C$2:N$2)</f>
        <v>0</v>
      </c>
      <c r="O58" s="70">
        <f>SUM($N$58,$C$3:C$3)</f>
        <v>0</v>
      </c>
      <c r="P58" s="70">
        <f>SUM($N$58,$C$3:D$3)</f>
        <v>0</v>
      </c>
      <c r="Q58" s="70">
        <f>SUM($N$58,$C$3:E$3)</f>
        <v>0</v>
      </c>
      <c r="R58" s="70">
        <f>SUM($N$58,$C$3:F$3)</f>
        <v>0</v>
      </c>
      <c r="S58" s="70">
        <f>SUM($N$58,$C$3:G$3)</f>
        <v>0</v>
      </c>
      <c r="T58" s="70">
        <f>SUM($N$58,$C$3:H$3)</f>
        <v>0</v>
      </c>
      <c r="U58" s="70">
        <f>SUM($N$58,$C$3:I$3)</f>
        <v>0</v>
      </c>
      <c r="V58" s="70">
        <f>SUM($N$58,$C$3:J$3)</f>
        <v>0</v>
      </c>
      <c r="W58" s="70">
        <f>SUM($N$58,$C$3:K$3)</f>
        <v>0</v>
      </c>
      <c r="X58" s="70">
        <f>SUM($N$58,$C$3:L$3)</f>
        <v>0</v>
      </c>
      <c r="Y58" s="70">
        <f>SUM($N$58,$C$3:M$3)</f>
        <v>0</v>
      </c>
      <c r="Z58" s="70">
        <f>SUM($N$58,$C$3:N$3)</f>
        <v>0</v>
      </c>
      <c r="AA58" s="70">
        <f>SUM($Z$58,$C$4:C$4)</f>
        <v>0</v>
      </c>
      <c r="AB58" s="70">
        <f>SUM($Z$58,$C$4:D$4)</f>
        <v>0</v>
      </c>
      <c r="AC58" s="70">
        <f>SUM($Z$58,$C$4:E$4)</f>
        <v>0</v>
      </c>
      <c r="AD58" s="70">
        <f>SUM($Z$58,$C$4:F$4)</f>
        <v>0</v>
      </c>
      <c r="AE58" s="70">
        <f>SUM($Z$58,$C$4:G$4)</f>
        <v>0</v>
      </c>
      <c r="AF58" s="70">
        <f>SUM($Z$58,$C$4:H$4)</f>
        <v>0</v>
      </c>
      <c r="AG58" s="70">
        <f>SUM($Z$58,$C$4:I$4)</f>
        <v>0</v>
      </c>
      <c r="AH58" s="70">
        <f>SUM($Z$58,$C$4:J$4)</f>
        <v>0</v>
      </c>
      <c r="AI58" s="70">
        <f>SUM($Z$58,$C$4:K$4)</f>
        <v>0</v>
      </c>
      <c r="AJ58" s="70">
        <f>SUM($Z$58,$C$4:L$4)</f>
        <v>0</v>
      </c>
      <c r="AK58" s="70">
        <f>SUM($Z$58,$C$4:M$4)</f>
        <v>0</v>
      </c>
      <c r="AL58" s="70">
        <f>SUM($Z$58,$C$4:N$4)</f>
        <v>0</v>
      </c>
      <c r="AM58" s="70">
        <f>SUM($AL$58,$C$5:C$5)</f>
        <v>0</v>
      </c>
      <c r="AN58" s="70">
        <f>SUM($AL$58,$C$5:D$5)</f>
        <v>0</v>
      </c>
      <c r="AO58" s="70">
        <f>SUM($AL$58,$C$5:E$5)</f>
        <v>0</v>
      </c>
      <c r="AP58" s="70">
        <f>SUM($AL$58,$C$5:F$5)</f>
        <v>0</v>
      </c>
      <c r="AQ58" s="70">
        <f>SUM($AL$58,$C$5:G$5)</f>
        <v>0</v>
      </c>
      <c r="AR58" s="70">
        <f>SUM($AL$58,$C$5:H$5)</f>
        <v>0</v>
      </c>
      <c r="AS58" s="70">
        <f>SUM($AL$58,$C$5:I$5)</f>
        <v>0</v>
      </c>
      <c r="AT58" s="70">
        <f>SUM($AL$58,$C$5:J$5)</f>
        <v>0</v>
      </c>
      <c r="AU58" s="70">
        <f>SUM($AL$58,$C$5:K$5)</f>
        <v>0</v>
      </c>
      <c r="AV58" s="70">
        <f>SUM($AL$58,$C$5:L$5)</f>
        <v>0</v>
      </c>
      <c r="AW58" s="70">
        <f>SUM($AL$58,$C$5:M$5)</f>
        <v>0</v>
      </c>
      <c r="AX58" s="70">
        <f>SUM($AL$58,$C$5:N$5)</f>
        <v>0</v>
      </c>
      <c r="AY58" s="70">
        <f>SUM($AX$58,$C$6:C$6)</f>
        <v>0</v>
      </c>
      <c r="AZ58" s="70">
        <f>SUM($AX$58,$C$6:D$6)</f>
        <v>0</v>
      </c>
      <c r="BA58" s="70">
        <f>SUM($AX$58,$C$6:E$6)</f>
        <v>0</v>
      </c>
      <c r="BB58" s="70">
        <f>SUM($AX$58,$C$6:F$6)</f>
        <v>0</v>
      </c>
      <c r="BC58" s="70">
        <f>SUM($AX$58,$C$6:G$6)</f>
        <v>0</v>
      </c>
      <c r="BD58" s="70">
        <f>SUM($AX$58,$C$6:H$6)</f>
        <v>0</v>
      </c>
      <c r="BE58" s="70">
        <f>SUM($AX$58,$C$6:I$6)</f>
        <v>0</v>
      </c>
      <c r="BF58" s="70">
        <f>SUM($AX$58,$C$6:J$6)</f>
        <v>0</v>
      </c>
      <c r="BG58" s="70">
        <f>SUM($AX$58,$C$6:K$6)</f>
        <v>0</v>
      </c>
      <c r="BH58" s="70">
        <f>SUM($AX$58,$C$6:L$6)</f>
        <v>0</v>
      </c>
      <c r="BI58" s="70">
        <f>SUM($AX$58,$C$6:M$6)</f>
        <v>0</v>
      </c>
      <c r="BJ58" s="70">
        <f>SUM($AX$58,$C$6:N$6)</f>
        <v>0</v>
      </c>
      <c r="BK58" s="70">
        <f>SUM($BJ$58,$C$7:C$7)</f>
        <v>0</v>
      </c>
      <c r="BL58" s="70">
        <f>SUM($BJ$58,$C$7:D$7)</f>
        <v>0</v>
      </c>
      <c r="BM58" s="70">
        <f>SUM($BJ$58,$C$7:E$7)</f>
        <v>0</v>
      </c>
      <c r="BN58" s="70">
        <f>SUM($BJ$58,$C$7:F$7)</f>
        <v>0</v>
      </c>
      <c r="BO58" s="70">
        <f>SUM($BJ$58,$C$7:G$7)</f>
        <v>0</v>
      </c>
      <c r="BP58" s="70">
        <f>SUM($BJ$58,$C$7:H$7)</f>
        <v>0</v>
      </c>
      <c r="BQ58" s="70">
        <f>SUM($BJ$58,$C$7:I$7)</f>
        <v>0</v>
      </c>
      <c r="BR58" s="70">
        <f>SUM($BJ$58,$C$7:J$7)</f>
        <v>0</v>
      </c>
      <c r="BS58" s="70">
        <f>SUM($BJ$58,$C$7:K$7)</f>
        <v>0</v>
      </c>
      <c r="BT58" s="70">
        <f>SUM($BJ$58,$C$7:L$7)</f>
        <v>0</v>
      </c>
      <c r="BU58" s="70">
        <f>SUM($BJ$58,$C$7:M$7)</f>
        <v>0</v>
      </c>
      <c r="BV58" s="70">
        <f>SUM($BJ$58,$C$7:N$7)</f>
        <v>0</v>
      </c>
      <c r="BW58" s="70">
        <f>SUM($BV$58,$C$8:C$8)</f>
        <v>0</v>
      </c>
      <c r="BX58" s="70">
        <f>SUM($BV$58,$C$8:D$8)</f>
        <v>0</v>
      </c>
      <c r="BY58" s="70">
        <f>SUM($BV$58,$C$8:E$8)</f>
        <v>0</v>
      </c>
      <c r="BZ58" s="70">
        <f>SUM($BV$58,$C$8:F$8)</f>
        <v>0</v>
      </c>
      <c r="CA58" s="70">
        <f>SUM($BV$58,$C$8:G$8)</f>
        <v>0</v>
      </c>
      <c r="CB58" s="70">
        <f>SUM($BV$58,$C$8:H$8)</f>
        <v>0</v>
      </c>
      <c r="CC58" s="70">
        <f>SUM($BV$58,$C$8:I$8)</f>
        <v>0</v>
      </c>
      <c r="CD58" s="70">
        <f>SUM($BV$58,$C$8:J$8)</f>
        <v>0</v>
      </c>
      <c r="CE58" s="70">
        <f>SUM($BV$58,$C$8:K$8)</f>
        <v>0</v>
      </c>
      <c r="CF58" s="70">
        <f>SUM($BV$58,$C$8:L$8)</f>
        <v>0</v>
      </c>
      <c r="CG58" s="70">
        <f>SUM($BV$58,$C$8:M$8)</f>
        <v>0</v>
      </c>
      <c r="CH58" s="70">
        <f>SUM($BV$58,$C$8:N$8)</f>
        <v>0</v>
      </c>
      <c r="CI58" s="70">
        <f>SUM($CH$58,$C$9:C$9)</f>
        <v>0</v>
      </c>
      <c r="CJ58" s="70">
        <f>SUM($CH$58,$C$9:D$9)</f>
        <v>0</v>
      </c>
      <c r="CK58" s="70">
        <f>SUM($CH$58,$C$9:E$9)</f>
        <v>0</v>
      </c>
      <c r="CL58" s="70">
        <f>SUM($CH$58,$C$9:F$9)</f>
        <v>0</v>
      </c>
      <c r="CM58" s="70">
        <f>SUM($CH$58,$C$9:G$9)</f>
        <v>0</v>
      </c>
      <c r="CN58" s="70">
        <f>SUM($CH$58,$C$9:H$9)</f>
        <v>0</v>
      </c>
      <c r="CO58" s="70">
        <f>SUM($CH$58,$C$9:I$9)</f>
        <v>0</v>
      </c>
      <c r="CP58" s="70">
        <f>SUM($CH$58,$C$9:J$9)</f>
        <v>0</v>
      </c>
      <c r="CQ58" s="70">
        <f>SUM($CH$58,$C$9:K$9)</f>
        <v>0</v>
      </c>
      <c r="CR58" s="70">
        <f>SUM($CH$58,$C$9:L$9)</f>
        <v>0</v>
      </c>
      <c r="CS58" s="70">
        <f>SUM($CH$58,$C$9:M$9)</f>
        <v>0</v>
      </c>
      <c r="CT58" s="70">
        <f>SUM($CH$58,$C$9:N$9)</f>
        <v>0</v>
      </c>
      <c r="CU58" s="65"/>
    </row>
    <row r="59" spans="1:99" s="23" customFormat="1">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scale="65" orientation="landscape" r:id="rId1"/>
  <rowBreaks count="1" manualBreakCount="1">
    <brk id="56" max="16383" man="1"/>
  </rowBreaks>
  <colBreaks count="1" manualBreakCount="1">
    <brk id="16" max="1048575" man="1"/>
  </colBreaks>
  <drawing r:id="rId2"/>
  <legacyDrawing r:id="rId3"/>
</worksheet>
</file>

<file path=xl/worksheets/sheet12.xml><?xml version="1.0" encoding="utf-8"?>
<worksheet xmlns="http://schemas.openxmlformats.org/spreadsheetml/2006/main" xmlns:r="http://schemas.openxmlformats.org/officeDocument/2006/relationships">
  <dimension ref="A1:CV35"/>
  <sheetViews>
    <sheetView zoomScale="85" zoomScaleNormal="85" workbookViewId="0">
      <pane xSplit="3" ySplit="3" topLeftCell="D4" activePane="bottomRight" state="frozen"/>
      <selection pane="topRight"/>
      <selection pane="bottomLeft"/>
      <selection pane="bottomRight" activeCell="D4" sqref="D4"/>
    </sheetView>
  </sheetViews>
  <sheetFormatPr defaultRowHeight="12.75"/>
  <cols>
    <col min="1" max="1" width="74.5" customWidth="1"/>
    <col min="2" max="2" width="9.5" customWidth="1"/>
    <col min="3" max="3" width="41.5" customWidth="1"/>
  </cols>
  <sheetData>
    <row r="1" spans="2:100">
      <c r="B1" s="73"/>
      <c r="C1" s="73"/>
      <c r="D1" s="73"/>
      <c r="E1" s="73"/>
      <c r="F1" s="73"/>
      <c r="G1" s="73"/>
      <c r="H1" s="73"/>
      <c r="I1" s="73"/>
      <c r="J1" s="73"/>
      <c r="K1" s="73"/>
    </row>
    <row r="2" spans="2:100">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c r="B5" s="79" t="s">
        <v>69</v>
      </c>
      <c r="C5" s="80" t="s">
        <v>120</v>
      </c>
      <c r="D5" s="72">
        <v>5</v>
      </c>
      <c r="E5" s="72">
        <v>5</v>
      </c>
      <c r="F5" s="72">
        <v>5</v>
      </c>
      <c r="G5" s="72">
        <v>5</v>
      </c>
      <c r="H5" s="72">
        <v>5</v>
      </c>
      <c r="I5" s="72">
        <v>5</v>
      </c>
      <c r="J5" s="72">
        <v>5</v>
      </c>
      <c r="K5" s="72">
        <v>5</v>
      </c>
      <c r="L5" s="72">
        <v>5</v>
      </c>
      <c r="M5" s="72">
        <v>5</v>
      </c>
      <c r="N5" s="72">
        <v>5</v>
      </c>
      <c r="O5" s="72">
        <v>5</v>
      </c>
      <c r="P5" s="72">
        <v>5</v>
      </c>
      <c r="Q5" s="72">
        <v>5</v>
      </c>
      <c r="R5" s="72">
        <v>5</v>
      </c>
      <c r="S5" s="72">
        <v>5</v>
      </c>
      <c r="T5" s="72">
        <v>5</v>
      </c>
      <c r="U5" s="72">
        <v>5</v>
      </c>
      <c r="V5" s="72">
        <v>5</v>
      </c>
      <c r="W5" s="72">
        <v>5</v>
      </c>
      <c r="X5" s="72">
        <v>5</v>
      </c>
      <c r="Y5" s="72">
        <v>5</v>
      </c>
      <c r="Z5" s="72">
        <v>5</v>
      </c>
      <c r="AA5" s="72">
        <v>5</v>
      </c>
      <c r="AB5" s="72">
        <v>5</v>
      </c>
      <c r="AC5" s="72">
        <v>5</v>
      </c>
      <c r="AD5" s="72">
        <v>5</v>
      </c>
      <c r="AE5" s="72">
        <v>5</v>
      </c>
      <c r="AF5" s="72">
        <v>5</v>
      </c>
      <c r="AG5" s="72">
        <v>5</v>
      </c>
      <c r="AH5" s="72">
        <v>5</v>
      </c>
      <c r="AI5" s="72">
        <v>5</v>
      </c>
      <c r="AJ5" s="72">
        <v>5</v>
      </c>
      <c r="AK5" s="72">
        <v>5</v>
      </c>
      <c r="AL5" s="72">
        <v>5</v>
      </c>
      <c r="AM5" s="72">
        <v>5</v>
      </c>
      <c r="AN5" s="72">
        <v>5</v>
      </c>
      <c r="AO5" s="72">
        <v>5</v>
      </c>
      <c r="AP5" s="72">
        <v>5</v>
      </c>
      <c r="AQ5" s="72">
        <v>5</v>
      </c>
      <c r="AR5" s="72">
        <v>5</v>
      </c>
      <c r="AS5" s="72">
        <v>5</v>
      </c>
      <c r="AT5" s="72">
        <v>5</v>
      </c>
      <c r="AU5" s="72">
        <v>5</v>
      </c>
      <c r="AV5" s="72">
        <v>5</v>
      </c>
      <c r="AW5" s="72">
        <v>5</v>
      </c>
      <c r="AX5" s="72">
        <v>5</v>
      </c>
      <c r="AY5" s="72">
        <v>5</v>
      </c>
      <c r="AZ5" s="72">
        <v>5</v>
      </c>
      <c r="BA5" s="72">
        <v>5</v>
      </c>
      <c r="BB5" s="72">
        <v>5</v>
      </c>
      <c r="BC5" s="72">
        <v>5</v>
      </c>
      <c r="BD5" s="72">
        <v>5</v>
      </c>
      <c r="BE5" s="72">
        <v>5</v>
      </c>
      <c r="BF5" s="72">
        <v>5</v>
      </c>
      <c r="BG5" s="72">
        <v>5</v>
      </c>
      <c r="BH5" s="72">
        <v>5</v>
      </c>
      <c r="BI5" s="72">
        <v>5</v>
      </c>
      <c r="BJ5" s="72">
        <v>5</v>
      </c>
      <c r="BK5" s="72">
        <v>5</v>
      </c>
      <c r="BL5" s="72">
        <v>5</v>
      </c>
      <c r="BM5" s="72">
        <v>5</v>
      </c>
      <c r="BN5" s="72">
        <v>5</v>
      </c>
      <c r="BO5" s="72">
        <v>5</v>
      </c>
      <c r="BP5" s="72">
        <v>5</v>
      </c>
      <c r="BQ5" s="72">
        <v>5</v>
      </c>
      <c r="BR5" s="72">
        <v>5</v>
      </c>
      <c r="BS5" s="72">
        <v>5</v>
      </c>
      <c r="BT5" s="72">
        <v>5</v>
      </c>
      <c r="BU5" s="72">
        <v>5</v>
      </c>
      <c r="BV5" s="72">
        <v>5</v>
      </c>
      <c r="BW5" s="72">
        <v>5</v>
      </c>
      <c r="BX5" s="72">
        <v>5</v>
      </c>
      <c r="BY5" s="72">
        <v>5</v>
      </c>
      <c r="BZ5" s="72">
        <v>5</v>
      </c>
      <c r="CA5" s="72">
        <v>5</v>
      </c>
      <c r="CB5" s="72">
        <v>5</v>
      </c>
      <c r="CC5" s="72">
        <v>5</v>
      </c>
      <c r="CD5" s="72">
        <v>5</v>
      </c>
      <c r="CE5" s="72">
        <v>5</v>
      </c>
      <c r="CF5" s="72">
        <v>5</v>
      </c>
      <c r="CG5" s="72">
        <v>5</v>
      </c>
      <c r="CH5" s="72">
        <v>5</v>
      </c>
      <c r="CI5" s="72">
        <v>5</v>
      </c>
      <c r="CJ5" s="72">
        <v>5</v>
      </c>
      <c r="CK5" s="72">
        <v>5</v>
      </c>
      <c r="CL5" s="72">
        <v>5</v>
      </c>
      <c r="CM5" s="72"/>
      <c r="CN5" s="72"/>
      <c r="CO5" s="35"/>
      <c r="CP5" s="35"/>
      <c r="CQ5" s="35"/>
      <c r="CR5" s="35"/>
      <c r="CS5" s="35"/>
      <c r="CT5" s="35"/>
      <c r="CU5" s="35"/>
      <c r="CV5" s="35"/>
    </row>
    <row r="6" spans="2:100">
      <c r="B6" s="79" t="s">
        <v>70</v>
      </c>
      <c r="C6" s="80" t="s">
        <v>18</v>
      </c>
      <c r="D6" s="72">
        <v>1</v>
      </c>
      <c r="E6" s="72">
        <v>1</v>
      </c>
      <c r="F6" s="72">
        <v>1</v>
      </c>
      <c r="G6" s="72">
        <v>1</v>
      </c>
      <c r="H6" s="72">
        <v>1</v>
      </c>
      <c r="I6" s="72">
        <v>1</v>
      </c>
      <c r="J6" s="72">
        <v>1</v>
      </c>
      <c r="K6" s="72">
        <v>1</v>
      </c>
      <c r="L6" s="72">
        <v>1</v>
      </c>
      <c r="M6" s="72">
        <v>1</v>
      </c>
      <c r="N6" s="72">
        <v>1</v>
      </c>
      <c r="O6" s="72">
        <v>1</v>
      </c>
      <c r="P6" s="72">
        <v>1</v>
      </c>
      <c r="Q6" s="72">
        <v>1</v>
      </c>
      <c r="R6" s="72">
        <v>1</v>
      </c>
      <c r="S6" s="72">
        <v>1</v>
      </c>
      <c r="T6" s="72">
        <v>1</v>
      </c>
      <c r="U6" s="72">
        <v>1</v>
      </c>
      <c r="V6" s="72">
        <v>1</v>
      </c>
      <c r="W6" s="72">
        <v>1</v>
      </c>
      <c r="X6" s="72">
        <v>1</v>
      </c>
      <c r="Y6" s="72">
        <v>1</v>
      </c>
      <c r="Z6" s="72">
        <v>1</v>
      </c>
      <c r="AA6" s="72">
        <v>1</v>
      </c>
      <c r="AB6" s="72">
        <v>1</v>
      </c>
      <c r="AC6" s="72">
        <v>1</v>
      </c>
      <c r="AD6" s="72">
        <v>1</v>
      </c>
      <c r="AE6" s="72">
        <v>1</v>
      </c>
      <c r="AF6" s="72">
        <v>1</v>
      </c>
      <c r="AG6" s="72">
        <v>1</v>
      </c>
      <c r="AH6" s="72">
        <v>1</v>
      </c>
      <c r="AI6" s="72">
        <v>1</v>
      </c>
      <c r="AJ6" s="72">
        <v>1</v>
      </c>
      <c r="AK6" s="72">
        <v>1</v>
      </c>
      <c r="AL6" s="72">
        <v>1</v>
      </c>
      <c r="AM6" s="72">
        <v>1</v>
      </c>
      <c r="AN6" s="72">
        <v>1</v>
      </c>
      <c r="AO6" s="72">
        <v>1</v>
      </c>
      <c r="AP6" s="72">
        <v>1</v>
      </c>
      <c r="AQ6" s="72">
        <v>1</v>
      </c>
      <c r="AR6" s="72">
        <v>1</v>
      </c>
      <c r="AS6" s="72">
        <v>1</v>
      </c>
      <c r="AT6" s="72">
        <v>1</v>
      </c>
      <c r="AU6" s="72">
        <v>1</v>
      </c>
      <c r="AV6" s="72">
        <v>1</v>
      </c>
      <c r="AW6" s="72">
        <v>1</v>
      </c>
      <c r="AX6" s="72">
        <v>1</v>
      </c>
      <c r="AY6" s="72">
        <v>1</v>
      </c>
      <c r="AZ6" s="72">
        <v>1</v>
      </c>
      <c r="BA6" s="72">
        <v>1</v>
      </c>
      <c r="BB6" s="72">
        <v>1</v>
      </c>
      <c r="BC6" s="72">
        <v>1</v>
      </c>
      <c r="BD6" s="72">
        <v>1</v>
      </c>
      <c r="BE6" s="72">
        <v>1</v>
      </c>
      <c r="BF6" s="72">
        <v>1</v>
      </c>
      <c r="BG6" s="72">
        <v>1</v>
      </c>
      <c r="BH6" s="72">
        <v>1</v>
      </c>
      <c r="BI6" s="72">
        <v>1</v>
      </c>
      <c r="BJ6" s="72">
        <v>1</v>
      </c>
      <c r="BK6" s="72">
        <v>1</v>
      </c>
      <c r="BL6" s="72">
        <v>1</v>
      </c>
      <c r="BM6" s="72">
        <v>1</v>
      </c>
      <c r="BN6" s="72">
        <v>1</v>
      </c>
      <c r="BO6" s="72">
        <v>1</v>
      </c>
      <c r="BP6" s="72">
        <v>1</v>
      </c>
      <c r="BQ6" s="72">
        <v>1</v>
      </c>
      <c r="BR6" s="72">
        <v>1</v>
      </c>
      <c r="BS6" s="72">
        <v>1</v>
      </c>
      <c r="BT6" s="72">
        <v>1</v>
      </c>
      <c r="BU6" s="72">
        <v>1</v>
      </c>
      <c r="BV6" s="72">
        <v>1</v>
      </c>
      <c r="BW6" s="72">
        <v>1</v>
      </c>
      <c r="BX6" s="72">
        <v>1</v>
      </c>
      <c r="BY6" s="72">
        <v>1</v>
      </c>
      <c r="BZ6" s="72">
        <v>1</v>
      </c>
      <c r="CA6" s="72">
        <v>1</v>
      </c>
      <c r="CB6" s="72">
        <v>1</v>
      </c>
      <c r="CC6" s="72">
        <v>1</v>
      </c>
      <c r="CD6" s="72">
        <v>1</v>
      </c>
      <c r="CE6" s="72">
        <v>1</v>
      </c>
      <c r="CF6" s="72">
        <v>1</v>
      </c>
      <c r="CG6" s="72">
        <v>1</v>
      </c>
      <c r="CH6" s="72">
        <v>1</v>
      </c>
      <c r="CI6" s="72">
        <v>1</v>
      </c>
      <c r="CJ6" s="72">
        <v>1</v>
      </c>
      <c r="CK6" s="72">
        <v>1</v>
      </c>
      <c r="CL6" s="72">
        <v>1</v>
      </c>
      <c r="CM6" s="72"/>
      <c r="CN6" s="72"/>
      <c r="CO6" s="35"/>
      <c r="CP6" s="35"/>
      <c r="CQ6" s="35"/>
      <c r="CR6" s="35"/>
      <c r="CS6" s="35"/>
      <c r="CT6" s="35"/>
      <c r="CU6" s="35"/>
      <c r="CV6" s="35"/>
    </row>
    <row r="7" spans="2:100">
      <c r="B7" s="79"/>
      <c r="C7" s="80" t="s">
        <v>19</v>
      </c>
      <c r="D7" s="72">
        <v>2</v>
      </c>
      <c r="E7" s="72">
        <v>2</v>
      </c>
      <c r="F7" s="72">
        <v>2</v>
      </c>
      <c r="G7" s="72">
        <v>2</v>
      </c>
      <c r="H7" s="72">
        <v>2</v>
      </c>
      <c r="I7" s="72">
        <v>2</v>
      </c>
      <c r="J7" s="72">
        <v>2</v>
      </c>
      <c r="K7" s="72">
        <v>2</v>
      </c>
      <c r="L7" s="72">
        <v>2</v>
      </c>
      <c r="M7" s="72">
        <v>2</v>
      </c>
      <c r="N7" s="72">
        <v>2</v>
      </c>
      <c r="O7" s="72">
        <v>2</v>
      </c>
      <c r="P7" s="72">
        <v>2</v>
      </c>
      <c r="Q7" s="72">
        <v>2</v>
      </c>
      <c r="R7" s="72">
        <v>2</v>
      </c>
      <c r="S7" s="72">
        <v>2</v>
      </c>
      <c r="T7" s="72">
        <v>2</v>
      </c>
      <c r="U7" s="72">
        <v>2</v>
      </c>
      <c r="V7" s="72">
        <v>2</v>
      </c>
      <c r="W7" s="72">
        <v>2</v>
      </c>
      <c r="X7" s="72">
        <v>2</v>
      </c>
      <c r="Y7" s="72">
        <v>2</v>
      </c>
      <c r="Z7" s="72">
        <v>2</v>
      </c>
      <c r="AA7" s="72">
        <v>2</v>
      </c>
      <c r="AB7" s="72">
        <v>2</v>
      </c>
      <c r="AC7" s="72">
        <v>2</v>
      </c>
      <c r="AD7" s="72">
        <v>2</v>
      </c>
      <c r="AE7" s="72">
        <v>2</v>
      </c>
      <c r="AF7" s="72">
        <v>2</v>
      </c>
      <c r="AG7" s="72">
        <v>2</v>
      </c>
      <c r="AH7" s="72">
        <v>2</v>
      </c>
      <c r="AI7" s="72">
        <v>2</v>
      </c>
      <c r="AJ7" s="72">
        <v>2</v>
      </c>
      <c r="AK7" s="72">
        <v>2</v>
      </c>
      <c r="AL7" s="72">
        <v>2</v>
      </c>
      <c r="AM7" s="72">
        <v>2</v>
      </c>
      <c r="AN7" s="72">
        <v>2</v>
      </c>
      <c r="AO7" s="72">
        <v>2</v>
      </c>
      <c r="AP7" s="72">
        <v>2</v>
      </c>
      <c r="AQ7" s="72">
        <v>2</v>
      </c>
      <c r="AR7" s="72">
        <v>2</v>
      </c>
      <c r="AS7" s="72">
        <v>2</v>
      </c>
      <c r="AT7" s="72">
        <v>2</v>
      </c>
      <c r="AU7" s="72">
        <v>2</v>
      </c>
      <c r="AV7" s="72">
        <v>2</v>
      </c>
      <c r="AW7" s="72">
        <v>2</v>
      </c>
      <c r="AX7" s="72">
        <v>2</v>
      </c>
      <c r="AY7" s="72">
        <v>2</v>
      </c>
      <c r="AZ7" s="72">
        <v>2</v>
      </c>
      <c r="BA7" s="72">
        <v>2</v>
      </c>
      <c r="BB7" s="72">
        <v>2</v>
      </c>
      <c r="BC7" s="72">
        <v>2</v>
      </c>
      <c r="BD7" s="72">
        <v>2</v>
      </c>
      <c r="BE7" s="72">
        <v>2</v>
      </c>
      <c r="BF7" s="72">
        <v>2</v>
      </c>
      <c r="BG7" s="72">
        <v>2</v>
      </c>
      <c r="BH7" s="72">
        <v>2</v>
      </c>
      <c r="BI7" s="72">
        <v>2</v>
      </c>
      <c r="BJ7" s="72">
        <v>2</v>
      </c>
      <c r="BK7" s="72">
        <v>2</v>
      </c>
      <c r="BL7" s="72">
        <v>2</v>
      </c>
      <c r="BM7" s="72">
        <v>2</v>
      </c>
      <c r="BN7" s="72">
        <v>2</v>
      </c>
      <c r="BO7" s="72">
        <v>2</v>
      </c>
      <c r="BP7" s="72">
        <v>2</v>
      </c>
      <c r="BQ7" s="72">
        <v>2</v>
      </c>
      <c r="BR7" s="72">
        <v>2</v>
      </c>
      <c r="BS7" s="72">
        <v>2</v>
      </c>
      <c r="BT7" s="72">
        <v>2</v>
      </c>
      <c r="BU7" s="72">
        <v>2</v>
      </c>
      <c r="BV7" s="72">
        <v>2</v>
      </c>
      <c r="BW7" s="72">
        <v>2</v>
      </c>
      <c r="BX7" s="72">
        <v>2</v>
      </c>
      <c r="BY7" s="72">
        <v>2</v>
      </c>
      <c r="BZ7" s="72">
        <v>2</v>
      </c>
      <c r="CA7" s="72">
        <v>2</v>
      </c>
      <c r="CB7" s="72">
        <v>2</v>
      </c>
      <c r="CC7" s="72">
        <v>2</v>
      </c>
      <c r="CD7" s="72">
        <v>2</v>
      </c>
      <c r="CE7" s="72">
        <v>2</v>
      </c>
      <c r="CF7" s="72">
        <v>2</v>
      </c>
      <c r="CG7" s="72">
        <v>2</v>
      </c>
      <c r="CH7" s="72">
        <v>2</v>
      </c>
      <c r="CI7" s="72">
        <v>2</v>
      </c>
      <c r="CJ7" s="72">
        <v>2</v>
      </c>
      <c r="CK7" s="72">
        <v>2</v>
      </c>
      <c r="CL7" s="72">
        <v>2</v>
      </c>
      <c r="CM7" s="72"/>
      <c r="CN7" s="72"/>
      <c r="CO7" s="35"/>
      <c r="CP7" s="35"/>
      <c r="CQ7" s="35"/>
      <c r="CR7" s="35"/>
      <c r="CS7" s="35"/>
      <c r="CT7" s="35"/>
      <c r="CU7" s="35"/>
      <c r="CV7" s="35"/>
    </row>
    <row r="8" spans="2:100">
      <c r="B8" s="79"/>
      <c r="C8" s="80" t="s">
        <v>20</v>
      </c>
      <c r="D8" s="72">
        <v>2.5</v>
      </c>
      <c r="E8" s="72">
        <v>2.5</v>
      </c>
      <c r="F8" s="72">
        <v>2.5</v>
      </c>
      <c r="G8" s="72">
        <v>2.5</v>
      </c>
      <c r="H8" s="72">
        <v>2.5</v>
      </c>
      <c r="I8" s="72">
        <v>2.5</v>
      </c>
      <c r="J8" s="72">
        <v>2.5</v>
      </c>
      <c r="K8" s="72">
        <v>2.5</v>
      </c>
      <c r="L8" s="72">
        <v>2.5</v>
      </c>
      <c r="M8" s="72">
        <v>2.5</v>
      </c>
      <c r="N8" s="72">
        <v>2.5</v>
      </c>
      <c r="O8" s="72">
        <v>2.5</v>
      </c>
      <c r="P8" s="72">
        <v>2.5</v>
      </c>
      <c r="Q8" s="72">
        <v>2.5</v>
      </c>
      <c r="R8" s="72">
        <v>2.5</v>
      </c>
      <c r="S8" s="72">
        <v>2.5</v>
      </c>
      <c r="T8" s="72">
        <v>2.5</v>
      </c>
      <c r="U8" s="72">
        <v>2.5</v>
      </c>
      <c r="V8" s="72">
        <v>2.5</v>
      </c>
      <c r="W8" s="72">
        <v>2.5</v>
      </c>
      <c r="X8" s="72">
        <v>2.5</v>
      </c>
      <c r="Y8" s="72">
        <v>2.5</v>
      </c>
      <c r="Z8" s="72">
        <v>2.5</v>
      </c>
      <c r="AA8" s="72">
        <v>2.5</v>
      </c>
      <c r="AB8" s="72">
        <v>2.5</v>
      </c>
      <c r="AC8" s="72">
        <v>2.5</v>
      </c>
      <c r="AD8" s="72">
        <v>2.5</v>
      </c>
      <c r="AE8" s="72">
        <v>2.5</v>
      </c>
      <c r="AF8" s="72">
        <v>2.5</v>
      </c>
      <c r="AG8" s="72">
        <v>2.5</v>
      </c>
      <c r="AH8" s="72">
        <v>2.5</v>
      </c>
      <c r="AI8" s="72">
        <v>2.5</v>
      </c>
      <c r="AJ8" s="72">
        <v>2.5</v>
      </c>
      <c r="AK8" s="72">
        <v>2.5</v>
      </c>
      <c r="AL8" s="72">
        <v>2.5</v>
      </c>
      <c r="AM8" s="72">
        <v>2.5</v>
      </c>
      <c r="AN8" s="72">
        <v>2.5</v>
      </c>
      <c r="AO8" s="72">
        <v>2.5</v>
      </c>
      <c r="AP8" s="72">
        <v>2.5</v>
      </c>
      <c r="AQ8" s="72">
        <v>2.5</v>
      </c>
      <c r="AR8" s="72">
        <v>2.5</v>
      </c>
      <c r="AS8" s="72">
        <v>2.5</v>
      </c>
      <c r="AT8" s="72">
        <v>2.5</v>
      </c>
      <c r="AU8" s="72">
        <v>2.5</v>
      </c>
      <c r="AV8" s="72">
        <v>2.5</v>
      </c>
      <c r="AW8" s="72">
        <v>2.5</v>
      </c>
      <c r="AX8" s="72">
        <v>2.5</v>
      </c>
      <c r="AY8" s="72">
        <v>2.5</v>
      </c>
      <c r="AZ8" s="72">
        <v>2.5</v>
      </c>
      <c r="BA8" s="72">
        <v>2.5</v>
      </c>
      <c r="BB8" s="72">
        <v>2.5</v>
      </c>
      <c r="BC8" s="72">
        <v>2.5</v>
      </c>
      <c r="BD8" s="72">
        <v>2.5</v>
      </c>
      <c r="BE8" s="72">
        <v>2.5</v>
      </c>
      <c r="BF8" s="72">
        <v>2.5</v>
      </c>
      <c r="BG8" s="72">
        <v>2.5</v>
      </c>
      <c r="BH8" s="72">
        <v>2.5</v>
      </c>
      <c r="BI8" s="72">
        <v>2.5</v>
      </c>
      <c r="BJ8" s="72">
        <v>2.5</v>
      </c>
      <c r="BK8" s="72">
        <v>2.5</v>
      </c>
      <c r="BL8" s="72">
        <v>2.5</v>
      </c>
      <c r="BM8" s="72">
        <v>2.5</v>
      </c>
      <c r="BN8" s="72">
        <v>2.5</v>
      </c>
      <c r="BO8" s="72">
        <v>2.5</v>
      </c>
      <c r="BP8" s="72">
        <v>2.5</v>
      </c>
      <c r="BQ8" s="72">
        <v>2.5</v>
      </c>
      <c r="BR8" s="72">
        <v>2.5</v>
      </c>
      <c r="BS8" s="72">
        <v>2.5</v>
      </c>
      <c r="BT8" s="72">
        <v>2.5</v>
      </c>
      <c r="BU8" s="72">
        <v>2.5</v>
      </c>
      <c r="BV8" s="72">
        <v>2.5</v>
      </c>
      <c r="BW8" s="72">
        <v>2.5</v>
      </c>
      <c r="BX8" s="72">
        <v>2.5</v>
      </c>
      <c r="BY8" s="72">
        <v>2.5</v>
      </c>
      <c r="BZ8" s="72">
        <v>2.5</v>
      </c>
      <c r="CA8" s="72">
        <v>2.5</v>
      </c>
      <c r="CB8" s="72">
        <v>2.5</v>
      </c>
      <c r="CC8" s="72">
        <v>2.5</v>
      </c>
      <c r="CD8" s="72">
        <v>2.5</v>
      </c>
      <c r="CE8" s="72">
        <v>2.5</v>
      </c>
      <c r="CF8" s="72">
        <v>2.5</v>
      </c>
      <c r="CG8" s="72">
        <v>2.5</v>
      </c>
      <c r="CH8" s="72">
        <v>2.5</v>
      </c>
      <c r="CI8" s="72">
        <v>2.5</v>
      </c>
      <c r="CJ8" s="72">
        <v>2.5</v>
      </c>
      <c r="CK8" s="72">
        <v>2.5</v>
      </c>
      <c r="CL8" s="72">
        <v>2.5</v>
      </c>
      <c r="CM8" s="72"/>
      <c r="CN8" s="72"/>
      <c r="CO8" s="35"/>
      <c r="CP8" s="35"/>
      <c r="CQ8" s="35"/>
      <c r="CR8" s="35"/>
      <c r="CS8" s="35"/>
      <c r="CT8" s="35"/>
      <c r="CU8" s="35"/>
      <c r="CV8" s="35"/>
    </row>
    <row r="9" spans="2:100">
      <c r="B9" s="79"/>
      <c r="C9" s="80" t="s">
        <v>21</v>
      </c>
      <c r="D9" s="72">
        <v>0.5</v>
      </c>
      <c r="E9" s="72">
        <v>0.5</v>
      </c>
      <c r="F9" s="72">
        <v>0.5</v>
      </c>
      <c r="G9" s="72">
        <v>0.5</v>
      </c>
      <c r="H9" s="72">
        <v>0.5</v>
      </c>
      <c r="I9" s="72">
        <v>0.5</v>
      </c>
      <c r="J9" s="72">
        <v>0.5</v>
      </c>
      <c r="K9" s="72">
        <v>0.5</v>
      </c>
      <c r="L9" s="72">
        <v>0.5</v>
      </c>
      <c r="M9" s="72">
        <v>0.5</v>
      </c>
      <c r="N9" s="72">
        <v>0.5</v>
      </c>
      <c r="O9" s="72">
        <v>0.5</v>
      </c>
      <c r="P9" s="72">
        <v>0.5</v>
      </c>
      <c r="Q9" s="72">
        <v>0.5</v>
      </c>
      <c r="R9" s="72">
        <v>0.5</v>
      </c>
      <c r="S9" s="72">
        <v>0.5</v>
      </c>
      <c r="T9" s="72">
        <v>0.5</v>
      </c>
      <c r="U9" s="72">
        <v>0.5</v>
      </c>
      <c r="V9" s="72">
        <v>0.5</v>
      </c>
      <c r="W9" s="72">
        <v>0.5</v>
      </c>
      <c r="X9" s="72">
        <v>0.5</v>
      </c>
      <c r="Y9" s="72">
        <v>0.5</v>
      </c>
      <c r="Z9" s="72">
        <v>0.5</v>
      </c>
      <c r="AA9" s="72">
        <v>0.5</v>
      </c>
      <c r="AB9" s="72">
        <v>0.5</v>
      </c>
      <c r="AC9" s="72">
        <v>0.5</v>
      </c>
      <c r="AD9" s="72">
        <v>0.5</v>
      </c>
      <c r="AE9" s="72">
        <v>0.5</v>
      </c>
      <c r="AF9" s="72">
        <v>0.5</v>
      </c>
      <c r="AG9" s="72">
        <v>0.5</v>
      </c>
      <c r="AH9" s="72">
        <v>0.5</v>
      </c>
      <c r="AI9" s="72">
        <v>0.5</v>
      </c>
      <c r="AJ9" s="72">
        <v>0.5</v>
      </c>
      <c r="AK9" s="72">
        <v>0.5</v>
      </c>
      <c r="AL9" s="72">
        <v>0.5</v>
      </c>
      <c r="AM9" s="72">
        <v>0.5</v>
      </c>
      <c r="AN9" s="72">
        <v>0.5</v>
      </c>
      <c r="AO9" s="72">
        <v>0.5</v>
      </c>
      <c r="AP9" s="72">
        <v>0.5</v>
      </c>
      <c r="AQ9" s="72">
        <v>0.5</v>
      </c>
      <c r="AR9" s="72">
        <v>0.5</v>
      </c>
      <c r="AS9" s="72">
        <v>0.5</v>
      </c>
      <c r="AT9" s="72">
        <v>0.5</v>
      </c>
      <c r="AU9" s="72">
        <v>0.5</v>
      </c>
      <c r="AV9" s="72">
        <v>0.5</v>
      </c>
      <c r="AW9" s="72">
        <v>0.5</v>
      </c>
      <c r="AX9" s="72">
        <v>0.5</v>
      </c>
      <c r="AY9" s="72">
        <v>0.5</v>
      </c>
      <c r="AZ9" s="72">
        <v>0.5</v>
      </c>
      <c r="BA9" s="72">
        <v>0.5</v>
      </c>
      <c r="BB9" s="72">
        <v>0.5</v>
      </c>
      <c r="BC9" s="72">
        <v>0.5</v>
      </c>
      <c r="BD9" s="72">
        <v>0.5</v>
      </c>
      <c r="BE9" s="72">
        <v>0.5</v>
      </c>
      <c r="BF9" s="72">
        <v>0.5</v>
      </c>
      <c r="BG9" s="72">
        <v>0.5</v>
      </c>
      <c r="BH9" s="72">
        <v>0.5</v>
      </c>
      <c r="BI9" s="72">
        <v>0.5</v>
      </c>
      <c r="BJ9" s="72">
        <v>0.5</v>
      </c>
      <c r="BK9" s="72">
        <v>0.5</v>
      </c>
      <c r="BL9" s="72">
        <v>0.5</v>
      </c>
      <c r="BM9" s="72">
        <v>0.5</v>
      </c>
      <c r="BN9" s="72">
        <v>0.5</v>
      </c>
      <c r="BO9" s="72">
        <v>0.5</v>
      </c>
      <c r="BP9" s="72">
        <v>0.5</v>
      </c>
      <c r="BQ9" s="72">
        <v>0.5</v>
      </c>
      <c r="BR9" s="72">
        <v>0.5</v>
      </c>
      <c r="BS9" s="72">
        <v>0.5</v>
      </c>
      <c r="BT9" s="72">
        <v>0.5</v>
      </c>
      <c r="BU9" s="72">
        <v>0.5</v>
      </c>
      <c r="BV9" s="72">
        <v>0.5</v>
      </c>
      <c r="BW9" s="72">
        <v>0.5</v>
      </c>
      <c r="BX9" s="72">
        <v>0.5</v>
      </c>
      <c r="BY9" s="72">
        <v>0.5</v>
      </c>
      <c r="BZ9" s="72">
        <v>0.5</v>
      </c>
      <c r="CA9" s="72">
        <v>0.5</v>
      </c>
      <c r="CB9" s="72">
        <v>0.5</v>
      </c>
      <c r="CC9" s="72">
        <v>0.5</v>
      </c>
      <c r="CD9" s="72">
        <v>0.5</v>
      </c>
      <c r="CE9" s="72">
        <v>0.5</v>
      </c>
      <c r="CF9" s="72">
        <v>0.5</v>
      </c>
      <c r="CG9" s="72">
        <v>0.5</v>
      </c>
      <c r="CH9" s="72">
        <v>0.5</v>
      </c>
      <c r="CI9" s="72">
        <v>0.5</v>
      </c>
      <c r="CJ9" s="72">
        <v>0.5</v>
      </c>
      <c r="CK9" s="72">
        <v>0.5</v>
      </c>
      <c r="CL9" s="72">
        <v>0.5</v>
      </c>
      <c r="CM9" s="72"/>
      <c r="CN9" s="72"/>
      <c r="CO9" s="35"/>
      <c r="CP9" s="35"/>
      <c r="CQ9" s="35"/>
      <c r="CR9" s="35"/>
      <c r="CS9" s="35"/>
      <c r="CT9" s="35"/>
      <c r="CU9" s="35"/>
      <c r="CV9" s="35"/>
    </row>
    <row r="10" spans="2:100">
      <c r="B10" s="79"/>
      <c r="C10" s="80" t="s">
        <v>22</v>
      </c>
      <c r="D10" s="72">
        <v>4</v>
      </c>
      <c r="E10" s="72">
        <v>4</v>
      </c>
      <c r="F10" s="72">
        <v>4</v>
      </c>
      <c r="G10" s="72">
        <v>4</v>
      </c>
      <c r="H10" s="72">
        <v>4</v>
      </c>
      <c r="I10" s="72">
        <v>4</v>
      </c>
      <c r="J10" s="72">
        <v>4</v>
      </c>
      <c r="K10" s="72">
        <v>4</v>
      </c>
      <c r="L10" s="72">
        <v>4</v>
      </c>
      <c r="M10" s="72">
        <v>4</v>
      </c>
      <c r="N10" s="72">
        <v>4</v>
      </c>
      <c r="O10" s="72">
        <v>4</v>
      </c>
      <c r="P10" s="72">
        <v>4</v>
      </c>
      <c r="Q10" s="72">
        <v>4</v>
      </c>
      <c r="R10" s="72">
        <v>4</v>
      </c>
      <c r="S10" s="72">
        <v>4</v>
      </c>
      <c r="T10" s="72">
        <v>4</v>
      </c>
      <c r="U10" s="72">
        <v>4</v>
      </c>
      <c r="V10" s="72">
        <v>4</v>
      </c>
      <c r="W10" s="72">
        <v>4</v>
      </c>
      <c r="X10" s="72">
        <v>4</v>
      </c>
      <c r="Y10" s="72">
        <v>4</v>
      </c>
      <c r="Z10" s="72">
        <v>4</v>
      </c>
      <c r="AA10" s="72">
        <v>4</v>
      </c>
      <c r="AB10" s="72">
        <v>4</v>
      </c>
      <c r="AC10" s="72">
        <v>4</v>
      </c>
      <c r="AD10" s="72">
        <v>4</v>
      </c>
      <c r="AE10" s="72">
        <v>4</v>
      </c>
      <c r="AF10" s="72">
        <v>4</v>
      </c>
      <c r="AG10" s="72">
        <v>4</v>
      </c>
      <c r="AH10" s="72">
        <v>4</v>
      </c>
      <c r="AI10" s="72">
        <v>4</v>
      </c>
      <c r="AJ10" s="72">
        <v>4</v>
      </c>
      <c r="AK10" s="72">
        <v>4</v>
      </c>
      <c r="AL10" s="72">
        <v>4</v>
      </c>
      <c r="AM10" s="72">
        <v>4</v>
      </c>
      <c r="AN10" s="72">
        <v>4</v>
      </c>
      <c r="AO10" s="72">
        <v>4</v>
      </c>
      <c r="AP10" s="72">
        <v>4</v>
      </c>
      <c r="AQ10" s="72">
        <v>4</v>
      </c>
      <c r="AR10" s="72">
        <v>4</v>
      </c>
      <c r="AS10" s="72">
        <v>4</v>
      </c>
      <c r="AT10" s="72">
        <v>4</v>
      </c>
      <c r="AU10" s="72">
        <v>4</v>
      </c>
      <c r="AV10" s="72">
        <v>4</v>
      </c>
      <c r="AW10" s="72">
        <v>4</v>
      </c>
      <c r="AX10" s="72">
        <v>4</v>
      </c>
      <c r="AY10" s="72">
        <v>4</v>
      </c>
      <c r="AZ10" s="72">
        <v>4</v>
      </c>
      <c r="BA10" s="72">
        <v>4</v>
      </c>
      <c r="BB10" s="72">
        <v>4</v>
      </c>
      <c r="BC10" s="72">
        <v>4</v>
      </c>
      <c r="BD10" s="72">
        <v>4</v>
      </c>
      <c r="BE10" s="72">
        <v>4</v>
      </c>
      <c r="BF10" s="72">
        <v>4</v>
      </c>
      <c r="BG10" s="72">
        <v>4</v>
      </c>
      <c r="BH10" s="72">
        <v>4</v>
      </c>
      <c r="BI10" s="72">
        <v>4</v>
      </c>
      <c r="BJ10" s="72">
        <v>4</v>
      </c>
      <c r="BK10" s="72">
        <v>4</v>
      </c>
      <c r="BL10" s="72">
        <v>4</v>
      </c>
      <c r="BM10" s="72">
        <v>4</v>
      </c>
      <c r="BN10" s="72">
        <v>4</v>
      </c>
      <c r="BO10" s="72">
        <v>4</v>
      </c>
      <c r="BP10" s="72">
        <v>4</v>
      </c>
      <c r="BQ10" s="72">
        <v>4</v>
      </c>
      <c r="BR10" s="72">
        <v>4</v>
      </c>
      <c r="BS10" s="72">
        <v>4</v>
      </c>
      <c r="BT10" s="72">
        <v>4</v>
      </c>
      <c r="BU10" s="72">
        <v>4</v>
      </c>
      <c r="BV10" s="72">
        <v>4</v>
      </c>
      <c r="BW10" s="72">
        <v>4</v>
      </c>
      <c r="BX10" s="72">
        <v>4</v>
      </c>
      <c r="BY10" s="72">
        <v>4</v>
      </c>
      <c r="BZ10" s="72">
        <v>4</v>
      </c>
      <c r="CA10" s="72">
        <v>4</v>
      </c>
      <c r="CB10" s="72">
        <v>4</v>
      </c>
      <c r="CC10" s="72">
        <v>4</v>
      </c>
      <c r="CD10" s="72">
        <v>4</v>
      </c>
      <c r="CE10" s="72">
        <v>4</v>
      </c>
      <c r="CF10" s="72">
        <v>4</v>
      </c>
      <c r="CG10" s="72">
        <v>4</v>
      </c>
      <c r="CH10" s="72">
        <v>4</v>
      </c>
      <c r="CI10" s="72">
        <v>4</v>
      </c>
      <c r="CJ10" s="72">
        <v>4</v>
      </c>
      <c r="CK10" s="72">
        <v>4</v>
      </c>
      <c r="CL10" s="72">
        <v>4</v>
      </c>
      <c r="CM10" s="72"/>
      <c r="CN10" s="72"/>
      <c r="CO10" s="35"/>
      <c r="CP10" s="35"/>
      <c r="CQ10" s="35"/>
      <c r="CR10" s="35"/>
      <c r="CS10" s="35"/>
      <c r="CT10" s="35"/>
      <c r="CU10" s="35"/>
      <c r="CV10" s="35"/>
    </row>
    <row r="11" spans="2:100">
      <c r="B11" s="81"/>
      <c r="C11" s="31" t="s">
        <v>67</v>
      </c>
      <c r="D11" s="72">
        <v>6</v>
      </c>
      <c r="E11" s="72">
        <v>6</v>
      </c>
      <c r="F11" s="72">
        <v>6</v>
      </c>
      <c r="G11" s="72">
        <v>6</v>
      </c>
      <c r="H11" s="72">
        <v>6</v>
      </c>
      <c r="I11" s="72">
        <v>6</v>
      </c>
      <c r="J11" s="72">
        <v>6</v>
      </c>
      <c r="K11" s="72">
        <v>6</v>
      </c>
      <c r="L11" s="72">
        <v>6</v>
      </c>
      <c r="M11" s="72">
        <v>6</v>
      </c>
      <c r="N11" s="72">
        <v>6</v>
      </c>
      <c r="O11" s="72">
        <v>6</v>
      </c>
      <c r="P11" s="72">
        <v>6</v>
      </c>
      <c r="Q11" s="72">
        <v>6</v>
      </c>
      <c r="R11" s="72">
        <v>6</v>
      </c>
      <c r="S11" s="72">
        <v>6</v>
      </c>
      <c r="T11" s="72">
        <v>6</v>
      </c>
      <c r="U11" s="72">
        <v>6</v>
      </c>
      <c r="V11" s="72">
        <v>6</v>
      </c>
      <c r="W11" s="72">
        <v>6</v>
      </c>
      <c r="X11" s="72">
        <v>6</v>
      </c>
      <c r="Y11" s="72">
        <v>6</v>
      </c>
      <c r="Z11" s="72">
        <v>6</v>
      </c>
      <c r="AA11" s="72">
        <v>6</v>
      </c>
      <c r="AB11" s="72">
        <v>6</v>
      </c>
      <c r="AC11" s="72">
        <v>6</v>
      </c>
      <c r="AD11" s="72">
        <v>6</v>
      </c>
      <c r="AE11" s="72">
        <v>6</v>
      </c>
      <c r="AF11" s="72">
        <v>6</v>
      </c>
      <c r="AG11" s="72">
        <v>6</v>
      </c>
      <c r="AH11" s="72">
        <v>6</v>
      </c>
      <c r="AI11" s="72">
        <v>6</v>
      </c>
      <c r="AJ11" s="72">
        <v>6</v>
      </c>
      <c r="AK11" s="72">
        <v>6</v>
      </c>
      <c r="AL11" s="72">
        <v>6</v>
      </c>
      <c r="AM11" s="72">
        <v>6</v>
      </c>
      <c r="AN11" s="72">
        <v>6</v>
      </c>
      <c r="AO11" s="72">
        <v>6</v>
      </c>
      <c r="AP11" s="72">
        <v>6</v>
      </c>
      <c r="AQ11" s="72">
        <v>6</v>
      </c>
      <c r="AR11" s="72">
        <v>6</v>
      </c>
      <c r="AS11" s="72">
        <v>6</v>
      </c>
      <c r="AT11" s="72">
        <v>6</v>
      </c>
      <c r="AU11" s="72">
        <v>6</v>
      </c>
      <c r="AV11" s="72">
        <v>6</v>
      </c>
      <c r="AW11" s="72">
        <v>6</v>
      </c>
      <c r="AX11" s="72">
        <v>6</v>
      </c>
      <c r="AY11" s="72">
        <v>6</v>
      </c>
      <c r="AZ11" s="72">
        <v>6</v>
      </c>
      <c r="BA11" s="72">
        <v>6</v>
      </c>
      <c r="BB11" s="72">
        <v>6</v>
      </c>
      <c r="BC11" s="72">
        <v>6</v>
      </c>
      <c r="BD11" s="72">
        <v>6</v>
      </c>
      <c r="BE11" s="72">
        <v>6</v>
      </c>
      <c r="BF11" s="72">
        <v>6</v>
      </c>
      <c r="BG11" s="72">
        <v>6</v>
      </c>
      <c r="BH11" s="72">
        <v>6</v>
      </c>
      <c r="BI11" s="72">
        <v>6</v>
      </c>
      <c r="BJ11" s="72">
        <v>6</v>
      </c>
      <c r="BK11" s="72">
        <v>6</v>
      </c>
      <c r="BL11" s="72">
        <v>6</v>
      </c>
      <c r="BM11" s="72">
        <v>6</v>
      </c>
      <c r="BN11" s="72">
        <v>6</v>
      </c>
      <c r="BO11" s="72">
        <v>6</v>
      </c>
      <c r="BP11" s="72">
        <v>6</v>
      </c>
      <c r="BQ11" s="72">
        <v>6</v>
      </c>
      <c r="BR11" s="72">
        <v>6</v>
      </c>
      <c r="BS11" s="72">
        <v>6</v>
      </c>
      <c r="BT11" s="72">
        <v>6</v>
      </c>
      <c r="BU11" s="72">
        <v>6</v>
      </c>
      <c r="BV11" s="72">
        <v>6</v>
      </c>
      <c r="BW11" s="72">
        <v>6</v>
      </c>
      <c r="BX11" s="72">
        <v>6</v>
      </c>
      <c r="BY11" s="72">
        <v>6</v>
      </c>
      <c r="BZ11" s="72">
        <v>6</v>
      </c>
      <c r="CA11" s="72">
        <v>6</v>
      </c>
      <c r="CB11" s="72">
        <v>6</v>
      </c>
      <c r="CC11" s="72">
        <v>6</v>
      </c>
      <c r="CD11" s="72">
        <v>6</v>
      </c>
      <c r="CE11" s="72">
        <v>6</v>
      </c>
      <c r="CF11" s="72">
        <v>6</v>
      </c>
      <c r="CG11" s="72">
        <v>6</v>
      </c>
      <c r="CH11" s="72">
        <v>6</v>
      </c>
      <c r="CI11" s="72">
        <v>6</v>
      </c>
      <c r="CJ11" s="72">
        <v>6</v>
      </c>
      <c r="CK11" s="72">
        <v>6</v>
      </c>
      <c r="CL11" s="72">
        <v>6</v>
      </c>
      <c r="CM11" s="72"/>
      <c r="CN11" s="72"/>
      <c r="CO11" s="35"/>
      <c r="CP11" s="35"/>
      <c r="CQ11" s="35"/>
      <c r="CR11" s="35"/>
      <c r="CS11" s="35"/>
      <c r="CT11" s="35"/>
      <c r="CU11" s="35"/>
      <c r="CV11" s="35"/>
    </row>
    <row r="12" spans="2:100">
      <c r="B12" s="82"/>
    </row>
    <row r="13" spans="2:100">
      <c r="B13" s="82"/>
    </row>
    <row r="14" spans="2:100" ht="15" thickBot="1">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c r="B16" s="82"/>
      <c r="C16" s="92" t="s">
        <v>72</v>
      </c>
      <c r="D16" s="93">
        <f>IF(D6=0,0,D6-D5)</f>
        <v>-4</v>
      </c>
      <c r="E16" s="93">
        <f t="shared" ref="E16:BP20" si="3">IF(E6=0,0,E6-E5)</f>
        <v>-4</v>
      </c>
      <c r="F16" s="93">
        <f t="shared" si="3"/>
        <v>-4</v>
      </c>
      <c r="G16" s="93">
        <f t="shared" si="3"/>
        <v>-4</v>
      </c>
      <c r="H16" s="93">
        <f t="shared" si="3"/>
        <v>-4</v>
      </c>
      <c r="I16" s="93">
        <f t="shared" si="3"/>
        <v>-4</v>
      </c>
      <c r="J16" s="93">
        <f t="shared" si="3"/>
        <v>-4</v>
      </c>
      <c r="K16" s="93">
        <f t="shared" si="3"/>
        <v>-4</v>
      </c>
      <c r="L16" s="93">
        <f t="shared" si="3"/>
        <v>-4</v>
      </c>
      <c r="M16" s="93">
        <f t="shared" si="3"/>
        <v>-4</v>
      </c>
      <c r="N16" s="93">
        <f t="shared" si="3"/>
        <v>-4</v>
      </c>
      <c r="O16" s="93">
        <f t="shared" si="3"/>
        <v>-4</v>
      </c>
      <c r="P16" s="93">
        <f t="shared" si="3"/>
        <v>-4</v>
      </c>
      <c r="Q16" s="93">
        <f t="shared" si="3"/>
        <v>-4</v>
      </c>
      <c r="R16" s="93">
        <f t="shared" si="3"/>
        <v>-4</v>
      </c>
      <c r="S16" s="93">
        <f t="shared" si="3"/>
        <v>-4</v>
      </c>
      <c r="T16" s="93">
        <f t="shared" si="3"/>
        <v>-4</v>
      </c>
      <c r="U16" s="93">
        <f t="shared" si="3"/>
        <v>-4</v>
      </c>
      <c r="V16" s="93">
        <f t="shared" si="3"/>
        <v>-4</v>
      </c>
      <c r="W16" s="93">
        <f t="shared" si="3"/>
        <v>-4</v>
      </c>
      <c r="X16" s="93">
        <f t="shared" si="3"/>
        <v>-4</v>
      </c>
      <c r="Y16" s="93">
        <f t="shared" si="3"/>
        <v>-4</v>
      </c>
      <c r="Z16" s="93">
        <f t="shared" si="3"/>
        <v>-4</v>
      </c>
      <c r="AA16" s="93">
        <f t="shared" si="3"/>
        <v>-4</v>
      </c>
      <c r="AB16" s="93">
        <f t="shared" si="3"/>
        <v>-4</v>
      </c>
      <c r="AC16" s="93">
        <f t="shared" si="3"/>
        <v>-4</v>
      </c>
      <c r="AD16" s="93">
        <f t="shared" si="3"/>
        <v>-4</v>
      </c>
      <c r="AE16" s="93">
        <f t="shared" si="3"/>
        <v>-4</v>
      </c>
      <c r="AF16" s="93">
        <f t="shared" si="3"/>
        <v>-4</v>
      </c>
      <c r="AG16" s="93">
        <f t="shared" si="3"/>
        <v>-4</v>
      </c>
      <c r="AH16" s="93">
        <f t="shared" si="3"/>
        <v>-4</v>
      </c>
      <c r="AI16" s="93">
        <f t="shared" si="3"/>
        <v>-4</v>
      </c>
      <c r="AJ16" s="93">
        <f t="shared" si="3"/>
        <v>-4</v>
      </c>
      <c r="AK16" s="93">
        <f t="shared" si="3"/>
        <v>-4</v>
      </c>
      <c r="AL16" s="93">
        <f t="shared" si="3"/>
        <v>-4</v>
      </c>
      <c r="AM16" s="93">
        <f t="shared" si="3"/>
        <v>-4</v>
      </c>
      <c r="AN16" s="93">
        <f t="shared" si="3"/>
        <v>-4</v>
      </c>
      <c r="AO16" s="93">
        <f t="shared" si="3"/>
        <v>-4</v>
      </c>
      <c r="AP16" s="93">
        <f t="shared" si="3"/>
        <v>-4</v>
      </c>
      <c r="AQ16" s="93">
        <f t="shared" si="3"/>
        <v>-4</v>
      </c>
      <c r="AR16" s="93">
        <f t="shared" si="3"/>
        <v>-4</v>
      </c>
      <c r="AS16" s="93">
        <f t="shared" si="3"/>
        <v>-4</v>
      </c>
      <c r="AT16" s="93">
        <f t="shared" si="3"/>
        <v>-4</v>
      </c>
      <c r="AU16" s="93">
        <f t="shared" si="3"/>
        <v>-4</v>
      </c>
      <c r="AV16" s="93">
        <f t="shared" si="3"/>
        <v>-4</v>
      </c>
      <c r="AW16" s="93">
        <f t="shared" si="3"/>
        <v>-4</v>
      </c>
      <c r="AX16" s="93">
        <f t="shared" si="3"/>
        <v>-4</v>
      </c>
      <c r="AY16" s="93">
        <f t="shared" si="3"/>
        <v>-4</v>
      </c>
      <c r="AZ16" s="93">
        <f t="shared" si="3"/>
        <v>-4</v>
      </c>
      <c r="BA16" s="93">
        <f t="shared" si="3"/>
        <v>-4</v>
      </c>
      <c r="BB16" s="93">
        <f t="shared" si="3"/>
        <v>-4</v>
      </c>
      <c r="BC16" s="93">
        <f t="shared" si="3"/>
        <v>-4</v>
      </c>
      <c r="BD16" s="93">
        <f t="shared" si="3"/>
        <v>-4</v>
      </c>
      <c r="BE16" s="93">
        <f t="shared" si="3"/>
        <v>-4</v>
      </c>
      <c r="BF16" s="93">
        <f t="shared" si="3"/>
        <v>-4</v>
      </c>
      <c r="BG16" s="93">
        <f t="shared" si="3"/>
        <v>-4</v>
      </c>
      <c r="BH16" s="93">
        <f t="shared" si="3"/>
        <v>-4</v>
      </c>
      <c r="BI16" s="93">
        <f t="shared" si="3"/>
        <v>-4</v>
      </c>
      <c r="BJ16" s="93">
        <f t="shared" si="3"/>
        <v>-4</v>
      </c>
      <c r="BK16" s="93">
        <f t="shared" si="3"/>
        <v>-4</v>
      </c>
      <c r="BL16" s="93">
        <f t="shared" si="3"/>
        <v>-4</v>
      </c>
      <c r="BM16" s="93">
        <f t="shared" si="3"/>
        <v>-4</v>
      </c>
      <c r="BN16" s="93">
        <f t="shared" si="3"/>
        <v>-4</v>
      </c>
      <c r="BO16" s="93">
        <f t="shared" si="3"/>
        <v>-4</v>
      </c>
      <c r="BP16" s="93">
        <f t="shared" si="3"/>
        <v>-4</v>
      </c>
      <c r="BQ16" s="93">
        <f t="shared" ref="BQ16:CU20" si="4">IF(BQ6=0,0,BQ6-BQ5)</f>
        <v>-4</v>
      </c>
      <c r="BR16" s="93">
        <f t="shared" si="4"/>
        <v>-4</v>
      </c>
      <c r="BS16" s="93">
        <f t="shared" si="4"/>
        <v>-4</v>
      </c>
      <c r="BT16" s="93">
        <f t="shared" si="4"/>
        <v>-4</v>
      </c>
      <c r="BU16" s="93">
        <f t="shared" si="4"/>
        <v>-4</v>
      </c>
      <c r="BV16" s="93">
        <f t="shared" si="4"/>
        <v>-4</v>
      </c>
      <c r="BW16" s="93">
        <f t="shared" si="4"/>
        <v>-4</v>
      </c>
      <c r="BX16" s="93">
        <f t="shared" si="4"/>
        <v>-4</v>
      </c>
      <c r="BY16" s="93">
        <f t="shared" si="4"/>
        <v>-4</v>
      </c>
      <c r="BZ16" s="93">
        <f t="shared" si="4"/>
        <v>-4</v>
      </c>
      <c r="CA16" s="93">
        <f t="shared" si="4"/>
        <v>-4</v>
      </c>
      <c r="CB16" s="93">
        <f t="shared" si="4"/>
        <v>-4</v>
      </c>
      <c r="CC16" s="93">
        <f t="shared" si="4"/>
        <v>-4</v>
      </c>
      <c r="CD16" s="93">
        <f t="shared" si="4"/>
        <v>-4</v>
      </c>
      <c r="CE16" s="93">
        <f t="shared" si="4"/>
        <v>-4</v>
      </c>
      <c r="CF16" s="93">
        <f t="shared" si="4"/>
        <v>-4</v>
      </c>
      <c r="CG16" s="93">
        <f t="shared" si="4"/>
        <v>-4</v>
      </c>
      <c r="CH16" s="93">
        <f t="shared" si="4"/>
        <v>-4</v>
      </c>
      <c r="CI16" s="93">
        <f t="shared" si="4"/>
        <v>-4</v>
      </c>
      <c r="CJ16" s="93">
        <f t="shared" si="4"/>
        <v>-4</v>
      </c>
      <c r="CK16" s="93">
        <f t="shared" si="4"/>
        <v>-4</v>
      </c>
      <c r="CL16" s="93">
        <f t="shared" si="4"/>
        <v>-4</v>
      </c>
      <c r="CM16" s="93">
        <f t="shared" si="4"/>
        <v>0</v>
      </c>
      <c r="CN16" s="93">
        <f t="shared" si="4"/>
        <v>0</v>
      </c>
      <c r="CO16" s="93">
        <f t="shared" si="4"/>
        <v>0</v>
      </c>
      <c r="CP16" s="93">
        <f t="shared" si="4"/>
        <v>0</v>
      </c>
      <c r="CQ16" s="93">
        <f t="shared" si="4"/>
        <v>0</v>
      </c>
      <c r="CR16" s="93">
        <f t="shared" si="4"/>
        <v>0</v>
      </c>
      <c r="CS16" s="93">
        <f t="shared" si="4"/>
        <v>0</v>
      </c>
      <c r="CT16" s="93">
        <f t="shared" si="4"/>
        <v>0</v>
      </c>
      <c r="CU16" s="93">
        <f t="shared" si="4"/>
        <v>0</v>
      </c>
      <c r="CV16" s="85"/>
    </row>
    <row r="17" spans="1:100" ht="14.25">
      <c r="B17" s="82"/>
      <c r="C17" s="92" t="s">
        <v>73</v>
      </c>
      <c r="D17" s="93">
        <f t="shared" ref="D17:S20" si="5">IF(D7=0,0,D7-D6)</f>
        <v>1</v>
      </c>
      <c r="E17" s="93">
        <f t="shared" si="5"/>
        <v>1</v>
      </c>
      <c r="F17" s="93">
        <f t="shared" si="5"/>
        <v>1</v>
      </c>
      <c r="G17" s="93">
        <f t="shared" si="5"/>
        <v>1</v>
      </c>
      <c r="H17" s="93">
        <f t="shared" si="5"/>
        <v>1</v>
      </c>
      <c r="I17" s="93">
        <f t="shared" si="5"/>
        <v>1</v>
      </c>
      <c r="J17" s="93">
        <f t="shared" si="5"/>
        <v>1</v>
      </c>
      <c r="K17" s="93">
        <f t="shared" si="5"/>
        <v>1</v>
      </c>
      <c r="L17" s="93">
        <f t="shared" si="5"/>
        <v>1</v>
      </c>
      <c r="M17" s="93">
        <f t="shared" si="5"/>
        <v>1</v>
      </c>
      <c r="N17" s="93">
        <f t="shared" si="5"/>
        <v>1</v>
      </c>
      <c r="O17" s="93">
        <f t="shared" si="5"/>
        <v>1</v>
      </c>
      <c r="P17" s="93">
        <f t="shared" si="5"/>
        <v>1</v>
      </c>
      <c r="Q17" s="93">
        <f t="shared" si="5"/>
        <v>1</v>
      </c>
      <c r="R17" s="93">
        <f t="shared" si="5"/>
        <v>1</v>
      </c>
      <c r="S17" s="93">
        <f t="shared" si="5"/>
        <v>1</v>
      </c>
      <c r="T17" s="93">
        <f t="shared" si="3"/>
        <v>1</v>
      </c>
      <c r="U17" s="93">
        <f t="shared" si="3"/>
        <v>1</v>
      </c>
      <c r="V17" s="93">
        <f t="shared" si="3"/>
        <v>1</v>
      </c>
      <c r="W17" s="93">
        <f t="shared" si="3"/>
        <v>1</v>
      </c>
      <c r="X17" s="93">
        <f t="shared" si="3"/>
        <v>1</v>
      </c>
      <c r="Y17" s="93">
        <f t="shared" si="3"/>
        <v>1</v>
      </c>
      <c r="Z17" s="93">
        <f t="shared" si="3"/>
        <v>1</v>
      </c>
      <c r="AA17" s="93">
        <f t="shared" si="3"/>
        <v>1</v>
      </c>
      <c r="AB17" s="93">
        <f t="shared" si="3"/>
        <v>1</v>
      </c>
      <c r="AC17" s="93">
        <f t="shared" si="3"/>
        <v>1</v>
      </c>
      <c r="AD17" s="93">
        <f t="shared" si="3"/>
        <v>1</v>
      </c>
      <c r="AE17" s="93">
        <f t="shared" si="3"/>
        <v>1</v>
      </c>
      <c r="AF17" s="93">
        <f t="shared" si="3"/>
        <v>1</v>
      </c>
      <c r="AG17" s="93">
        <f t="shared" si="3"/>
        <v>1</v>
      </c>
      <c r="AH17" s="93">
        <f t="shared" si="3"/>
        <v>1</v>
      </c>
      <c r="AI17" s="93">
        <f t="shared" si="3"/>
        <v>1</v>
      </c>
      <c r="AJ17" s="93">
        <f t="shared" si="3"/>
        <v>1</v>
      </c>
      <c r="AK17" s="93">
        <f t="shared" si="3"/>
        <v>1</v>
      </c>
      <c r="AL17" s="93">
        <f t="shared" si="3"/>
        <v>1</v>
      </c>
      <c r="AM17" s="93">
        <f t="shared" si="3"/>
        <v>1</v>
      </c>
      <c r="AN17" s="93">
        <f t="shared" si="3"/>
        <v>1</v>
      </c>
      <c r="AO17" s="93">
        <f t="shared" si="3"/>
        <v>1</v>
      </c>
      <c r="AP17" s="93">
        <f t="shared" si="3"/>
        <v>1</v>
      </c>
      <c r="AQ17" s="93">
        <f t="shared" si="3"/>
        <v>1</v>
      </c>
      <c r="AR17" s="93">
        <f t="shared" si="3"/>
        <v>1</v>
      </c>
      <c r="AS17" s="93">
        <f t="shared" si="3"/>
        <v>1</v>
      </c>
      <c r="AT17" s="93">
        <f t="shared" si="3"/>
        <v>1</v>
      </c>
      <c r="AU17" s="93">
        <f t="shared" si="3"/>
        <v>1</v>
      </c>
      <c r="AV17" s="93">
        <f t="shared" si="3"/>
        <v>1</v>
      </c>
      <c r="AW17" s="93">
        <f t="shared" si="3"/>
        <v>1</v>
      </c>
      <c r="AX17" s="93">
        <f t="shared" si="3"/>
        <v>1</v>
      </c>
      <c r="AY17" s="93">
        <f t="shared" si="3"/>
        <v>1</v>
      </c>
      <c r="AZ17" s="93">
        <f t="shared" si="3"/>
        <v>1</v>
      </c>
      <c r="BA17" s="93">
        <f t="shared" si="3"/>
        <v>1</v>
      </c>
      <c r="BB17" s="93">
        <f t="shared" si="3"/>
        <v>1</v>
      </c>
      <c r="BC17" s="93">
        <f t="shared" si="3"/>
        <v>1</v>
      </c>
      <c r="BD17" s="93">
        <f t="shared" si="3"/>
        <v>1</v>
      </c>
      <c r="BE17" s="93">
        <f t="shared" si="3"/>
        <v>1</v>
      </c>
      <c r="BF17" s="93">
        <f t="shared" si="3"/>
        <v>1</v>
      </c>
      <c r="BG17" s="93">
        <f t="shared" si="3"/>
        <v>1</v>
      </c>
      <c r="BH17" s="93">
        <f t="shared" si="3"/>
        <v>1</v>
      </c>
      <c r="BI17" s="93">
        <f t="shared" si="3"/>
        <v>1</v>
      </c>
      <c r="BJ17" s="93">
        <f t="shared" si="3"/>
        <v>1</v>
      </c>
      <c r="BK17" s="93">
        <f t="shared" si="3"/>
        <v>1</v>
      </c>
      <c r="BL17" s="93">
        <f t="shared" si="3"/>
        <v>1</v>
      </c>
      <c r="BM17" s="93">
        <f t="shared" si="3"/>
        <v>1</v>
      </c>
      <c r="BN17" s="93">
        <f t="shared" si="3"/>
        <v>1</v>
      </c>
      <c r="BO17" s="93">
        <f t="shared" si="3"/>
        <v>1</v>
      </c>
      <c r="BP17" s="93">
        <f t="shared" si="3"/>
        <v>1</v>
      </c>
      <c r="BQ17" s="93">
        <f t="shared" si="4"/>
        <v>1</v>
      </c>
      <c r="BR17" s="93">
        <f t="shared" si="4"/>
        <v>1</v>
      </c>
      <c r="BS17" s="93">
        <f t="shared" si="4"/>
        <v>1</v>
      </c>
      <c r="BT17" s="93">
        <f t="shared" si="4"/>
        <v>1</v>
      </c>
      <c r="BU17" s="93">
        <f t="shared" si="4"/>
        <v>1</v>
      </c>
      <c r="BV17" s="93">
        <f t="shared" si="4"/>
        <v>1</v>
      </c>
      <c r="BW17" s="93">
        <f t="shared" si="4"/>
        <v>1</v>
      </c>
      <c r="BX17" s="93">
        <f t="shared" si="4"/>
        <v>1</v>
      </c>
      <c r="BY17" s="93">
        <f t="shared" si="4"/>
        <v>1</v>
      </c>
      <c r="BZ17" s="93">
        <f t="shared" si="4"/>
        <v>1</v>
      </c>
      <c r="CA17" s="93">
        <f t="shared" si="4"/>
        <v>1</v>
      </c>
      <c r="CB17" s="93">
        <f t="shared" si="4"/>
        <v>1</v>
      </c>
      <c r="CC17" s="93">
        <f t="shared" si="4"/>
        <v>1</v>
      </c>
      <c r="CD17" s="93">
        <f t="shared" si="4"/>
        <v>1</v>
      </c>
      <c r="CE17" s="93">
        <f t="shared" si="4"/>
        <v>1</v>
      </c>
      <c r="CF17" s="93">
        <f t="shared" si="4"/>
        <v>1</v>
      </c>
      <c r="CG17" s="93">
        <f t="shared" si="4"/>
        <v>1</v>
      </c>
      <c r="CH17" s="93">
        <f t="shared" si="4"/>
        <v>1</v>
      </c>
      <c r="CI17" s="93">
        <f t="shared" si="4"/>
        <v>1</v>
      </c>
      <c r="CJ17" s="93">
        <f t="shared" si="4"/>
        <v>1</v>
      </c>
      <c r="CK17" s="93">
        <f t="shared" si="4"/>
        <v>1</v>
      </c>
      <c r="CL17" s="93">
        <f t="shared" si="4"/>
        <v>1</v>
      </c>
      <c r="CM17" s="93">
        <f t="shared" si="4"/>
        <v>0</v>
      </c>
      <c r="CN17" s="93">
        <f t="shared" si="4"/>
        <v>0</v>
      </c>
      <c r="CO17" s="93">
        <f t="shared" si="4"/>
        <v>0</v>
      </c>
      <c r="CP17" s="93">
        <f t="shared" si="4"/>
        <v>0</v>
      </c>
      <c r="CQ17" s="93">
        <f t="shared" si="4"/>
        <v>0</v>
      </c>
      <c r="CR17" s="93">
        <f t="shared" si="4"/>
        <v>0</v>
      </c>
      <c r="CS17" s="93">
        <f t="shared" si="4"/>
        <v>0</v>
      </c>
      <c r="CT17" s="93">
        <f t="shared" si="4"/>
        <v>0</v>
      </c>
      <c r="CU17" s="93">
        <f t="shared" si="4"/>
        <v>0</v>
      </c>
      <c r="CV17" s="85"/>
    </row>
    <row r="18" spans="1:100" ht="14.25">
      <c r="B18" s="82"/>
      <c r="C18" s="92" t="s">
        <v>74</v>
      </c>
      <c r="D18" s="93">
        <f t="shared" si="5"/>
        <v>0.5</v>
      </c>
      <c r="E18" s="93">
        <f t="shared" si="5"/>
        <v>0.5</v>
      </c>
      <c r="F18" s="93">
        <f t="shared" si="5"/>
        <v>0.5</v>
      </c>
      <c r="G18" s="93">
        <f t="shared" si="5"/>
        <v>0.5</v>
      </c>
      <c r="H18" s="93">
        <f t="shared" si="5"/>
        <v>0.5</v>
      </c>
      <c r="I18" s="93">
        <f t="shared" si="5"/>
        <v>0.5</v>
      </c>
      <c r="J18" s="93">
        <f t="shared" si="5"/>
        <v>0.5</v>
      </c>
      <c r="K18" s="93">
        <f t="shared" si="5"/>
        <v>0.5</v>
      </c>
      <c r="L18" s="93">
        <f t="shared" si="5"/>
        <v>0.5</v>
      </c>
      <c r="M18" s="93">
        <f t="shared" si="5"/>
        <v>0.5</v>
      </c>
      <c r="N18" s="93">
        <f t="shared" si="5"/>
        <v>0.5</v>
      </c>
      <c r="O18" s="93">
        <f t="shared" si="5"/>
        <v>0.5</v>
      </c>
      <c r="P18" s="93">
        <f t="shared" si="5"/>
        <v>0.5</v>
      </c>
      <c r="Q18" s="93">
        <f t="shared" si="5"/>
        <v>0.5</v>
      </c>
      <c r="R18" s="93">
        <f t="shared" si="5"/>
        <v>0.5</v>
      </c>
      <c r="S18" s="93">
        <f t="shared" si="5"/>
        <v>0.5</v>
      </c>
      <c r="T18" s="93">
        <f t="shared" si="3"/>
        <v>0.5</v>
      </c>
      <c r="U18" s="93">
        <f t="shared" si="3"/>
        <v>0.5</v>
      </c>
      <c r="V18" s="93">
        <f t="shared" si="3"/>
        <v>0.5</v>
      </c>
      <c r="W18" s="93">
        <f t="shared" si="3"/>
        <v>0.5</v>
      </c>
      <c r="X18" s="93">
        <f t="shared" si="3"/>
        <v>0.5</v>
      </c>
      <c r="Y18" s="93">
        <f t="shared" si="3"/>
        <v>0.5</v>
      </c>
      <c r="Z18" s="93">
        <f t="shared" si="3"/>
        <v>0.5</v>
      </c>
      <c r="AA18" s="93">
        <f t="shared" si="3"/>
        <v>0.5</v>
      </c>
      <c r="AB18" s="93">
        <f t="shared" si="3"/>
        <v>0.5</v>
      </c>
      <c r="AC18" s="93">
        <f t="shared" si="3"/>
        <v>0.5</v>
      </c>
      <c r="AD18" s="93">
        <f t="shared" si="3"/>
        <v>0.5</v>
      </c>
      <c r="AE18" s="93">
        <f t="shared" si="3"/>
        <v>0.5</v>
      </c>
      <c r="AF18" s="93">
        <f t="shared" si="3"/>
        <v>0.5</v>
      </c>
      <c r="AG18" s="93">
        <f t="shared" si="3"/>
        <v>0.5</v>
      </c>
      <c r="AH18" s="93">
        <f t="shared" si="3"/>
        <v>0.5</v>
      </c>
      <c r="AI18" s="93">
        <f t="shared" si="3"/>
        <v>0.5</v>
      </c>
      <c r="AJ18" s="93">
        <f t="shared" si="3"/>
        <v>0.5</v>
      </c>
      <c r="AK18" s="93">
        <f t="shared" si="3"/>
        <v>0.5</v>
      </c>
      <c r="AL18" s="93">
        <f t="shared" si="3"/>
        <v>0.5</v>
      </c>
      <c r="AM18" s="93">
        <f t="shared" si="3"/>
        <v>0.5</v>
      </c>
      <c r="AN18" s="93">
        <f t="shared" si="3"/>
        <v>0.5</v>
      </c>
      <c r="AO18" s="93">
        <f t="shared" si="3"/>
        <v>0.5</v>
      </c>
      <c r="AP18" s="93">
        <f t="shared" si="3"/>
        <v>0.5</v>
      </c>
      <c r="AQ18" s="93">
        <f t="shared" si="3"/>
        <v>0.5</v>
      </c>
      <c r="AR18" s="93">
        <f t="shared" si="3"/>
        <v>0.5</v>
      </c>
      <c r="AS18" s="93">
        <f t="shared" si="3"/>
        <v>0.5</v>
      </c>
      <c r="AT18" s="93">
        <f t="shared" si="3"/>
        <v>0.5</v>
      </c>
      <c r="AU18" s="93">
        <f t="shared" si="3"/>
        <v>0.5</v>
      </c>
      <c r="AV18" s="93">
        <f t="shared" si="3"/>
        <v>0.5</v>
      </c>
      <c r="AW18" s="93">
        <f t="shared" si="3"/>
        <v>0.5</v>
      </c>
      <c r="AX18" s="93">
        <f t="shared" si="3"/>
        <v>0.5</v>
      </c>
      <c r="AY18" s="93">
        <f t="shared" si="3"/>
        <v>0.5</v>
      </c>
      <c r="AZ18" s="93">
        <f t="shared" si="3"/>
        <v>0.5</v>
      </c>
      <c r="BA18" s="93">
        <f t="shared" si="3"/>
        <v>0.5</v>
      </c>
      <c r="BB18" s="93">
        <f t="shared" si="3"/>
        <v>0.5</v>
      </c>
      <c r="BC18" s="93">
        <f t="shared" si="3"/>
        <v>0.5</v>
      </c>
      <c r="BD18" s="93">
        <f t="shared" si="3"/>
        <v>0.5</v>
      </c>
      <c r="BE18" s="93">
        <f t="shared" si="3"/>
        <v>0.5</v>
      </c>
      <c r="BF18" s="93">
        <f t="shared" si="3"/>
        <v>0.5</v>
      </c>
      <c r="BG18" s="93">
        <f t="shared" si="3"/>
        <v>0.5</v>
      </c>
      <c r="BH18" s="93">
        <f t="shared" si="3"/>
        <v>0.5</v>
      </c>
      <c r="BI18" s="93">
        <f t="shared" si="3"/>
        <v>0.5</v>
      </c>
      <c r="BJ18" s="93">
        <f t="shared" si="3"/>
        <v>0.5</v>
      </c>
      <c r="BK18" s="93">
        <f t="shared" si="3"/>
        <v>0.5</v>
      </c>
      <c r="BL18" s="93">
        <f t="shared" si="3"/>
        <v>0.5</v>
      </c>
      <c r="BM18" s="93">
        <f t="shared" si="3"/>
        <v>0.5</v>
      </c>
      <c r="BN18" s="93">
        <f t="shared" si="3"/>
        <v>0.5</v>
      </c>
      <c r="BO18" s="93">
        <f t="shared" si="3"/>
        <v>0.5</v>
      </c>
      <c r="BP18" s="93">
        <f t="shared" si="3"/>
        <v>0.5</v>
      </c>
      <c r="BQ18" s="93">
        <f t="shared" si="4"/>
        <v>0.5</v>
      </c>
      <c r="BR18" s="93">
        <f t="shared" si="4"/>
        <v>0.5</v>
      </c>
      <c r="BS18" s="93">
        <f t="shared" si="4"/>
        <v>0.5</v>
      </c>
      <c r="BT18" s="93">
        <f t="shared" si="4"/>
        <v>0.5</v>
      </c>
      <c r="BU18" s="93">
        <f t="shared" si="4"/>
        <v>0.5</v>
      </c>
      <c r="BV18" s="93">
        <f t="shared" si="4"/>
        <v>0.5</v>
      </c>
      <c r="BW18" s="93">
        <f t="shared" si="4"/>
        <v>0.5</v>
      </c>
      <c r="BX18" s="93">
        <f t="shared" si="4"/>
        <v>0.5</v>
      </c>
      <c r="BY18" s="93">
        <f t="shared" si="4"/>
        <v>0.5</v>
      </c>
      <c r="BZ18" s="93">
        <f t="shared" si="4"/>
        <v>0.5</v>
      </c>
      <c r="CA18" s="93">
        <f t="shared" si="4"/>
        <v>0.5</v>
      </c>
      <c r="CB18" s="93">
        <f t="shared" si="4"/>
        <v>0.5</v>
      </c>
      <c r="CC18" s="93">
        <f t="shared" si="4"/>
        <v>0.5</v>
      </c>
      <c r="CD18" s="93">
        <f t="shared" si="4"/>
        <v>0.5</v>
      </c>
      <c r="CE18" s="93">
        <f t="shared" si="4"/>
        <v>0.5</v>
      </c>
      <c r="CF18" s="93">
        <f t="shared" si="4"/>
        <v>0.5</v>
      </c>
      <c r="CG18" s="93">
        <f t="shared" si="4"/>
        <v>0.5</v>
      </c>
      <c r="CH18" s="93">
        <f t="shared" si="4"/>
        <v>0.5</v>
      </c>
      <c r="CI18" s="93">
        <f t="shared" si="4"/>
        <v>0.5</v>
      </c>
      <c r="CJ18" s="93">
        <f t="shared" si="4"/>
        <v>0.5</v>
      </c>
      <c r="CK18" s="93">
        <f t="shared" si="4"/>
        <v>0.5</v>
      </c>
      <c r="CL18" s="93">
        <f t="shared" si="4"/>
        <v>0.5</v>
      </c>
      <c r="CM18" s="93">
        <f t="shared" si="4"/>
        <v>0</v>
      </c>
      <c r="CN18" s="93">
        <f t="shared" si="4"/>
        <v>0</v>
      </c>
      <c r="CO18" s="93">
        <f t="shared" si="4"/>
        <v>0</v>
      </c>
      <c r="CP18" s="93">
        <f t="shared" si="4"/>
        <v>0</v>
      </c>
      <c r="CQ18" s="93">
        <f t="shared" si="4"/>
        <v>0</v>
      </c>
      <c r="CR18" s="93">
        <f t="shared" si="4"/>
        <v>0</v>
      </c>
      <c r="CS18" s="93">
        <f t="shared" si="4"/>
        <v>0</v>
      </c>
      <c r="CT18" s="93">
        <f t="shared" si="4"/>
        <v>0</v>
      </c>
      <c r="CU18" s="93">
        <f t="shared" si="4"/>
        <v>0</v>
      </c>
      <c r="CV18" s="85"/>
    </row>
    <row r="19" spans="1:100" ht="14.25">
      <c r="B19" s="82"/>
      <c r="C19" s="92" t="s">
        <v>75</v>
      </c>
      <c r="D19" s="93">
        <f t="shared" si="5"/>
        <v>-2</v>
      </c>
      <c r="E19" s="93">
        <f t="shared" si="3"/>
        <v>-2</v>
      </c>
      <c r="F19" s="93">
        <f t="shared" si="3"/>
        <v>-2</v>
      </c>
      <c r="G19" s="93">
        <f t="shared" si="3"/>
        <v>-2</v>
      </c>
      <c r="H19" s="93">
        <f t="shared" si="3"/>
        <v>-2</v>
      </c>
      <c r="I19" s="93">
        <f t="shared" si="3"/>
        <v>-2</v>
      </c>
      <c r="J19" s="93">
        <f t="shared" si="3"/>
        <v>-2</v>
      </c>
      <c r="K19" s="93">
        <f t="shared" si="3"/>
        <v>-2</v>
      </c>
      <c r="L19" s="93">
        <f t="shared" si="3"/>
        <v>-2</v>
      </c>
      <c r="M19" s="93">
        <f t="shared" si="3"/>
        <v>-2</v>
      </c>
      <c r="N19" s="93">
        <f t="shared" si="3"/>
        <v>-2</v>
      </c>
      <c r="O19" s="93">
        <f t="shared" si="3"/>
        <v>-2</v>
      </c>
      <c r="P19" s="93">
        <f t="shared" si="3"/>
        <v>-2</v>
      </c>
      <c r="Q19" s="93">
        <f t="shared" si="3"/>
        <v>-2</v>
      </c>
      <c r="R19" s="93">
        <f t="shared" si="3"/>
        <v>-2</v>
      </c>
      <c r="S19" s="93">
        <f t="shared" si="3"/>
        <v>-2</v>
      </c>
      <c r="T19" s="93">
        <f t="shared" si="3"/>
        <v>-2</v>
      </c>
      <c r="U19" s="93">
        <f t="shared" si="3"/>
        <v>-2</v>
      </c>
      <c r="V19" s="93">
        <f t="shared" si="3"/>
        <v>-2</v>
      </c>
      <c r="W19" s="93">
        <f t="shared" si="3"/>
        <v>-2</v>
      </c>
      <c r="X19" s="93">
        <f t="shared" si="3"/>
        <v>-2</v>
      </c>
      <c r="Y19" s="93">
        <f t="shared" si="3"/>
        <v>-2</v>
      </c>
      <c r="Z19" s="93">
        <f t="shared" si="3"/>
        <v>-2</v>
      </c>
      <c r="AA19" s="93">
        <f t="shared" si="3"/>
        <v>-2</v>
      </c>
      <c r="AB19" s="93">
        <f t="shared" si="3"/>
        <v>-2</v>
      </c>
      <c r="AC19" s="93">
        <f t="shared" si="3"/>
        <v>-2</v>
      </c>
      <c r="AD19" s="93">
        <f t="shared" si="3"/>
        <v>-2</v>
      </c>
      <c r="AE19" s="93">
        <f t="shared" si="3"/>
        <v>-2</v>
      </c>
      <c r="AF19" s="93">
        <f t="shared" si="3"/>
        <v>-2</v>
      </c>
      <c r="AG19" s="93">
        <f t="shared" si="3"/>
        <v>-2</v>
      </c>
      <c r="AH19" s="93">
        <f t="shared" si="3"/>
        <v>-2</v>
      </c>
      <c r="AI19" s="93">
        <f t="shared" si="3"/>
        <v>-2</v>
      </c>
      <c r="AJ19" s="93">
        <f t="shared" si="3"/>
        <v>-2</v>
      </c>
      <c r="AK19" s="93">
        <f t="shared" si="3"/>
        <v>-2</v>
      </c>
      <c r="AL19" s="93">
        <f t="shared" si="3"/>
        <v>-2</v>
      </c>
      <c r="AM19" s="93">
        <f t="shared" si="3"/>
        <v>-2</v>
      </c>
      <c r="AN19" s="93">
        <f t="shared" si="3"/>
        <v>-2</v>
      </c>
      <c r="AO19" s="93">
        <f t="shared" si="3"/>
        <v>-2</v>
      </c>
      <c r="AP19" s="93">
        <f t="shared" si="3"/>
        <v>-2</v>
      </c>
      <c r="AQ19" s="93">
        <f t="shared" si="3"/>
        <v>-2</v>
      </c>
      <c r="AR19" s="93">
        <f t="shared" si="3"/>
        <v>-2</v>
      </c>
      <c r="AS19" s="93">
        <f t="shared" si="3"/>
        <v>-2</v>
      </c>
      <c r="AT19" s="93">
        <f t="shared" si="3"/>
        <v>-2</v>
      </c>
      <c r="AU19" s="93">
        <f t="shared" si="3"/>
        <v>-2</v>
      </c>
      <c r="AV19" s="93">
        <f t="shared" si="3"/>
        <v>-2</v>
      </c>
      <c r="AW19" s="93">
        <f t="shared" si="3"/>
        <v>-2</v>
      </c>
      <c r="AX19" s="93">
        <f t="shared" si="3"/>
        <v>-2</v>
      </c>
      <c r="AY19" s="93">
        <f t="shared" si="3"/>
        <v>-2</v>
      </c>
      <c r="AZ19" s="93">
        <f t="shared" si="3"/>
        <v>-2</v>
      </c>
      <c r="BA19" s="93">
        <f t="shared" si="3"/>
        <v>-2</v>
      </c>
      <c r="BB19" s="93">
        <f t="shared" si="3"/>
        <v>-2</v>
      </c>
      <c r="BC19" s="93">
        <f t="shared" si="3"/>
        <v>-2</v>
      </c>
      <c r="BD19" s="93">
        <f t="shared" si="3"/>
        <v>-2</v>
      </c>
      <c r="BE19" s="93">
        <f t="shared" si="3"/>
        <v>-2</v>
      </c>
      <c r="BF19" s="93">
        <f t="shared" si="3"/>
        <v>-2</v>
      </c>
      <c r="BG19" s="93">
        <f t="shared" si="3"/>
        <v>-2</v>
      </c>
      <c r="BH19" s="93">
        <f t="shared" si="3"/>
        <v>-2</v>
      </c>
      <c r="BI19" s="93">
        <f t="shared" si="3"/>
        <v>-2</v>
      </c>
      <c r="BJ19" s="93">
        <f t="shared" si="3"/>
        <v>-2</v>
      </c>
      <c r="BK19" s="93">
        <f t="shared" si="3"/>
        <v>-2</v>
      </c>
      <c r="BL19" s="93">
        <f t="shared" si="3"/>
        <v>-2</v>
      </c>
      <c r="BM19" s="93">
        <f t="shared" si="3"/>
        <v>-2</v>
      </c>
      <c r="BN19" s="93">
        <f t="shared" si="3"/>
        <v>-2</v>
      </c>
      <c r="BO19" s="93">
        <f t="shared" si="3"/>
        <v>-2</v>
      </c>
      <c r="BP19" s="93">
        <f t="shared" si="3"/>
        <v>-2</v>
      </c>
      <c r="BQ19" s="93">
        <f t="shared" si="4"/>
        <v>-2</v>
      </c>
      <c r="BR19" s="93">
        <f t="shared" si="4"/>
        <v>-2</v>
      </c>
      <c r="BS19" s="93">
        <f t="shared" si="4"/>
        <v>-2</v>
      </c>
      <c r="BT19" s="93">
        <f t="shared" si="4"/>
        <v>-2</v>
      </c>
      <c r="BU19" s="93">
        <f t="shared" si="4"/>
        <v>-2</v>
      </c>
      <c r="BV19" s="93">
        <f t="shared" si="4"/>
        <v>-2</v>
      </c>
      <c r="BW19" s="93">
        <f t="shared" si="4"/>
        <v>-2</v>
      </c>
      <c r="BX19" s="93">
        <f t="shared" si="4"/>
        <v>-2</v>
      </c>
      <c r="BY19" s="93">
        <f t="shared" si="4"/>
        <v>-2</v>
      </c>
      <c r="BZ19" s="93">
        <f t="shared" si="4"/>
        <v>-2</v>
      </c>
      <c r="CA19" s="93">
        <f t="shared" si="4"/>
        <v>-2</v>
      </c>
      <c r="CB19" s="93">
        <f t="shared" si="4"/>
        <v>-2</v>
      </c>
      <c r="CC19" s="93">
        <f t="shared" si="4"/>
        <v>-2</v>
      </c>
      <c r="CD19" s="93">
        <f t="shared" si="4"/>
        <v>-2</v>
      </c>
      <c r="CE19" s="93">
        <f t="shared" si="4"/>
        <v>-2</v>
      </c>
      <c r="CF19" s="93">
        <f t="shared" si="4"/>
        <v>-2</v>
      </c>
      <c r="CG19" s="93">
        <f t="shared" si="4"/>
        <v>-2</v>
      </c>
      <c r="CH19" s="93">
        <f t="shared" si="4"/>
        <v>-2</v>
      </c>
      <c r="CI19" s="93">
        <f t="shared" si="4"/>
        <v>-2</v>
      </c>
      <c r="CJ19" s="93">
        <f t="shared" si="4"/>
        <v>-2</v>
      </c>
      <c r="CK19" s="93">
        <f t="shared" si="4"/>
        <v>-2</v>
      </c>
      <c r="CL19" s="93">
        <f t="shared" si="4"/>
        <v>-2</v>
      </c>
      <c r="CM19" s="93">
        <f t="shared" si="4"/>
        <v>0</v>
      </c>
      <c r="CN19" s="93">
        <f t="shared" si="4"/>
        <v>0</v>
      </c>
      <c r="CO19" s="93">
        <f t="shared" si="4"/>
        <v>0</v>
      </c>
      <c r="CP19" s="93">
        <f t="shared" si="4"/>
        <v>0</v>
      </c>
      <c r="CQ19" s="93">
        <f t="shared" si="4"/>
        <v>0</v>
      </c>
      <c r="CR19" s="93">
        <f t="shared" si="4"/>
        <v>0</v>
      </c>
      <c r="CS19" s="93">
        <f t="shared" si="4"/>
        <v>0</v>
      </c>
      <c r="CT19" s="93">
        <f t="shared" si="4"/>
        <v>0</v>
      </c>
      <c r="CU19" s="93">
        <f t="shared" si="4"/>
        <v>0</v>
      </c>
      <c r="CV19" s="85"/>
    </row>
    <row r="20" spans="1:100" ht="14.25">
      <c r="B20" s="82"/>
      <c r="C20" s="92" t="s">
        <v>76</v>
      </c>
      <c r="D20" s="93">
        <f t="shared" si="5"/>
        <v>3.5</v>
      </c>
      <c r="E20" s="93">
        <f t="shared" si="3"/>
        <v>3.5</v>
      </c>
      <c r="F20" s="93">
        <f t="shared" si="3"/>
        <v>3.5</v>
      </c>
      <c r="G20" s="93">
        <f t="shared" si="3"/>
        <v>3.5</v>
      </c>
      <c r="H20" s="93">
        <f t="shared" si="3"/>
        <v>3.5</v>
      </c>
      <c r="I20" s="93">
        <f t="shared" si="3"/>
        <v>3.5</v>
      </c>
      <c r="J20" s="93">
        <f t="shared" si="3"/>
        <v>3.5</v>
      </c>
      <c r="K20" s="93">
        <f t="shared" si="3"/>
        <v>3.5</v>
      </c>
      <c r="L20" s="93">
        <f t="shared" si="3"/>
        <v>3.5</v>
      </c>
      <c r="M20" s="93">
        <f t="shared" si="3"/>
        <v>3.5</v>
      </c>
      <c r="N20" s="93">
        <f t="shared" si="3"/>
        <v>3.5</v>
      </c>
      <c r="O20" s="93">
        <f t="shared" si="3"/>
        <v>3.5</v>
      </c>
      <c r="P20" s="93">
        <f t="shared" si="3"/>
        <v>3.5</v>
      </c>
      <c r="Q20" s="93">
        <f t="shared" si="3"/>
        <v>3.5</v>
      </c>
      <c r="R20" s="93">
        <f t="shared" si="3"/>
        <v>3.5</v>
      </c>
      <c r="S20" s="93">
        <f t="shared" si="3"/>
        <v>3.5</v>
      </c>
      <c r="T20" s="93">
        <f t="shared" si="3"/>
        <v>3.5</v>
      </c>
      <c r="U20" s="93">
        <f t="shared" si="3"/>
        <v>3.5</v>
      </c>
      <c r="V20" s="93">
        <f t="shared" si="3"/>
        <v>3.5</v>
      </c>
      <c r="W20" s="93">
        <f t="shared" si="3"/>
        <v>3.5</v>
      </c>
      <c r="X20" s="93">
        <f t="shared" si="3"/>
        <v>3.5</v>
      </c>
      <c r="Y20" s="93">
        <f t="shared" si="3"/>
        <v>3.5</v>
      </c>
      <c r="Z20" s="93">
        <f t="shared" si="3"/>
        <v>3.5</v>
      </c>
      <c r="AA20" s="93">
        <f t="shared" si="3"/>
        <v>3.5</v>
      </c>
      <c r="AB20" s="93">
        <f t="shared" si="3"/>
        <v>3.5</v>
      </c>
      <c r="AC20" s="93">
        <f t="shared" si="3"/>
        <v>3.5</v>
      </c>
      <c r="AD20" s="93">
        <f t="shared" si="3"/>
        <v>3.5</v>
      </c>
      <c r="AE20" s="93">
        <f t="shared" si="3"/>
        <v>3.5</v>
      </c>
      <c r="AF20" s="93">
        <f t="shared" si="3"/>
        <v>3.5</v>
      </c>
      <c r="AG20" s="93">
        <f t="shared" si="3"/>
        <v>3.5</v>
      </c>
      <c r="AH20" s="93">
        <f t="shared" ref="AH20:BP20" si="6">IF(AH10=0,0,AH10-AH9)</f>
        <v>3.5</v>
      </c>
      <c r="AI20" s="93">
        <f t="shared" si="6"/>
        <v>3.5</v>
      </c>
      <c r="AJ20" s="93">
        <f t="shared" si="6"/>
        <v>3.5</v>
      </c>
      <c r="AK20" s="93">
        <f t="shared" si="6"/>
        <v>3.5</v>
      </c>
      <c r="AL20" s="93">
        <f t="shared" si="6"/>
        <v>3.5</v>
      </c>
      <c r="AM20" s="93">
        <f t="shared" si="6"/>
        <v>3.5</v>
      </c>
      <c r="AN20" s="93">
        <f t="shared" si="6"/>
        <v>3.5</v>
      </c>
      <c r="AO20" s="93">
        <f t="shared" si="6"/>
        <v>3.5</v>
      </c>
      <c r="AP20" s="93">
        <f t="shared" si="6"/>
        <v>3.5</v>
      </c>
      <c r="AQ20" s="93">
        <f t="shared" si="6"/>
        <v>3.5</v>
      </c>
      <c r="AR20" s="93">
        <f t="shared" si="6"/>
        <v>3.5</v>
      </c>
      <c r="AS20" s="93">
        <f t="shared" si="6"/>
        <v>3.5</v>
      </c>
      <c r="AT20" s="93">
        <f t="shared" si="6"/>
        <v>3.5</v>
      </c>
      <c r="AU20" s="93">
        <f t="shared" si="6"/>
        <v>3.5</v>
      </c>
      <c r="AV20" s="93">
        <f t="shared" si="6"/>
        <v>3.5</v>
      </c>
      <c r="AW20" s="93">
        <f t="shared" si="6"/>
        <v>3.5</v>
      </c>
      <c r="AX20" s="93">
        <f t="shared" si="6"/>
        <v>3.5</v>
      </c>
      <c r="AY20" s="93">
        <f t="shared" si="6"/>
        <v>3.5</v>
      </c>
      <c r="AZ20" s="93">
        <f t="shared" si="6"/>
        <v>3.5</v>
      </c>
      <c r="BA20" s="93">
        <f t="shared" si="6"/>
        <v>3.5</v>
      </c>
      <c r="BB20" s="93">
        <f t="shared" si="6"/>
        <v>3.5</v>
      </c>
      <c r="BC20" s="93">
        <f t="shared" si="6"/>
        <v>3.5</v>
      </c>
      <c r="BD20" s="93">
        <f t="shared" si="6"/>
        <v>3.5</v>
      </c>
      <c r="BE20" s="93">
        <f t="shared" si="6"/>
        <v>3.5</v>
      </c>
      <c r="BF20" s="93">
        <f t="shared" si="6"/>
        <v>3.5</v>
      </c>
      <c r="BG20" s="93">
        <f t="shared" si="6"/>
        <v>3.5</v>
      </c>
      <c r="BH20" s="93">
        <f t="shared" si="6"/>
        <v>3.5</v>
      </c>
      <c r="BI20" s="93">
        <f t="shared" si="6"/>
        <v>3.5</v>
      </c>
      <c r="BJ20" s="93">
        <f t="shared" si="6"/>
        <v>3.5</v>
      </c>
      <c r="BK20" s="93">
        <f t="shared" si="6"/>
        <v>3.5</v>
      </c>
      <c r="BL20" s="93">
        <f t="shared" si="6"/>
        <v>3.5</v>
      </c>
      <c r="BM20" s="93">
        <f t="shared" si="6"/>
        <v>3.5</v>
      </c>
      <c r="BN20" s="93">
        <f t="shared" si="6"/>
        <v>3.5</v>
      </c>
      <c r="BO20" s="93">
        <f t="shared" si="6"/>
        <v>3.5</v>
      </c>
      <c r="BP20" s="93">
        <f t="shared" si="6"/>
        <v>3.5</v>
      </c>
      <c r="BQ20" s="93">
        <f t="shared" si="4"/>
        <v>3.5</v>
      </c>
      <c r="BR20" s="93">
        <f t="shared" si="4"/>
        <v>3.5</v>
      </c>
      <c r="BS20" s="93">
        <f t="shared" si="4"/>
        <v>3.5</v>
      </c>
      <c r="BT20" s="93">
        <f t="shared" si="4"/>
        <v>3.5</v>
      </c>
      <c r="BU20" s="93">
        <f t="shared" si="4"/>
        <v>3.5</v>
      </c>
      <c r="BV20" s="93">
        <f t="shared" si="4"/>
        <v>3.5</v>
      </c>
      <c r="BW20" s="93">
        <f t="shared" si="4"/>
        <v>3.5</v>
      </c>
      <c r="BX20" s="93">
        <f t="shared" si="4"/>
        <v>3.5</v>
      </c>
      <c r="BY20" s="93">
        <f t="shared" si="4"/>
        <v>3.5</v>
      </c>
      <c r="BZ20" s="93">
        <f t="shared" si="4"/>
        <v>3.5</v>
      </c>
      <c r="CA20" s="93">
        <f t="shared" si="4"/>
        <v>3.5</v>
      </c>
      <c r="CB20" s="93">
        <f t="shared" si="4"/>
        <v>3.5</v>
      </c>
      <c r="CC20" s="93">
        <f t="shared" si="4"/>
        <v>3.5</v>
      </c>
      <c r="CD20" s="93">
        <f t="shared" si="4"/>
        <v>3.5</v>
      </c>
      <c r="CE20" s="93">
        <f t="shared" si="4"/>
        <v>3.5</v>
      </c>
      <c r="CF20" s="93">
        <f t="shared" si="4"/>
        <v>3.5</v>
      </c>
      <c r="CG20" s="93">
        <f t="shared" si="4"/>
        <v>3.5</v>
      </c>
      <c r="CH20" s="93">
        <f t="shared" si="4"/>
        <v>3.5</v>
      </c>
      <c r="CI20" s="93">
        <f t="shared" si="4"/>
        <v>3.5</v>
      </c>
      <c r="CJ20" s="93">
        <f t="shared" si="4"/>
        <v>3.5</v>
      </c>
      <c r="CK20" s="93">
        <f t="shared" si="4"/>
        <v>3.5</v>
      </c>
      <c r="CL20" s="93">
        <f t="shared" si="4"/>
        <v>3.5</v>
      </c>
      <c r="CM20" s="93">
        <f t="shared" si="4"/>
        <v>0</v>
      </c>
      <c r="CN20" s="93">
        <f t="shared" si="4"/>
        <v>0</v>
      </c>
      <c r="CO20" s="93">
        <f t="shared" si="4"/>
        <v>0</v>
      </c>
      <c r="CP20" s="93">
        <f t="shared" si="4"/>
        <v>0</v>
      </c>
      <c r="CQ20" s="93">
        <f t="shared" si="4"/>
        <v>0</v>
      </c>
      <c r="CR20" s="93">
        <f t="shared" si="4"/>
        <v>0</v>
      </c>
      <c r="CS20" s="93">
        <f t="shared" si="4"/>
        <v>0</v>
      </c>
      <c r="CT20" s="93">
        <f t="shared" si="4"/>
        <v>0</v>
      </c>
      <c r="CU20" s="93">
        <f t="shared" si="4"/>
        <v>0</v>
      </c>
      <c r="CV20" s="85"/>
    </row>
    <row r="21" spans="1:100">
      <c r="B21" s="79" t="s">
        <v>77</v>
      </c>
      <c r="C21" s="94" t="s">
        <v>78</v>
      </c>
      <c r="D21" s="95">
        <f>SUM(D16:D20)</f>
        <v>-1</v>
      </c>
      <c r="E21" s="95">
        <f t="shared" ref="E21:BP21" si="7">SUM(E16:E20)</f>
        <v>-1</v>
      </c>
      <c r="F21" s="95">
        <f t="shared" si="7"/>
        <v>-1</v>
      </c>
      <c r="G21" s="95">
        <f t="shared" si="7"/>
        <v>-1</v>
      </c>
      <c r="H21" s="95">
        <f t="shared" si="7"/>
        <v>-1</v>
      </c>
      <c r="I21" s="95">
        <f t="shared" si="7"/>
        <v>-1</v>
      </c>
      <c r="J21" s="95">
        <f t="shared" si="7"/>
        <v>-1</v>
      </c>
      <c r="K21" s="95">
        <f t="shared" si="7"/>
        <v>-1</v>
      </c>
      <c r="L21" s="95">
        <f t="shared" si="7"/>
        <v>-1</v>
      </c>
      <c r="M21" s="95">
        <f t="shared" si="7"/>
        <v>-1</v>
      </c>
      <c r="N21" s="95">
        <f t="shared" si="7"/>
        <v>-1</v>
      </c>
      <c r="O21" s="95">
        <f t="shared" si="7"/>
        <v>-1</v>
      </c>
      <c r="P21" s="95">
        <f t="shared" si="7"/>
        <v>-1</v>
      </c>
      <c r="Q21" s="95">
        <f t="shared" si="7"/>
        <v>-1</v>
      </c>
      <c r="R21" s="95">
        <f t="shared" si="7"/>
        <v>-1</v>
      </c>
      <c r="S21" s="95">
        <f t="shared" si="7"/>
        <v>-1</v>
      </c>
      <c r="T21" s="95">
        <f t="shared" si="7"/>
        <v>-1</v>
      </c>
      <c r="U21" s="95">
        <f t="shared" si="7"/>
        <v>-1</v>
      </c>
      <c r="V21" s="95">
        <f t="shared" si="7"/>
        <v>-1</v>
      </c>
      <c r="W21" s="95">
        <f t="shared" si="7"/>
        <v>-1</v>
      </c>
      <c r="X21" s="95">
        <f t="shared" si="7"/>
        <v>-1</v>
      </c>
      <c r="Y21" s="95">
        <f t="shared" si="7"/>
        <v>-1</v>
      </c>
      <c r="Z21" s="95">
        <f t="shared" si="7"/>
        <v>-1</v>
      </c>
      <c r="AA21" s="95">
        <f t="shared" si="7"/>
        <v>-1</v>
      </c>
      <c r="AB21" s="95">
        <f t="shared" si="7"/>
        <v>-1</v>
      </c>
      <c r="AC21" s="95">
        <f t="shared" si="7"/>
        <v>-1</v>
      </c>
      <c r="AD21" s="95">
        <f t="shared" si="7"/>
        <v>-1</v>
      </c>
      <c r="AE21" s="95">
        <f t="shared" si="7"/>
        <v>-1</v>
      </c>
      <c r="AF21" s="95">
        <f t="shared" si="7"/>
        <v>-1</v>
      </c>
      <c r="AG21" s="95">
        <f t="shared" si="7"/>
        <v>-1</v>
      </c>
      <c r="AH21" s="95">
        <f t="shared" si="7"/>
        <v>-1</v>
      </c>
      <c r="AI21" s="95">
        <f t="shared" si="7"/>
        <v>-1</v>
      </c>
      <c r="AJ21" s="95">
        <f t="shared" si="7"/>
        <v>-1</v>
      </c>
      <c r="AK21" s="95">
        <f t="shared" si="7"/>
        <v>-1</v>
      </c>
      <c r="AL21" s="95">
        <f t="shared" si="7"/>
        <v>-1</v>
      </c>
      <c r="AM21" s="95">
        <f t="shared" si="7"/>
        <v>-1</v>
      </c>
      <c r="AN21" s="95">
        <f t="shared" si="7"/>
        <v>-1</v>
      </c>
      <c r="AO21" s="95">
        <f t="shared" si="7"/>
        <v>-1</v>
      </c>
      <c r="AP21" s="95">
        <f t="shared" si="7"/>
        <v>-1</v>
      </c>
      <c r="AQ21" s="95">
        <f t="shared" si="7"/>
        <v>-1</v>
      </c>
      <c r="AR21" s="95">
        <f t="shared" si="7"/>
        <v>-1</v>
      </c>
      <c r="AS21" s="95">
        <f t="shared" si="7"/>
        <v>-1</v>
      </c>
      <c r="AT21" s="95">
        <f t="shared" si="7"/>
        <v>-1</v>
      </c>
      <c r="AU21" s="95">
        <f t="shared" si="7"/>
        <v>-1</v>
      </c>
      <c r="AV21" s="95">
        <f t="shared" si="7"/>
        <v>-1</v>
      </c>
      <c r="AW21" s="95">
        <f t="shared" si="7"/>
        <v>-1</v>
      </c>
      <c r="AX21" s="95">
        <f t="shared" si="7"/>
        <v>-1</v>
      </c>
      <c r="AY21" s="95">
        <f t="shared" si="7"/>
        <v>-1</v>
      </c>
      <c r="AZ21" s="95">
        <f t="shared" si="7"/>
        <v>-1</v>
      </c>
      <c r="BA21" s="95">
        <f t="shared" si="7"/>
        <v>-1</v>
      </c>
      <c r="BB21" s="95">
        <f t="shared" si="7"/>
        <v>-1</v>
      </c>
      <c r="BC21" s="95">
        <f t="shared" si="7"/>
        <v>-1</v>
      </c>
      <c r="BD21" s="95">
        <f t="shared" si="7"/>
        <v>-1</v>
      </c>
      <c r="BE21" s="95">
        <f t="shared" si="7"/>
        <v>-1</v>
      </c>
      <c r="BF21" s="95">
        <f t="shared" si="7"/>
        <v>-1</v>
      </c>
      <c r="BG21" s="95">
        <f t="shared" si="7"/>
        <v>-1</v>
      </c>
      <c r="BH21" s="95">
        <f t="shared" si="7"/>
        <v>-1</v>
      </c>
      <c r="BI21" s="95">
        <f t="shared" si="7"/>
        <v>-1</v>
      </c>
      <c r="BJ21" s="95">
        <f t="shared" si="7"/>
        <v>-1</v>
      </c>
      <c r="BK21" s="95">
        <f t="shared" si="7"/>
        <v>-1</v>
      </c>
      <c r="BL21" s="95">
        <f t="shared" si="7"/>
        <v>-1</v>
      </c>
      <c r="BM21" s="95">
        <f t="shared" si="7"/>
        <v>-1</v>
      </c>
      <c r="BN21" s="95">
        <f t="shared" si="7"/>
        <v>-1</v>
      </c>
      <c r="BO21" s="95">
        <f t="shared" si="7"/>
        <v>-1</v>
      </c>
      <c r="BP21" s="95">
        <f t="shared" si="7"/>
        <v>-1</v>
      </c>
      <c r="BQ21" s="95">
        <f t="shared" ref="BQ21:CU21" si="8">SUM(BQ16:BQ20)</f>
        <v>-1</v>
      </c>
      <c r="BR21" s="95">
        <f t="shared" si="8"/>
        <v>-1</v>
      </c>
      <c r="BS21" s="95">
        <f t="shared" si="8"/>
        <v>-1</v>
      </c>
      <c r="BT21" s="95">
        <f t="shared" si="8"/>
        <v>-1</v>
      </c>
      <c r="BU21" s="95">
        <f t="shared" si="8"/>
        <v>-1</v>
      </c>
      <c r="BV21" s="95">
        <f t="shared" si="8"/>
        <v>-1</v>
      </c>
      <c r="BW21" s="95">
        <f t="shared" si="8"/>
        <v>-1</v>
      </c>
      <c r="BX21" s="95">
        <f t="shared" si="8"/>
        <v>-1</v>
      </c>
      <c r="BY21" s="95">
        <f t="shared" si="8"/>
        <v>-1</v>
      </c>
      <c r="BZ21" s="95">
        <f t="shared" si="8"/>
        <v>-1</v>
      </c>
      <c r="CA21" s="95">
        <f t="shared" si="8"/>
        <v>-1</v>
      </c>
      <c r="CB21" s="95">
        <f t="shared" si="8"/>
        <v>-1</v>
      </c>
      <c r="CC21" s="95">
        <f t="shared" si="8"/>
        <v>-1</v>
      </c>
      <c r="CD21" s="95">
        <f t="shared" si="8"/>
        <v>-1</v>
      </c>
      <c r="CE21" s="95">
        <f t="shared" si="8"/>
        <v>-1</v>
      </c>
      <c r="CF21" s="95">
        <f t="shared" si="8"/>
        <v>-1</v>
      </c>
      <c r="CG21" s="95">
        <f t="shared" si="8"/>
        <v>-1</v>
      </c>
      <c r="CH21" s="95">
        <f t="shared" si="8"/>
        <v>-1</v>
      </c>
      <c r="CI21" s="95">
        <f t="shared" si="8"/>
        <v>-1</v>
      </c>
      <c r="CJ21" s="95">
        <f t="shared" si="8"/>
        <v>-1</v>
      </c>
      <c r="CK21" s="95">
        <f t="shared" si="8"/>
        <v>-1</v>
      </c>
      <c r="CL21" s="95">
        <f t="shared" si="8"/>
        <v>-1</v>
      </c>
      <c r="CM21" s="95">
        <f t="shared" si="8"/>
        <v>0</v>
      </c>
      <c r="CN21" s="95">
        <f t="shared" si="8"/>
        <v>0</v>
      </c>
      <c r="CO21" s="95">
        <f t="shared" si="8"/>
        <v>0</v>
      </c>
      <c r="CP21" s="95">
        <f t="shared" si="8"/>
        <v>0</v>
      </c>
      <c r="CQ21" s="95">
        <f t="shared" si="8"/>
        <v>0</v>
      </c>
      <c r="CR21" s="95">
        <f t="shared" si="8"/>
        <v>0</v>
      </c>
      <c r="CS21" s="95">
        <f t="shared" si="8"/>
        <v>0</v>
      </c>
      <c r="CT21" s="95">
        <f t="shared" si="8"/>
        <v>0</v>
      </c>
      <c r="CU21" s="96">
        <f t="shared" si="8"/>
        <v>0</v>
      </c>
    </row>
    <row r="23" spans="1:100">
      <c r="B23" s="97"/>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c r="A25" s="82" t="s">
        <v>127</v>
      </c>
      <c r="B25" s="25"/>
      <c r="C25" s="98" t="s">
        <v>79</v>
      </c>
      <c r="D25" s="99">
        <f>D11</f>
        <v>6</v>
      </c>
      <c r="E25" s="99">
        <f t="shared" ref="E25:BP25" si="9">E11</f>
        <v>6</v>
      </c>
      <c r="F25" s="99">
        <f t="shared" si="9"/>
        <v>6</v>
      </c>
      <c r="G25" s="99">
        <f t="shared" si="9"/>
        <v>6</v>
      </c>
      <c r="H25" s="99">
        <f t="shared" si="9"/>
        <v>6</v>
      </c>
      <c r="I25" s="99">
        <f t="shared" si="9"/>
        <v>6</v>
      </c>
      <c r="J25" s="99">
        <f t="shared" si="9"/>
        <v>6</v>
      </c>
      <c r="K25" s="99">
        <f t="shared" si="9"/>
        <v>6</v>
      </c>
      <c r="L25" s="99">
        <f t="shared" si="9"/>
        <v>6</v>
      </c>
      <c r="M25" s="99">
        <f t="shared" si="9"/>
        <v>6</v>
      </c>
      <c r="N25" s="99">
        <f t="shared" si="9"/>
        <v>6</v>
      </c>
      <c r="O25" s="99">
        <f t="shared" si="9"/>
        <v>6</v>
      </c>
      <c r="P25" s="99">
        <f t="shared" si="9"/>
        <v>6</v>
      </c>
      <c r="Q25" s="99">
        <f t="shared" si="9"/>
        <v>6</v>
      </c>
      <c r="R25" s="99">
        <f t="shared" si="9"/>
        <v>6</v>
      </c>
      <c r="S25" s="99">
        <f t="shared" si="9"/>
        <v>6</v>
      </c>
      <c r="T25" s="99">
        <f t="shared" si="9"/>
        <v>6</v>
      </c>
      <c r="U25" s="99">
        <f t="shared" si="9"/>
        <v>6</v>
      </c>
      <c r="V25" s="99">
        <f t="shared" si="9"/>
        <v>6</v>
      </c>
      <c r="W25" s="99">
        <f t="shared" si="9"/>
        <v>6</v>
      </c>
      <c r="X25" s="99">
        <f t="shared" si="9"/>
        <v>6</v>
      </c>
      <c r="Y25" s="99">
        <f t="shared" si="9"/>
        <v>6</v>
      </c>
      <c r="Z25" s="99">
        <f t="shared" si="9"/>
        <v>6</v>
      </c>
      <c r="AA25" s="99">
        <f t="shared" si="9"/>
        <v>6</v>
      </c>
      <c r="AB25" s="99">
        <f t="shared" si="9"/>
        <v>6</v>
      </c>
      <c r="AC25" s="99">
        <f t="shared" si="9"/>
        <v>6</v>
      </c>
      <c r="AD25" s="99">
        <f t="shared" si="9"/>
        <v>6</v>
      </c>
      <c r="AE25" s="99">
        <f t="shared" si="9"/>
        <v>6</v>
      </c>
      <c r="AF25" s="99">
        <f t="shared" si="9"/>
        <v>6</v>
      </c>
      <c r="AG25" s="99">
        <f t="shared" si="9"/>
        <v>6</v>
      </c>
      <c r="AH25" s="99">
        <f t="shared" si="9"/>
        <v>6</v>
      </c>
      <c r="AI25" s="99">
        <f t="shared" si="9"/>
        <v>6</v>
      </c>
      <c r="AJ25" s="99">
        <f t="shared" si="9"/>
        <v>6</v>
      </c>
      <c r="AK25" s="99">
        <f t="shared" si="9"/>
        <v>6</v>
      </c>
      <c r="AL25" s="99">
        <f t="shared" si="9"/>
        <v>6</v>
      </c>
      <c r="AM25" s="99">
        <f t="shared" si="9"/>
        <v>6</v>
      </c>
      <c r="AN25" s="99">
        <f t="shared" si="9"/>
        <v>6</v>
      </c>
      <c r="AO25" s="99">
        <f t="shared" si="9"/>
        <v>6</v>
      </c>
      <c r="AP25" s="99">
        <f t="shared" si="9"/>
        <v>6</v>
      </c>
      <c r="AQ25" s="99">
        <f t="shared" si="9"/>
        <v>6</v>
      </c>
      <c r="AR25" s="99">
        <f t="shared" si="9"/>
        <v>6</v>
      </c>
      <c r="AS25" s="99">
        <f t="shared" si="9"/>
        <v>6</v>
      </c>
      <c r="AT25" s="99">
        <f t="shared" si="9"/>
        <v>6</v>
      </c>
      <c r="AU25" s="99">
        <f t="shared" si="9"/>
        <v>6</v>
      </c>
      <c r="AV25" s="99">
        <f t="shared" si="9"/>
        <v>6</v>
      </c>
      <c r="AW25" s="99">
        <f t="shared" si="9"/>
        <v>6</v>
      </c>
      <c r="AX25" s="99">
        <f t="shared" si="9"/>
        <v>6</v>
      </c>
      <c r="AY25" s="99">
        <f t="shared" si="9"/>
        <v>6</v>
      </c>
      <c r="AZ25" s="99">
        <f t="shared" si="9"/>
        <v>6</v>
      </c>
      <c r="BA25" s="99">
        <f t="shared" si="9"/>
        <v>6</v>
      </c>
      <c r="BB25" s="99">
        <f t="shared" si="9"/>
        <v>6</v>
      </c>
      <c r="BC25" s="99">
        <f t="shared" si="9"/>
        <v>6</v>
      </c>
      <c r="BD25" s="99">
        <f t="shared" si="9"/>
        <v>6</v>
      </c>
      <c r="BE25" s="99">
        <f t="shared" si="9"/>
        <v>6</v>
      </c>
      <c r="BF25" s="99">
        <f t="shared" si="9"/>
        <v>6</v>
      </c>
      <c r="BG25" s="99">
        <f t="shared" si="9"/>
        <v>6</v>
      </c>
      <c r="BH25" s="99">
        <f t="shared" si="9"/>
        <v>6</v>
      </c>
      <c r="BI25" s="99">
        <f t="shared" si="9"/>
        <v>6</v>
      </c>
      <c r="BJ25" s="99">
        <f t="shared" si="9"/>
        <v>6</v>
      </c>
      <c r="BK25" s="99">
        <f t="shared" si="9"/>
        <v>6</v>
      </c>
      <c r="BL25" s="99">
        <f t="shared" si="9"/>
        <v>6</v>
      </c>
      <c r="BM25" s="99">
        <f t="shared" si="9"/>
        <v>6</v>
      </c>
      <c r="BN25" s="99">
        <f t="shared" si="9"/>
        <v>6</v>
      </c>
      <c r="BO25" s="99">
        <f t="shared" si="9"/>
        <v>6</v>
      </c>
      <c r="BP25" s="99">
        <f t="shared" si="9"/>
        <v>6</v>
      </c>
      <c r="BQ25" s="99">
        <f t="shared" ref="BQ25:CN25" si="10">BQ11</f>
        <v>6</v>
      </c>
      <c r="BR25" s="99">
        <f t="shared" si="10"/>
        <v>6</v>
      </c>
      <c r="BS25" s="99">
        <f t="shared" si="10"/>
        <v>6</v>
      </c>
      <c r="BT25" s="99">
        <f t="shared" si="10"/>
        <v>6</v>
      </c>
      <c r="BU25" s="99">
        <f t="shared" si="10"/>
        <v>6</v>
      </c>
      <c r="BV25" s="99">
        <f t="shared" si="10"/>
        <v>6</v>
      </c>
      <c r="BW25" s="99">
        <f t="shared" si="10"/>
        <v>6</v>
      </c>
      <c r="BX25" s="99">
        <f t="shared" si="10"/>
        <v>6</v>
      </c>
      <c r="BY25" s="99">
        <f t="shared" si="10"/>
        <v>6</v>
      </c>
      <c r="BZ25" s="99">
        <f t="shared" si="10"/>
        <v>6</v>
      </c>
      <c r="CA25" s="99">
        <f t="shared" si="10"/>
        <v>6</v>
      </c>
      <c r="CB25" s="99">
        <f t="shared" si="10"/>
        <v>6</v>
      </c>
      <c r="CC25" s="99">
        <f t="shared" si="10"/>
        <v>6</v>
      </c>
      <c r="CD25" s="99">
        <f t="shared" si="10"/>
        <v>6</v>
      </c>
      <c r="CE25" s="99">
        <f t="shared" si="10"/>
        <v>6</v>
      </c>
      <c r="CF25" s="99">
        <f t="shared" si="10"/>
        <v>6</v>
      </c>
      <c r="CG25" s="99">
        <f t="shared" si="10"/>
        <v>6</v>
      </c>
      <c r="CH25" s="99">
        <f t="shared" si="10"/>
        <v>6</v>
      </c>
      <c r="CI25" s="99">
        <f t="shared" si="10"/>
        <v>6</v>
      </c>
      <c r="CJ25" s="99">
        <f t="shared" si="10"/>
        <v>6</v>
      </c>
      <c r="CK25" s="99">
        <f t="shared" si="10"/>
        <v>6</v>
      </c>
      <c r="CL25" s="99">
        <f t="shared" si="10"/>
        <v>6</v>
      </c>
      <c r="CM25" s="99">
        <f t="shared" si="10"/>
        <v>0</v>
      </c>
      <c r="CN25" s="99">
        <f t="shared" si="10"/>
        <v>0</v>
      </c>
      <c r="CO25" s="25"/>
      <c r="CP25" s="25"/>
      <c r="CQ25" s="25"/>
      <c r="CR25" s="25"/>
      <c r="CS25" s="25"/>
    </row>
    <row r="26" spans="1:100">
      <c r="A26" s="81" t="s">
        <v>80</v>
      </c>
      <c r="B26" s="25"/>
      <c r="C26" s="98" t="s">
        <v>81</v>
      </c>
      <c r="D26" s="99">
        <f>D5-D11</f>
        <v>-1</v>
      </c>
      <c r="E26" s="99">
        <f t="shared" ref="E26:BK26" si="11">E5-E11</f>
        <v>-1</v>
      </c>
      <c r="F26" s="99">
        <f t="shared" si="11"/>
        <v>-1</v>
      </c>
      <c r="G26" s="99">
        <f t="shared" si="11"/>
        <v>-1</v>
      </c>
      <c r="H26" s="99">
        <f t="shared" si="11"/>
        <v>-1</v>
      </c>
      <c r="I26" s="99">
        <f t="shared" si="11"/>
        <v>-1</v>
      </c>
      <c r="J26" s="99">
        <f t="shared" si="11"/>
        <v>-1</v>
      </c>
      <c r="K26" s="99">
        <f t="shared" si="11"/>
        <v>-1</v>
      </c>
      <c r="L26" s="99">
        <f t="shared" si="11"/>
        <v>-1</v>
      </c>
      <c r="M26" s="99">
        <f t="shared" si="11"/>
        <v>-1</v>
      </c>
      <c r="N26" s="99">
        <f t="shared" si="11"/>
        <v>-1</v>
      </c>
      <c r="O26" s="99">
        <f t="shared" si="11"/>
        <v>-1</v>
      </c>
      <c r="P26" s="100">
        <f t="shared" si="11"/>
        <v>-1</v>
      </c>
      <c r="Q26" s="100">
        <f t="shared" si="11"/>
        <v>-1</v>
      </c>
      <c r="R26" s="100">
        <f t="shared" si="11"/>
        <v>-1</v>
      </c>
      <c r="S26" s="100">
        <f t="shared" si="11"/>
        <v>-1</v>
      </c>
      <c r="T26" s="100">
        <f t="shared" si="11"/>
        <v>-1</v>
      </c>
      <c r="U26" s="100">
        <f t="shared" si="11"/>
        <v>-1</v>
      </c>
      <c r="V26" s="100">
        <f t="shared" si="11"/>
        <v>-1</v>
      </c>
      <c r="W26" s="100">
        <f t="shared" si="11"/>
        <v>-1</v>
      </c>
      <c r="X26" s="100">
        <f t="shared" si="11"/>
        <v>-1</v>
      </c>
      <c r="Y26" s="100">
        <f t="shared" si="11"/>
        <v>-1</v>
      </c>
      <c r="Z26" s="100">
        <f t="shared" si="11"/>
        <v>-1</v>
      </c>
      <c r="AA26" s="100">
        <f t="shared" si="11"/>
        <v>-1</v>
      </c>
      <c r="AB26" s="101">
        <f t="shared" si="11"/>
        <v>-1</v>
      </c>
      <c r="AC26" s="101">
        <f t="shared" si="11"/>
        <v>-1</v>
      </c>
      <c r="AD26" s="101">
        <f t="shared" si="11"/>
        <v>-1</v>
      </c>
      <c r="AE26" s="101">
        <f t="shared" si="11"/>
        <v>-1</v>
      </c>
      <c r="AF26" s="101">
        <f t="shared" si="11"/>
        <v>-1</v>
      </c>
      <c r="AG26" s="101">
        <f t="shared" si="11"/>
        <v>-1</v>
      </c>
      <c r="AH26" s="101">
        <f t="shared" si="11"/>
        <v>-1</v>
      </c>
      <c r="AI26" s="101">
        <f t="shared" si="11"/>
        <v>-1</v>
      </c>
      <c r="AJ26" s="101">
        <f t="shared" si="11"/>
        <v>-1</v>
      </c>
      <c r="AK26" s="101">
        <f t="shared" si="11"/>
        <v>-1</v>
      </c>
      <c r="AL26" s="101">
        <f t="shared" si="11"/>
        <v>-1</v>
      </c>
      <c r="AM26" s="101">
        <f t="shared" si="11"/>
        <v>-1</v>
      </c>
      <c r="AN26" s="102">
        <f t="shared" si="11"/>
        <v>-1</v>
      </c>
      <c r="AO26" s="102">
        <f t="shared" si="11"/>
        <v>-1</v>
      </c>
      <c r="AP26" s="102">
        <f t="shared" si="11"/>
        <v>-1</v>
      </c>
      <c r="AQ26" s="102">
        <f t="shared" si="11"/>
        <v>-1</v>
      </c>
      <c r="AR26" s="102">
        <f t="shared" si="11"/>
        <v>-1</v>
      </c>
      <c r="AS26" s="102">
        <f t="shared" si="11"/>
        <v>-1</v>
      </c>
      <c r="AT26" s="102">
        <f t="shared" si="11"/>
        <v>-1</v>
      </c>
      <c r="AU26" s="102">
        <f t="shared" si="11"/>
        <v>-1</v>
      </c>
      <c r="AV26" s="102">
        <f t="shared" si="11"/>
        <v>-1</v>
      </c>
      <c r="AW26" s="102">
        <f t="shared" si="11"/>
        <v>-1</v>
      </c>
      <c r="AX26" s="102">
        <f t="shared" si="11"/>
        <v>-1</v>
      </c>
      <c r="AY26" s="102">
        <f t="shared" si="11"/>
        <v>-1</v>
      </c>
      <c r="AZ26" s="103">
        <f t="shared" si="11"/>
        <v>-1</v>
      </c>
      <c r="BA26" s="103">
        <f t="shared" si="11"/>
        <v>-1</v>
      </c>
      <c r="BB26" s="103">
        <f t="shared" si="11"/>
        <v>-1</v>
      </c>
      <c r="BC26" s="103">
        <f t="shared" si="11"/>
        <v>-1</v>
      </c>
      <c r="BD26" s="103">
        <f t="shared" si="11"/>
        <v>-1</v>
      </c>
      <c r="BE26" s="103">
        <f t="shared" si="11"/>
        <v>-1</v>
      </c>
      <c r="BF26" s="103">
        <f t="shared" si="11"/>
        <v>-1</v>
      </c>
      <c r="BG26" s="103">
        <f t="shared" si="11"/>
        <v>-1</v>
      </c>
      <c r="BH26" s="103">
        <f t="shared" si="11"/>
        <v>-1</v>
      </c>
      <c r="BI26" s="103">
        <f t="shared" si="11"/>
        <v>-1</v>
      </c>
      <c r="BJ26" s="103">
        <f t="shared" si="11"/>
        <v>-1</v>
      </c>
      <c r="BK26" s="103">
        <f t="shared" si="11"/>
        <v>-1</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c r="A28" s="110" t="s">
        <v>84</v>
      </c>
      <c r="B28" s="25"/>
      <c r="C28" s="104" t="s">
        <v>85</v>
      </c>
      <c r="D28" s="99">
        <f>(SUM($D$26:$O$26))*D27/365</f>
        <v>-0.98630136986301364</v>
      </c>
      <c r="E28" s="99">
        <f t="shared" ref="E28:O28" si="12">(SUM($D$26:$O$26))*E27/365</f>
        <v>-1.0191780821917809</v>
      </c>
      <c r="F28" s="99">
        <f t="shared" si="12"/>
        <v>-0.98630136986301364</v>
      </c>
      <c r="G28" s="99">
        <f t="shared" si="12"/>
        <v>-1.0191780821917809</v>
      </c>
      <c r="H28" s="99">
        <f t="shared" si="12"/>
        <v>-1.0191780821917809</v>
      </c>
      <c r="I28" s="99">
        <f t="shared" si="12"/>
        <v>-0.98630136986301364</v>
      </c>
      <c r="J28" s="99">
        <f t="shared" si="12"/>
        <v>-1.0191780821917809</v>
      </c>
      <c r="K28" s="99">
        <f t="shared" si="12"/>
        <v>-0.98630136986301364</v>
      </c>
      <c r="L28" s="99">
        <f t="shared" si="12"/>
        <v>-1.0191780821917809</v>
      </c>
      <c r="M28" s="99">
        <f t="shared" si="12"/>
        <v>-1.0191780821917809</v>
      </c>
      <c r="N28" s="99">
        <f t="shared" si="12"/>
        <v>-0.92054794520547945</v>
      </c>
      <c r="O28" s="99">
        <f t="shared" si="12"/>
        <v>-1.0191780821917809</v>
      </c>
      <c r="P28" s="100">
        <f>(SUM($P$26:$AA$26))*P27/365</f>
        <v>-0.98630136986301364</v>
      </c>
      <c r="Q28" s="100">
        <f t="shared" ref="Q28:AA28" si="13">(SUM($P$26:$AA$26))*Q27/365</f>
        <v>-1.0191780821917809</v>
      </c>
      <c r="R28" s="100">
        <f t="shared" si="13"/>
        <v>-0.98630136986301364</v>
      </c>
      <c r="S28" s="100">
        <f t="shared" si="13"/>
        <v>-1.0191780821917809</v>
      </c>
      <c r="T28" s="100">
        <f t="shared" si="13"/>
        <v>-1.0191780821917809</v>
      </c>
      <c r="U28" s="100">
        <f t="shared" si="13"/>
        <v>-0.98630136986301364</v>
      </c>
      <c r="V28" s="100">
        <f t="shared" si="13"/>
        <v>-1.0191780821917809</v>
      </c>
      <c r="W28" s="100">
        <f t="shared" si="13"/>
        <v>-0.98630136986301364</v>
      </c>
      <c r="X28" s="100">
        <f t="shared" si="13"/>
        <v>-1.0191780821917809</v>
      </c>
      <c r="Y28" s="100">
        <f t="shared" si="13"/>
        <v>-1.0191780821917809</v>
      </c>
      <c r="Z28" s="100">
        <f t="shared" si="13"/>
        <v>-0.92054794520547945</v>
      </c>
      <c r="AA28" s="100">
        <f t="shared" si="13"/>
        <v>-1.0191780821917809</v>
      </c>
      <c r="AB28" s="101">
        <f>(SUM($AB$26:$AM$26))*AB27/365</f>
        <v>-0.98630136986301364</v>
      </c>
      <c r="AC28" s="101">
        <f t="shared" ref="AC28:AM28" si="14">(SUM($AB$26:$AM$26))*AC27/365</f>
        <v>-1.0191780821917809</v>
      </c>
      <c r="AD28" s="101">
        <f t="shared" si="14"/>
        <v>-0.98630136986301364</v>
      </c>
      <c r="AE28" s="101">
        <f t="shared" si="14"/>
        <v>-1.0191780821917809</v>
      </c>
      <c r="AF28" s="101">
        <f t="shared" si="14"/>
        <v>-1.0191780821917809</v>
      </c>
      <c r="AG28" s="101">
        <f t="shared" si="14"/>
        <v>-0.98630136986301364</v>
      </c>
      <c r="AH28" s="101">
        <f t="shared" si="14"/>
        <v>-1.0191780821917809</v>
      </c>
      <c r="AI28" s="101">
        <f t="shared" si="14"/>
        <v>-0.98630136986301364</v>
      </c>
      <c r="AJ28" s="101">
        <f t="shared" si="14"/>
        <v>-1.0191780821917809</v>
      </c>
      <c r="AK28" s="101">
        <f t="shared" si="14"/>
        <v>-1.0191780821917809</v>
      </c>
      <c r="AL28" s="101">
        <f t="shared" si="14"/>
        <v>-0.92054794520547945</v>
      </c>
      <c r="AM28" s="101">
        <f t="shared" si="14"/>
        <v>-1.0191780821917809</v>
      </c>
      <c r="AN28" s="102">
        <f>(SUM($AN$26:$AY$26))*AN27/365</f>
        <v>-0.98630136986301364</v>
      </c>
      <c r="AO28" s="102">
        <f>(SUM($AN$26:$AY$26))*AO27/365</f>
        <v>-1.0191780821917809</v>
      </c>
      <c r="AP28" s="102">
        <f t="shared" ref="AP28:AY28" si="15">(SUM($AN$26:$AY$26))*AP27/365</f>
        <v>-0.98630136986301364</v>
      </c>
      <c r="AQ28" s="102">
        <f t="shared" si="15"/>
        <v>-1.0191780821917809</v>
      </c>
      <c r="AR28" s="102">
        <f t="shared" si="15"/>
        <v>-1.0191780821917809</v>
      </c>
      <c r="AS28" s="102">
        <f t="shared" si="15"/>
        <v>-0.98630136986301364</v>
      </c>
      <c r="AT28" s="102">
        <f t="shared" si="15"/>
        <v>-1.0191780821917809</v>
      </c>
      <c r="AU28" s="102">
        <f t="shared" si="15"/>
        <v>-0.98630136986301364</v>
      </c>
      <c r="AV28" s="102">
        <f t="shared" si="15"/>
        <v>-1.0191780821917809</v>
      </c>
      <c r="AW28" s="102">
        <f t="shared" si="15"/>
        <v>-1.0191780821917809</v>
      </c>
      <c r="AX28" s="102">
        <f t="shared" si="15"/>
        <v>-0.92054794520547945</v>
      </c>
      <c r="AY28" s="102">
        <f t="shared" si="15"/>
        <v>-1.0191780821917809</v>
      </c>
      <c r="AZ28" s="103">
        <f>(SUM($AZ$26:$BK$26))*AZ27/365</f>
        <v>-0.98630136986301364</v>
      </c>
      <c r="BA28" s="103">
        <f t="shared" ref="BA28:BK28" si="16">(SUM($AZ$26:$BK$26))*BA27/365</f>
        <v>-1.0191780821917809</v>
      </c>
      <c r="BB28" s="103">
        <f t="shared" si="16"/>
        <v>-0.98630136986301364</v>
      </c>
      <c r="BC28" s="103">
        <f t="shared" si="16"/>
        <v>-1.0191780821917809</v>
      </c>
      <c r="BD28" s="103">
        <f t="shared" si="16"/>
        <v>-1.0191780821917809</v>
      </c>
      <c r="BE28" s="103">
        <f t="shared" si="16"/>
        <v>-0.98630136986301364</v>
      </c>
      <c r="BF28" s="103">
        <f t="shared" si="16"/>
        <v>-1.0191780821917809</v>
      </c>
      <c r="BG28" s="103">
        <f t="shared" si="16"/>
        <v>-0.98630136986301364</v>
      </c>
      <c r="BH28" s="103">
        <f t="shared" si="16"/>
        <v>-1.0191780821917809</v>
      </c>
      <c r="BI28" s="103">
        <f t="shared" si="16"/>
        <v>-1.0191780821917809</v>
      </c>
      <c r="BJ28" s="103">
        <f t="shared" si="16"/>
        <v>-0.92054794520547945</v>
      </c>
      <c r="BK28" s="103">
        <f t="shared" si="16"/>
        <v>-1.0191780821917809</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c r="A29" s="169" t="s">
        <v>86</v>
      </c>
      <c r="B29" s="111">
        <v>0.31</v>
      </c>
      <c r="C29" s="104" t="s">
        <v>87</v>
      </c>
      <c r="D29" s="112"/>
      <c r="E29" s="112"/>
      <c r="F29" s="113">
        <f>D$28*$B29</f>
        <v>-0.30575342465753425</v>
      </c>
      <c r="G29" s="113">
        <f t="shared" ref="G29:BR29" si="17">E$28*$B29</f>
        <v>-0.31594520547945204</v>
      </c>
      <c r="H29" s="113">
        <f t="shared" si="17"/>
        <v>-0.30575342465753425</v>
      </c>
      <c r="I29" s="113">
        <f t="shared" si="17"/>
        <v>-0.31594520547945204</v>
      </c>
      <c r="J29" s="113">
        <f t="shared" si="17"/>
        <v>-0.31594520547945204</v>
      </c>
      <c r="K29" s="113">
        <f t="shared" si="17"/>
        <v>-0.30575342465753425</v>
      </c>
      <c r="L29" s="113">
        <f t="shared" si="17"/>
        <v>-0.31594520547945204</v>
      </c>
      <c r="M29" s="113">
        <f t="shared" si="17"/>
        <v>-0.30575342465753425</v>
      </c>
      <c r="N29" s="113">
        <f t="shared" si="17"/>
        <v>-0.31594520547945204</v>
      </c>
      <c r="O29" s="113">
        <f t="shared" si="17"/>
        <v>-0.31594520547945204</v>
      </c>
      <c r="P29" s="113">
        <f t="shared" si="17"/>
        <v>-0.2853698630136986</v>
      </c>
      <c r="Q29" s="113">
        <f t="shared" si="17"/>
        <v>-0.31594520547945204</v>
      </c>
      <c r="R29" s="114">
        <f t="shared" si="17"/>
        <v>-0.30575342465753425</v>
      </c>
      <c r="S29" s="114">
        <f t="shared" si="17"/>
        <v>-0.31594520547945204</v>
      </c>
      <c r="T29" s="114">
        <f t="shared" si="17"/>
        <v>-0.30575342465753425</v>
      </c>
      <c r="U29" s="114">
        <f t="shared" si="17"/>
        <v>-0.31594520547945204</v>
      </c>
      <c r="V29" s="114">
        <f t="shared" si="17"/>
        <v>-0.31594520547945204</v>
      </c>
      <c r="W29" s="114">
        <f t="shared" si="17"/>
        <v>-0.30575342465753425</v>
      </c>
      <c r="X29" s="114">
        <f t="shared" si="17"/>
        <v>-0.31594520547945204</v>
      </c>
      <c r="Y29" s="114">
        <f t="shared" si="17"/>
        <v>-0.30575342465753425</v>
      </c>
      <c r="Z29" s="114">
        <f t="shared" si="17"/>
        <v>-0.31594520547945204</v>
      </c>
      <c r="AA29" s="114">
        <f t="shared" si="17"/>
        <v>-0.31594520547945204</v>
      </c>
      <c r="AB29" s="114">
        <f t="shared" si="17"/>
        <v>-0.2853698630136986</v>
      </c>
      <c r="AC29" s="114">
        <f t="shared" si="17"/>
        <v>-0.31594520547945204</v>
      </c>
      <c r="AD29" s="115">
        <f t="shared" si="17"/>
        <v>-0.30575342465753425</v>
      </c>
      <c r="AE29" s="115">
        <f t="shared" si="17"/>
        <v>-0.31594520547945204</v>
      </c>
      <c r="AF29" s="115">
        <f t="shared" si="17"/>
        <v>-0.30575342465753425</v>
      </c>
      <c r="AG29" s="115">
        <f t="shared" si="17"/>
        <v>-0.31594520547945204</v>
      </c>
      <c r="AH29" s="115">
        <f t="shared" si="17"/>
        <v>-0.31594520547945204</v>
      </c>
      <c r="AI29" s="115">
        <f t="shared" si="17"/>
        <v>-0.30575342465753425</v>
      </c>
      <c r="AJ29" s="115">
        <f t="shared" si="17"/>
        <v>-0.31594520547945204</v>
      </c>
      <c r="AK29" s="115">
        <f t="shared" si="17"/>
        <v>-0.30575342465753425</v>
      </c>
      <c r="AL29" s="115">
        <f t="shared" si="17"/>
        <v>-0.31594520547945204</v>
      </c>
      <c r="AM29" s="115">
        <f t="shared" si="17"/>
        <v>-0.31594520547945204</v>
      </c>
      <c r="AN29" s="115">
        <f t="shared" si="17"/>
        <v>-0.2853698630136986</v>
      </c>
      <c r="AO29" s="115">
        <f t="shared" si="17"/>
        <v>-0.31594520547945204</v>
      </c>
      <c r="AP29" s="116">
        <f t="shared" si="17"/>
        <v>-0.30575342465753425</v>
      </c>
      <c r="AQ29" s="116">
        <f t="shared" si="17"/>
        <v>-0.31594520547945204</v>
      </c>
      <c r="AR29" s="116">
        <f t="shared" si="17"/>
        <v>-0.30575342465753425</v>
      </c>
      <c r="AS29" s="116">
        <f t="shared" si="17"/>
        <v>-0.31594520547945204</v>
      </c>
      <c r="AT29" s="116">
        <f t="shared" si="17"/>
        <v>-0.31594520547945204</v>
      </c>
      <c r="AU29" s="116">
        <f t="shared" si="17"/>
        <v>-0.30575342465753425</v>
      </c>
      <c r="AV29" s="116">
        <f t="shared" si="17"/>
        <v>-0.31594520547945204</v>
      </c>
      <c r="AW29" s="116">
        <f t="shared" si="17"/>
        <v>-0.30575342465753425</v>
      </c>
      <c r="AX29" s="116">
        <f t="shared" si="17"/>
        <v>-0.31594520547945204</v>
      </c>
      <c r="AY29" s="116">
        <f t="shared" si="17"/>
        <v>-0.31594520547945204</v>
      </c>
      <c r="AZ29" s="116">
        <f t="shared" si="17"/>
        <v>-0.2853698630136986</v>
      </c>
      <c r="BA29" s="116">
        <f t="shared" si="17"/>
        <v>-0.31594520547945204</v>
      </c>
      <c r="BB29" s="117">
        <f t="shared" si="17"/>
        <v>-0.30575342465753425</v>
      </c>
      <c r="BC29" s="117">
        <f t="shared" si="17"/>
        <v>-0.31594520547945204</v>
      </c>
      <c r="BD29" s="117">
        <f t="shared" si="17"/>
        <v>-0.30575342465753425</v>
      </c>
      <c r="BE29" s="117">
        <f t="shared" si="17"/>
        <v>-0.31594520547945204</v>
      </c>
      <c r="BF29" s="117">
        <f t="shared" si="17"/>
        <v>-0.31594520547945204</v>
      </c>
      <c r="BG29" s="117">
        <f t="shared" si="17"/>
        <v>-0.30575342465753425</v>
      </c>
      <c r="BH29" s="117">
        <f t="shared" si="17"/>
        <v>-0.31594520547945204</v>
      </c>
      <c r="BI29" s="117">
        <f t="shared" si="17"/>
        <v>-0.30575342465753425</v>
      </c>
      <c r="BJ29" s="117">
        <f t="shared" si="17"/>
        <v>-0.31594520547945204</v>
      </c>
      <c r="BK29" s="117">
        <f t="shared" si="17"/>
        <v>-0.31594520547945204</v>
      </c>
      <c r="BL29" s="117">
        <f t="shared" si="17"/>
        <v>-0.2853698630136986</v>
      </c>
      <c r="BM29" s="117">
        <f t="shared" si="17"/>
        <v>-0.31594520547945204</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c r="A30" s="169"/>
      <c r="B30" s="111">
        <v>0.37</v>
      </c>
      <c r="C30" s="104" t="s">
        <v>88</v>
      </c>
      <c r="D30" s="112"/>
      <c r="E30" s="112"/>
      <c r="F30" s="112"/>
      <c r="G30" s="112"/>
      <c r="H30" s="113">
        <f>D$28*$B30</f>
        <v>-0.36493150684931502</v>
      </c>
      <c r="I30" s="113">
        <f t="shared" ref="I30:BT30" si="19">E$28*$B30</f>
        <v>-0.37709589041095892</v>
      </c>
      <c r="J30" s="113">
        <f t="shared" si="19"/>
        <v>-0.36493150684931502</v>
      </c>
      <c r="K30" s="113">
        <f t="shared" si="19"/>
        <v>-0.37709589041095892</v>
      </c>
      <c r="L30" s="113">
        <f t="shared" si="19"/>
        <v>-0.37709589041095892</v>
      </c>
      <c r="M30" s="113">
        <f t="shared" si="19"/>
        <v>-0.36493150684931502</v>
      </c>
      <c r="N30" s="113">
        <f t="shared" si="19"/>
        <v>-0.37709589041095892</v>
      </c>
      <c r="O30" s="113">
        <f t="shared" si="19"/>
        <v>-0.36493150684931502</v>
      </c>
      <c r="P30" s="113">
        <f t="shared" si="19"/>
        <v>-0.37709589041095892</v>
      </c>
      <c r="Q30" s="113">
        <f t="shared" si="19"/>
        <v>-0.37709589041095892</v>
      </c>
      <c r="R30" s="113">
        <f t="shared" si="19"/>
        <v>-0.34060273972602739</v>
      </c>
      <c r="S30" s="113">
        <f t="shared" si="19"/>
        <v>-0.37709589041095892</v>
      </c>
      <c r="T30" s="114">
        <f t="shared" si="19"/>
        <v>-0.36493150684931502</v>
      </c>
      <c r="U30" s="114">
        <f t="shared" si="19"/>
        <v>-0.37709589041095892</v>
      </c>
      <c r="V30" s="114">
        <f t="shared" si="19"/>
        <v>-0.36493150684931502</v>
      </c>
      <c r="W30" s="114">
        <f t="shared" si="19"/>
        <v>-0.37709589041095892</v>
      </c>
      <c r="X30" s="114">
        <f t="shared" si="19"/>
        <v>-0.37709589041095892</v>
      </c>
      <c r="Y30" s="114">
        <f t="shared" si="19"/>
        <v>-0.36493150684931502</v>
      </c>
      <c r="Z30" s="114">
        <f t="shared" si="19"/>
        <v>-0.37709589041095892</v>
      </c>
      <c r="AA30" s="114">
        <f t="shared" si="19"/>
        <v>-0.36493150684931502</v>
      </c>
      <c r="AB30" s="114">
        <f t="shared" si="19"/>
        <v>-0.37709589041095892</v>
      </c>
      <c r="AC30" s="114">
        <f t="shared" si="19"/>
        <v>-0.37709589041095892</v>
      </c>
      <c r="AD30" s="114">
        <f t="shared" si="19"/>
        <v>-0.34060273972602739</v>
      </c>
      <c r="AE30" s="114">
        <f t="shared" si="19"/>
        <v>-0.37709589041095892</v>
      </c>
      <c r="AF30" s="115">
        <f t="shared" si="19"/>
        <v>-0.36493150684931502</v>
      </c>
      <c r="AG30" s="115">
        <f t="shared" si="19"/>
        <v>-0.37709589041095892</v>
      </c>
      <c r="AH30" s="115">
        <f t="shared" si="19"/>
        <v>-0.36493150684931502</v>
      </c>
      <c r="AI30" s="115">
        <f t="shared" si="19"/>
        <v>-0.37709589041095892</v>
      </c>
      <c r="AJ30" s="115">
        <f t="shared" si="19"/>
        <v>-0.37709589041095892</v>
      </c>
      <c r="AK30" s="115">
        <f t="shared" si="19"/>
        <v>-0.36493150684931502</v>
      </c>
      <c r="AL30" s="115">
        <f t="shared" si="19"/>
        <v>-0.37709589041095892</v>
      </c>
      <c r="AM30" s="115">
        <f t="shared" si="19"/>
        <v>-0.36493150684931502</v>
      </c>
      <c r="AN30" s="115">
        <f t="shared" si="19"/>
        <v>-0.37709589041095892</v>
      </c>
      <c r="AO30" s="115">
        <f t="shared" si="19"/>
        <v>-0.37709589041095892</v>
      </c>
      <c r="AP30" s="115">
        <f t="shared" si="19"/>
        <v>-0.34060273972602739</v>
      </c>
      <c r="AQ30" s="115">
        <f t="shared" si="19"/>
        <v>-0.37709589041095892</v>
      </c>
      <c r="AR30" s="116">
        <f t="shared" si="19"/>
        <v>-0.36493150684931502</v>
      </c>
      <c r="AS30" s="116">
        <f t="shared" si="19"/>
        <v>-0.37709589041095892</v>
      </c>
      <c r="AT30" s="116">
        <f t="shared" si="19"/>
        <v>-0.36493150684931502</v>
      </c>
      <c r="AU30" s="116">
        <f t="shared" si="19"/>
        <v>-0.37709589041095892</v>
      </c>
      <c r="AV30" s="116">
        <f t="shared" si="19"/>
        <v>-0.37709589041095892</v>
      </c>
      <c r="AW30" s="116">
        <f t="shared" si="19"/>
        <v>-0.36493150684931502</v>
      </c>
      <c r="AX30" s="116">
        <f t="shared" si="19"/>
        <v>-0.37709589041095892</v>
      </c>
      <c r="AY30" s="116">
        <f t="shared" si="19"/>
        <v>-0.36493150684931502</v>
      </c>
      <c r="AZ30" s="116">
        <f t="shared" si="19"/>
        <v>-0.37709589041095892</v>
      </c>
      <c r="BA30" s="116">
        <f t="shared" si="19"/>
        <v>-0.37709589041095892</v>
      </c>
      <c r="BB30" s="116">
        <f t="shared" si="19"/>
        <v>-0.34060273972602739</v>
      </c>
      <c r="BC30" s="116">
        <f t="shared" si="19"/>
        <v>-0.37709589041095892</v>
      </c>
      <c r="BD30" s="117">
        <f t="shared" si="19"/>
        <v>-0.36493150684931502</v>
      </c>
      <c r="BE30" s="117">
        <f t="shared" si="19"/>
        <v>-0.37709589041095892</v>
      </c>
      <c r="BF30" s="117">
        <f t="shared" si="19"/>
        <v>-0.36493150684931502</v>
      </c>
      <c r="BG30" s="117">
        <f t="shared" si="19"/>
        <v>-0.37709589041095892</v>
      </c>
      <c r="BH30" s="117">
        <f t="shared" si="19"/>
        <v>-0.37709589041095892</v>
      </c>
      <c r="BI30" s="117">
        <f t="shared" si="19"/>
        <v>-0.36493150684931502</v>
      </c>
      <c r="BJ30" s="117">
        <f t="shared" si="19"/>
        <v>-0.37709589041095892</v>
      </c>
      <c r="BK30" s="117">
        <f t="shared" si="19"/>
        <v>-0.36493150684931502</v>
      </c>
      <c r="BL30" s="117">
        <f t="shared" si="19"/>
        <v>-0.37709589041095892</v>
      </c>
      <c r="BM30" s="117">
        <f t="shared" si="19"/>
        <v>-0.37709589041095892</v>
      </c>
      <c r="BN30" s="117">
        <f t="shared" si="19"/>
        <v>-0.34060273972602739</v>
      </c>
      <c r="BO30" s="117">
        <f t="shared" si="19"/>
        <v>-0.37709589041095892</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c r="A31" s="169"/>
      <c r="B31" s="111">
        <v>0.21</v>
      </c>
      <c r="C31" s="104" t="s">
        <v>89</v>
      </c>
      <c r="D31" s="112"/>
      <c r="E31" s="112"/>
      <c r="F31" s="112"/>
      <c r="G31" s="112"/>
      <c r="H31" s="112"/>
      <c r="I31" s="112"/>
      <c r="J31" s="112"/>
      <c r="K31" s="113">
        <f>D$28*$B31</f>
        <v>-0.20712328767123286</v>
      </c>
      <c r="L31" s="113">
        <f t="shared" ref="L31:BW31" si="21">E$28*$B31</f>
        <v>-0.21402739726027398</v>
      </c>
      <c r="M31" s="113">
        <f t="shared" si="21"/>
        <v>-0.20712328767123286</v>
      </c>
      <c r="N31" s="113">
        <f t="shared" si="21"/>
        <v>-0.21402739726027398</v>
      </c>
      <c r="O31" s="113">
        <f t="shared" si="21"/>
        <v>-0.21402739726027398</v>
      </c>
      <c r="P31" s="113">
        <f t="shared" si="21"/>
        <v>-0.20712328767123286</v>
      </c>
      <c r="Q31" s="113">
        <f t="shared" si="21"/>
        <v>-0.21402739726027398</v>
      </c>
      <c r="R31" s="113">
        <f t="shared" si="21"/>
        <v>-0.20712328767123286</v>
      </c>
      <c r="S31" s="113">
        <f t="shared" si="21"/>
        <v>-0.21402739726027398</v>
      </c>
      <c r="T31" s="113">
        <f t="shared" si="21"/>
        <v>-0.21402739726027398</v>
      </c>
      <c r="U31" s="113">
        <f t="shared" si="21"/>
        <v>-0.19331506849315067</v>
      </c>
      <c r="V31" s="113">
        <f t="shared" si="21"/>
        <v>-0.21402739726027398</v>
      </c>
      <c r="W31" s="114">
        <f t="shared" si="21"/>
        <v>-0.20712328767123286</v>
      </c>
      <c r="X31" s="114">
        <f t="shared" si="21"/>
        <v>-0.21402739726027398</v>
      </c>
      <c r="Y31" s="114">
        <f t="shared" si="21"/>
        <v>-0.20712328767123286</v>
      </c>
      <c r="Z31" s="114">
        <f t="shared" si="21"/>
        <v>-0.21402739726027398</v>
      </c>
      <c r="AA31" s="114">
        <f t="shared" si="21"/>
        <v>-0.21402739726027398</v>
      </c>
      <c r="AB31" s="114">
        <f t="shared" si="21"/>
        <v>-0.20712328767123286</v>
      </c>
      <c r="AC31" s="114">
        <f t="shared" si="21"/>
        <v>-0.21402739726027398</v>
      </c>
      <c r="AD31" s="114">
        <f t="shared" si="21"/>
        <v>-0.20712328767123286</v>
      </c>
      <c r="AE31" s="114">
        <f t="shared" si="21"/>
        <v>-0.21402739726027398</v>
      </c>
      <c r="AF31" s="114">
        <f t="shared" si="21"/>
        <v>-0.21402739726027398</v>
      </c>
      <c r="AG31" s="114">
        <f t="shared" si="21"/>
        <v>-0.19331506849315067</v>
      </c>
      <c r="AH31" s="114">
        <f t="shared" si="21"/>
        <v>-0.21402739726027398</v>
      </c>
      <c r="AI31" s="115">
        <f t="shared" si="21"/>
        <v>-0.20712328767123286</v>
      </c>
      <c r="AJ31" s="115">
        <f t="shared" si="21"/>
        <v>-0.21402739726027398</v>
      </c>
      <c r="AK31" s="115">
        <f t="shared" si="21"/>
        <v>-0.20712328767123286</v>
      </c>
      <c r="AL31" s="115">
        <f t="shared" si="21"/>
        <v>-0.21402739726027398</v>
      </c>
      <c r="AM31" s="115">
        <f t="shared" si="21"/>
        <v>-0.21402739726027398</v>
      </c>
      <c r="AN31" s="115">
        <f t="shared" si="21"/>
        <v>-0.20712328767123286</v>
      </c>
      <c r="AO31" s="115">
        <f t="shared" si="21"/>
        <v>-0.21402739726027398</v>
      </c>
      <c r="AP31" s="115">
        <f t="shared" si="21"/>
        <v>-0.20712328767123286</v>
      </c>
      <c r="AQ31" s="115">
        <f t="shared" si="21"/>
        <v>-0.21402739726027398</v>
      </c>
      <c r="AR31" s="115">
        <f t="shared" si="21"/>
        <v>-0.21402739726027398</v>
      </c>
      <c r="AS31" s="115">
        <f t="shared" si="21"/>
        <v>-0.19331506849315067</v>
      </c>
      <c r="AT31" s="115">
        <f t="shared" si="21"/>
        <v>-0.21402739726027398</v>
      </c>
      <c r="AU31" s="116">
        <f t="shared" si="21"/>
        <v>-0.20712328767123286</v>
      </c>
      <c r="AV31" s="116">
        <f t="shared" si="21"/>
        <v>-0.21402739726027398</v>
      </c>
      <c r="AW31" s="116">
        <f t="shared" si="21"/>
        <v>-0.20712328767123286</v>
      </c>
      <c r="AX31" s="116">
        <f t="shared" si="21"/>
        <v>-0.21402739726027398</v>
      </c>
      <c r="AY31" s="116">
        <f t="shared" si="21"/>
        <v>-0.21402739726027398</v>
      </c>
      <c r="AZ31" s="116">
        <f t="shared" si="21"/>
        <v>-0.20712328767123286</v>
      </c>
      <c r="BA31" s="116">
        <f t="shared" si="21"/>
        <v>-0.21402739726027398</v>
      </c>
      <c r="BB31" s="116">
        <f t="shared" si="21"/>
        <v>-0.20712328767123286</v>
      </c>
      <c r="BC31" s="116">
        <f t="shared" si="21"/>
        <v>-0.21402739726027398</v>
      </c>
      <c r="BD31" s="116">
        <f t="shared" si="21"/>
        <v>-0.21402739726027398</v>
      </c>
      <c r="BE31" s="116">
        <f t="shared" si="21"/>
        <v>-0.19331506849315067</v>
      </c>
      <c r="BF31" s="116">
        <f t="shared" si="21"/>
        <v>-0.21402739726027398</v>
      </c>
      <c r="BG31" s="117">
        <f t="shared" si="21"/>
        <v>-0.20712328767123286</v>
      </c>
      <c r="BH31" s="117">
        <f t="shared" si="21"/>
        <v>-0.21402739726027398</v>
      </c>
      <c r="BI31" s="117">
        <f t="shared" si="21"/>
        <v>-0.20712328767123286</v>
      </c>
      <c r="BJ31" s="117">
        <f t="shared" si="21"/>
        <v>-0.21402739726027398</v>
      </c>
      <c r="BK31" s="117">
        <f t="shared" si="21"/>
        <v>-0.21402739726027398</v>
      </c>
      <c r="BL31" s="117">
        <f t="shared" si="21"/>
        <v>-0.20712328767123286</v>
      </c>
      <c r="BM31" s="117">
        <f t="shared" si="21"/>
        <v>-0.21402739726027398</v>
      </c>
      <c r="BN31" s="117">
        <f t="shared" si="21"/>
        <v>-0.20712328767123286</v>
      </c>
      <c r="BO31" s="117">
        <f t="shared" si="21"/>
        <v>-0.21402739726027398</v>
      </c>
      <c r="BP31" s="117">
        <f t="shared" si="21"/>
        <v>-0.21402739726027398</v>
      </c>
      <c r="BQ31" s="117">
        <f t="shared" si="21"/>
        <v>-0.19331506849315067</v>
      </c>
      <c r="BR31" s="117">
        <f t="shared" si="21"/>
        <v>-0.21402739726027398</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c r="A32" s="169"/>
      <c r="B32" s="111">
        <v>0.11</v>
      </c>
      <c r="C32" s="104" t="s">
        <v>90</v>
      </c>
      <c r="D32" s="121"/>
      <c r="E32" s="121"/>
      <c r="F32" s="112"/>
      <c r="G32" s="112"/>
      <c r="H32" s="112"/>
      <c r="I32" s="112"/>
      <c r="J32" s="112"/>
      <c r="K32" s="112"/>
      <c r="L32" s="112"/>
      <c r="M32" s="112"/>
      <c r="N32" s="112"/>
      <c r="O32" s="112"/>
      <c r="P32" s="112"/>
      <c r="Q32" s="112"/>
      <c r="R32" s="113">
        <f>D$28*$B32</f>
        <v>-0.1084931506849315</v>
      </c>
      <c r="S32" s="113">
        <f t="shared" ref="S32:CD32" si="23">E$28*$B32</f>
        <v>-0.1121095890410959</v>
      </c>
      <c r="T32" s="113">
        <f t="shared" si="23"/>
        <v>-0.1084931506849315</v>
      </c>
      <c r="U32" s="113">
        <f t="shared" si="23"/>
        <v>-0.1121095890410959</v>
      </c>
      <c r="V32" s="113">
        <f t="shared" si="23"/>
        <v>-0.1121095890410959</v>
      </c>
      <c r="W32" s="113">
        <f t="shared" si="23"/>
        <v>-0.1084931506849315</v>
      </c>
      <c r="X32" s="113">
        <f t="shared" si="23"/>
        <v>-0.1121095890410959</v>
      </c>
      <c r="Y32" s="113">
        <f t="shared" si="23"/>
        <v>-0.1084931506849315</v>
      </c>
      <c r="Z32" s="113">
        <f t="shared" si="23"/>
        <v>-0.1121095890410959</v>
      </c>
      <c r="AA32" s="113">
        <f t="shared" si="23"/>
        <v>-0.1121095890410959</v>
      </c>
      <c r="AB32" s="113">
        <f t="shared" si="23"/>
        <v>-0.10126027397260275</v>
      </c>
      <c r="AC32" s="113">
        <f t="shared" si="23"/>
        <v>-0.1121095890410959</v>
      </c>
      <c r="AD32" s="114">
        <f t="shared" si="23"/>
        <v>-0.1084931506849315</v>
      </c>
      <c r="AE32" s="114">
        <f t="shared" si="23"/>
        <v>-0.1121095890410959</v>
      </c>
      <c r="AF32" s="114">
        <f t="shared" si="23"/>
        <v>-0.1084931506849315</v>
      </c>
      <c r="AG32" s="114">
        <f t="shared" si="23"/>
        <v>-0.1121095890410959</v>
      </c>
      <c r="AH32" s="114">
        <f t="shared" si="23"/>
        <v>-0.1121095890410959</v>
      </c>
      <c r="AI32" s="114">
        <f t="shared" si="23"/>
        <v>-0.1084931506849315</v>
      </c>
      <c r="AJ32" s="114">
        <f t="shared" si="23"/>
        <v>-0.1121095890410959</v>
      </c>
      <c r="AK32" s="114">
        <f t="shared" si="23"/>
        <v>-0.1084931506849315</v>
      </c>
      <c r="AL32" s="114">
        <f t="shared" si="23"/>
        <v>-0.1121095890410959</v>
      </c>
      <c r="AM32" s="114">
        <f t="shared" si="23"/>
        <v>-0.1121095890410959</v>
      </c>
      <c r="AN32" s="114">
        <f t="shared" si="23"/>
        <v>-0.10126027397260275</v>
      </c>
      <c r="AO32" s="114">
        <f t="shared" si="23"/>
        <v>-0.1121095890410959</v>
      </c>
      <c r="AP32" s="115">
        <f t="shared" si="23"/>
        <v>-0.1084931506849315</v>
      </c>
      <c r="AQ32" s="115">
        <f t="shared" si="23"/>
        <v>-0.1121095890410959</v>
      </c>
      <c r="AR32" s="115">
        <f t="shared" si="23"/>
        <v>-0.1084931506849315</v>
      </c>
      <c r="AS32" s="115">
        <f t="shared" si="23"/>
        <v>-0.1121095890410959</v>
      </c>
      <c r="AT32" s="115">
        <f t="shared" si="23"/>
        <v>-0.1121095890410959</v>
      </c>
      <c r="AU32" s="115">
        <f t="shared" si="23"/>
        <v>-0.1084931506849315</v>
      </c>
      <c r="AV32" s="115">
        <f t="shared" si="23"/>
        <v>-0.1121095890410959</v>
      </c>
      <c r="AW32" s="115">
        <f t="shared" si="23"/>
        <v>-0.1084931506849315</v>
      </c>
      <c r="AX32" s="115">
        <f t="shared" si="23"/>
        <v>-0.1121095890410959</v>
      </c>
      <c r="AY32" s="115">
        <f t="shared" si="23"/>
        <v>-0.1121095890410959</v>
      </c>
      <c r="AZ32" s="115">
        <f t="shared" si="23"/>
        <v>-0.10126027397260275</v>
      </c>
      <c r="BA32" s="115">
        <f t="shared" si="23"/>
        <v>-0.1121095890410959</v>
      </c>
      <c r="BB32" s="116">
        <f t="shared" si="23"/>
        <v>-0.1084931506849315</v>
      </c>
      <c r="BC32" s="116">
        <f t="shared" si="23"/>
        <v>-0.1121095890410959</v>
      </c>
      <c r="BD32" s="116">
        <f t="shared" si="23"/>
        <v>-0.1084931506849315</v>
      </c>
      <c r="BE32" s="116">
        <f t="shared" si="23"/>
        <v>-0.1121095890410959</v>
      </c>
      <c r="BF32" s="116">
        <f t="shared" si="23"/>
        <v>-0.1121095890410959</v>
      </c>
      <c r="BG32" s="116">
        <f t="shared" si="23"/>
        <v>-0.1084931506849315</v>
      </c>
      <c r="BH32" s="116">
        <f t="shared" si="23"/>
        <v>-0.1121095890410959</v>
      </c>
      <c r="BI32" s="116">
        <f t="shared" si="23"/>
        <v>-0.1084931506849315</v>
      </c>
      <c r="BJ32" s="116">
        <f t="shared" si="23"/>
        <v>-0.1121095890410959</v>
      </c>
      <c r="BK32" s="116">
        <f t="shared" si="23"/>
        <v>-0.1121095890410959</v>
      </c>
      <c r="BL32" s="116">
        <f t="shared" si="23"/>
        <v>-0.10126027397260275</v>
      </c>
      <c r="BM32" s="116">
        <f t="shared" si="23"/>
        <v>-0.1121095890410959</v>
      </c>
      <c r="BN32" s="117">
        <f t="shared" si="23"/>
        <v>-0.1084931506849315</v>
      </c>
      <c r="BO32" s="117">
        <f t="shared" si="23"/>
        <v>-0.1121095890410959</v>
      </c>
      <c r="BP32" s="117">
        <f t="shared" si="23"/>
        <v>-0.1084931506849315</v>
      </c>
      <c r="BQ32" s="117">
        <f t="shared" si="23"/>
        <v>-0.1121095890410959</v>
      </c>
      <c r="BR32" s="117">
        <f t="shared" si="23"/>
        <v>-0.1121095890410959</v>
      </c>
      <c r="BS32" s="117">
        <f t="shared" si="23"/>
        <v>-0.1084931506849315</v>
      </c>
      <c r="BT32" s="117">
        <f t="shared" si="23"/>
        <v>-0.1121095890410959</v>
      </c>
      <c r="BU32" s="117">
        <f t="shared" si="23"/>
        <v>-0.1084931506849315</v>
      </c>
      <c r="BV32" s="117">
        <f t="shared" si="23"/>
        <v>-0.1121095890410959</v>
      </c>
      <c r="BW32" s="117">
        <f t="shared" si="23"/>
        <v>-0.1121095890410959</v>
      </c>
      <c r="BX32" s="117">
        <f t="shared" si="23"/>
        <v>-0.10126027397260275</v>
      </c>
      <c r="BY32" s="117">
        <f t="shared" si="23"/>
        <v>-0.1121095890410959</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c r="A33" s="122" t="s">
        <v>91</v>
      </c>
      <c r="B33" s="25"/>
      <c r="C33" s="98" t="s">
        <v>92</v>
      </c>
      <c r="D33" s="121">
        <f t="shared" ref="D33:BO33" si="25">SUM(D29:D32)</f>
        <v>0</v>
      </c>
      <c r="E33" s="121">
        <f t="shared" si="25"/>
        <v>0</v>
      </c>
      <c r="F33" s="112">
        <f t="shared" si="25"/>
        <v>-0.30575342465753425</v>
      </c>
      <c r="G33" s="112">
        <f t="shared" si="25"/>
        <v>-0.31594520547945204</v>
      </c>
      <c r="H33" s="112">
        <f t="shared" si="25"/>
        <v>-0.67068493150684927</v>
      </c>
      <c r="I33" s="112">
        <f t="shared" si="25"/>
        <v>-0.69304109589041096</v>
      </c>
      <c r="J33" s="112">
        <f t="shared" si="25"/>
        <v>-0.68087671232876712</v>
      </c>
      <c r="K33" s="112">
        <f t="shared" si="25"/>
        <v>-0.889972602739726</v>
      </c>
      <c r="L33" s="112">
        <f t="shared" si="25"/>
        <v>-0.90706849315068494</v>
      </c>
      <c r="M33" s="112">
        <f t="shared" si="25"/>
        <v>-0.87780821917808216</v>
      </c>
      <c r="N33" s="112">
        <f t="shared" si="25"/>
        <v>-0.90706849315068494</v>
      </c>
      <c r="O33" s="112">
        <f t="shared" si="25"/>
        <v>-0.8949041095890411</v>
      </c>
      <c r="P33" s="112">
        <f t="shared" si="25"/>
        <v>-0.86958904109589041</v>
      </c>
      <c r="Q33" s="112">
        <f t="shared" si="25"/>
        <v>-0.90706849315068494</v>
      </c>
      <c r="R33" s="113">
        <f t="shared" si="25"/>
        <v>-0.96197260273972596</v>
      </c>
      <c r="S33" s="113">
        <f t="shared" si="25"/>
        <v>-1.0191780821917809</v>
      </c>
      <c r="T33" s="113">
        <f t="shared" si="25"/>
        <v>-0.99320547945205473</v>
      </c>
      <c r="U33" s="113">
        <f t="shared" si="25"/>
        <v>-0.99846575342465749</v>
      </c>
      <c r="V33" s="113">
        <f t="shared" si="25"/>
        <v>-1.007013698630137</v>
      </c>
      <c r="W33" s="113">
        <f t="shared" si="25"/>
        <v>-0.99846575342465749</v>
      </c>
      <c r="X33" s="113">
        <f t="shared" si="25"/>
        <v>-1.0191780821917809</v>
      </c>
      <c r="Y33" s="113">
        <f t="shared" si="25"/>
        <v>-0.98630136986301364</v>
      </c>
      <c r="Z33" s="113">
        <f t="shared" si="25"/>
        <v>-1.0191780821917809</v>
      </c>
      <c r="AA33" s="113">
        <f t="shared" si="25"/>
        <v>-1.007013698630137</v>
      </c>
      <c r="AB33" s="113">
        <f t="shared" si="25"/>
        <v>-0.97084931506849315</v>
      </c>
      <c r="AC33" s="113">
        <f t="shared" si="25"/>
        <v>-1.0191780821917809</v>
      </c>
      <c r="AD33" s="114">
        <f t="shared" si="25"/>
        <v>-0.96197260273972596</v>
      </c>
      <c r="AE33" s="114">
        <f t="shared" si="25"/>
        <v>-1.0191780821917809</v>
      </c>
      <c r="AF33" s="114">
        <f t="shared" si="25"/>
        <v>-0.99320547945205473</v>
      </c>
      <c r="AG33" s="114">
        <f t="shared" si="25"/>
        <v>-0.99846575342465749</v>
      </c>
      <c r="AH33" s="114">
        <f t="shared" si="25"/>
        <v>-1.007013698630137</v>
      </c>
      <c r="AI33" s="114">
        <f t="shared" si="25"/>
        <v>-0.99846575342465749</v>
      </c>
      <c r="AJ33" s="114">
        <f t="shared" si="25"/>
        <v>-1.0191780821917809</v>
      </c>
      <c r="AK33" s="114">
        <f t="shared" si="25"/>
        <v>-0.98630136986301364</v>
      </c>
      <c r="AL33" s="114">
        <f t="shared" si="25"/>
        <v>-1.0191780821917809</v>
      </c>
      <c r="AM33" s="114">
        <f t="shared" si="25"/>
        <v>-1.007013698630137</v>
      </c>
      <c r="AN33" s="114">
        <f t="shared" si="25"/>
        <v>-0.97084931506849315</v>
      </c>
      <c r="AO33" s="114">
        <f t="shared" si="25"/>
        <v>-1.0191780821917809</v>
      </c>
      <c r="AP33" s="115">
        <f t="shared" si="25"/>
        <v>-0.96197260273972596</v>
      </c>
      <c r="AQ33" s="115">
        <f t="shared" si="25"/>
        <v>-1.0191780821917809</v>
      </c>
      <c r="AR33" s="115">
        <f t="shared" si="25"/>
        <v>-0.99320547945205473</v>
      </c>
      <c r="AS33" s="115">
        <f t="shared" si="25"/>
        <v>-0.99846575342465749</v>
      </c>
      <c r="AT33" s="115">
        <f t="shared" si="25"/>
        <v>-1.007013698630137</v>
      </c>
      <c r="AU33" s="115">
        <f t="shared" si="25"/>
        <v>-0.99846575342465749</v>
      </c>
      <c r="AV33" s="115">
        <f t="shared" si="25"/>
        <v>-1.0191780821917809</v>
      </c>
      <c r="AW33" s="115">
        <f t="shared" si="25"/>
        <v>-0.98630136986301364</v>
      </c>
      <c r="AX33" s="115">
        <f t="shared" si="25"/>
        <v>-1.0191780821917809</v>
      </c>
      <c r="AY33" s="115">
        <f t="shared" si="25"/>
        <v>-1.007013698630137</v>
      </c>
      <c r="AZ33" s="115">
        <f t="shared" si="25"/>
        <v>-0.97084931506849315</v>
      </c>
      <c r="BA33" s="115">
        <f t="shared" si="25"/>
        <v>-1.0191780821917809</v>
      </c>
      <c r="BB33" s="116">
        <f t="shared" si="25"/>
        <v>-0.96197260273972596</v>
      </c>
      <c r="BC33" s="116">
        <f t="shared" si="25"/>
        <v>-1.0191780821917809</v>
      </c>
      <c r="BD33" s="116">
        <f t="shared" si="25"/>
        <v>-0.99320547945205473</v>
      </c>
      <c r="BE33" s="116">
        <f t="shared" si="25"/>
        <v>-0.99846575342465749</v>
      </c>
      <c r="BF33" s="116">
        <f t="shared" si="25"/>
        <v>-1.007013698630137</v>
      </c>
      <c r="BG33" s="116">
        <f t="shared" si="25"/>
        <v>-0.99846575342465749</v>
      </c>
      <c r="BH33" s="116">
        <f t="shared" si="25"/>
        <v>-1.0191780821917809</v>
      </c>
      <c r="BI33" s="116">
        <f t="shared" si="25"/>
        <v>-0.98630136986301364</v>
      </c>
      <c r="BJ33" s="116">
        <f t="shared" si="25"/>
        <v>-1.0191780821917809</v>
      </c>
      <c r="BK33" s="116">
        <f t="shared" si="25"/>
        <v>-1.007013698630137</v>
      </c>
      <c r="BL33" s="116">
        <f t="shared" si="25"/>
        <v>-0.97084931506849315</v>
      </c>
      <c r="BM33" s="116">
        <f t="shared" si="25"/>
        <v>-1.0191780821917809</v>
      </c>
      <c r="BN33" s="117">
        <f t="shared" si="25"/>
        <v>-0.65621917808219177</v>
      </c>
      <c r="BO33" s="117">
        <f t="shared" si="25"/>
        <v>-0.70323287671232881</v>
      </c>
      <c r="BP33" s="117">
        <f t="shared" ref="BP33:CN33" si="26">SUM(BP29:BP32)</f>
        <v>-0.32252054794520546</v>
      </c>
      <c r="BQ33" s="117">
        <f t="shared" si="26"/>
        <v>-0.30542465753424658</v>
      </c>
      <c r="BR33" s="117">
        <f t="shared" si="26"/>
        <v>-0.32613698630136989</v>
      </c>
      <c r="BS33" s="117">
        <f t="shared" si="26"/>
        <v>-0.1084931506849315</v>
      </c>
      <c r="BT33" s="117">
        <f t="shared" si="26"/>
        <v>-0.1121095890410959</v>
      </c>
      <c r="BU33" s="117">
        <f t="shared" si="26"/>
        <v>-0.1084931506849315</v>
      </c>
      <c r="BV33" s="117">
        <f t="shared" si="26"/>
        <v>-0.1121095890410959</v>
      </c>
      <c r="BW33" s="117">
        <f t="shared" si="26"/>
        <v>-0.1121095890410959</v>
      </c>
      <c r="BX33" s="117">
        <f t="shared" si="26"/>
        <v>-0.10126027397260275</v>
      </c>
      <c r="BY33" s="117">
        <f t="shared" si="26"/>
        <v>-0.1121095890410959</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c r="A34" s="140" t="s">
        <v>128</v>
      </c>
      <c r="B34" s="25"/>
      <c r="C34" s="98" t="s">
        <v>93</v>
      </c>
      <c r="D34" s="123">
        <f>D5</f>
        <v>5</v>
      </c>
      <c r="E34" s="123">
        <f t="shared" ref="E34:AM34" si="27">E5</f>
        <v>5</v>
      </c>
      <c r="F34" s="123">
        <f t="shared" si="27"/>
        <v>5</v>
      </c>
      <c r="G34" s="123">
        <f t="shared" si="27"/>
        <v>5</v>
      </c>
      <c r="H34" s="123">
        <f t="shared" si="27"/>
        <v>5</v>
      </c>
      <c r="I34" s="123">
        <f t="shared" si="27"/>
        <v>5</v>
      </c>
      <c r="J34" s="123">
        <f t="shared" si="27"/>
        <v>5</v>
      </c>
      <c r="K34" s="123">
        <f t="shared" si="27"/>
        <v>5</v>
      </c>
      <c r="L34" s="123">
        <f t="shared" si="27"/>
        <v>5</v>
      </c>
      <c r="M34" s="123">
        <f t="shared" si="27"/>
        <v>5</v>
      </c>
      <c r="N34" s="123">
        <f t="shared" si="27"/>
        <v>5</v>
      </c>
      <c r="O34" s="123">
        <f t="shared" si="27"/>
        <v>5</v>
      </c>
      <c r="P34" s="123">
        <f t="shared" si="27"/>
        <v>5</v>
      </c>
      <c r="Q34" s="123">
        <f t="shared" si="27"/>
        <v>5</v>
      </c>
      <c r="R34" s="123">
        <f t="shared" si="27"/>
        <v>5</v>
      </c>
      <c r="S34" s="123">
        <f t="shared" si="27"/>
        <v>5</v>
      </c>
      <c r="T34" s="123">
        <f t="shared" si="27"/>
        <v>5</v>
      </c>
      <c r="U34" s="123">
        <f t="shared" si="27"/>
        <v>5</v>
      </c>
      <c r="V34" s="123">
        <f t="shared" si="27"/>
        <v>5</v>
      </c>
      <c r="W34" s="123">
        <f t="shared" si="27"/>
        <v>5</v>
      </c>
      <c r="X34" s="123">
        <f t="shared" si="27"/>
        <v>5</v>
      </c>
      <c r="Y34" s="123">
        <f t="shared" si="27"/>
        <v>5</v>
      </c>
      <c r="Z34" s="123">
        <f t="shared" si="27"/>
        <v>5</v>
      </c>
      <c r="AA34" s="123">
        <f t="shared" si="27"/>
        <v>5</v>
      </c>
      <c r="AB34" s="123">
        <f t="shared" si="27"/>
        <v>5</v>
      </c>
      <c r="AC34" s="123">
        <f t="shared" si="27"/>
        <v>5</v>
      </c>
      <c r="AD34" s="123">
        <f t="shared" si="27"/>
        <v>5</v>
      </c>
      <c r="AE34" s="123">
        <f t="shared" si="27"/>
        <v>5</v>
      </c>
      <c r="AF34" s="123">
        <f t="shared" si="27"/>
        <v>5</v>
      </c>
      <c r="AG34" s="123">
        <f t="shared" si="27"/>
        <v>5</v>
      </c>
      <c r="AH34" s="123">
        <f t="shared" si="27"/>
        <v>5</v>
      </c>
      <c r="AI34" s="123">
        <f t="shared" si="27"/>
        <v>5</v>
      </c>
      <c r="AJ34" s="123">
        <f t="shared" si="27"/>
        <v>5</v>
      </c>
      <c r="AK34" s="123">
        <f t="shared" si="27"/>
        <v>5</v>
      </c>
      <c r="AL34" s="123">
        <f t="shared" si="27"/>
        <v>5</v>
      </c>
      <c r="AM34" s="123">
        <f t="shared" si="27"/>
        <v>5</v>
      </c>
      <c r="AN34" s="114">
        <f t="shared" ref="AN34:CN34" si="28">AN5-AN33</f>
        <v>5.9708493150684934</v>
      </c>
      <c r="AO34" s="114">
        <f t="shared" si="28"/>
        <v>6.0191780821917806</v>
      </c>
      <c r="AP34" s="115">
        <f>AP5-AP33</f>
        <v>5.961972602739726</v>
      </c>
      <c r="AQ34" s="115">
        <f t="shared" si="28"/>
        <v>6.0191780821917806</v>
      </c>
      <c r="AR34" s="115">
        <f t="shared" si="28"/>
        <v>5.9932054794520546</v>
      </c>
      <c r="AS34" s="115">
        <f t="shared" si="28"/>
        <v>5.9984657534246573</v>
      </c>
      <c r="AT34" s="115">
        <f t="shared" si="28"/>
        <v>6.0070136986301375</v>
      </c>
      <c r="AU34" s="115">
        <f t="shared" si="28"/>
        <v>5.9984657534246573</v>
      </c>
      <c r="AV34" s="115">
        <f t="shared" si="28"/>
        <v>6.0191780821917806</v>
      </c>
      <c r="AW34" s="115">
        <f t="shared" si="28"/>
        <v>5.9863013698630141</v>
      </c>
      <c r="AX34" s="115">
        <f t="shared" si="28"/>
        <v>6.0191780821917806</v>
      </c>
      <c r="AY34" s="115">
        <f t="shared" si="28"/>
        <v>6.0070136986301375</v>
      </c>
      <c r="AZ34" s="115">
        <f t="shared" si="28"/>
        <v>5.9708493150684934</v>
      </c>
      <c r="BA34" s="115">
        <f t="shared" si="28"/>
        <v>6.0191780821917806</v>
      </c>
      <c r="BB34" s="116">
        <f t="shared" si="28"/>
        <v>5.961972602739726</v>
      </c>
      <c r="BC34" s="116">
        <f t="shared" si="28"/>
        <v>6.0191780821917806</v>
      </c>
      <c r="BD34" s="116">
        <f t="shared" si="28"/>
        <v>5.9932054794520546</v>
      </c>
      <c r="BE34" s="116">
        <f t="shared" si="28"/>
        <v>5.9984657534246573</v>
      </c>
      <c r="BF34" s="116">
        <f t="shared" si="28"/>
        <v>6.0070136986301375</v>
      </c>
      <c r="BG34" s="116">
        <f t="shared" si="28"/>
        <v>5.9984657534246573</v>
      </c>
      <c r="BH34" s="116">
        <f t="shared" si="28"/>
        <v>6.0191780821917806</v>
      </c>
      <c r="BI34" s="116">
        <f t="shared" si="28"/>
        <v>5.9863013698630141</v>
      </c>
      <c r="BJ34" s="116">
        <f t="shared" si="28"/>
        <v>6.0191780821917806</v>
      </c>
      <c r="BK34" s="116">
        <f t="shared" si="28"/>
        <v>6.0070136986301375</v>
      </c>
      <c r="BL34" s="116">
        <f t="shared" si="28"/>
        <v>5.9708493150684934</v>
      </c>
      <c r="BM34" s="116">
        <f t="shared" si="28"/>
        <v>6.0191780821917806</v>
      </c>
      <c r="BN34" s="117">
        <f t="shared" si="28"/>
        <v>5.6562191780821918</v>
      </c>
      <c r="BO34" s="117">
        <f t="shared" si="28"/>
        <v>5.7032328767123293</v>
      </c>
      <c r="BP34" s="117">
        <f t="shared" si="28"/>
        <v>5.3225205479452056</v>
      </c>
      <c r="BQ34" s="117">
        <f t="shared" si="28"/>
        <v>5.305424657534247</v>
      </c>
      <c r="BR34" s="117">
        <f t="shared" si="28"/>
        <v>5.3261369863013694</v>
      </c>
      <c r="BS34" s="117">
        <f t="shared" si="28"/>
        <v>5.1084931506849314</v>
      </c>
      <c r="BT34" s="117">
        <f t="shared" si="28"/>
        <v>5.1121095890410961</v>
      </c>
      <c r="BU34" s="117">
        <f t="shared" si="28"/>
        <v>5.1084931506849314</v>
      </c>
      <c r="BV34" s="117">
        <f t="shared" si="28"/>
        <v>5.1121095890410961</v>
      </c>
      <c r="BW34" s="117">
        <f t="shared" si="28"/>
        <v>5.1121095890410961</v>
      </c>
      <c r="BX34" s="117">
        <f t="shared" si="28"/>
        <v>5.1012602739726027</v>
      </c>
      <c r="BY34" s="117">
        <f t="shared" si="28"/>
        <v>5.1121095890410961</v>
      </c>
      <c r="BZ34" s="118">
        <f t="shared" si="28"/>
        <v>5</v>
      </c>
      <c r="CA34" s="118">
        <f t="shared" si="28"/>
        <v>5</v>
      </c>
      <c r="CB34" s="118">
        <f t="shared" si="28"/>
        <v>5</v>
      </c>
      <c r="CC34" s="118">
        <f t="shared" si="28"/>
        <v>5</v>
      </c>
      <c r="CD34" s="118">
        <f t="shared" si="28"/>
        <v>5</v>
      </c>
      <c r="CE34" s="118">
        <f t="shared" si="28"/>
        <v>5</v>
      </c>
      <c r="CF34" s="118">
        <f t="shared" si="28"/>
        <v>5</v>
      </c>
      <c r="CG34" s="118">
        <f t="shared" si="28"/>
        <v>5</v>
      </c>
      <c r="CH34" s="118">
        <f t="shared" si="28"/>
        <v>5</v>
      </c>
      <c r="CI34" s="118">
        <f t="shared" si="28"/>
        <v>5</v>
      </c>
      <c r="CJ34" s="118">
        <f t="shared" si="28"/>
        <v>5</v>
      </c>
      <c r="CK34" s="118">
        <f t="shared" si="28"/>
        <v>5</v>
      </c>
      <c r="CL34" s="119">
        <f t="shared" si="28"/>
        <v>5</v>
      </c>
      <c r="CM34" s="119">
        <f t="shared" si="28"/>
        <v>0</v>
      </c>
      <c r="CN34" s="119">
        <f t="shared" si="28"/>
        <v>0</v>
      </c>
      <c r="CO34" s="25"/>
      <c r="CP34" s="25"/>
      <c r="CQ34" s="25"/>
      <c r="CR34" s="25"/>
      <c r="CS34" s="25"/>
    </row>
    <row r="35" spans="1:97" ht="25.5">
      <c r="A35" s="110" t="s">
        <v>94</v>
      </c>
      <c r="B35" s="25"/>
      <c r="C35" s="15" t="s">
        <v>95</v>
      </c>
      <c r="D35" s="121">
        <f>SUM(D$5,D16:D20)-D$34</f>
        <v>-1</v>
      </c>
      <c r="E35" s="121">
        <f t="shared" ref="E35:BP35" si="29">SUM(E$5,E16:E20)-E$34</f>
        <v>-1</v>
      </c>
      <c r="F35" s="112">
        <f t="shared" si="29"/>
        <v>-1</v>
      </c>
      <c r="G35" s="112">
        <f t="shared" si="29"/>
        <v>-1</v>
      </c>
      <c r="H35" s="112">
        <f t="shared" si="29"/>
        <v>-1</v>
      </c>
      <c r="I35" s="112">
        <f t="shared" si="29"/>
        <v>-1</v>
      </c>
      <c r="J35" s="112">
        <f t="shared" si="29"/>
        <v>-1</v>
      </c>
      <c r="K35" s="112">
        <f t="shared" si="29"/>
        <v>-1</v>
      </c>
      <c r="L35" s="112">
        <f t="shared" si="29"/>
        <v>-1</v>
      </c>
      <c r="M35" s="112">
        <f t="shared" si="29"/>
        <v>-1</v>
      </c>
      <c r="N35" s="112">
        <f t="shared" si="29"/>
        <v>-1</v>
      </c>
      <c r="O35" s="112">
        <f t="shared" si="29"/>
        <v>-1</v>
      </c>
      <c r="P35" s="112">
        <f t="shared" si="29"/>
        <v>-1</v>
      </c>
      <c r="Q35" s="112">
        <f t="shared" si="29"/>
        <v>-1</v>
      </c>
      <c r="R35" s="113">
        <f t="shared" si="29"/>
        <v>-1</v>
      </c>
      <c r="S35" s="113">
        <f t="shared" si="29"/>
        <v>-1</v>
      </c>
      <c r="T35" s="113">
        <f t="shared" si="29"/>
        <v>-1</v>
      </c>
      <c r="U35" s="113">
        <f t="shared" si="29"/>
        <v>-1</v>
      </c>
      <c r="V35" s="113">
        <f t="shared" si="29"/>
        <v>-1</v>
      </c>
      <c r="W35" s="113">
        <f t="shared" si="29"/>
        <v>-1</v>
      </c>
      <c r="X35" s="113">
        <f t="shared" si="29"/>
        <v>-1</v>
      </c>
      <c r="Y35" s="113">
        <f t="shared" si="29"/>
        <v>-1</v>
      </c>
      <c r="Z35" s="113">
        <f t="shared" si="29"/>
        <v>-1</v>
      </c>
      <c r="AA35" s="113">
        <f t="shared" si="29"/>
        <v>-1</v>
      </c>
      <c r="AB35" s="113">
        <f t="shared" si="29"/>
        <v>-1</v>
      </c>
      <c r="AC35" s="113">
        <f t="shared" si="29"/>
        <v>-1</v>
      </c>
      <c r="AD35" s="114">
        <f t="shared" si="29"/>
        <v>-1</v>
      </c>
      <c r="AE35" s="114">
        <f t="shared" si="29"/>
        <v>-1</v>
      </c>
      <c r="AF35" s="114">
        <f t="shared" si="29"/>
        <v>-1</v>
      </c>
      <c r="AG35" s="114">
        <f t="shared" si="29"/>
        <v>-1</v>
      </c>
      <c r="AH35" s="114">
        <f t="shared" si="29"/>
        <v>-1</v>
      </c>
      <c r="AI35" s="114">
        <f t="shared" si="29"/>
        <v>-1</v>
      </c>
      <c r="AJ35" s="114">
        <f t="shared" si="29"/>
        <v>-1</v>
      </c>
      <c r="AK35" s="114">
        <f t="shared" si="29"/>
        <v>-1</v>
      </c>
      <c r="AL35" s="114">
        <f t="shared" si="29"/>
        <v>-1</v>
      </c>
      <c r="AM35" s="114">
        <f t="shared" si="29"/>
        <v>-1</v>
      </c>
      <c r="AN35" s="114">
        <f t="shared" si="29"/>
        <v>-1.9708493150684934</v>
      </c>
      <c r="AO35" s="114">
        <f t="shared" si="29"/>
        <v>-2.0191780821917806</v>
      </c>
      <c r="AP35" s="115">
        <f t="shared" si="29"/>
        <v>-1.961972602739726</v>
      </c>
      <c r="AQ35" s="115">
        <f t="shared" si="29"/>
        <v>-2.0191780821917806</v>
      </c>
      <c r="AR35" s="115">
        <f t="shared" si="29"/>
        <v>-1.9932054794520546</v>
      </c>
      <c r="AS35" s="115">
        <f t="shared" si="29"/>
        <v>-1.9984657534246573</v>
      </c>
      <c r="AT35" s="115">
        <f t="shared" si="29"/>
        <v>-2.0070136986301375</v>
      </c>
      <c r="AU35" s="115">
        <f t="shared" si="29"/>
        <v>-1.9984657534246573</v>
      </c>
      <c r="AV35" s="115">
        <f t="shared" si="29"/>
        <v>-2.0191780821917806</v>
      </c>
      <c r="AW35" s="115">
        <f t="shared" si="29"/>
        <v>-1.9863013698630141</v>
      </c>
      <c r="AX35" s="115">
        <f t="shared" si="29"/>
        <v>-2.0191780821917806</v>
      </c>
      <c r="AY35" s="115">
        <f t="shared" si="29"/>
        <v>-2.0070136986301375</v>
      </c>
      <c r="AZ35" s="115">
        <f t="shared" si="29"/>
        <v>-1.9708493150684934</v>
      </c>
      <c r="BA35" s="115">
        <f t="shared" si="29"/>
        <v>-2.0191780821917806</v>
      </c>
      <c r="BB35" s="116">
        <f t="shared" si="29"/>
        <v>-1.961972602739726</v>
      </c>
      <c r="BC35" s="116">
        <f t="shared" si="29"/>
        <v>-2.0191780821917806</v>
      </c>
      <c r="BD35" s="116">
        <f t="shared" si="29"/>
        <v>-1.9932054794520546</v>
      </c>
      <c r="BE35" s="116">
        <f t="shared" si="29"/>
        <v>-1.9984657534246573</v>
      </c>
      <c r="BF35" s="116">
        <f t="shared" si="29"/>
        <v>-2.0070136986301375</v>
      </c>
      <c r="BG35" s="116">
        <f t="shared" si="29"/>
        <v>-1.9984657534246573</v>
      </c>
      <c r="BH35" s="116">
        <f t="shared" si="29"/>
        <v>-2.0191780821917806</v>
      </c>
      <c r="BI35" s="116">
        <f t="shared" si="29"/>
        <v>-1.9863013698630141</v>
      </c>
      <c r="BJ35" s="116">
        <f t="shared" si="29"/>
        <v>-2.0191780821917806</v>
      </c>
      <c r="BK35" s="116">
        <f t="shared" si="29"/>
        <v>-2.0070136986301375</v>
      </c>
      <c r="BL35" s="116">
        <f t="shared" si="29"/>
        <v>-1.9708493150684934</v>
      </c>
      <c r="BM35" s="116">
        <f t="shared" si="29"/>
        <v>-2.0191780821917806</v>
      </c>
      <c r="BN35" s="117">
        <f t="shared" si="29"/>
        <v>-1.6562191780821918</v>
      </c>
      <c r="BO35" s="117">
        <f t="shared" si="29"/>
        <v>-1.7032328767123293</v>
      </c>
      <c r="BP35" s="117">
        <f t="shared" si="29"/>
        <v>-1.3225205479452056</v>
      </c>
      <c r="BQ35" s="117">
        <f t="shared" ref="BQ35:CN35" si="30">SUM(BQ$5,BQ16:BQ20)-BQ$34</f>
        <v>-1.305424657534247</v>
      </c>
      <c r="BR35" s="117">
        <f t="shared" si="30"/>
        <v>-1.3261369863013694</v>
      </c>
      <c r="BS35" s="117">
        <f t="shared" si="30"/>
        <v>-1.1084931506849314</v>
      </c>
      <c r="BT35" s="117">
        <f t="shared" si="30"/>
        <v>-1.1121095890410961</v>
      </c>
      <c r="BU35" s="117">
        <f t="shared" si="30"/>
        <v>-1.1084931506849314</v>
      </c>
      <c r="BV35" s="117">
        <f t="shared" si="30"/>
        <v>-1.1121095890410961</v>
      </c>
      <c r="BW35" s="117">
        <f t="shared" si="30"/>
        <v>-1.1121095890410961</v>
      </c>
      <c r="BX35" s="117">
        <f t="shared" si="30"/>
        <v>-1.1012602739726027</v>
      </c>
      <c r="BY35" s="117">
        <f t="shared" si="30"/>
        <v>-1.1121095890410961</v>
      </c>
      <c r="BZ35" s="118">
        <f t="shared" si="30"/>
        <v>-1</v>
      </c>
      <c r="CA35" s="118">
        <f t="shared" si="30"/>
        <v>-1</v>
      </c>
      <c r="CB35" s="118">
        <f t="shared" si="30"/>
        <v>-1</v>
      </c>
      <c r="CC35" s="118">
        <f t="shared" si="30"/>
        <v>-1</v>
      </c>
      <c r="CD35" s="118">
        <f t="shared" si="30"/>
        <v>-1</v>
      </c>
      <c r="CE35" s="118">
        <f t="shared" si="30"/>
        <v>-1</v>
      </c>
      <c r="CF35" s="118">
        <f t="shared" si="30"/>
        <v>-1</v>
      </c>
      <c r="CG35" s="118">
        <f t="shared" si="30"/>
        <v>-1</v>
      </c>
      <c r="CH35" s="118">
        <f t="shared" si="30"/>
        <v>-1</v>
      </c>
      <c r="CI35" s="118">
        <f t="shared" si="30"/>
        <v>-1</v>
      </c>
      <c r="CJ35" s="118">
        <f t="shared" si="30"/>
        <v>-1</v>
      </c>
      <c r="CK35" s="118">
        <f t="shared" si="30"/>
        <v>-1</v>
      </c>
      <c r="CL35" s="119">
        <f t="shared" si="30"/>
        <v>-1</v>
      </c>
      <c r="CM35" s="119">
        <f t="shared" si="30"/>
        <v>0</v>
      </c>
      <c r="CN35" s="119">
        <f t="shared" si="30"/>
        <v>0</v>
      </c>
      <c r="CO35" s="25"/>
      <c r="CP35" s="25"/>
      <c r="CQ35" s="25"/>
      <c r="CR35" s="25"/>
      <c r="CS35" s="25"/>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B8"/>
  <sheetViews>
    <sheetView workbookViewId="0">
      <selection activeCell="C42" sqref="C42"/>
    </sheetView>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theme="0"/>
  </sheetPr>
  <dimension ref="B1:D20"/>
  <sheetViews>
    <sheetView workbookViewId="0">
      <selection activeCell="D16" sqref="D16"/>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29" t="s">
        <v>22</v>
      </c>
      <c r="D5" s="130"/>
    </row>
    <row r="6" spans="2:4">
      <c r="B6" s="8" t="s">
        <v>6</v>
      </c>
      <c r="C6" s="131">
        <f>SUM('Revised fully-reconciled - all'!AY13:BJ13)</f>
        <v>9108.8774400000002</v>
      </c>
      <c r="D6" s="132"/>
    </row>
    <row r="7" spans="2:4">
      <c r="B7" s="8" t="s">
        <v>7</v>
      </c>
      <c r="C7" s="131">
        <f>SUM('Revised fully-reconciled - all'!AY12:BJ12)</f>
        <v>8457.1336565000001</v>
      </c>
      <c r="D7" s="132"/>
    </row>
    <row r="9" spans="2:4" ht="63.75">
      <c r="B9" s="9"/>
      <c r="C9" s="10" t="s">
        <v>8</v>
      </c>
    </row>
    <row r="10" spans="2:4">
      <c r="B10" s="8" t="s">
        <v>5</v>
      </c>
      <c r="C10" s="129" t="str">
        <f>C5</f>
        <v>DF</v>
      </c>
    </row>
    <row r="11" spans="2:4">
      <c r="B11" s="9" t="s">
        <v>9</v>
      </c>
      <c r="C11" s="133">
        <f>'[2]Close out - all DNOs'!H25/'[2]Close out - all DNOs'!G25</f>
        <v>7.8021988658236299E-2</v>
      </c>
    </row>
    <row r="12" spans="2:4">
      <c r="B12" s="9" t="s">
        <v>10</v>
      </c>
      <c r="C12" s="133">
        <f>'[2]Close out - all DNOs'!H26/'[2]Close out - all DNOs'!G26</f>
        <v>8.1433155991685255E-2</v>
      </c>
    </row>
    <row r="13" spans="2:4">
      <c r="B13" s="9" t="s">
        <v>11</v>
      </c>
      <c r="C13" s="133">
        <f>'[2]Close out - all DNOs'!H27/'[2]Close out - all DNOs'!G27</f>
        <v>7.7509334920929041E-2</v>
      </c>
    </row>
    <row r="14" spans="2:4" ht="12.75" customHeight="1">
      <c r="B14" s="9" t="s">
        <v>12</v>
      </c>
      <c r="C14" s="133">
        <f>'[2]Close out - all DNOs'!H28/'[2]Close out - all DNOs'!G28</f>
        <v>7.7708724140067936E-2</v>
      </c>
    </row>
    <row r="15" spans="2:4">
      <c r="B15" s="9" t="s">
        <v>13</v>
      </c>
      <c r="C15" s="133">
        <f>'[2]Close out - all DNOs'!H29/'[2]Close out - all DNOs'!G29</f>
        <v>7.7064382564071401E-2</v>
      </c>
    </row>
    <row r="17" spans="2:3">
      <c r="B17" t="s">
        <v>123</v>
      </c>
      <c r="C17" s="134">
        <v>41472</v>
      </c>
    </row>
    <row r="19" spans="2:3">
      <c r="B19" s="11" t="s">
        <v>14</v>
      </c>
    </row>
    <row r="20" spans="2:3">
      <c r="B20" s="11" t="s">
        <v>15</v>
      </c>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J21"/>
  <sheetViews>
    <sheetView zoomScaleNormal="100" workbookViewId="0">
      <pane xSplit="2" ySplit="2" topLeftCell="AS3" activePane="bottomRight" state="frozen"/>
      <selection pane="topRight"/>
      <selection pane="bottomLeft"/>
      <selection pane="bottomRight" activeCell="AV32" sqref="AV32"/>
    </sheetView>
  </sheetViews>
  <sheetFormatPr defaultRowHeight="12.75"/>
  <cols>
    <col min="1" max="1" width="4.5" customWidth="1"/>
    <col min="2" max="2" width="21.5" customWidth="1"/>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6"/>
      <c r="AZ3" s="136"/>
      <c r="BA3" s="136"/>
      <c r="BB3" s="136"/>
      <c r="BC3" s="136"/>
      <c r="BD3" s="136"/>
      <c r="BE3" s="136"/>
      <c r="BF3" s="136"/>
      <c r="BG3" s="136"/>
      <c r="BH3" s="136"/>
      <c r="BI3" s="136"/>
      <c r="BJ3" s="136"/>
    </row>
    <row r="4" spans="2:6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6"/>
      <c r="AZ4" s="136"/>
      <c r="BA4" s="136"/>
      <c r="BB4" s="136"/>
      <c r="BC4" s="136"/>
      <c r="BD4" s="136"/>
      <c r="BE4" s="136"/>
      <c r="BF4" s="136"/>
      <c r="BG4" s="136"/>
      <c r="BH4" s="136"/>
      <c r="BI4" s="136"/>
      <c r="BJ4" s="136"/>
    </row>
    <row r="5" spans="2:6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6"/>
      <c r="AZ5" s="136"/>
      <c r="BA5" s="136"/>
      <c r="BB5" s="136"/>
      <c r="BC5" s="136"/>
      <c r="BD5" s="136"/>
      <c r="BE5" s="136"/>
      <c r="BF5" s="136"/>
      <c r="BG5" s="136"/>
      <c r="BH5" s="136"/>
      <c r="BI5" s="136"/>
      <c r="BJ5" s="136"/>
    </row>
    <row r="6" spans="2:6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6"/>
      <c r="AZ6" s="136"/>
      <c r="BA6" s="136"/>
      <c r="BB6" s="136"/>
      <c r="BC6" s="136"/>
      <c r="BD6" s="136"/>
      <c r="BE6" s="136"/>
      <c r="BF6" s="136"/>
      <c r="BG6" s="136"/>
      <c r="BH6" s="136"/>
      <c r="BI6" s="136"/>
      <c r="BJ6" s="136"/>
    </row>
    <row r="7" spans="2:62" ht="14.25">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50">
        <v>450.25987799999996</v>
      </c>
      <c r="AZ7" s="150">
        <v>394.93543000000005</v>
      </c>
      <c r="BA7" s="150">
        <v>348.4880235</v>
      </c>
      <c r="BB7" s="150">
        <v>348.23910099999995</v>
      </c>
      <c r="BC7" s="150">
        <v>345.16132400000004</v>
      </c>
      <c r="BD7" s="150">
        <v>367.386866</v>
      </c>
      <c r="BE7" s="150">
        <v>456.14336850000007</v>
      </c>
      <c r="BF7" s="150">
        <v>541.200782</v>
      </c>
      <c r="BG7" s="150">
        <v>621.59641349999993</v>
      </c>
      <c r="BH7" s="150">
        <v>630.00910400000009</v>
      </c>
      <c r="BI7" s="150">
        <v>568.51163199999996</v>
      </c>
      <c r="BJ7" s="150">
        <v>551.20509400000003</v>
      </c>
    </row>
    <row r="8" spans="2:62" ht="14.25">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50">
        <v>450.25987799999996</v>
      </c>
      <c r="AZ8" s="150">
        <v>394.93543000000005</v>
      </c>
      <c r="BA8" s="150">
        <v>348.4880235</v>
      </c>
      <c r="BB8" s="150">
        <v>348.23910099999995</v>
      </c>
      <c r="BC8" s="150">
        <v>345.16132400000004</v>
      </c>
      <c r="BD8" s="150">
        <v>367.386866</v>
      </c>
      <c r="BE8" s="150">
        <v>456.14336850000007</v>
      </c>
      <c r="BF8" s="150">
        <v>541.200782</v>
      </c>
      <c r="BG8" s="150">
        <v>621.59641349999993</v>
      </c>
      <c r="BH8" s="150">
        <v>630.00910400000009</v>
      </c>
      <c r="BI8" s="150">
        <v>568.51163199999996</v>
      </c>
      <c r="BJ8" s="150">
        <v>551.20509400000003</v>
      </c>
    </row>
    <row r="9" spans="2:62" ht="14.25">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50">
        <v>450.25987799999996</v>
      </c>
      <c r="AZ9" s="150">
        <v>394.93543000000005</v>
      </c>
      <c r="BA9" s="150">
        <v>348.4880235</v>
      </c>
      <c r="BB9" s="150">
        <v>348.23910099999995</v>
      </c>
      <c r="BC9" s="150">
        <v>345.16132400000004</v>
      </c>
      <c r="BD9" s="150">
        <v>367.386866</v>
      </c>
      <c r="BE9" s="150">
        <v>456.14336850000007</v>
      </c>
      <c r="BF9" s="150">
        <v>541.200782</v>
      </c>
      <c r="BG9" s="150">
        <v>621.59641349999993</v>
      </c>
      <c r="BH9" s="150">
        <v>630.00910400000009</v>
      </c>
      <c r="BI9" s="150">
        <v>568.51163199999996</v>
      </c>
      <c r="BJ9" s="150">
        <v>551.20509400000003</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0</v>
      </c>
      <c r="D12" s="22">
        <f t="shared" ref="D12:BJ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678.54411800000003</v>
      </c>
      <c r="AZ12" s="22">
        <f t="shared" si="0"/>
        <v>622.01333999999997</v>
      </c>
      <c r="BA12" s="22">
        <f t="shared" si="0"/>
        <v>568.22213350000004</v>
      </c>
      <c r="BB12" s="22">
        <f t="shared" si="0"/>
        <v>571.71420099999989</v>
      </c>
      <c r="BC12" s="22">
        <f t="shared" si="0"/>
        <v>567.71793400000001</v>
      </c>
      <c r="BD12" s="22">
        <f t="shared" si="0"/>
        <v>593.15378599999997</v>
      </c>
      <c r="BE12" s="22">
        <f t="shared" si="0"/>
        <v>700.17034850000005</v>
      </c>
      <c r="BF12" s="22">
        <f t="shared" si="0"/>
        <v>780.87696200000005</v>
      </c>
      <c r="BG12" s="22">
        <f t="shared" si="0"/>
        <v>863.59527349999985</v>
      </c>
      <c r="BH12" s="22">
        <f t="shared" si="0"/>
        <v>885.01456400000006</v>
      </c>
      <c r="BI12" s="22">
        <f t="shared" si="0"/>
        <v>811.24072200000001</v>
      </c>
      <c r="BJ12" s="22">
        <f t="shared" si="0"/>
        <v>814.87027400000011</v>
      </c>
    </row>
    <row r="13" spans="2:6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6">
        <v>719.31515999999988</v>
      </c>
      <c r="AZ13" s="136">
        <v>679.26704999999993</v>
      </c>
      <c r="BA13" s="136">
        <v>601.22261000000003</v>
      </c>
      <c r="BB13" s="136">
        <v>595.24113999999986</v>
      </c>
      <c r="BC13" s="136">
        <v>617.32676000000004</v>
      </c>
      <c r="BD13" s="136">
        <v>638.97649000000013</v>
      </c>
      <c r="BE13" s="136">
        <v>746.90670000000011</v>
      </c>
      <c r="BF13" s="136">
        <v>813.76774</v>
      </c>
      <c r="BG13" s="136">
        <v>946.93212999999992</v>
      </c>
      <c r="BH13" s="136">
        <v>992.76853000000006</v>
      </c>
      <c r="BI13" s="136">
        <v>876.83968000000004</v>
      </c>
      <c r="BJ13" s="136">
        <v>880.31344999999999</v>
      </c>
    </row>
    <row r="14" spans="2:6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6">
        <v>228.28424000000007</v>
      </c>
      <c r="AZ14" s="136">
        <v>227.07790999999992</v>
      </c>
      <c r="BA14" s="136">
        <v>219.73411000000004</v>
      </c>
      <c r="BB14" s="136">
        <v>223.47509999999994</v>
      </c>
      <c r="BC14" s="136">
        <v>222.55660999999998</v>
      </c>
      <c r="BD14" s="136">
        <v>225.76691999999997</v>
      </c>
      <c r="BE14" s="136">
        <v>244.02697999999998</v>
      </c>
      <c r="BF14" s="136">
        <v>239.67618000000004</v>
      </c>
      <c r="BG14" s="136">
        <v>241.99885999999992</v>
      </c>
      <c r="BH14" s="136">
        <v>255.00545999999997</v>
      </c>
      <c r="BI14" s="136">
        <v>242.72909000000004</v>
      </c>
      <c r="BJ14" s="136">
        <v>263.66518000000008</v>
      </c>
    </row>
    <row r="16" spans="2:62">
      <c r="B16" s="11" t="s">
        <v>96</v>
      </c>
    </row>
    <row r="17" spans="2:3">
      <c r="B17" s="11" t="s">
        <v>26</v>
      </c>
    </row>
    <row r="18" spans="2:3">
      <c r="B18" s="11" t="s">
        <v>15</v>
      </c>
    </row>
    <row r="19" spans="2:3">
      <c r="C19" s="23"/>
    </row>
    <row r="20" spans="2:3">
      <c r="C20" s="24"/>
    </row>
    <row r="21" spans="2:3">
      <c r="C21" s="23"/>
    </row>
  </sheetData>
  <sheetProtection sheet="1" objects="1" scenarios="1"/>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sheetPr>
    <tabColor theme="0"/>
  </sheetPr>
  <dimension ref="B2:BJ19"/>
  <sheetViews>
    <sheetView zoomScaleNormal="100" workbookViewId="0">
      <pane xSplit="2" ySplit="2" topLeftCell="AU3" activePane="bottomRight" state="frozen"/>
      <selection pane="topRight"/>
      <selection pane="bottomLeft"/>
      <selection pane="bottomRight" activeCell="BA37" sqref="BA37"/>
    </sheetView>
  </sheetViews>
  <sheetFormatPr defaultRowHeight="12.75"/>
  <cols>
    <col min="1" max="1" width="4.5" style="25" customWidth="1"/>
    <col min="2" max="2" width="21.5" style="25" customWidth="1"/>
    <col min="3" max="16384" width="9" style="25"/>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6"/>
      <c r="AZ3" s="136"/>
      <c r="BA3" s="136"/>
      <c r="BB3" s="136"/>
      <c r="BC3" s="136"/>
      <c r="BD3" s="136"/>
      <c r="BE3" s="136"/>
      <c r="BF3" s="136"/>
      <c r="BG3" s="136"/>
      <c r="BH3" s="136"/>
      <c r="BI3" s="136"/>
      <c r="BJ3" s="136"/>
    </row>
    <row r="4" spans="2:6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6"/>
      <c r="AZ4" s="136"/>
      <c r="BA4" s="136"/>
      <c r="BB4" s="136"/>
      <c r="BC4" s="136"/>
      <c r="BD4" s="136"/>
      <c r="BE4" s="136"/>
      <c r="BF4" s="136"/>
      <c r="BG4" s="136"/>
      <c r="BH4" s="136"/>
      <c r="BI4" s="136"/>
      <c r="BJ4" s="136"/>
    </row>
    <row r="5" spans="2:6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6"/>
      <c r="AZ5" s="136"/>
      <c r="BA5" s="136"/>
      <c r="BB5" s="136"/>
      <c r="BC5" s="136"/>
      <c r="BD5" s="136"/>
      <c r="BE5" s="136"/>
      <c r="BF5" s="136"/>
      <c r="BG5" s="136"/>
      <c r="BH5" s="136"/>
      <c r="BI5" s="136"/>
      <c r="BJ5" s="136"/>
    </row>
    <row r="6" spans="2:6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6"/>
      <c r="AZ6" s="136"/>
      <c r="BA6" s="136"/>
      <c r="BB6" s="136"/>
      <c r="BC6" s="136"/>
      <c r="BD6" s="136"/>
      <c r="BE6" s="136"/>
      <c r="BF6" s="136"/>
      <c r="BG6" s="136"/>
      <c r="BH6" s="136"/>
      <c r="BI6" s="136"/>
      <c r="BJ6" s="136"/>
    </row>
    <row r="7" spans="2:62" ht="14.25">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50">
        <v>450.25987799999996</v>
      </c>
      <c r="AZ7" s="150">
        <v>394.93543000000005</v>
      </c>
      <c r="BA7" s="150">
        <v>348.4880235</v>
      </c>
      <c r="BB7" s="150">
        <v>348.23910099999995</v>
      </c>
      <c r="BC7" s="150">
        <v>345.16132400000004</v>
      </c>
      <c r="BD7" s="150">
        <v>367.386866</v>
      </c>
      <c r="BE7" s="150">
        <v>456.14336850000007</v>
      </c>
      <c r="BF7" s="150">
        <v>541.200782</v>
      </c>
      <c r="BG7" s="150">
        <v>621.59641349999993</v>
      </c>
      <c r="BH7" s="150">
        <v>630.00910400000009</v>
      </c>
      <c r="BI7" s="150">
        <v>568.51163199999996</v>
      </c>
      <c r="BJ7" s="150">
        <v>551.20509400000003</v>
      </c>
    </row>
    <row r="8" spans="2:62" ht="14.25">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50">
        <v>450.25987799999996</v>
      </c>
      <c r="AZ8" s="150">
        <v>394.93543000000005</v>
      </c>
      <c r="BA8" s="150">
        <v>348.4880235</v>
      </c>
      <c r="BB8" s="150">
        <v>348.23910099999995</v>
      </c>
      <c r="BC8" s="150">
        <v>345.16132400000004</v>
      </c>
      <c r="BD8" s="150">
        <v>367.386866</v>
      </c>
      <c r="BE8" s="150">
        <v>456.14336850000007</v>
      </c>
      <c r="BF8" s="150">
        <v>541.200782</v>
      </c>
      <c r="BG8" s="150">
        <v>621.59641349999993</v>
      </c>
      <c r="BH8" s="150">
        <v>630.00910400000009</v>
      </c>
      <c r="BI8" s="150">
        <v>568.51163199999996</v>
      </c>
      <c r="BJ8" s="150">
        <v>551.20509400000003</v>
      </c>
    </row>
    <row r="9" spans="2:62" ht="14.25">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50">
        <v>450.25987799999996</v>
      </c>
      <c r="AZ9" s="150">
        <v>394.93543000000005</v>
      </c>
      <c r="BA9" s="150">
        <v>348.4880235</v>
      </c>
      <c r="BB9" s="150">
        <v>348.23910099999995</v>
      </c>
      <c r="BC9" s="150">
        <v>345.16132400000004</v>
      </c>
      <c r="BD9" s="150">
        <v>367.386866</v>
      </c>
      <c r="BE9" s="150">
        <v>456.14336850000007</v>
      </c>
      <c r="BF9" s="150">
        <v>541.200782</v>
      </c>
      <c r="BG9" s="150">
        <v>621.59641349999993</v>
      </c>
      <c r="BH9" s="150">
        <v>630.00910400000009</v>
      </c>
      <c r="BI9" s="150">
        <v>568.51163199999996</v>
      </c>
      <c r="BJ9" s="150">
        <v>551.20509400000003</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0</v>
      </c>
      <c r="D12" s="22">
        <f t="shared" ref="D12:BJ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678.54411800000003</v>
      </c>
      <c r="AZ12" s="22">
        <f t="shared" si="0"/>
        <v>622.01333999999997</v>
      </c>
      <c r="BA12" s="22">
        <f t="shared" si="0"/>
        <v>568.22213350000004</v>
      </c>
      <c r="BB12" s="22">
        <f t="shared" si="0"/>
        <v>571.71420099999989</v>
      </c>
      <c r="BC12" s="22">
        <f t="shared" si="0"/>
        <v>567.71793400000001</v>
      </c>
      <c r="BD12" s="22">
        <f t="shared" si="0"/>
        <v>593.15378599999997</v>
      </c>
      <c r="BE12" s="22">
        <f t="shared" si="0"/>
        <v>700.17034850000005</v>
      </c>
      <c r="BF12" s="22">
        <f t="shared" si="0"/>
        <v>780.87696200000005</v>
      </c>
      <c r="BG12" s="22">
        <f t="shared" si="0"/>
        <v>863.59527349999985</v>
      </c>
      <c r="BH12" s="22">
        <f t="shared" si="0"/>
        <v>885.01456400000006</v>
      </c>
      <c r="BI12" s="22">
        <f t="shared" si="0"/>
        <v>811.24072200000001</v>
      </c>
      <c r="BJ12" s="22">
        <f t="shared" si="0"/>
        <v>814.87027400000011</v>
      </c>
    </row>
    <row r="13" spans="2:6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6">
        <v>719.31515999999988</v>
      </c>
      <c r="AZ13" s="136">
        <v>679.26704999999993</v>
      </c>
      <c r="BA13" s="136">
        <v>601.22261000000003</v>
      </c>
      <c r="BB13" s="136">
        <v>595.24113999999986</v>
      </c>
      <c r="BC13" s="136">
        <v>617.32676000000004</v>
      </c>
      <c r="BD13" s="136">
        <v>638.97649000000013</v>
      </c>
      <c r="BE13" s="136">
        <v>746.90670000000011</v>
      </c>
      <c r="BF13" s="136">
        <v>813.76774</v>
      </c>
      <c r="BG13" s="136">
        <v>946.93212999999992</v>
      </c>
      <c r="BH13" s="136">
        <v>992.76853000000006</v>
      </c>
      <c r="BI13" s="136">
        <v>876.83968000000004</v>
      </c>
      <c r="BJ13" s="136">
        <v>880.31344999999999</v>
      </c>
    </row>
    <row r="14" spans="2:6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6">
        <v>228.28424000000007</v>
      </c>
      <c r="AZ14" s="136">
        <v>227.07790999999992</v>
      </c>
      <c r="BA14" s="136">
        <v>219.73411000000004</v>
      </c>
      <c r="BB14" s="136">
        <v>223.47509999999994</v>
      </c>
      <c r="BC14" s="136">
        <v>222.55660999999998</v>
      </c>
      <c r="BD14" s="136">
        <v>225.76691999999997</v>
      </c>
      <c r="BE14" s="136">
        <v>244.02697999999998</v>
      </c>
      <c r="BF14" s="136">
        <v>239.67618000000004</v>
      </c>
      <c r="BG14" s="136">
        <v>241.99885999999992</v>
      </c>
      <c r="BH14" s="136">
        <v>255.00545999999997</v>
      </c>
      <c r="BI14" s="136">
        <v>242.72909000000004</v>
      </c>
      <c r="BJ14" s="136">
        <v>263.66518000000008</v>
      </c>
    </row>
    <row r="16" spans="2:62" customFormat="1">
      <c r="B16" s="11" t="s">
        <v>97</v>
      </c>
    </row>
    <row r="17" spans="2:3" customFormat="1">
      <c r="B17" s="11" t="s">
        <v>26</v>
      </c>
    </row>
    <row r="18" spans="2:3" customFormat="1">
      <c r="B18" s="11" t="s">
        <v>15</v>
      </c>
    </row>
    <row r="19" spans="2:3">
      <c r="C19" s="141" t="s">
        <v>129</v>
      </c>
    </row>
  </sheetData>
  <sheetProtection sheet="1" objects="1" scenarios="1"/>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sheetPr>
    <tabColor theme="0"/>
  </sheetPr>
  <dimension ref="A2:CZ26"/>
  <sheetViews>
    <sheetView zoomScaleNormal="100" workbookViewId="0">
      <pane xSplit="4" ySplit="2" topLeftCell="E3" activePane="bottomRight" state="frozen"/>
      <selection pane="topRight"/>
      <selection pane="bottomLeft"/>
      <selection pane="bottomRight" activeCell="E19" sqref="E19"/>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0</v>
      </c>
      <c r="AP4" s="26">
        <f>'Orig. fully-reconciled - all'!AN4-'Revised fully-reconciled - all'!AN4</f>
        <v>0</v>
      </c>
      <c r="AQ4" s="26">
        <f>'Orig. fully-reconciled - all'!AO4-'Revised fully-reconciled - all'!AO4</f>
        <v>0</v>
      </c>
      <c r="AR4" s="26">
        <f>'Orig. fully-reconciled - all'!AP4-'Revised fully-reconciled - all'!AP4</f>
        <v>0</v>
      </c>
      <c r="AS4" s="26">
        <f>'Orig. fully-reconciled - all'!AQ4-'Revised fully-reconciled - all'!AQ4</f>
        <v>0</v>
      </c>
      <c r="AT4" s="26">
        <f>'Orig. fully-reconciled - all'!AR4-'Revised fully-reconciled - all'!AR4</f>
        <v>0</v>
      </c>
      <c r="AU4" s="26">
        <f>'Orig. fully-reconciled - all'!AS4-'Revised fully-reconciled - all'!AS4</f>
        <v>0</v>
      </c>
      <c r="AV4" s="26">
        <f>'Orig. fully-reconciled - all'!AT4-'Revised fully-reconciled - all'!AT4</f>
        <v>0</v>
      </c>
      <c r="AW4" s="26">
        <f>'Orig. fully-reconciled - all'!AU4-'Revised fully-reconciled - all'!AU4</f>
        <v>0</v>
      </c>
      <c r="AX4" s="26">
        <f>'Orig. fully-reconciled - all'!AV4-'Revised fully-reconciled - all'!AV4</f>
        <v>0</v>
      </c>
      <c r="AY4" s="26">
        <f>'Orig. fully-reconciled - all'!AW4-'Revised fully-reconciled - all'!AW4</f>
        <v>0</v>
      </c>
      <c r="AZ4" s="26">
        <f>'Orig. fully-reconciled - all'!AX4-'Revised fully-reconciled - all'!AX4</f>
        <v>0</v>
      </c>
      <c r="BA4" s="26">
        <f>'Orig. fully-reconciled - all'!AY4-'Revised fully-reconciled - all'!AY4</f>
        <v>0</v>
      </c>
      <c r="BB4" s="26">
        <f>'Orig. fully-reconciled - all'!AZ4-'Revised fully-reconciled - all'!AZ4</f>
        <v>0</v>
      </c>
      <c r="BC4" s="26">
        <f>'Orig. fully-reconciled - all'!BA4-'Revised fully-reconciled - all'!BA4</f>
        <v>0</v>
      </c>
      <c r="BD4" s="26">
        <f>'Orig. fully-reconciled - all'!BB4-'Revised fully-reconciled - all'!BB4</f>
        <v>0</v>
      </c>
      <c r="BE4" s="26">
        <f>'Orig. fully-reconciled - all'!BC4-'Revised fully-reconciled - all'!BC4</f>
        <v>0</v>
      </c>
      <c r="BF4" s="26">
        <f>'Orig. fully-reconciled - all'!BD4-'Revised fully-reconciled - all'!BD4</f>
        <v>0</v>
      </c>
      <c r="BG4" s="26">
        <f>'Orig. fully-reconciled - all'!BE4-'Revised fully-reconciled - all'!BE4</f>
        <v>0</v>
      </c>
      <c r="BH4" s="26">
        <f>'Orig. fully-reconciled - all'!BF4-'Revised fully-reconciled - all'!BF4</f>
        <v>0</v>
      </c>
      <c r="BI4" s="26">
        <f>'Orig. fully-reconciled - all'!BG4-'Revised fully-reconciled - all'!BG4</f>
        <v>0</v>
      </c>
      <c r="BJ4" s="26">
        <f>'Orig. fully-reconciled - all'!BH4-'Revised fully-reconciled - all'!BH4</f>
        <v>0</v>
      </c>
      <c r="BK4" s="26">
        <f>'Orig. fully-reconciled - all'!BI4-'Revised fully-reconciled - all'!BI4</f>
        <v>0</v>
      </c>
      <c r="BL4" s="26">
        <f>'Orig. fully-reconciled - all'!BJ4-'Revised fully-reconciled - all'!BJ4</f>
        <v>0</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0</v>
      </c>
      <c r="AP5" s="26">
        <f>'Orig. fully-reconciled - all'!AN5-'Revised fully-reconciled - all'!AN5</f>
        <v>0</v>
      </c>
      <c r="AQ5" s="26">
        <f>'Orig. fully-reconciled - all'!AO5-'Revised fully-reconciled - all'!AO5</f>
        <v>0</v>
      </c>
      <c r="AR5" s="26">
        <f>'Orig. fully-reconciled - all'!AP5-'Revised fully-reconciled - all'!AP5</f>
        <v>0</v>
      </c>
      <c r="AS5" s="26">
        <f>'Orig. fully-reconciled - all'!AQ5-'Revised fully-reconciled - all'!AQ5</f>
        <v>0</v>
      </c>
      <c r="AT5" s="26">
        <f>'Orig. fully-reconciled - all'!AR5-'Revised fully-reconciled - all'!AR5</f>
        <v>0</v>
      </c>
      <c r="AU5" s="26">
        <f>'Orig. fully-reconciled - all'!AS5-'Revised fully-reconciled - all'!AS5</f>
        <v>0</v>
      </c>
      <c r="AV5" s="26">
        <f>'Orig. fully-reconciled - all'!AT5-'Revised fully-reconciled - all'!AT5</f>
        <v>0</v>
      </c>
      <c r="AW5" s="26">
        <f>'Orig. fully-reconciled - all'!AU5-'Revised fully-reconciled - all'!AU5</f>
        <v>0</v>
      </c>
      <c r="AX5" s="26">
        <f>'Orig. fully-reconciled - all'!AV5-'Revised fully-reconciled - all'!AV5</f>
        <v>0</v>
      </c>
      <c r="AY5" s="26">
        <f>'Orig. fully-reconciled - all'!AW5-'Revised fully-reconciled - all'!AW5</f>
        <v>0</v>
      </c>
      <c r="AZ5" s="26">
        <f>'Orig. fully-reconciled - all'!AX5-'Revised fully-reconciled - all'!AX5</f>
        <v>0</v>
      </c>
      <c r="BA5" s="26">
        <f>'Orig. fully-reconciled - all'!AY5-'Revised fully-reconciled - all'!AY5</f>
        <v>0</v>
      </c>
      <c r="BB5" s="26">
        <f>'Orig. fully-reconciled - all'!AZ5-'Revised fully-reconciled - all'!AZ5</f>
        <v>0</v>
      </c>
      <c r="BC5" s="26">
        <f>'Orig. fully-reconciled - all'!BA5-'Revised fully-reconciled - all'!BA5</f>
        <v>0</v>
      </c>
      <c r="BD5" s="26">
        <f>'Orig. fully-reconciled - all'!BB5-'Revised fully-reconciled - all'!BB5</f>
        <v>0</v>
      </c>
      <c r="BE5" s="26">
        <f>'Orig. fully-reconciled - all'!BC5-'Revised fully-reconciled - all'!BC5</f>
        <v>0</v>
      </c>
      <c r="BF5" s="26">
        <f>'Orig. fully-reconciled - all'!BD5-'Revised fully-reconciled - all'!BD5</f>
        <v>0</v>
      </c>
      <c r="BG5" s="26">
        <f>'Orig. fully-reconciled - all'!BE5-'Revised fully-reconciled - all'!BE5</f>
        <v>0</v>
      </c>
      <c r="BH5" s="26">
        <f>'Orig. fully-reconciled - all'!BF5-'Revised fully-reconciled - all'!BF5</f>
        <v>0</v>
      </c>
      <c r="BI5" s="26">
        <f>'Orig. fully-reconciled - all'!BG5-'Revised fully-reconciled - all'!BG5</f>
        <v>0</v>
      </c>
      <c r="BJ5" s="26">
        <f>'Orig. fully-reconciled - all'!BH5-'Revised fully-reconciled - all'!BH5</f>
        <v>0</v>
      </c>
      <c r="BK5" s="26">
        <f>'Orig. fully-reconciled - all'!BI5-'Revised fully-reconciled - all'!BI5</f>
        <v>0</v>
      </c>
      <c r="BL5" s="26">
        <f>'Orig. fully-reconciled - all'!BJ5-'Revised fully-reconciled - all'!BJ5</f>
        <v>0</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0</v>
      </c>
      <c r="AP6" s="26">
        <f>'Orig. fully-reconciled - all'!AN6-'Revised fully-reconciled - all'!AN6</f>
        <v>0</v>
      </c>
      <c r="AQ6" s="26">
        <f>'Orig. fully-reconciled - all'!AO6-'Revised fully-reconciled - all'!AO6</f>
        <v>0</v>
      </c>
      <c r="AR6" s="26">
        <f>'Orig. fully-reconciled - all'!AP6-'Revised fully-reconciled - all'!AP6</f>
        <v>0</v>
      </c>
      <c r="AS6" s="26">
        <f>'Orig. fully-reconciled - all'!AQ6-'Revised fully-reconciled - all'!AQ6</f>
        <v>0</v>
      </c>
      <c r="AT6" s="26">
        <f>'Orig. fully-reconciled - all'!AR6-'Revised fully-reconciled - all'!AR6</f>
        <v>0</v>
      </c>
      <c r="AU6" s="26">
        <f>'Orig. fully-reconciled - all'!AS6-'Revised fully-reconciled - all'!AS6</f>
        <v>0</v>
      </c>
      <c r="AV6" s="26">
        <f>'Orig. fully-reconciled - all'!AT6-'Revised fully-reconciled - all'!AT6</f>
        <v>0</v>
      </c>
      <c r="AW6" s="26">
        <f>'Orig. fully-reconciled - all'!AU6-'Revised fully-reconciled - all'!AU6</f>
        <v>0</v>
      </c>
      <c r="AX6" s="26">
        <f>'Orig. fully-reconciled - all'!AV6-'Revised fully-reconciled - all'!AV6</f>
        <v>0</v>
      </c>
      <c r="AY6" s="26">
        <f>'Orig. fully-reconciled - all'!AW6-'Revised fully-reconciled - all'!AW6</f>
        <v>0</v>
      </c>
      <c r="AZ6" s="26">
        <f>'Orig. fully-reconciled - all'!AX6-'Revised fully-reconciled - all'!AX6</f>
        <v>0</v>
      </c>
      <c r="BA6" s="26">
        <f>'Orig. fully-reconciled - all'!AY6-'Revised fully-reconciled - all'!AY6</f>
        <v>0</v>
      </c>
      <c r="BB6" s="26">
        <f>'Orig. fully-reconciled - all'!AZ6-'Revised fully-reconciled - all'!AZ6</f>
        <v>0</v>
      </c>
      <c r="BC6" s="26">
        <f>'Orig. fully-reconciled - all'!BA6-'Revised fully-reconciled - all'!BA6</f>
        <v>0</v>
      </c>
      <c r="BD6" s="26">
        <f>'Orig. fully-reconciled - all'!BB6-'Revised fully-reconciled - all'!BB6</f>
        <v>0</v>
      </c>
      <c r="BE6" s="26">
        <f>'Orig. fully-reconciled - all'!BC6-'Revised fully-reconciled - all'!BC6</f>
        <v>0</v>
      </c>
      <c r="BF6" s="26">
        <f>'Orig. fully-reconciled - all'!BD6-'Revised fully-reconciled - all'!BD6</f>
        <v>0</v>
      </c>
      <c r="BG6" s="26">
        <f>'Orig. fully-reconciled - all'!BE6-'Revised fully-reconciled - all'!BE6</f>
        <v>0</v>
      </c>
      <c r="BH6" s="26">
        <f>'Orig. fully-reconciled - all'!BF6-'Revised fully-reconciled - all'!BF6</f>
        <v>0</v>
      </c>
      <c r="BI6" s="26">
        <f>'Orig. fully-reconciled - all'!BG6-'Revised fully-reconciled - all'!BG6</f>
        <v>0</v>
      </c>
      <c r="BJ6" s="26">
        <f>'Orig. fully-reconciled - all'!BH6-'Revised fully-reconciled - all'!BH6</f>
        <v>0</v>
      </c>
      <c r="BK6" s="26">
        <f>'Orig. fully-reconciled - all'!BI6-'Revised fully-reconciled - all'!BI6</f>
        <v>0</v>
      </c>
      <c r="BL6" s="26">
        <f>'Orig. fully-reconciled - all'!BJ6-'Revised fully-reconciled - all'!BJ6</f>
        <v>0</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0</v>
      </c>
      <c r="AP7" s="26">
        <f>'Orig. fully-reconciled - all'!AN7-'Revised fully-reconciled - all'!AN7</f>
        <v>0</v>
      </c>
      <c r="AQ7" s="26">
        <f>'Orig. fully-reconciled - all'!AO7-'Revised fully-reconciled - all'!AO7</f>
        <v>0</v>
      </c>
      <c r="AR7" s="26">
        <f>'Orig. fully-reconciled - all'!AP7-'Revised fully-reconciled - all'!AP7</f>
        <v>0</v>
      </c>
      <c r="AS7" s="26">
        <f>'Orig. fully-reconciled - all'!AQ7-'Revised fully-reconciled - all'!AQ7</f>
        <v>0</v>
      </c>
      <c r="AT7" s="26">
        <f>'Orig. fully-reconciled - all'!AR7-'Revised fully-reconciled - all'!AR7</f>
        <v>0</v>
      </c>
      <c r="AU7" s="26">
        <f>'Orig. fully-reconciled - all'!AS7-'Revised fully-reconciled - all'!AS7</f>
        <v>0</v>
      </c>
      <c r="AV7" s="26">
        <f>'Orig. fully-reconciled - all'!AT7-'Revised fully-reconciled - all'!AT7</f>
        <v>0</v>
      </c>
      <c r="AW7" s="26">
        <f>'Orig. fully-reconciled - all'!AU7-'Revised fully-reconciled - all'!AU7</f>
        <v>0</v>
      </c>
      <c r="AX7" s="26">
        <f>'Orig. fully-reconciled - all'!AV7-'Revised fully-reconciled - all'!AV7</f>
        <v>0</v>
      </c>
      <c r="AY7" s="26">
        <f>'Orig. fully-reconciled - all'!AW7-'Revised fully-reconciled - all'!AW7</f>
        <v>0</v>
      </c>
      <c r="AZ7" s="26">
        <f>'Orig. fully-reconciled - all'!AX7-'Revised fully-reconciled - all'!AX7</f>
        <v>0</v>
      </c>
      <c r="BA7" s="26">
        <f>'Orig. fully-reconciled - all'!AY7-'Revised fully-reconciled - all'!AY7</f>
        <v>0</v>
      </c>
      <c r="BB7" s="26">
        <f>'Orig. fully-reconciled - all'!AZ7-'Revised fully-reconciled - all'!AZ7</f>
        <v>0</v>
      </c>
      <c r="BC7" s="26">
        <f>'Orig. fully-reconciled - all'!BA7-'Revised fully-reconciled - all'!BA7</f>
        <v>0</v>
      </c>
      <c r="BD7" s="26">
        <f>'Orig. fully-reconciled - all'!BB7-'Revised fully-reconciled - all'!BB7</f>
        <v>0</v>
      </c>
      <c r="BE7" s="26">
        <f>'Orig. fully-reconciled - all'!BC7-'Revised fully-reconciled - all'!BC7</f>
        <v>0</v>
      </c>
      <c r="BF7" s="26">
        <f>'Orig. fully-reconciled - all'!BD7-'Revised fully-reconciled - all'!BD7</f>
        <v>0</v>
      </c>
      <c r="BG7" s="26">
        <f>'Orig. fully-reconciled - all'!BE7-'Revised fully-reconciled - all'!BE7</f>
        <v>0</v>
      </c>
      <c r="BH7" s="26">
        <f>'Orig. fully-reconciled - all'!BF7-'Revised fully-reconciled - all'!BF7</f>
        <v>0</v>
      </c>
      <c r="BI7" s="26">
        <f>'Orig. fully-reconciled - all'!BG7-'Revised fully-reconciled - all'!BG7</f>
        <v>0</v>
      </c>
      <c r="BJ7" s="26">
        <f>'Orig. fully-reconciled - all'!BH7-'Revised fully-reconciled - all'!BH7</f>
        <v>0</v>
      </c>
      <c r="BK7" s="26">
        <f>'Orig. fully-reconciled - all'!BI7-'Revised fully-reconciled - all'!BI7</f>
        <v>0</v>
      </c>
      <c r="BL7" s="26">
        <f>'Orig. fully-reconciled - all'!BJ7-'Revised fully-reconciled - all'!BJ7</f>
        <v>0</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0</v>
      </c>
      <c r="AZ9" s="26">
        <f>'Orig. fully-reconciled - all'!AX9-'Revised fully-reconciled - all'!AX9</f>
        <v>0</v>
      </c>
      <c r="BA9" s="26">
        <f>'Orig. fully-reconciled - all'!AY9-'Revised fully-reconciled - all'!AY9</f>
        <v>0</v>
      </c>
      <c r="BB9" s="26">
        <f>'Orig. fully-reconciled - all'!AZ9-'Revised fully-reconciled - all'!AZ9</f>
        <v>0</v>
      </c>
      <c r="BC9" s="26">
        <f>'Orig. fully-reconciled - all'!BA9-'Revised fully-reconciled - all'!BA9</f>
        <v>0</v>
      </c>
      <c r="BD9" s="26">
        <f>'Orig. fully-reconciled - all'!BB9-'Revised fully-reconciled - all'!BB9</f>
        <v>0</v>
      </c>
      <c r="BE9" s="26">
        <f>'Orig. fully-reconciled - all'!BC9-'Revised fully-reconciled - all'!BC9</f>
        <v>0</v>
      </c>
      <c r="BF9" s="26">
        <f>'Orig. fully-reconciled - all'!BD9-'Revised fully-reconciled - all'!BD9</f>
        <v>0</v>
      </c>
      <c r="BG9" s="26">
        <f>'Orig. fully-reconciled - all'!BE9-'Revised fully-reconciled - all'!BE9</f>
        <v>0</v>
      </c>
      <c r="BH9" s="26">
        <f>'Orig. fully-reconciled - all'!BF9-'Revised fully-reconciled - all'!BF9</f>
        <v>0</v>
      </c>
      <c r="BI9" s="26">
        <f>'Orig. fully-reconciled - all'!BG9-'Revised fully-reconciled - all'!BG9</f>
        <v>0</v>
      </c>
      <c r="BJ9" s="26">
        <f>'Orig. fully-reconciled - all'!BH9-'Revised fully-reconciled - all'!BH9</f>
        <v>0</v>
      </c>
      <c r="BK9" s="26">
        <f>'Orig. fully-reconciled - all'!BI9-'Revised fully-reconciled - all'!BI9</f>
        <v>0</v>
      </c>
      <c r="BL9" s="26">
        <f>'Orig. fully-reconciled - all'!BJ9-'Revised fully-reconciled - all'!BJ9</f>
        <v>0</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0</v>
      </c>
      <c r="F13" s="26">
        <f>'Revised fully-reconciled - all'!D13-'Orig. fully-reconciled - all'!D13</f>
        <v>0</v>
      </c>
      <c r="G13" s="26">
        <f>'Revised fully-reconciled - all'!E13-'Orig. fully-reconciled - all'!E13</f>
        <v>0</v>
      </c>
      <c r="H13" s="26">
        <f>'Revised fully-reconciled - all'!F13-'Orig. fully-reconciled - all'!F13</f>
        <v>0</v>
      </c>
      <c r="I13" s="26">
        <f>'Revised fully-reconciled - all'!G13-'Orig. fully-reconciled - all'!G13</f>
        <v>0</v>
      </c>
      <c r="J13" s="26">
        <f>'Revised fully-reconciled - all'!H13-'Orig. fully-reconciled - all'!H13</f>
        <v>0</v>
      </c>
      <c r="K13" s="26">
        <f>'Revised fully-reconciled - all'!I13-'Orig. fully-reconciled - all'!I13</f>
        <v>0</v>
      </c>
      <c r="L13" s="26">
        <f>'Revised fully-reconciled - all'!J13-'Orig. fully-reconciled - all'!J13</f>
        <v>0</v>
      </c>
      <c r="M13" s="26">
        <f>'Revised fully-reconciled - all'!K13-'Orig. fully-reconciled - all'!K13</f>
        <v>0</v>
      </c>
      <c r="N13" s="26">
        <f>'Revised fully-reconciled - all'!L13-'Orig. fully-reconciled - all'!L13</f>
        <v>0</v>
      </c>
      <c r="O13" s="26">
        <f>'Revised fully-reconciled - all'!M13-'Orig. fully-reconciled - all'!M13</f>
        <v>0</v>
      </c>
      <c r="P13" s="26">
        <f>'Revised fully-reconciled - all'!N13-'Orig. fully-reconciled - all'!N13</f>
        <v>0</v>
      </c>
      <c r="Q13" s="26">
        <f>'Revised fully-reconciled - all'!O13-'Orig. fully-reconciled - all'!O13</f>
        <v>0</v>
      </c>
      <c r="R13" s="26">
        <f>'Revised fully-reconciled - all'!P13-'Orig. fully-reconciled - all'!P13</f>
        <v>0</v>
      </c>
      <c r="S13" s="26">
        <f>'Revised fully-reconciled - all'!Q13-'Orig. fully-reconciled - all'!Q13</f>
        <v>0</v>
      </c>
      <c r="T13" s="26">
        <f>'Revised fully-reconciled - all'!R13-'Orig. fully-reconciled - all'!R13</f>
        <v>0</v>
      </c>
      <c r="U13" s="26">
        <f>'Revised fully-reconciled - all'!S13-'Orig. fully-reconciled - all'!S13</f>
        <v>0</v>
      </c>
      <c r="V13" s="26">
        <f>'Revised fully-reconciled - all'!T13-'Orig. fully-reconciled - all'!T13</f>
        <v>0</v>
      </c>
      <c r="W13" s="26">
        <f>'Revised fully-reconciled - all'!U13-'Orig. fully-reconciled - all'!U13</f>
        <v>0</v>
      </c>
      <c r="X13" s="26">
        <f>'Revised fully-reconciled - all'!V13-'Orig. fully-reconciled - all'!V13</f>
        <v>0</v>
      </c>
      <c r="Y13" s="26">
        <f>'Revised fully-reconciled - all'!W13-'Orig. fully-reconciled - all'!W13</f>
        <v>0</v>
      </c>
      <c r="Z13" s="26">
        <f>'Revised fully-reconciled - all'!X13-'Orig. fully-reconciled - all'!X13</f>
        <v>0</v>
      </c>
      <c r="AA13" s="26">
        <f>'Revised fully-reconciled - all'!Y13-'Orig. fully-reconciled - all'!Y13</f>
        <v>0</v>
      </c>
      <c r="AB13" s="26">
        <f>'Revised fully-reconciled - all'!Z13-'Orig. fully-reconciled - all'!Z13</f>
        <v>0</v>
      </c>
      <c r="AC13" s="26">
        <f>'Revised fully-reconciled - all'!AA13-'Orig. fully-reconciled - all'!AA13</f>
        <v>0</v>
      </c>
      <c r="AD13" s="26">
        <f>'Revised fully-reconciled - all'!AB13-'Orig. fully-reconciled - all'!AB13</f>
        <v>0</v>
      </c>
      <c r="AE13" s="26">
        <f>'Revised fully-reconciled - all'!AC13-'Orig. fully-reconciled - all'!AC13</f>
        <v>0</v>
      </c>
      <c r="AF13" s="26">
        <f>'Revised fully-reconciled - all'!AD13-'Orig. fully-reconciled - all'!AD13</f>
        <v>0</v>
      </c>
      <c r="AG13" s="26">
        <f>'Revised fully-reconciled - all'!AE13-'Orig. fully-reconciled - all'!AE13</f>
        <v>0</v>
      </c>
      <c r="AH13" s="26">
        <f>'Revised fully-reconciled - all'!AF13-'Orig. fully-reconciled - all'!AF13</f>
        <v>0</v>
      </c>
      <c r="AI13" s="26">
        <f>'Revised fully-reconciled - all'!AG13-'Orig. fully-reconciled - all'!AG13</f>
        <v>0</v>
      </c>
      <c r="AJ13" s="26">
        <f>'Revised fully-reconciled - all'!AH13-'Orig. fully-reconciled - all'!AH13</f>
        <v>0</v>
      </c>
      <c r="AK13" s="26">
        <f>'Revised fully-reconciled - all'!AI13-'Orig. fully-reconciled - all'!AI13</f>
        <v>0</v>
      </c>
      <c r="AL13" s="26">
        <f>'Revised fully-reconciled - all'!AJ13-'Orig. fully-reconciled - all'!AJ13</f>
        <v>0</v>
      </c>
      <c r="AM13" s="26">
        <f>'Revised fully-reconciled - all'!AK13-'Orig. fully-reconciled - all'!AK13</f>
        <v>0</v>
      </c>
      <c r="AN13" s="26">
        <f>'Revised fully-reconciled - all'!AL13-'Orig. fully-reconciled - all'!AL13</f>
        <v>0</v>
      </c>
      <c r="AO13" s="26">
        <f>'Revised fully-reconciled - all'!AM13-'Orig. fully-reconciled - all'!AM13</f>
        <v>0</v>
      </c>
      <c r="AP13" s="26">
        <f>'Revised fully-reconciled - all'!AN13-'Orig. fully-reconciled - all'!AN13</f>
        <v>0</v>
      </c>
      <c r="AQ13" s="26">
        <f>'Revised fully-reconciled - all'!AO13-'Orig. fully-reconciled - all'!AO13</f>
        <v>0</v>
      </c>
      <c r="AR13" s="26">
        <f>'Revised fully-reconciled - all'!AP13-'Orig. fully-reconciled - all'!AP13</f>
        <v>0</v>
      </c>
      <c r="AS13" s="26">
        <f>'Revised fully-reconciled - all'!AQ13-'Orig. fully-reconciled - all'!AQ13</f>
        <v>0</v>
      </c>
      <c r="AT13" s="26">
        <f>'Revised fully-reconciled - all'!AR13-'Orig. fully-reconciled - all'!AR13</f>
        <v>0</v>
      </c>
      <c r="AU13" s="26">
        <f>'Revised fully-reconciled - all'!AS13-'Orig. fully-reconciled - all'!AS13</f>
        <v>0</v>
      </c>
      <c r="AV13" s="26">
        <f>'Revised fully-reconciled - all'!AT13-'Orig. fully-reconciled - all'!AT13</f>
        <v>0</v>
      </c>
      <c r="AW13" s="26">
        <f>'Revised fully-reconciled - all'!AU13-'Orig. fully-reconciled - all'!AU13</f>
        <v>0</v>
      </c>
      <c r="AX13" s="26">
        <f>'Revised fully-reconciled - all'!AV13-'Orig. fully-reconciled - all'!AV13</f>
        <v>0</v>
      </c>
      <c r="AY13" s="26">
        <f>'Revised fully-reconciled - all'!AW13-'Orig. fully-reconciled - all'!AW13</f>
        <v>0</v>
      </c>
      <c r="AZ13" s="26">
        <f>'Revised fully-reconciled - all'!AX13-'Orig. fully-reconciled - all'!AX13</f>
        <v>0</v>
      </c>
      <c r="BA13" s="26">
        <f>'Revised fully-reconciled - all'!AY13-'Orig. fully-reconciled - all'!AY13</f>
        <v>0</v>
      </c>
      <c r="BB13" s="26">
        <f>'Revised fully-reconciled - all'!AZ13-'Orig. fully-reconciled - all'!AZ13</f>
        <v>0</v>
      </c>
      <c r="BC13" s="26">
        <f>'Revised fully-reconciled - all'!BA13-'Orig. fully-reconciled - all'!BA13</f>
        <v>0</v>
      </c>
      <c r="BD13" s="26">
        <f>'Revised fully-reconciled - all'!BB13-'Orig. fully-reconciled - all'!BB13</f>
        <v>0</v>
      </c>
      <c r="BE13" s="26">
        <f>'Revised fully-reconciled - all'!BC13-'Orig. fully-reconciled - all'!BC13</f>
        <v>0</v>
      </c>
      <c r="BF13" s="26">
        <f>'Revised fully-reconciled - all'!BD13-'Orig. fully-reconciled - all'!BD13</f>
        <v>0</v>
      </c>
      <c r="BG13" s="26">
        <f>'Revised fully-reconciled - all'!BE13-'Orig. fully-reconciled - all'!BE13</f>
        <v>0</v>
      </c>
      <c r="BH13" s="26">
        <f>'Revised fully-reconciled - all'!BF13-'Orig. fully-reconciled - all'!BF13</f>
        <v>0</v>
      </c>
      <c r="BI13" s="26">
        <f>'Revised fully-reconciled - all'!BG13-'Orig. fully-reconciled - all'!BG13</f>
        <v>0</v>
      </c>
      <c r="BJ13" s="26">
        <f>'Revised fully-reconciled - all'!BH13-'Orig. fully-reconciled - all'!BH13</f>
        <v>0</v>
      </c>
      <c r="BK13" s="26">
        <f>'Revised fully-reconciled - all'!BI13-'Orig. fully-reconciled - all'!BI13</f>
        <v>0</v>
      </c>
      <c r="BL13" s="26">
        <f>'Revised fully-reconciled - all'!BJ13-'Orig. fully-reconciled - all'!BJ13</f>
        <v>0</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0</v>
      </c>
      <c r="R14" s="26">
        <f>'Orig. fully-reconciled - all'!P14-'Revised fully-reconciled - all'!P14</f>
        <v>0</v>
      </c>
      <c r="S14" s="26">
        <f>'Orig. fully-reconciled - all'!Q14-'Revised fully-reconciled - all'!Q14</f>
        <v>0</v>
      </c>
      <c r="T14" s="26">
        <f>'Orig. fully-reconciled - all'!R14-'Revised fully-reconciled - all'!R14</f>
        <v>0</v>
      </c>
      <c r="U14" s="26">
        <f>'Orig. fully-reconciled - all'!S14-'Revised fully-reconciled - all'!S14</f>
        <v>0</v>
      </c>
      <c r="V14" s="26">
        <f>'Orig. fully-reconciled - all'!T14-'Revised fully-reconciled - all'!T14</f>
        <v>0</v>
      </c>
      <c r="W14" s="26">
        <f>'Orig. fully-reconciled - all'!U14-'Revised fully-reconciled - all'!U14</f>
        <v>0</v>
      </c>
      <c r="X14" s="26">
        <f>'Orig. fully-reconciled - all'!V14-'Revised fully-reconciled - all'!V14</f>
        <v>0</v>
      </c>
      <c r="Y14" s="26">
        <f>'Orig. fully-reconciled - all'!W14-'Revised fully-reconciled - all'!W14</f>
        <v>0</v>
      </c>
      <c r="Z14" s="26">
        <f>'Orig. fully-reconciled - all'!X14-'Revised fully-reconciled - all'!X14</f>
        <v>0</v>
      </c>
      <c r="AA14" s="26">
        <f>'Orig. fully-reconciled - all'!Y14-'Revised fully-reconciled - all'!Y14</f>
        <v>0</v>
      </c>
      <c r="AB14" s="26">
        <f>'Orig. fully-reconciled - all'!Z14-'Revised fully-reconciled - all'!Z14</f>
        <v>0</v>
      </c>
      <c r="AC14" s="26">
        <f>'Orig. fully-reconciled - all'!AA14-'Revised fully-reconciled - all'!AA14</f>
        <v>0</v>
      </c>
      <c r="AD14" s="26">
        <f>'Orig. fully-reconciled - all'!AB14-'Revised fully-reconciled - all'!AB14</f>
        <v>0</v>
      </c>
      <c r="AE14" s="26">
        <f>'Orig. fully-reconciled - all'!AC14-'Revised fully-reconciled - all'!AC14</f>
        <v>0</v>
      </c>
      <c r="AF14" s="26">
        <f>'Orig. fully-reconciled - all'!AD14-'Revised fully-reconciled - all'!AD14</f>
        <v>0</v>
      </c>
      <c r="AG14" s="26">
        <f>'Orig. fully-reconciled - all'!AE14-'Revised fully-reconciled - all'!AE14</f>
        <v>0</v>
      </c>
      <c r="AH14" s="26">
        <f>'Orig. fully-reconciled - all'!AF14-'Revised fully-reconciled - all'!AF14</f>
        <v>0</v>
      </c>
      <c r="AI14" s="26">
        <f>'Orig. fully-reconciled - all'!AG14-'Revised fully-reconciled - all'!AG14</f>
        <v>0</v>
      </c>
      <c r="AJ14" s="26">
        <f>'Orig. fully-reconciled - all'!AH14-'Revised fully-reconciled - all'!AH14</f>
        <v>0</v>
      </c>
      <c r="AK14" s="26">
        <f>'Orig. fully-reconciled - all'!AI14-'Revised fully-reconciled - all'!AI14</f>
        <v>0</v>
      </c>
      <c r="AL14" s="26">
        <f>'Orig. fully-reconciled - all'!AJ14-'Revised fully-reconciled - all'!AJ14</f>
        <v>0</v>
      </c>
      <c r="AM14" s="26">
        <f>'Orig. fully-reconciled - all'!AK14-'Revised fully-reconciled - all'!AK14</f>
        <v>0</v>
      </c>
      <c r="AN14" s="26">
        <f>'Orig. fully-reconciled - all'!AL14-'Revised fully-reconciled - all'!AL14</f>
        <v>0</v>
      </c>
      <c r="AO14" s="26">
        <f>'Orig. fully-reconciled - all'!AM14-'Revised fully-reconciled - all'!AM14</f>
        <v>0</v>
      </c>
      <c r="AP14" s="26">
        <f>'Orig. fully-reconciled - all'!AN14-'Revised fully-reconciled - all'!AN14</f>
        <v>0</v>
      </c>
      <c r="AQ14" s="26">
        <f>'Orig. fully-reconciled - all'!AO14-'Revised fully-reconciled - all'!AO14</f>
        <v>0</v>
      </c>
      <c r="AR14" s="26">
        <f>'Orig. fully-reconciled - all'!AP14-'Revised fully-reconciled - all'!AP14</f>
        <v>0</v>
      </c>
      <c r="AS14" s="26">
        <f>'Orig. fully-reconciled - all'!AQ14-'Revised fully-reconciled - all'!AQ14</f>
        <v>0</v>
      </c>
      <c r="AT14" s="26">
        <f>'Orig. fully-reconciled - all'!AR14-'Revised fully-reconciled - all'!AR14</f>
        <v>0</v>
      </c>
      <c r="AU14" s="26">
        <f>'Orig. fully-reconciled - all'!AS14-'Revised fully-reconciled - all'!AS14</f>
        <v>0</v>
      </c>
      <c r="AV14" s="26">
        <f>'Orig. fully-reconciled - all'!AT14-'Revised fully-reconciled - all'!AT14</f>
        <v>0</v>
      </c>
      <c r="AW14" s="26">
        <f>'Orig. fully-reconciled - all'!AU14-'Revised fully-reconciled - all'!AU14</f>
        <v>0</v>
      </c>
      <c r="AX14" s="26">
        <f>'Orig. fully-reconciled - all'!AV14-'Revised fully-reconciled - all'!AV14</f>
        <v>0</v>
      </c>
      <c r="AY14" s="26">
        <f>'Orig. fully-reconciled - all'!AW14-'Revised fully-reconciled - all'!AW14</f>
        <v>0</v>
      </c>
      <c r="AZ14" s="26">
        <f>'Orig. fully-reconciled - all'!AX14-'Revised fully-reconciled - all'!AX14</f>
        <v>0</v>
      </c>
      <c r="BA14" s="26">
        <f>'Orig. fully-reconciled - all'!AY14-'Revised fully-reconciled - all'!AY14</f>
        <v>0</v>
      </c>
      <c r="BB14" s="26">
        <f>'Orig. fully-reconciled - all'!AZ14-'Revised fully-reconciled - all'!AZ14</f>
        <v>0</v>
      </c>
      <c r="BC14" s="26">
        <f>'Orig. fully-reconciled - all'!BA14-'Revised fully-reconciled - all'!BA14</f>
        <v>0</v>
      </c>
      <c r="BD14" s="26">
        <f>'Orig. fully-reconciled - all'!BB14-'Revised fully-reconciled - all'!BB14</f>
        <v>0</v>
      </c>
      <c r="BE14" s="26">
        <f>'Orig. fully-reconciled - all'!BC14-'Revised fully-reconciled - all'!BC14</f>
        <v>0</v>
      </c>
      <c r="BF14" s="26">
        <f>'Orig. fully-reconciled - all'!BD14-'Revised fully-reconciled - all'!BD14</f>
        <v>0</v>
      </c>
      <c r="BG14" s="26">
        <f>'Orig. fully-reconciled - all'!BE14-'Revised fully-reconciled - all'!BE14</f>
        <v>0</v>
      </c>
      <c r="BH14" s="26">
        <f>'Orig. fully-reconciled - all'!BF14-'Revised fully-reconciled - all'!BF14</f>
        <v>0</v>
      </c>
      <c r="BI14" s="26">
        <f>'Orig. fully-reconciled - all'!BG14-'Revised fully-reconciled - all'!BG14</f>
        <v>0</v>
      </c>
      <c r="BJ14" s="26">
        <f>'Orig. fully-reconciled - all'!BH14-'Revised fully-reconciled - all'!BH14</f>
        <v>0</v>
      </c>
      <c r="BK14" s="26">
        <f>'Orig. fully-reconciled - all'!BI14-'Revised fully-reconciled - all'!BI14</f>
        <v>0</v>
      </c>
      <c r="BL14" s="26">
        <f>'Orig. fully-reconciled - all'!BJ14-'Revised fully-reconciled - all'!BJ14</f>
        <v>0</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152" t="s">
        <v>122</v>
      </c>
      <c r="E17" s="159" t="s">
        <v>110</v>
      </c>
      <c r="F17" s="159"/>
      <c r="G17" s="153" t="s">
        <v>29</v>
      </c>
      <c r="H17" s="154"/>
      <c r="I17" s="154"/>
      <c r="J17" s="154"/>
      <c r="K17" s="154"/>
      <c r="L17" s="154"/>
      <c r="M17" s="154"/>
      <c r="N17" s="154"/>
      <c r="O17" s="154"/>
      <c r="P17" s="154"/>
      <c r="Q17" s="155"/>
    </row>
    <row r="18" spans="1:90" ht="25.5" customHeight="1">
      <c r="A18" s="25" t="s">
        <v>30</v>
      </c>
      <c r="B18" s="25" t="s">
        <v>31</v>
      </c>
      <c r="D18" s="152"/>
      <c r="E18" s="128" t="s">
        <v>111</v>
      </c>
      <c r="F18" s="128" t="s">
        <v>112</v>
      </c>
      <c r="G18" s="156"/>
      <c r="H18" s="157"/>
      <c r="I18" s="157"/>
      <c r="J18" s="157"/>
      <c r="K18" s="157"/>
      <c r="L18" s="157"/>
      <c r="M18" s="157"/>
      <c r="N18" s="157"/>
      <c r="O18" s="157"/>
      <c r="P18" s="157"/>
      <c r="Q18" s="158"/>
      <c r="CL18" s="27"/>
    </row>
    <row r="19" spans="1:90">
      <c r="A19" s="25">
        <v>1</v>
      </c>
      <c r="B19" s="25">
        <v>12</v>
      </c>
      <c r="D19" s="28" t="s">
        <v>9</v>
      </c>
      <c r="E19" s="28">
        <f t="shared" ref="E19:E23" ca="1" si="2">SUM(OFFSET(Entry_Anchor,0,A19,1,B19))</f>
        <v>0</v>
      </c>
      <c r="F19" s="28">
        <f t="shared" ref="F19:F23" ca="1" si="3">SUM(OFFSET(NHH_Exit_Anchor,0,A19,1,B19),OFFSET(HH_Exit_Anchor,0,A19,1,B19))</f>
        <v>0</v>
      </c>
      <c r="G19" s="151"/>
      <c r="H19" s="151"/>
      <c r="I19" s="151"/>
      <c r="J19" s="151"/>
      <c r="K19" s="151"/>
      <c r="L19" s="151"/>
      <c r="M19" s="151"/>
      <c r="N19" s="151"/>
      <c r="O19" s="151"/>
      <c r="P19" s="151"/>
      <c r="Q19" s="151"/>
    </row>
    <row r="20" spans="1:90">
      <c r="A20" s="25">
        <f>A19+12</f>
        <v>13</v>
      </c>
      <c r="B20" s="25">
        <v>12</v>
      </c>
      <c r="D20" s="28" t="s">
        <v>10</v>
      </c>
      <c r="E20" s="28">
        <f t="shared" ca="1" si="2"/>
        <v>0</v>
      </c>
      <c r="F20" s="28">
        <f t="shared" ca="1" si="3"/>
        <v>0</v>
      </c>
      <c r="G20" s="151"/>
      <c r="H20" s="151"/>
      <c r="I20" s="151"/>
      <c r="J20" s="151"/>
      <c r="K20" s="151"/>
      <c r="L20" s="151"/>
      <c r="M20" s="151"/>
      <c r="N20" s="151"/>
      <c r="O20" s="151"/>
      <c r="P20" s="151"/>
      <c r="Q20" s="151"/>
    </row>
    <row r="21" spans="1:90">
      <c r="A21" s="25">
        <f t="shared" ref="A21:A23" si="4">A20+12</f>
        <v>25</v>
      </c>
      <c r="B21" s="25">
        <v>12</v>
      </c>
      <c r="D21" s="28" t="s">
        <v>11</v>
      </c>
      <c r="E21" s="28">
        <f t="shared" ca="1" si="2"/>
        <v>0</v>
      </c>
      <c r="F21" s="28">
        <f t="shared" ca="1" si="3"/>
        <v>0</v>
      </c>
      <c r="G21" s="151"/>
      <c r="H21" s="151"/>
      <c r="I21" s="151"/>
      <c r="J21" s="151"/>
      <c r="K21" s="151"/>
      <c r="L21" s="151"/>
      <c r="M21" s="151"/>
      <c r="N21" s="151"/>
      <c r="O21" s="151"/>
      <c r="P21" s="151"/>
      <c r="Q21" s="151"/>
    </row>
    <row r="22" spans="1:90">
      <c r="A22" s="25">
        <f t="shared" si="4"/>
        <v>37</v>
      </c>
      <c r="B22" s="25">
        <v>12</v>
      </c>
      <c r="D22" s="28" t="s">
        <v>12</v>
      </c>
      <c r="E22" s="28">
        <f t="shared" ca="1" si="2"/>
        <v>0</v>
      </c>
      <c r="F22" s="28">
        <f t="shared" ca="1" si="3"/>
        <v>0</v>
      </c>
      <c r="G22" s="151"/>
      <c r="H22" s="151"/>
      <c r="I22" s="151"/>
      <c r="J22" s="151"/>
      <c r="K22" s="151"/>
      <c r="L22" s="151"/>
      <c r="M22" s="151"/>
      <c r="N22" s="151"/>
      <c r="O22" s="151"/>
      <c r="P22" s="151"/>
      <c r="Q22" s="151"/>
    </row>
    <row r="23" spans="1:90">
      <c r="A23" s="25">
        <f t="shared" si="4"/>
        <v>49</v>
      </c>
      <c r="B23" s="25">
        <v>12</v>
      </c>
      <c r="D23" s="28" t="s">
        <v>13</v>
      </c>
      <c r="E23" s="28">
        <f t="shared" ca="1" si="2"/>
        <v>0</v>
      </c>
      <c r="F23" s="28">
        <f t="shared" ca="1" si="3"/>
        <v>0</v>
      </c>
      <c r="G23" s="151"/>
      <c r="H23" s="151"/>
      <c r="I23" s="151"/>
      <c r="J23" s="151"/>
      <c r="K23" s="151"/>
      <c r="L23" s="151"/>
      <c r="M23" s="151"/>
      <c r="N23" s="151"/>
      <c r="O23" s="151"/>
      <c r="P23" s="151"/>
      <c r="Q23" s="151"/>
    </row>
    <row r="25" spans="1:90">
      <c r="D25" s="124" t="s">
        <v>98</v>
      </c>
    </row>
    <row r="26" spans="1:90">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25" priority="5" operator="lessThan">
      <formula>0</formula>
    </cfRule>
    <cfRule type="cellIs" dxfId="24" priority="6" operator="greaterThan">
      <formula>0</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tabColor theme="0"/>
  </sheetPr>
  <dimension ref="B1:O53"/>
  <sheetViews>
    <sheetView zoomScaleNormal="100" workbookViewId="0">
      <selection activeCell="G21" sqref="G21"/>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163" t="s">
        <v>113</v>
      </c>
      <c r="D3" s="164"/>
      <c r="E3" s="163" t="s">
        <v>131</v>
      </c>
      <c r="F3" s="164"/>
      <c r="G3" s="4" t="s">
        <v>2</v>
      </c>
    </row>
    <row r="4" spans="2:7" ht="12.75" customHeight="1">
      <c r="C4" s="146" t="s">
        <v>101</v>
      </c>
      <c r="D4" s="147" t="s">
        <v>114</v>
      </c>
      <c r="E4" s="146" t="s">
        <v>101</v>
      </c>
      <c r="F4" s="147" t="s">
        <v>114</v>
      </c>
      <c r="G4" s="147" t="s">
        <v>102</v>
      </c>
    </row>
    <row r="5" spans="2:7" ht="12.75" customHeight="1">
      <c r="B5" s="160" t="s">
        <v>13</v>
      </c>
      <c r="C5" s="161"/>
      <c r="D5" s="161"/>
      <c r="E5" s="161"/>
      <c r="F5" s="161"/>
      <c r="G5" s="162"/>
    </row>
    <row r="6" spans="2:7">
      <c r="B6" s="125" t="s">
        <v>103</v>
      </c>
      <c r="C6" s="126"/>
      <c r="D6" s="137">
        <v>229.90799999999999</v>
      </c>
      <c r="E6" s="126"/>
      <c r="F6" s="137"/>
      <c r="G6" s="138"/>
    </row>
    <row r="7" spans="2:7">
      <c r="B7" s="125" t="s">
        <v>104</v>
      </c>
      <c r="C7" s="126"/>
      <c r="D7" s="137">
        <v>1269.153</v>
      </c>
      <c r="E7" s="126"/>
      <c r="F7" s="137"/>
      <c r="G7" s="138"/>
    </row>
    <row r="8" spans="2:7">
      <c r="B8" s="125" t="s">
        <v>105</v>
      </c>
      <c r="C8" s="126"/>
      <c r="D8" s="137">
        <v>1857.528</v>
      </c>
      <c r="E8" s="126"/>
      <c r="F8" s="137"/>
      <c r="G8" s="138"/>
    </row>
    <row r="9" spans="2:7">
      <c r="B9" s="125" t="s">
        <v>106</v>
      </c>
      <c r="C9" s="126"/>
      <c r="D9" s="137">
        <v>1702.539</v>
      </c>
      <c r="E9" s="126"/>
      <c r="F9" s="137"/>
      <c r="G9" s="138"/>
    </row>
    <row r="10" spans="2:7">
      <c r="B10" s="125" t="s">
        <v>107</v>
      </c>
      <c r="C10" s="126"/>
      <c r="D10" s="137">
        <v>3324.721</v>
      </c>
      <c r="E10" s="126"/>
      <c r="F10" s="137"/>
      <c r="G10" s="138"/>
    </row>
    <row r="11" spans="2:7">
      <c r="B11" s="127" t="s">
        <v>50</v>
      </c>
      <c r="C11" s="137">
        <v>9087.9529999999995</v>
      </c>
      <c r="D11" s="137">
        <f>SUM(D6:D10)</f>
        <v>8383.8490000000002</v>
      </c>
      <c r="E11" s="137"/>
      <c r="F11" s="137">
        <f>SUM(F6:F10)</f>
        <v>0</v>
      </c>
      <c r="G11" s="138">
        <f>SUM(G6:G10)</f>
        <v>0</v>
      </c>
    </row>
    <row r="12" spans="2:7">
      <c r="B12" s="160" t="s">
        <v>12</v>
      </c>
      <c r="C12" s="161"/>
      <c r="D12" s="161"/>
      <c r="E12" s="161"/>
      <c r="F12" s="162"/>
      <c r="G12" s="144"/>
    </row>
    <row r="13" spans="2:7">
      <c r="B13" s="125" t="s">
        <v>103</v>
      </c>
      <c r="C13" s="126"/>
      <c r="D13" s="137">
        <v>232.059</v>
      </c>
      <c r="E13" s="126"/>
      <c r="F13" s="137"/>
      <c r="G13" s="144"/>
    </row>
    <row r="14" spans="2:7">
      <c r="B14" s="125" t="s">
        <v>104</v>
      </c>
      <c r="C14" s="126"/>
      <c r="D14" s="137">
        <v>1330.943</v>
      </c>
      <c r="E14" s="126"/>
      <c r="F14" s="137"/>
      <c r="G14" s="144"/>
    </row>
    <row r="15" spans="2:7">
      <c r="B15" s="125" t="s">
        <v>105</v>
      </c>
      <c r="C15" s="126"/>
      <c r="D15" s="137">
        <v>1829.8040000000001</v>
      </c>
      <c r="E15" s="126"/>
      <c r="F15" s="137"/>
      <c r="G15" s="144"/>
    </row>
    <row r="16" spans="2:7">
      <c r="B16" s="125" t="s">
        <v>106</v>
      </c>
      <c r="C16" s="126"/>
      <c r="D16" s="137">
        <v>1756.201</v>
      </c>
      <c r="E16" s="126"/>
      <c r="F16" s="137"/>
      <c r="G16" s="144"/>
    </row>
    <row r="17" spans="2:7">
      <c r="B17" s="125" t="s">
        <v>107</v>
      </c>
      <c r="C17" s="126"/>
      <c r="D17" s="137">
        <v>3359.0770000000002</v>
      </c>
      <c r="E17" s="126"/>
      <c r="F17" s="137"/>
      <c r="G17" s="144"/>
    </row>
    <row r="18" spans="2:7">
      <c r="B18" s="127" t="s">
        <v>50</v>
      </c>
      <c r="C18" s="137">
        <v>9227.8410000000003</v>
      </c>
      <c r="D18" s="137">
        <f>SUM(D13:D17)</f>
        <v>8508.0839999999989</v>
      </c>
      <c r="E18" s="137"/>
      <c r="F18" s="137">
        <f>SUM(F13:F17)</f>
        <v>0</v>
      </c>
      <c r="G18" s="144"/>
    </row>
    <row r="19" spans="2:7">
      <c r="B19" s="160" t="s">
        <v>11</v>
      </c>
      <c r="C19" s="161"/>
      <c r="D19" s="161"/>
      <c r="E19" s="161"/>
      <c r="F19" s="162"/>
      <c r="G19" s="144"/>
    </row>
    <row r="20" spans="2:7">
      <c r="B20" s="125" t="s">
        <v>103</v>
      </c>
      <c r="C20" s="126"/>
      <c r="D20" s="137">
        <v>281.84100000000001</v>
      </c>
      <c r="E20" s="126"/>
      <c r="F20" s="137"/>
      <c r="G20" s="144"/>
    </row>
    <row r="21" spans="2:7">
      <c r="B21" s="125" t="s">
        <v>104</v>
      </c>
      <c r="C21" s="126"/>
      <c r="D21" s="137">
        <v>1405.2670000000001</v>
      </c>
      <c r="E21" s="126"/>
      <c r="F21" s="137"/>
      <c r="G21" s="144"/>
    </row>
    <row r="22" spans="2:7">
      <c r="B22" s="125" t="s">
        <v>105</v>
      </c>
      <c r="C22" s="126"/>
      <c r="D22" s="137">
        <v>1827.961</v>
      </c>
      <c r="E22" s="126"/>
      <c r="F22" s="137"/>
      <c r="G22" s="144"/>
    </row>
    <row r="23" spans="2:7">
      <c r="B23" s="125" t="s">
        <v>106</v>
      </c>
      <c r="C23" s="126"/>
      <c r="D23" s="137">
        <v>1750.0329999999999</v>
      </c>
      <c r="E23" s="126"/>
      <c r="F23" s="137"/>
      <c r="G23" s="144"/>
    </row>
    <row r="24" spans="2:7">
      <c r="B24" s="125" t="s">
        <v>107</v>
      </c>
      <c r="C24" s="126"/>
      <c r="D24" s="137">
        <v>3380.3029999999999</v>
      </c>
      <c r="E24" s="126"/>
      <c r="F24" s="137"/>
      <c r="G24" s="144"/>
    </row>
    <row r="25" spans="2:7">
      <c r="B25" s="127" t="s">
        <v>50</v>
      </c>
      <c r="C25" s="137">
        <v>9402.3850000000002</v>
      </c>
      <c r="D25" s="137">
        <f>SUM(D20:D24)</f>
        <v>8645.4050000000007</v>
      </c>
      <c r="E25" s="137"/>
      <c r="F25" s="137">
        <f>SUM(F20:F24)</f>
        <v>0</v>
      </c>
      <c r="G25" s="144"/>
    </row>
    <row r="26" spans="2:7">
      <c r="B26" s="160" t="s">
        <v>10</v>
      </c>
      <c r="C26" s="161"/>
      <c r="D26" s="161"/>
      <c r="E26" s="161"/>
      <c r="F26" s="162"/>
      <c r="G26" s="144"/>
    </row>
    <row r="27" spans="2:7">
      <c r="B27" s="125" t="s">
        <v>103</v>
      </c>
      <c r="C27" s="126"/>
      <c r="D27" s="137">
        <v>251.76499999999999</v>
      </c>
      <c r="E27" s="126"/>
      <c r="F27" s="137"/>
      <c r="G27" s="144"/>
    </row>
    <row r="28" spans="2:7">
      <c r="B28" s="125" t="s">
        <v>104</v>
      </c>
      <c r="C28" s="126"/>
      <c r="D28" s="137">
        <v>1360.278</v>
      </c>
      <c r="E28" s="126"/>
      <c r="F28" s="137"/>
      <c r="G28" s="144"/>
    </row>
    <row r="29" spans="2:7">
      <c r="B29" s="125" t="s">
        <v>105</v>
      </c>
      <c r="C29" s="126"/>
      <c r="D29" s="137">
        <v>1799.268</v>
      </c>
      <c r="E29" s="126"/>
      <c r="F29" s="137"/>
      <c r="G29" s="144"/>
    </row>
    <row r="30" spans="2:7">
      <c r="B30" s="125" t="s">
        <v>106</v>
      </c>
      <c r="C30" s="126"/>
      <c r="D30" s="137">
        <v>1760.471</v>
      </c>
      <c r="E30" s="126"/>
      <c r="F30" s="137"/>
      <c r="G30" s="144"/>
    </row>
    <row r="31" spans="2:7">
      <c r="B31" s="125" t="s">
        <v>107</v>
      </c>
      <c r="C31" s="126"/>
      <c r="D31" s="137">
        <v>3321.9679999999998</v>
      </c>
      <c r="E31" s="126"/>
      <c r="F31" s="137"/>
      <c r="G31" s="144"/>
    </row>
    <row r="32" spans="2:7">
      <c r="B32" s="127" t="s">
        <v>50</v>
      </c>
      <c r="C32" s="137">
        <v>9237.1869999999999</v>
      </c>
      <c r="D32" s="137">
        <f>SUM(D27:D31)</f>
        <v>8493.75</v>
      </c>
      <c r="E32" s="137"/>
      <c r="F32" s="137">
        <f>SUM(F27:F31)</f>
        <v>0</v>
      </c>
      <c r="G32" s="144"/>
    </row>
    <row r="33" spans="2:15">
      <c r="B33" s="160" t="s">
        <v>9</v>
      </c>
      <c r="C33" s="161"/>
      <c r="D33" s="161"/>
      <c r="E33" s="161"/>
      <c r="F33" s="162"/>
      <c r="G33" s="144"/>
    </row>
    <row r="34" spans="2:15">
      <c r="B34" s="125" t="s">
        <v>103</v>
      </c>
      <c r="C34" s="126"/>
      <c r="D34" s="137">
        <v>310.33100000000002</v>
      </c>
      <c r="E34" s="126"/>
      <c r="F34" s="137"/>
      <c r="G34" s="144"/>
    </row>
    <row r="35" spans="2:15">
      <c r="B35" s="125" t="s">
        <v>104</v>
      </c>
      <c r="C35" s="126"/>
      <c r="D35" s="137">
        <v>1319.5709999999999</v>
      </c>
      <c r="E35" s="126"/>
      <c r="F35" s="137"/>
      <c r="G35" s="144"/>
    </row>
    <row r="36" spans="2:15">
      <c r="B36" s="125" t="s">
        <v>105</v>
      </c>
      <c r="C36" s="126"/>
      <c r="D36" s="137">
        <v>1887.963</v>
      </c>
      <c r="E36" s="126"/>
      <c r="F36" s="137"/>
      <c r="G36" s="144"/>
    </row>
    <row r="37" spans="2:15">
      <c r="B37" s="125" t="s">
        <v>106</v>
      </c>
      <c r="C37" s="126"/>
      <c r="D37" s="137">
        <v>1928.8820000000001</v>
      </c>
      <c r="E37" s="126"/>
      <c r="F37" s="137"/>
      <c r="G37" s="144"/>
    </row>
    <row r="38" spans="2:15">
      <c r="B38" s="125" t="s">
        <v>107</v>
      </c>
      <c r="C38" s="126"/>
      <c r="D38" s="137">
        <v>3340.3679999999999</v>
      </c>
      <c r="E38" s="126"/>
      <c r="F38" s="137"/>
      <c r="G38" s="144"/>
    </row>
    <row r="39" spans="2:15">
      <c r="B39" s="127" t="s">
        <v>50</v>
      </c>
      <c r="C39" s="137">
        <v>9556.768</v>
      </c>
      <c r="D39" s="137">
        <f>SUM(D34:D38)</f>
        <v>8787.1149999999998</v>
      </c>
      <c r="E39" s="137"/>
      <c r="F39" s="137">
        <f>SUM(F34:F38)</f>
        <v>0</v>
      </c>
      <c r="G39" s="144"/>
    </row>
    <row r="40" spans="2:15">
      <c r="B40" s="142"/>
      <c r="C40" s="143"/>
      <c r="D40" s="143"/>
      <c r="E40" s="143"/>
      <c r="F40" s="143"/>
      <c r="G40" s="145"/>
    </row>
    <row r="41" spans="2:15">
      <c r="B41" s="11" t="s">
        <v>115</v>
      </c>
    </row>
    <row r="42" spans="2:15">
      <c r="B42" s="11" t="s">
        <v>132</v>
      </c>
    </row>
    <row r="43" spans="2:15">
      <c r="B43" s="11" t="s">
        <v>116</v>
      </c>
    </row>
    <row r="44" spans="2:15">
      <c r="B44" s="11"/>
    </row>
    <row r="45" spans="2:15">
      <c r="B45" s="11" t="s">
        <v>117</v>
      </c>
    </row>
    <row r="47" spans="2:15" ht="25.5" customHeight="1">
      <c r="B47" s="152" t="s">
        <v>122</v>
      </c>
      <c r="C47" s="159" t="s">
        <v>110</v>
      </c>
      <c r="D47" s="159"/>
      <c r="E47" s="153" t="s">
        <v>29</v>
      </c>
      <c r="F47" s="154"/>
      <c r="G47" s="154"/>
      <c r="H47" s="154"/>
      <c r="I47" s="154"/>
      <c r="J47" s="154"/>
      <c r="K47" s="154"/>
      <c r="L47" s="154"/>
      <c r="M47" s="154"/>
      <c r="N47" s="154"/>
      <c r="O47" s="155"/>
    </row>
    <row r="48" spans="2:15">
      <c r="B48" s="152"/>
      <c r="C48" s="148" t="s">
        <v>111</v>
      </c>
      <c r="D48" s="148" t="s">
        <v>112</v>
      </c>
      <c r="E48" s="156"/>
      <c r="F48" s="157"/>
      <c r="G48" s="157"/>
      <c r="H48" s="157"/>
      <c r="I48" s="157"/>
      <c r="J48" s="157"/>
      <c r="K48" s="157"/>
      <c r="L48" s="157"/>
      <c r="M48" s="157"/>
      <c r="N48" s="157"/>
      <c r="O48" s="158"/>
    </row>
    <row r="49" spans="2:15">
      <c r="B49" s="80" t="s">
        <v>13</v>
      </c>
      <c r="C49" s="28">
        <f>E11-C11</f>
        <v>-9087.9529999999995</v>
      </c>
      <c r="D49" s="28">
        <f>D11-F11</f>
        <v>8383.8490000000002</v>
      </c>
      <c r="E49" s="151"/>
      <c r="F49" s="151"/>
      <c r="G49" s="151"/>
      <c r="H49" s="151"/>
      <c r="I49" s="151"/>
      <c r="J49" s="151"/>
      <c r="K49" s="151"/>
      <c r="L49" s="151"/>
      <c r="M49" s="151"/>
      <c r="N49" s="151"/>
      <c r="O49" s="151"/>
    </row>
    <row r="50" spans="2:15">
      <c r="B50" s="80" t="s">
        <v>12</v>
      </c>
      <c r="C50" s="80">
        <f>E18-C18</f>
        <v>-9227.8410000000003</v>
      </c>
      <c r="D50" s="80">
        <f>D18-F18</f>
        <v>8508.0839999999989</v>
      </c>
      <c r="E50" s="151"/>
      <c r="F50" s="151"/>
      <c r="G50" s="151"/>
      <c r="H50" s="151"/>
      <c r="I50" s="151"/>
      <c r="J50" s="151"/>
      <c r="K50" s="151"/>
      <c r="L50" s="151"/>
      <c r="M50" s="151"/>
      <c r="N50" s="151"/>
      <c r="O50" s="151"/>
    </row>
    <row r="51" spans="2:15">
      <c r="B51" s="80" t="s">
        <v>11</v>
      </c>
      <c r="C51" s="80">
        <f>E25-C25</f>
        <v>-9402.3850000000002</v>
      </c>
      <c r="D51" s="80">
        <f>D25-F25</f>
        <v>8645.4050000000007</v>
      </c>
      <c r="E51" s="151"/>
      <c r="F51" s="151"/>
      <c r="G51" s="151"/>
      <c r="H51" s="151"/>
      <c r="I51" s="151"/>
      <c r="J51" s="151"/>
      <c r="K51" s="151"/>
      <c r="L51" s="151"/>
      <c r="M51" s="151"/>
      <c r="N51" s="151"/>
      <c r="O51" s="151"/>
    </row>
    <row r="52" spans="2:15">
      <c r="B52" s="80" t="s">
        <v>10</v>
      </c>
      <c r="C52" s="80">
        <f>E32-C32</f>
        <v>-9237.1869999999999</v>
      </c>
      <c r="D52" s="80">
        <f>D32-F32</f>
        <v>8493.75</v>
      </c>
      <c r="E52" s="151"/>
      <c r="F52" s="151"/>
      <c r="G52" s="151"/>
      <c r="H52" s="151"/>
      <c r="I52" s="151"/>
      <c r="J52" s="151"/>
      <c r="K52" s="151"/>
      <c r="L52" s="151"/>
      <c r="M52" s="151"/>
      <c r="N52" s="151"/>
      <c r="O52" s="151"/>
    </row>
    <row r="53" spans="2:15">
      <c r="B53" s="80" t="s">
        <v>9</v>
      </c>
      <c r="C53" s="80">
        <f>E39-C39</f>
        <v>-9556.768</v>
      </c>
      <c r="D53" s="80">
        <f>D39-F39</f>
        <v>8787.1149999999998</v>
      </c>
      <c r="E53" s="151"/>
      <c r="F53" s="151"/>
      <c r="G53" s="151"/>
      <c r="H53" s="151"/>
      <c r="I53" s="151"/>
      <c r="J53" s="151"/>
      <c r="K53" s="151"/>
      <c r="L53" s="151"/>
      <c r="M53" s="151"/>
      <c r="N53" s="151"/>
      <c r="O53" s="151"/>
    </row>
  </sheetData>
  <sheetProtection sheet="1" objects="1" scenarios="1"/>
  <mergeCells count="15">
    <mergeCell ref="B26:F26"/>
    <mergeCell ref="B33:F33"/>
    <mergeCell ref="C3:D3"/>
    <mergeCell ref="E3:F3"/>
    <mergeCell ref="B5:G5"/>
    <mergeCell ref="B12:F12"/>
    <mergeCell ref="B19:F19"/>
    <mergeCell ref="E50:O50"/>
    <mergeCell ref="E51:O51"/>
    <mergeCell ref="E52:O52"/>
    <mergeCell ref="E53:O53"/>
    <mergeCell ref="B47:B48"/>
    <mergeCell ref="C47:D47"/>
    <mergeCell ref="E47:O48"/>
    <mergeCell ref="E49:O49"/>
  </mergeCells>
  <pageMargins left="0.70866141732283472" right="0.70866141732283472" top="0.74803149606299213" bottom="0.74803149606299213" header="0.31496062992125984" footer="0.31496062992125984"/>
  <pageSetup paperSize="9" scale="94" orientation="landscape" r:id="rId1"/>
  <rowBreaks count="1" manualBreakCount="1">
    <brk id="39" max="16383" man="1"/>
  </rowBreaks>
</worksheet>
</file>

<file path=xl/worksheets/sheet8.xml><?xml version="1.0" encoding="utf-8"?>
<worksheet xmlns="http://schemas.openxmlformats.org/spreadsheetml/2006/main" xmlns:r="http://schemas.openxmlformats.org/officeDocument/2006/relationships">
  <sheetPr>
    <tabColor rgb="FFFFFF00"/>
  </sheetPr>
  <dimension ref="B2:CX17"/>
  <sheetViews>
    <sheetView zoomScaleNormal="100" workbookViewId="0">
      <pane xSplit="2" ySplit="2" topLeftCell="CT3" activePane="bottomRight" state="frozen"/>
      <selection pane="topRight"/>
      <selection pane="bottomLeft"/>
      <selection pane="bottomRight" activeCell="C3" sqref="C3"/>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row>
    <row r="4" spans="2:10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row>
    <row r="5" spans="2:10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row>
    <row r="6" spans="2:10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row>
    <row r="7" spans="2:10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row>
    <row r="8" spans="2:1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0</v>
      </c>
      <c r="D12" s="22">
        <f t="shared" ref="D12:BO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c r="B16" s="11" t="s">
        <v>100</v>
      </c>
    </row>
    <row r="17" spans="2:2">
      <c r="B17" s="11" t="s">
        <v>27</v>
      </c>
    </row>
  </sheetData>
  <sheetProtection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sheetPr>
  <dimension ref="B2:CX17"/>
  <sheetViews>
    <sheetView zoomScaleNormal="100" workbookViewId="0">
      <pane xSplit="2" ySplit="2" topLeftCell="C3" activePane="bottomRight" state="frozen"/>
      <selection pane="topRight"/>
      <selection pane="bottomLeft"/>
      <selection pane="bottomRight" activeCell="C3" sqref="C3"/>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row>
    <row r="4" spans="2:102">
      <c r="B4" s="15" t="s">
        <v>18</v>
      </c>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row>
    <row r="5" spans="2:102">
      <c r="B5" s="15" t="s">
        <v>19</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row>
    <row r="6" spans="2:102">
      <c r="B6" s="15" t="s">
        <v>20</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row>
    <row r="7" spans="2:102">
      <c r="B7" s="15" t="s">
        <v>21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row>
    <row r="8" spans="2:1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c r="B9" s="15" t="s">
        <v>23</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5"/>
      <c r="CF9" s="135"/>
      <c r="CG9" s="135"/>
      <c r="CH9" s="135"/>
      <c r="CI9" s="135"/>
      <c r="CJ9" s="135"/>
      <c r="CK9" s="135"/>
      <c r="CL9" s="135"/>
      <c r="CM9" s="135"/>
      <c r="CN9" s="135"/>
      <c r="CO9" s="135"/>
      <c r="CP9" s="135"/>
      <c r="CQ9" s="135"/>
      <c r="CR9" s="135"/>
      <c r="CS9" s="135"/>
      <c r="CT9" s="135"/>
      <c r="CU9" s="135"/>
      <c r="CV9" s="135"/>
      <c r="CW9" s="135"/>
      <c r="CX9" s="135"/>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0</v>
      </c>
      <c r="D12" s="22">
        <f t="shared" ref="D12:BO12" si="0">SUM(D9,D14)</f>
        <v>0</v>
      </c>
      <c r="E12" s="22">
        <f t="shared" si="0"/>
        <v>0</v>
      </c>
      <c r="F12" s="22">
        <f t="shared" si="0"/>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0</v>
      </c>
      <c r="R12" s="22">
        <f t="shared" si="0"/>
        <v>0</v>
      </c>
      <c r="S12" s="22">
        <f t="shared" si="0"/>
        <v>0</v>
      </c>
      <c r="T12" s="22">
        <f t="shared" si="0"/>
        <v>0</v>
      </c>
      <c r="U12" s="22">
        <f t="shared" si="0"/>
        <v>0</v>
      </c>
      <c r="V12" s="22">
        <f t="shared" si="0"/>
        <v>0</v>
      </c>
      <c r="W12" s="22">
        <f t="shared" si="0"/>
        <v>0</v>
      </c>
      <c r="X12" s="22">
        <f t="shared" si="0"/>
        <v>0</v>
      </c>
      <c r="Y12" s="22">
        <f t="shared" si="0"/>
        <v>0</v>
      </c>
      <c r="Z12" s="22">
        <f t="shared" si="0"/>
        <v>0</v>
      </c>
      <c r="AA12" s="22">
        <f t="shared" si="0"/>
        <v>0</v>
      </c>
      <c r="AB12" s="22">
        <f t="shared" si="0"/>
        <v>0</v>
      </c>
      <c r="AC12" s="22">
        <f t="shared" si="0"/>
        <v>0</v>
      </c>
      <c r="AD12" s="22">
        <f t="shared" si="0"/>
        <v>0</v>
      </c>
      <c r="AE12" s="22">
        <f t="shared" si="0"/>
        <v>0</v>
      </c>
      <c r="AF12" s="22">
        <f t="shared" si="0"/>
        <v>0</v>
      </c>
      <c r="AG12" s="22">
        <f t="shared" si="0"/>
        <v>0</v>
      </c>
      <c r="AH12" s="22">
        <f t="shared" si="0"/>
        <v>0</v>
      </c>
      <c r="AI12" s="22">
        <f t="shared" si="0"/>
        <v>0</v>
      </c>
      <c r="AJ12" s="22">
        <f t="shared" si="0"/>
        <v>0</v>
      </c>
      <c r="AK12" s="22">
        <f t="shared" si="0"/>
        <v>0</v>
      </c>
      <c r="AL12" s="22">
        <f t="shared" si="0"/>
        <v>0</v>
      </c>
      <c r="AM12" s="22">
        <f t="shared" si="0"/>
        <v>0</v>
      </c>
      <c r="AN12" s="22">
        <f t="shared" si="0"/>
        <v>0</v>
      </c>
      <c r="AO12" s="22">
        <f t="shared" si="0"/>
        <v>0</v>
      </c>
      <c r="AP12" s="22">
        <f t="shared" si="0"/>
        <v>0</v>
      </c>
      <c r="AQ12" s="22">
        <f t="shared" si="0"/>
        <v>0</v>
      </c>
      <c r="AR12" s="22">
        <f t="shared" si="0"/>
        <v>0</v>
      </c>
      <c r="AS12" s="22">
        <f t="shared" si="0"/>
        <v>0</v>
      </c>
      <c r="AT12" s="22">
        <f t="shared" si="0"/>
        <v>0</v>
      </c>
      <c r="AU12" s="22">
        <f t="shared" si="0"/>
        <v>0</v>
      </c>
      <c r="AV12" s="22">
        <f t="shared" si="0"/>
        <v>0</v>
      </c>
      <c r="AW12" s="22">
        <f t="shared" si="0"/>
        <v>0</v>
      </c>
      <c r="AX12" s="22">
        <f t="shared" si="0"/>
        <v>0</v>
      </c>
      <c r="AY12" s="22">
        <f t="shared" si="0"/>
        <v>0</v>
      </c>
      <c r="AZ12" s="22">
        <f t="shared" si="0"/>
        <v>0</v>
      </c>
      <c r="BA12" s="22">
        <f t="shared" si="0"/>
        <v>0</v>
      </c>
      <c r="BB12" s="22">
        <f t="shared" si="0"/>
        <v>0</v>
      </c>
      <c r="BC12" s="22">
        <f t="shared" si="0"/>
        <v>0</v>
      </c>
      <c r="BD12" s="22">
        <f t="shared" si="0"/>
        <v>0</v>
      </c>
      <c r="BE12" s="22">
        <f t="shared" si="0"/>
        <v>0</v>
      </c>
      <c r="BF12" s="22">
        <f t="shared" si="0"/>
        <v>0</v>
      </c>
      <c r="BG12" s="22">
        <f t="shared" si="0"/>
        <v>0</v>
      </c>
      <c r="BH12" s="22">
        <f t="shared" si="0"/>
        <v>0</v>
      </c>
      <c r="BI12" s="22">
        <f t="shared" si="0"/>
        <v>0</v>
      </c>
      <c r="BJ12" s="22">
        <f t="shared" si="0"/>
        <v>0</v>
      </c>
      <c r="BK12" s="22">
        <f t="shared" si="0"/>
        <v>0</v>
      </c>
      <c r="BL12" s="22">
        <f t="shared" si="0"/>
        <v>0</v>
      </c>
      <c r="BM12" s="22">
        <f t="shared" si="0"/>
        <v>0</v>
      </c>
      <c r="BN12" s="22">
        <f t="shared" si="0"/>
        <v>0</v>
      </c>
      <c r="BO12" s="22">
        <f t="shared" si="0"/>
        <v>0</v>
      </c>
      <c r="BP12" s="22">
        <f t="shared" ref="BP12:CX12" si="1">SUM(BP9,BP14)</f>
        <v>0</v>
      </c>
      <c r="BQ12" s="22">
        <f t="shared" si="1"/>
        <v>0</v>
      </c>
      <c r="BR12" s="22">
        <f t="shared" si="1"/>
        <v>0</v>
      </c>
      <c r="BS12" s="22">
        <f t="shared" si="1"/>
        <v>0</v>
      </c>
      <c r="BT12" s="22">
        <f t="shared" si="1"/>
        <v>0</v>
      </c>
      <c r="BU12" s="22">
        <f t="shared" si="1"/>
        <v>0</v>
      </c>
      <c r="BV12" s="22">
        <f t="shared" si="1"/>
        <v>0</v>
      </c>
      <c r="BW12" s="22">
        <f t="shared" si="1"/>
        <v>0</v>
      </c>
      <c r="BX12" s="22">
        <f t="shared" si="1"/>
        <v>0</v>
      </c>
      <c r="BY12" s="22">
        <f t="shared" si="1"/>
        <v>0</v>
      </c>
      <c r="BZ12" s="22">
        <f t="shared" si="1"/>
        <v>0</v>
      </c>
      <c r="CA12" s="22">
        <f t="shared" si="1"/>
        <v>0</v>
      </c>
      <c r="CB12" s="22">
        <f t="shared" si="1"/>
        <v>0</v>
      </c>
      <c r="CC12" s="22">
        <f t="shared" si="1"/>
        <v>0</v>
      </c>
      <c r="CD12" s="22">
        <f t="shared" si="1"/>
        <v>0</v>
      </c>
      <c r="CE12" s="22">
        <f t="shared" si="1"/>
        <v>0</v>
      </c>
      <c r="CF12" s="22">
        <f t="shared" si="1"/>
        <v>0</v>
      </c>
      <c r="CG12" s="22">
        <f t="shared" si="1"/>
        <v>0</v>
      </c>
      <c r="CH12" s="22">
        <f t="shared" si="1"/>
        <v>0</v>
      </c>
      <c r="CI12" s="22">
        <f t="shared" si="1"/>
        <v>0</v>
      </c>
      <c r="CJ12" s="22">
        <f t="shared" si="1"/>
        <v>0</v>
      </c>
      <c r="CK12" s="22">
        <f t="shared" si="1"/>
        <v>0</v>
      </c>
      <c r="CL12" s="22">
        <f t="shared" si="1"/>
        <v>0</v>
      </c>
      <c r="CM12" s="22">
        <f t="shared" si="1"/>
        <v>0</v>
      </c>
      <c r="CN12" s="22">
        <f t="shared" si="1"/>
        <v>0</v>
      </c>
      <c r="CO12" s="22">
        <f t="shared" si="1"/>
        <v>0</v>
      </c>
      <c r="CP12" s="22">
        <f t="shared" si="1"/>
        <v>0</v>
      </c>
      <c r="CQ12" s="22">
        <f t="shared" si="1"/>
        <v>0</v>
      </c>
      <c r="CR12" s="22">
        <f t="shared" si="1"/>
        <v>0</v>
      </c>
      <c r="CS12" s="22">
        <f t="shared" si="1"/>
        <v>0</v>
      </c>
      <c r="CT12" s="22">
        <f t="shared" si="1"/>
        <v>0</v>
      </c>
      <c r="CU12" s="22">
        <f t="shared" si="1"/>
        <v>0</v>
      </c>
      <c r="CV12" s="22">
        <f t="shared" si="1"/>
        <v>0</v>
      </c>
      <c r="CW12" s="22">
        <f t="shared" si="1"/>
        <v>0</v>
      </c>
      <c r="CX12" s="22">
        <f t="shared" si="1"/>
        <v>0</v>
      </c>
    </row>
    <row r="13" spans="2:102">
      <c r="B13" s="21" t="s">
        <v>121</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c r="B14" s="21" t="s">
        <v>25</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c r="B16" s="11" t="s">
        <v>108</v>
      </c>
    </row>
    <row r="17" spans="2:2">
      <c r="B17" s="11" t="s">
        <v>27</v>
      </c>
    </row>
  </sheetData>
  <sheetProtection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2013-09-10T23:00:00+00:00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Props1.xml><?xml version="1.0" encoding="utf-8"?>
<ds:datastoreItem xmlns:ds="http://schemas.openxmlformats.org/officeDocument/2006/customXml" ds:itemID="{C4B98EA8-1319-4B17-A1CF-14DE90952343}"/>
</file>

<file path=customXml/itemProps2.xml><?xml version="1.0" encoding="utf-8"?>
<ds:datastoreItem xmlns:ds="http://schemas.openxmlformats.org/officeDocument/2006/customXml" ds:itemID="{D1C19654-1347-4FAA-9B2E-D9C99515813C}"/>
</file>

<file path=customXml/itemProps3.xml><?xml version="1.0" encoding="utf-8"?>
<ds:datastoreItem xmlns:ds="http://schemas.openxmlformats.org/officeDocument/2006/customXml" ds:itemID="{41A8BBD6-9823-477B-9D5B-7937936FD5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SSE Notes to Ofgem</vt: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vt:lpstr>
      <vt:lpstr>SF mapping</vt:lpstr>
      <vt:lpstr>'App C delta'!Entry_Anchor</vt:lpstr>
      <vt:lpstr>Entry_Anchor</vt:lpstr>
      <vt:lpstr>'App C delta'!HH_Exit_Anchor</vt:lpstr>
      <vt:lpstr>HH_Exit_Anchor</vt:lpstr>
      <vt:lpstr>'App C delta'!NHH_Exit_Anchor</vt:lpstr>
      <vt:lpstr>NHH_Exit_Anchor</vt:lpstr>
      <vt:lpstr>'Statistical analysis'!Print_Area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subject/>
  <dc:creator>Tim Aldridge</dc:creator>
  <cp:keywords/>
  <cp:lastModifiedBy>if46716</cp:lastModifiedBy>
  <cp:lastPrinted>2013-07-10T12:04:59Z</cp:lastPrinted>
  <dcterms:created xsi:type="dcterms:W3CDTF">2013-06-13T19:10:54Z</dcterms:created>
  <dcterms:modified xsi:type="dcterms:W3CDTF">2013-07-26T11:01:54Z</dcterms:modified>
  <cp:contentType>Procedure</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Organisation">
    <vt:lpwstr>Choose an Organisation</vt:lpwstr>
  </property>
  <property fmtid="{D5CDD505-2E9C-101B-9397-08002B2CF9AE}" pid="5" name="::">
    <vt:lpwstr>- Subsidiary Document</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