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10935" tabRatio="798" activeTab="0"/>
  </bookViews>
  <sheets>
    <sheet name="1. Budget Estimates" sheetId="1" r:id="rId1"/>
    <sheet name="2-3. Quotation provision" sheetId="2" r:id="rId2"/>
    <sheet name="4. Post-acceptance contact" sheetId="3" r:id="rId3"/>
    <sheet name="5. Work commencement" sheetId="4" r:id="rId4"/>
    <sheet name="6. Work completion" sheetId="5" r:id="rId5"/>
    <sheet name="7. Energisation" sheetId="6" r:id="rId6"/>
    <sheet name="8. UMC Fault repair" sheetId="7" r:id="rId7"/>
    <sheet name="9-10. UMC New works" sheetId="8" r:id="rId8"/>
    <sheet name="11. Quotation Accuracy scheme" sheetId="9" r:id="rId9"/>
    <sheet name="12. Failure to make payment" sheetId="10" r:id="rId10"/>
    <sheet name="13. DG quotation" sheetId="11" r:id="rId11"/>
    <sheet name="14. DG metered" sheetId="12" r:id="rId12"/>
    <sheet name="Quarterly performance" sheetId="13" r:id="rId13"/>
    <sheet name="Standards" sheetId="14" r:id="rId14"/>
  </sheets>
  <definedNames>
    <definedName name="_Toc263428107" localSheetId="13">'Standards'!$A$1</definedName>
    <definedName name="_Toc263428108" localSheetId="13">'Standards'!#REF!</definedName>
    <definedName name="_Toc263428109" localSheetId="13">'Standards'!#REF!</definedName>
    <definedName name="_Toc263428110" localSheetId="13">'Standards'!#REF!</definedName>
    <definedName name="_xlfn.IFERROR" hidden="1">#NAME?</definedName>
    <definedName name="_xlnm.Print_Area" localSheetId="0">'1. Budget Estimates'!$C$1:$T$13</definedName>
    <definedName name="_xlnm.Print_Area" localSheetId="9">'12. Failure to make payment'!$A$1:$Q$10</definedName>
    <definedName name="_xlnm.Print_Area" localSheetId="10">'13. DG quotation'!$B$1:$T$31</definedName>
    <definedName name="_xlnm.Print_Area" localSheetId="11">'14. DG metered'!$A$1:$S$77</definedName>
    <definedName name="_xlnm.Print_Area" localSheetId="1">'2-3. Quotation provision'!$B$1:$V$42</definedName>
    <definedName name="_xlnm.Print_Area" localSheetId="2">'4. Post-acceptance contact'!$C$1:$AA$39</definedName>
    <definedName name="_xlnm.Print_Area" localSheetId="4">'6. Work completion'!$C$1:$H$13</definedName>
    <definedName name="_xlnm.Print_Area" localSheetId="13">'Standards'!$A$1:$F$33</definedName>
  </definedNames>
  <calcPr fullCalcOnLoad="1"/>
</workbook>
</file>

<file path=xl/sharedStrings.xml><?xml version="1.0" encoding="utf-8"?>
<sst xmlns="http://schemas.openxmlformats.org/spreadsheetml/2006/main" count="1394" uniqueCount="405">
  <si>
    <t>LV end connections involving HV work</t>
  </si>
  <si>
    <t>TOTAL:</t>
  </si>
  <si>
    <t>Table 1: Quotations provided by DNO under Guaranteed Standards arrangements</t>
  </si>
  <si>
    <t>LV SINGLE SERVICE</t>
  </si>
  <si>
    <t>2-4 LV SERVICE FOR 2-4 PREMISES</t>
  </si>
  <si>
    <t>LV DEMAND</t>
  </si>
  <si>
    <t>HV DEMAND</t>
  </si>
  <si>
    <t>1 day over standard</t>
  </si>
  <si>
    <t>2 day over standard</t>
  </si>
  <si>
    <t>3 day over standard</t>
  </si>
  <si>
    <t>4 day over standard</t>
  </si>
  <si>
    <t>5 day over standard</t>
  </si>
  <si>
    <t>6-10 day over standard</t>
  </si>
  <si>
    <t>11-15 day over standard</t>
  </si>
  <si>
    <t>16-20 day over standard</t>
  </si>
  <si>
    <t>21-25 day over standard</t>
  </si>
  <si>
    <t>26-30 day over standard</t>
  </si>
  <si>
    <t>31-60 days over standard</t>
  </si>
  <si>
    <t>Level of payment by Length of breach of Standard</t>
  </si>
  <si>
    <t>Number of Quotations provided by Length of breach of the standard</t>
  </si>
  <si>
    <t>Number of Works commenced by Length of breach of the standard</t>
  </si>
  <si>
    <t>TOTAL WORKS COMMENCED:</t>
  </si>
  <si>
    <t>Multiple unit fault repair</t>
  </si>
  <si>
    <t>Single unit fault repair</t>
  </si>
  <si>
    <t>High priority Traffic light</t>
  </si>
  <si>
    <t>High priority non-traffic light</t>
  </si>
  <si>
    <t xml:space="preserve">Fault repairs: </t>
  </si>
  <si>
    <t xml:space="preserve">Emergency </t>
  </si>
  <si>
    <t>Number of Fault Repairs Completed by Length of breach of the standard</t>
  </si>
  <si>
    <t>Exemptions</t>
  </si>
  <si>
    <t>Provision of Quotation (1-100 units)</t>
  </si>
  <si>
    <t>New site completion</t>
  </si>
  <si>
    <t>Existing adopted highway completion</t>
  </si>
  <si>
    <t>60+ days over standard</t>
  </si>
  <si>
    <t>Table 1: works completed (including phased works) by DNO under Guaranteed Standards arrangements</t>
  </si>
  <si>
    <t>Table 1: Energisation completed (including phased works) by DNO under Guaranteed Standards arrangements</t>
  </si>
  <si>
    <t>Number of Energisations completed by Length of breach of the standard</t>
  </si>
  <si>
    <t>TOTAL number of Budget Estimates:</t>
  </si>
  <si>
    <t>Exemptions by cause codes outlined in Statutory Instrument</t>
  </si>
  <si>
    <t>Level of payment by Length of breach of Standard (£)</t>
  </si>
  <si>
    <t xml:space="preserve">New Works: </t>
  </si>
  <si>
    <t>Table 1: Unmetered Fault repairs carried out by DNO against relevant Guaranteed Standards</t>
  </si>
  <si>
    <t>Table 2: Compulsory payments made against Unmetered Fault repair Guaranteed Standard</t>
  </si>
  <si>
    <t>Table 3: Unmetered fault repairs provided under exemption from GS</t>
  </si>
  <si>
    <t>Table 3: Unmetered New Works services provided under exemption from GS</t>
  </si>
  <si>
    <t>Table 1: Provision of  Unmetered New Work connection services</t>
  </si>
  <si>
    <t>Table 2: compulsory payment made against New Works order Guaranteed Standards</t>
  </si>
  <si>
    <t>Table 1: Overall number and value of penalty payments made against the Connections Guaranteed Standards and relevant failures to make a payment within prescribed timescale</t>
  </si>
  <si>
    <t>EHV DEMAND</t>
  </si>
  <si>
    <t>Failure rate</t>
  </si>
  <si>
    <t>All other LV (with only LV work)</t>
  </si>
  <si>
    <t>HV end connections involving only HV work</t>
  </si>
  <si>
    <t>LV end connections involving EHV work</t>
  </si>
  <si>
    <t>HV end connections involving EHV work</t>
  </si>
  <si>
    <t>EHV end connections involving only EHV work</t>
  </si>
  <si>
    <t>Market Segment</t>
  </si>
  <si>
    <t>Corresponding Guaranteed Standard classification</t>
  </si>
  <si>
    <t>All metered standards related to budget estimates and quotations (in aggregate)</t>
  </si>
  <si>
    <t>All unmetered standards (in aggregate)</t>
  </si>
  <si>
    <t>The rest of the metered standards (in aggregate)</t>
  </si>
  <si>
    <t>n/a</t>
  </si>
  <si>
    <t>LESS THAN 1MVA</t>
  </si>
  <si>
    <t>1MVA or greater</t>
  </si>
  <si>
    <t>Number of customers contacted to arrange work schedules by Length of breach of the standard</t>
  </si>
  <si>
    <t>Table 2: compulsory payments made against breach of Completion standard</t>
  </si>
  <si>
    <t>Table 2: compulsory payments made against breach of Energisation standard</t>
  </si>
  <si>
    <t>Table 1: Quotations challenged under Quotation Accuracy guaranteed Standard and associated penalty payments made</t>
  </si>
  <si>
    <t>TOTAL Small-scale LV Quotations:</t>
  </si>
  <si>
    <t>#</t>
  </si>
  <si>
    <t>Unsuccessful challenges</t>
  </si>
  <si>
    <t>Number of £250 payments made (#)</t>
  </si>
  <si>
    <t>Number of £500 payments made (#)</t>
  </si>
  <si>
    <t>Overall value of payments (£)</t>
  </si>
  <si>
    <t>Single service LV connection</t>
  </si>
  <si>
    <t>Small project demand connection (LV)</t>
  </si>
  <si>
    <t>Number subsequently provided within Standard</t>
  </si>
  <si>
    <t>Number subsequently not provided within Standard</t>
  </si>
  <si>
    <t>Ongoing failure- still unresolved at point of submission</t>
  </si>
  <si>
    <t>Outstanding [due to be achieved within reported quarter but have not been at time of report- ie: do not include jobs that were not due to be completed in the quarter reported on]:</t>
  </si>
  <si>
    <t/>
  </si>
  <si>
    <t>Overall Guaranteed Standard Performance For The Quarter:</t>
  </si>
  <si>
    <t>Table 3: Exemptions invoked against Quotation Standard</t>
  </si>
  <si>
    <t>Total Quotations:</t>
  </si>
  <si>
    <t>Table 3: Exemptions invoked against Work Scheduling Standard</t>
  </si>
  <si>
    <t>Table 3: Exemptions invoked against the Work Commencement Standard</t>
  </si>
  <si>
    <t>Table 2: compulsory payments made against breach of Work Commencement standard</t>
  </si>
  <si>
    <t>Number subsequently not commenced within Standard</t>
  </si>
  <si>
    <t>Number subsequently contacted within Standard</t>
  </si>
  <si>
    <t>Number subsequently not contacted within Standard</t>
  </si>
  <si>
    <t>Outstanding [due to be have been contacted within reported quarter but have not been at time of report- ie: do not include jobs that were not due to be completed in the quarter reported on]:</t>
  </si>
  <si>
    <t>Outstanding [due to be commenced within reported quarter but have not been at time of report- ie: do not include jobs that were not due to be completed in the quarter reported on]:</t>
  </si>
  <si>
    <t>Total Works Completed:</t>
  </si>
  <si>
    <t>Number Of Works Completed By Length Of Breach Of The Standard</t>
  </si>
  <si>
    <t>Number subsequently completed within Standard</t>
  </si>
  <si>
    <t>Outstanding [due to be completed within reported quarter but have not been at time of report- ie: do not include jobs that were not due to be completed in the quarter reported on]:</t>
  </si>
  <si>
    <t>Table 3: Exemptions invoked against Completion standard</t>
  </si>
  <si>
    <t>Table 1: Customers contacted by DNO to arrange a schedule for works under the Post-Acceptance scheduling and completion of works Guaranteed Standards arrangements</t>
  </si>
  <si>
    <t>Table 1: Works commenced by DNO under Guaranteed Standards arrangements</t>
  </si>
  <si>
    <t>Number subsequently Commenced within Standard</t>
  </si>
  <si>
    <t>Number subsequently energised within Standard</t>
  </si>
  <si>
    <t>Number subsequently not energised within Standard</t>
  </si>
  <si>
    <t>Total Works Energised:</t>
  </si>
  <si>
    <t>10(7)(b)</t>
  </si>
  <si>
    <t>Number of unmetered faults subsequently repaired within Standard</t>
  </si>
  <si>
    <t>Outstanding [ Unmetered faults due to be repaired within reported quarter but have not been at time of report- ie: do not include jobs that were not due to be completed in the quarter reported on] :</t>
  </si>
  <si>
    <t>Table 3: Exemptions invoked against Energisation standard</t>
  </si>
  <si>
    <t>Number of unmetered faults subsequently not repaired within Standard</t>
  </si>
  <si>
    <t>Subsequent number of services provided within Standard</t>
  </si>
  <si>
    <t>Subsequent number of services not provided within Standard</t>
  </si>
  <si>
    <t>Outstanding [due to be carried out within reported quarter but have not been at time of report- ie: do not include jobs that were not due to be carried out in the quarter reported on]:</t>
  </si>
  <si>
    <t>12(4)(b)</t>
  </si>
  <si>
    <t>Pass rate</t>
  </si>
  <si>
    <t>Reporting code  (ECGS no)</t>
  </si>
  <si>
    <t>Service</t>
  </si>
  <si>
    <t>Performance Level</t>
  </si>
  <si>
    <r>
      <t>§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Verdana"/>
        <family val="2"/>
      </rPr>
      <t>Payment to Customer</t>
    </r>
  </si>
  <si>
    <t>Reg. Ref.</t>
  </si>
  <si>
    <t>1A</t>
  </si>
  <si>
    <t>Provision of budget estimate &lt;1MVA</t>
  </si>
  <si>
    <t>Within 10 working days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</si>
  <si>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Verdana"/>
        <family val="2"/>
      </rPr>
      <t>£50 – One off payment</t>
    </r>
  </si>
  <si>
    <t>4(2)</t>
  </si>
  <si>
    <t>1B</t>
  </si>
  <si>
    <t>Provision of budget estimate &gt;1MVA</t>
  </si>
  <si>
    <t>Within 20 working days</t>
  </si>
  <si>
    <t>4(3)</t>
  </si>
  <si>
    <t>2A</t>
  </si>
  <si>
    <t>Provision of a quotation for a single LV single phase service connection</t>
  </si>
  <si>
    <t>Within 5 working days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</si>
  <si>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Verdana"/>
        <family val="2"/>
      </rPr>
      <t>£10 for each working day after the end of the prescribed period up to and including the day on which the quotation is dispatched</t>
    </r>
  </si>
  <si>
    <t>5(2)</t>
  </si>
  <si>
    <t>2B</t>
  </si>
  <si>
    <t>Provision of a quotation for 2-4 services or for 1-4 premises extension to the LV network or a single three phase whole current metered connection</t>
  </si>
  <si>
    <t>Within 15 working days</t>
  </si>
  <si>
    <t>5(3)</t>
  </si>
  <si>
    <t>3A</t>
  </si>
  <si>
    <t>Provision of any other LV demand quotation</t>
  </si>
  <si>
    <t>Within 25 working days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</si>
  <si>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Verdana"/>
        <family val="2"/>
      </rPr>
      <t>£50 for each working day after the end of the prescribed period up to and including the day on which the quotation is dispatched</t>
    </r>
  </si>
  <si>
    <t>6(2)</t>
  </si>
  <si>
    <t>3B</t>
  </si>
  <si>
    <t>Provision of an HV demand quotation</t>
  </si>
  <si>
    <t>Within 35 working days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</si>
  <si>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Verdana"/>
        <family val="2"/>
      </rPr>
      <t>£100 for each working day after the end of the prescribed period up to and including the day on which the quotation is dispatched</t>
    </r>
  </si>
  <si>
    <t>6(3)</t>
  </si>
  <si>
    <t>3C</t>
  </si>
  <si>
    <t>Provision of a EHV demand  quotation</t>
  </si>
  <si>
    <t>Within 65 working days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</si>
  <si>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Verdana"/>
        <family val="2"/>
      </rPr>
      <t>£150 for each working day after the end of the prescribed period up to and including the day on which the quotation is dispatched</t>
    </r>
  </si>
  <si>
    <t>6(4)</t>
  </si>
  <si>
    <t>4A</t>
  </si>
  <si>
    <t>Contact customer (post acceptance) about scheduling &lt;5 service connections</t>
  </si>
  <si>
    <t>Within 7 working days</t>
  </si>
  <si>
    <t>£10 for each working day after the end of the prescribed period up to and including the day on which contact occurs</t>
  </si>
  <si>
    <t>8(2)</t>
  </si>
  <si>
    <t>4B</t>
  </si>
  <si>
    <t>Contact customer (post acceptance) about scheduling LV demand connections</t>
  </si>
  <si>
    <t>£50 for each working day after the end of the prescribed period up to and including the day on which contact occurs</t>
  </si>
  <si>
    <t>9(2)</t>
  </si>
  <si>
    <t>4C</t>
  </si>
  <si>
    <t>Contact customer (post acceptance) about scheduling HV demand connections</t>
  </si>
  <si>
    <t>£100 for each working day after the end of the prescribed period up to and including the day on which contact occurs</t>
  </si>
  <si>
    <t>9(3)</t>
  </si>
  <si>
    <t>4D</t>
  </si>
  <si>
    <t>Contact customer (post acceptance) about scheduling EHV demand connections</t>
  </si>
  <si>
    <t>£150 for each working day after the end of the prescribed period up to and including the day on which contact occurs</t>
  </si>
  <si>
    <t>9(4)</t>
  </si>
  <si>
    <t>Commence LV,HV &amp; EHV demand works on customer’s site</t>
  </si>
  <si>
    <t>In timescale agreed with the customer</t>
  </si>
  <si>
    <t>£20 for each working day after the agreed date up to and including the day on which the works are commenced</t>
  </si>
  <si>
    <t>9(5)</t>
  </si>
  <si>
    <t>6A</t>
  </si>
  <si>
    <t>Complete service connection works</t>
  </si>
  <si>
    <t>£25 for each working day after the agreed date up to and including the day on which the works are completed</t>
  </si>
  <si>
    <t>8(3)</t>
  </si>
  <si>
    <t>6B</t>
  </si>
  <si>
    <t>Complete LV works (including phased works)</t>
  </si>
  <si>
    <t>£100 for each working day after the agreed date up to and including the day on which the works are completed</t>
  </si>
  <si>
    <t>9(6)</t>
  </si>
  <si>
    <t>6C</t>
  </si>
  <si>
    <t>Complete HV works (including phased works)</t>
  </si>
  <si>
    <t>£150 for each working day after the agreed date up to and including the day on which the works are completed</t>
  </si>
  <si>
    <t>9(7)</t>
  </si>
  <si>
    <t>6D</t>
  </si>
  <si>
    <t>Complete EHV works (including phased works)</t>
  </si>
  <si>
    <t>£200 for each working day after the agreed date up to and including the day on which the works are completed</t>
  </si>
  <si>
    <t>9(8)</t>
  </si>
  <si>
    <t>7A</t>
  </si>
  <si>
    <t>Complete LV energisation works (including phased works)</t>
  </si>
  <si>
    <t>£100 for each working day after the agreed date up to and including the day on which energisation occurs</t>
  </si>
  <si>
    <t>9(9)</t>
  </si>
  <si>
    <t>7B</t>
  </si>
  <si>
    <t>Complete HV energisation works (including phased works)</t>
  </si>
  <si>
    <t>£150 for each working day after the agreed date up to and including the day on which energisation occurs</t>
  </si>
  <si>
    <t>9(10)</t>
  </si>
  <si>
    <t>7C</t>
  </si>
  <si>
    <t>Complete EHV energisation works (including phased works)</t>
  </si>
  <si>
    <t>£200 for each working day after the agreed date up to and including the day on which energisation occurs</t>
  </si>
  <si>
    <t>9(11)</t>
  </si>
  <si>
    <t>8A</t>
  </si>
  <si>
    <t>Emergency Fault Repair response</t>
  </si>
  <si>
    <t>Attend site in 2 hours</t>
  </si>
  <si>
    <t>£50 one off payment</t>
  </si>
  <si>
    <t>10(2)</t>
  </si>
  <si>
    <t>8B</t>
  </si>
  <si>
    <t>High Priority Fault Repair – Traffic Light Controlled</t>
  </si>
  <si>
    <t>2 calendar days</t>
  </si>
  <si>
    <t>£10 for each working day after the end of the prescribed period up to and including the day on which the fault rectification works are completed</t>
  </si>
  <si>
    <t>10(3)</t>
  </si>
  <si>
    <t>8C</t>
  </si>
  <si>
    <t>High Priority Fault Repair – non Traffic Light Controlled</t>
  </si>
  <si>
    <t>10(4)</t>
  </si>
  <si>
    <t>8D</t>
  </si>
  <si>
    <t>10(5)</t>
  </si>
  <si>
    <t>8E</t>
  </si>
  <si>
    <t>10(6)</t>
  </si>
  <si>
    <t>Provision of a quotation – New Works order (1-100 units)</t>
  </si>
  <si>
    <t>£10 for each working day after the end of the prescribed period up to and including the day the quotation is dispatched</t>
  </si>
  <si>
    <t>11(2)</t>
  </si>
  <si>
    <t>10A</t>
  </si>
  <si>
    <t>New works order  -completion of works on a new site</t>
  </si>
  <si>
    <t>Commence and complete in timescales agreed with the customer</t>
  </si>
  <si>
    <t>£10 for each working day after the end of the prescribed period up to and including the day the works are completed</t>
  </si>
  <si>
    <t>12(2)</t>
  </si>
  <si>
    <t>10B</t>
  </si>
  <si>
    <t>New works order  -completion of works on adopted highways</t>
  </si>
  <si>
    <t>£10 for each day after the end of the prescribed period up to and including the day on which the works are completed</t>
  </si>
  <si>
    <t>12(3)</t>
  </si>
  <si>
    <t>11A</t>
  </si>
  <si>
    <t xml:space="preserve">Price accuracy review scheme challenge single phase service connection </t>
  </si>
  <si>
    <t>£250 – one off payment</t>
  </si>
  <si>
    <t>7(3)</t>
  </si>
  <si>
    <t>11B</t>
  </si>
  <si>
    <t>Price accuracy review scheme challenge 1-4 service connections (3 phase whole current metering</t>
  </si>
  <si>
    <t>£500 – one off payment</t>
  </si>
  <si>
    <t>7(4)</t>
  </si>
  <si>
    <t>Where a Distributor fails to make a payment under the regulations</t>
  </si>
  <si>
    <t>£50 – one off payment</t>
  </si>
  <si>
    <t>14(1)</t>
  </si>
  <si>
    <t>Tab reference in this workbook</t>
  </si>
  <si>
    <t>1. Budget Estimates</t>
  </si>
  <si>
    <t>2-3. Quotation Provision</t>
  </si>
  <si>
    <t>4. Post acceptance contact</t>
  </si>
  <si>
    <t>5. Work commencement</t>
  </si>
  <si>
    <t>6. Work completion</t>
  </si>
  <si>
    <t>7.Energisation</t>
  </si>
  <si>
    <t>8. UMC Fault</t>
  </si>
  <si>
    <t>9-10. UMC New works</t>
  </si>
  <si>
    <t>11. Quotation Accuracy Scheme</t>
  </si>
  <si>
    <t>12. Failure to make payment</t>
  </si>
  <si>
    <t>ECGS number</t>
  </si>
  <si>
    <t xml:space="preserve">LV Service </t>
  </si>
  <si>
    <t>LV, HV &amp; EHV DEMAND</t>
  </si>
  <si>
    <t>&lt;5 service connections</t>
  </si>
  <si>
    <t>TOTAL CUSTOMERS CONTACTED:</t>
  </si>
  <si>
    <t>15(2)</t>
  </si>
  <si>
    <t>15(3)</t>
  </si>
  <si>
    <t>15(4)</t>
  </si>
  <si>
    <t>15(6)(f)</t>
  </si>
  <si>
    <t>15(7)</t>
  </si>
  <si>
    <t>15(8)</t>
  </si>
  <si>
    <t>Total Number of quotations due to be provided in the quarter</t>
  </si>
  <si>
    <t>Total number of Customers due to be contacted in the quarter</t>
  </si>
  <si>
    <t>Total number of work schemes due to be Commenced within the quarter</t>
  </si>
  <si>
    <t>Number of exemptions invoked against the Work commencement standards</t>
  </si>
  <si>
    <t>Number of exemptions invoked against the Post-acceptance standards</t>
  </si>
  <si>
    <t>Number of exemptions invoked against the Quotation standards</t>
  </si>
  <si>
    <t>Total number of work schemes due to be completed the quarter</t>
  </si>
  <si>
    <t>Number of exemptions invoked against the Work completion standards</t>
  </si>
  <si>
    <t>Number subsequently not completed within Standard</t>
  </si>
  <si>
    <t>Total number of work schemes due to be energised the quarter</t>
  </si>
  <si>
    <t>Number of exemptions invoked against the Energisation Standard</t>
  </si>
  <si>
    <t>Number of unmeterd fault repairs due to be carried out in quarter</t>
  </si>
  <si>
    <t>Number of exemptions invoked against the UMC fault repair Standard</t>
  </si>
  <si>
    <t xml:space="preserve">Number of services due within quarter- </t>
  </si>
  <si>
    <t>Number of exemptions invoked against the UMC new works Standard</t>
  </si>
  <si>
    <t>Total number of Budget Estimates due to be provided within the quarter</t>
  </si>
  <si>
    <t>Number of exemptions invoked against the Budget Estimate Standard</t>
  </si>
  <si>
    <t>Exemptions Invoked</t>
  </si>
  <si>
    <t>TOTAL penalties paid against the standards this quarter:</t>
  </si>
  <si>
    <t>Ongoing failures at time of report:</t>
  </si>
  <si>
    <t>LV Generation</t>
  </si>
  <si>
    <t>HV Generation</t>
  </si>
  <si>
    <t>EHV Generation</t>
  </si>
  <si>
    <t>Total</t>
  </si>
  <si>
    <t>Payment made against the budget estimate section of the DG direction</t>
  </si>
  <si>
    <t>2 (2)</t>
  </si>
  <si>
    <t>2 (3)</t>
  </si>
  <si>
    <t>3 (2)</t>
  </si>
  <si>
    <t>3 (3)</t>
  </si>
  <si>
    <t>3 (4)</t>
  </si>
  <si>
    <t>5(4)</t>
  </si>
  <si>
    <t>5(6)(f)</t>
  </si>
  <si>
    <t>5(7)</t>
  </si>
  <si>
    <t>5(8)</t>
  </si>
  <si>
    <t>Exemptions by cause codes outlined in DG direction</t>
  </si>
  <si>
    <t>4 (2)</t>
  </si>
  <si>
    <t>4 (3)</t>
  </si>
  <si>
    <t>4 (4)</t>
  </si>
  <si>
    <t>LV Generation - Commencement</t>
  </si>
  <si>
    <t>HV Generation - Commencement</t>
  </si>
  <si>
    <t>EHV Generation - Commencement</t>
  </si>
  <si>
    <t>LV Generation - Completion</t>
  </si>
  <si>
    <t>HV Generation - Completion</t>
  </si>
  <si>
    <t>EHV Generation - Completion</t>
  </si>
  <si>
    <t>LV Generation - Energisation</t>
  </si>
  <si>
    <t>HV Generation - Energisation</t>
  </si>
  <si>
    <t>EHV Generation - Energisation</t>
  </si>
  <si>
    <t>4 (6)</t>
  </si>
  <si>
    <t>4 (7)</t>
  </si>
  <si>
    <t>4 (8)</t>
  </si>
  <si>
    <t>4 (11)</t>
  </si>
  <si>
    <t>4 (10)</t>
  </si>
  <si>
    <t>4 (9)</t>
  </si>
  <si>
    <t>4 (5)</t>
  </si>
  <si>
    <t>Performance against DG direction work scheduling Standard</t>
  </si>
  <si>
    <t>Performance against DG direction Commencement Standard</t>
  </si>
  <si>
    <t>Payments made against DG direction work scheduling Standard</t>
  </si>
  <si>
    <t>Payments made against DG direction Commencement Standard</t>
  </si>
  <si>
    <t>Performance against DG direction Completion Standard</t>
  </si>
  <si>
    <t>Payments made against DG direction Completion Standard</t>
  </si>
  <si>
    <t>Performance against DG direction Energisation Standard</t>
  </si>
  <si>
    <t>Payments made against DG direction Energisation Standard</t>
  </si>
  <si>
    <t>LV Generation - Work Scheduling</t>
  </si>
  <si>
    <t>HV Generation - Work Scheduling</t>
  </si>
  <si>
    <t>EHV Generation - Work Scheduling</t>
  </si>
  <si>
    <t>Within 45 working days</t>
  </si>
  <si>
    <t>Provision of a quotation for an LV generation connection</t>
  </si>
  <si>
    <t>Provision of a quotation for an HV generation connection</t>
  </si>
  <si>
    <t>Provision of a quotation for an EHV generation connection</t>
  </si>
  <si>
    <t>Contact customer (post acceptance) about scheduling LV generation connection</t>
  </si>
  <si>
    <t>Contact customer (post acceptance) about scheduling HV generation connection</t>
  </si>
  <si>
    <t>Contact customer (post acceptance) about scheduling EHV generation connection</t>
  </si>
  <si>
    <t>Commence LV,HV &amp; EHV generation works on customer’s site</t>
  </si>
  <si>
    <t>13. DG Quotation</t>
  </si>
  <si>
    <t>14. DG Metered</t>
  </si>
  <si>
    <t>Generation budget Estimates Provided by DNO</t>
  </si>
  <si>
    <t>Exemptions invoked against Budget Estimate (generation) Standard</t>
  </si>
  <si>
    <t>Generation budget Estimates subsequently Provided within Standard</t>
  </si>
  <si>
    <t>Generation Quotations Provided by DNO</t>
  </si>
  <si>
    <t>Generation Quotations subsequently Provided within Standard</t>
  </si>
  <si>
    <t>Exemptions invoked against Quotation (generation) Standard</t>
  </si>
  <si>
    <t>Total number of Generation Customers due to be contacted in the quarter</t>
  </si>
  <si>
    <t>Number of exemptions invoked against the Post-acceptance Generation standards</t>
  </si>
  <si>
    <t>Number of Generation customers contacted within Standard</t>
  </si>
  <si>
    <t>Generation Quotations subsequently Not Provided within Standard</t>
  </si>
  <si>
    <t>Number of Generation customers subsequently not contacted within Standard</t>
  </si>
  <si>
    <t>Total number of Generation works due to be commenced in the quarter</t>
  </si>
  <si>
    <t>Number of exemptions invoked against Generation Commencement standards</t>
  </si>
  <si>
    <t>Number of Generation works commenced within Standard</t>
  </si>
  <si>
    <t>Number of Generation works subsequently not commenced within Standard</t>
  </si>
  <si>
    <t>Total number of Generation works due to be Completed in the quarter</t>
  </si>
  <si>
    <t>Number of Generation works Completed within Standard</t>
  </si>
  <si>
    <t>Number of Generation works subsequently not Completed within Standard</t>
  </si>
  <si>
    <t>Number of exemptions invoked against Generation Completion standards</t>
  </si>
  <si>
    <t>Number of exemptions invoked against Generation Energisation standards</t>
  </si>
  <si>
    <t>Total number of Generation works due to be Energised in the quarter</t>
  </si>
  <si>
    <t>Number of Generation works Energised within Standard</t>
  </si>
  <si>
    <t>Number of Generation works subsequently not Energised within Standard</t>
  </si>
  <si>
    <t>Payment made against the Work scheduling standard from the DG direction</t>
  </si>
  <si>
    <t>Payment made against the Energisation standard from the DG direction</t>
  </si>
  <si>
    <t>Payment made against the Completion standard from the DG direction</t>
  </si>
  <si>
    <t>Payment made against the Commencement standard from the DG direction</t>
  </si>
  <si>
    <t xml:space="preserve">Table 2: Exemptions invoked against Budget Estimate Standard </t>
  </si>
  <si>
    <t>Regulation</t>
  </si>
  <si>
    <t>11(3)(b)</t>
  </si>
  <si>
    <t>11(3)(c)</t>
  </si>
  <si>
    <t>14(4)(b)</t>
  </si>
  <si>
    <t>14(4)(c)</t>
  </si>
  <si>
    <r>
      <t xml:space="preserve">Payments </t>
    </r>
    <r>
      <rPr>
        <sz val="10"/>
        <rFont val="Verdana"/>
        <family val="2"/>
      </rPr>
      <t>due</t>
    </r>
    <r>
      <rPr>
        <sz val="10"/>
        <color theme="1"/>
        <rFont val="Verdana"/>
        <family val="2"/>
      </rPr>
      <t xml:space="preserve"> for failure to make GS payment within 10 days  (before exemptions applied)</t>
    </r>
  </si>
  <si>
    <t>Payments for failure to make payment within 10 days</t>
  </si>
  <si>
    <t>Table 2: Exemptions invoked against payment standard</t>
  </si>
  <si>
    <t>15(6)(a)</t>
  </si>
  <si>
    <t>15(6)(b)</t>
  </si>
  <si>
    <t>15(6)(c)</t>
  </si>
  <si>
    <t>15(6)(d)</t>
  </si>
  <si>
    <t>15(6)(e)</t>
  </si>
  <si>
    <t>Total value of payments made against standard (£)</t>
  </si>
  <si>
    <t>Number of Generation customers contacted to arrange work schedules by Length of breach of the standard</t>
  </si>
  <si>
    <t>Number of Generation works commenced by Length of breach of the standard</t>
  </si>
  <si>
    <t>Number of Generation works completed by Length of breach of the standard</t>
  </si>
  <si>
    <t>Number of Generation works energised by Length of breach of the standard</t>
  </si>
  <si>
    <t>Number of exemptions invoked against the failure to make payment Standard</t>
  </si>
  <si>
    <t>Number of payments subsequently not made within standard</t>
  </si>
  <si>
    <t>Table 1: Budget Estimates provided by DNO under Guaranteed Standards arrangements</t>
  </si>
  <si>
    <t>Table 2: Guaranteed Standard payments made against breach of Quotation standard</t>
  </si>
  <si>
    <t>Table 2: Guaranteed standard payments made against breach of Work Scheduling Standard</t>
  </si>
  <si>
    <t>Quotation Standard</t>
  </si>
  <si>
    <t>Work scheduling standard</t>
  </si>
  <si>
    <t>Work commencement standard</t>
  </si>
  <si>
    <t>Completion standard</t>
  </si>
  <si>
    <t>Energisation standard</t>
  </si>
  <si>
    <t>Unmetered fault repair standard</t>
  </si>
  <si>
    <t xml:space="preserve">Unmetered New Works Standard </t>
  </si>
  <si>
    <t>Table 2: performance against Generation Quotation Standard</t>
  </si>
  <si>
    <t>Table 1: performance against Generation Budget Estimate Standard</t>
  </si>
  <si>
    <t>Budget Estimate</t>
  </si>
  <si>
    <t>Total amount paid out against standard (£):</t>
  </si>
  <si>
    <t>Total amount paid out against Standards (£):</t>
  </si>
  <si>
    <t>Successful challenges</t>
  </si>
  <si>
    <t xml:space="preserve">Total value of repayments made to customers for quotations found to have overcharged </t>
  </si>
  <si>
    <t>Payments made against Quotation Accuracy Scheme</t>
  </si>
  <si>
    <t>challenged under the Quotation Accuracy Scheme</t>
  </si>
  <si>
    <t>Payment made against the Quotation section of the DG direction</t>
  </si>
  <si>
    <t>Outstanding [due to be have been provided within reported quarter but have not been at time of report- ie: do not include jobs that were not due to be completed in the quarter reported on]: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</si>
</sst>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</numFmts>
  <fonts count="42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7"/>
      <color indexed="8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b/>
      <sz val="16"/>
      <color indexed="10"/>
      <name val="Verdana"/>
      <family val="2"/>
    </font>
    <font>
      <sz val="10"/>
      <color indexed="8"/>
      <name val="Wingdings"/>
      <family val="0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6"/>
      <color rgb="FFFF0000"/>
      <name val="Verdana"/>
      <family val="2"/>
    </font>
    <font>
      <sz val="10"/>
      <color theme="1"/>
      <name val="Wingdings"/>
      <family val="0"/>
    </font>
    <font>
      <sz val="10"/>
      <color theme="1" tint="0.04998999834060669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41" fontId="0" fillId="33" borderId="1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" fillId="0" borderId="0" xfId="55" applyFont="1" applyFill="1" applyBorder="1" applyAlignment="1" applyProtection="1">
      <alignment horizontal="left" vertical="center"/>
      <protection/>
    </xf>
    <xf numFmtId="41" fontId="0" fillId="32" borderId="10" xfId="0" applyNumberFormat="1" applyFill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41" fontId="0" fillId="33" borderId="10" xfId="0" applyNumberFormat="1" applyFont="1" applyFill="1" applyBorder="1" applyAlignment="1">
      <alignment/>
    </xf>
    <xf numFmtId="0" fontId="2" fillId="0" borderId="10" xfId="55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41" fontId="0" fillId="32" borderId="10" xfId="0" applyNumberFormat="1" applyFont="1" applyFill="1" applyBorder="1" applyAlignment="1">
      <alignment/>
    </xf>
    <xf numFmtId="41" fontId="0" fillId="32" borderId="1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33" borderId="10" xfId="0" applyNumberFormat="1" applyFont="1" applyFill="1" applyBorder="1" applyAlignment="1">
      <alignment/>
    </xf>
    <xf numFmtId="41" fontId="0" fillId="32" borderId="10" xfId="0" applyNumberFormat="1" applyFill="1" applyBorder="1" applyAlignment="1">
      <alignment/>
    </xf>
    <xf numFmtId="41" fontId="0" fillId="0" borderId="0" xfId="0" applyNumberFormat="1" applyAlignment="1">
      <alignment/>
    </xf>
    <xf numFmtId="41" fontId="0" fillId="32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0" xfId="55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41" fontId="0" fillId="32" borderId="14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distributed" wrapText="1"/>
    </xf>
    <xf numFmtId="0" fontId="0" fillId="32" borderId="10" xfId="0" applyFont="1" applyFill="1" applyBorder="1" applyAlignment="1">
      <alignment/>
    </xf>
    <xf numFmtId="41" fontId="0" fillId="32" borderId="18" xfId="0" applyNumberFormat="1" applyFill="1" applyBorder="1" applyAlignment="1">
      <alignment/>
    </xf>
    <xf numFmtId="0" fontId="2" fillId="0" borderId="11" xfId="55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2" fillId="34" borderId="10" xfId="55" applyFont="1" applyFill="1" applyBorder="1" applyAlignment="1" applyProtection="1">
      <alignment horizontal="left" vertical="center" wrapText="1"/>
      <protection/>
    </xf>
    <xf numFmtId="0" fontId="2" fillId="34" borderId="19" xfId="55" applyFont="1" applyFill="1" applyBorder="1" applyAlignment="1" applyProtection="1">
      <alignment horizontal="left" vertical="center" wrapText="1"/>
      <protection/>
    </xf>
    <xf numFmtId="0" fontId="2" fillId="34" borderId="15" xfId="55" applyFont="1" applyFill="1" applyBorder="1" applyAlignment="1" applyProtection="1">
      <alignment horizontal="left" vertical="center" wrapText="1"/>
      <protection/>
    </xf>
    <xf numFmtId="0" fontId="2" fillId="34" borderId="20" xfId="55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10" fontId="0" fillId="0" borderId="0" xfId="58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9" fontId="0" fillId="0" borderId="0" xfId="58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33" borderId="10" xfId="0" applyNumberFormat="1" applyFont="1" applyFill="1" applyBorder="1" applyAlignment="1">
      <alignment/>
    </xf>
    <xf numFmtId="41" fontId="0" fillId="33" borderId="13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1" fontId="0" fillId="0" borderId="21" xfId="0" applyNumberFormat="1" applyFill="1" applyBorder="1" applyAlignment="1">
      <alignment/>
    </xf>
    <xf numFmtId="9" fontId="0" fillId="33" borderId="22" xfId="58" applyFont="1" applyFill="1" applyBorder="1" applyAlignment="1">
      <alignment/>
    </xf>
    <xf numFmtId="9" fontId="39" fillId="35" borderId="22" xfId="0" applyNumberFormat="1" applyFont="1" applyFill="1" applyBorder="1" applyAlignment="1">
      <alignment/>
    </xf>
    <xf numFmtId="41" fontId="0" fillId="0" borderId="23" xfId="0" applyNumberFormat="1" applyBorder="1" applyAlignment="1">
      <alignment/>
    </xf>
    <xf numFmtId="9" fontId="0" fillId="3" borderId="24" xfId="58" applyNumberFormat="1" applyFont="1" applyFill="1" applyBorder="1" applyAlignment="1">
      <alignment/>
    </xf>
    <xf numFmtId="0" fontId="0" fillId="36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55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wrapText="1"/>
    </xf>
    <xf numFmtId="0" fontId="38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Continuous"/>
    </xf>
    <xf numFmtId="0" fontId="0" fillId="0" borderId="17" xfId="0" applyBorder="1" applyAlignment="1">
      <alignment wrapText="1"/>
    </xf>
    <xf numFmtId="0" fontId="0" fillId="0" borderId="11" xfId="0" applyBorder="1" applyAlignment="1">
      <alignment/>
    </xf>
    <xf numFmtId="41" fontId="0" fillId="33" borderId="14" xfId="0" applyNumberFormat="1" applyFill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13" xfId="0" applyBorder="1" applyAlignment="1">
      <alignment wrapText="1"/>
    </xf>
    <xf numFmtId="0" fontId="38" fillId="0" borderId="14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left" vertical="center"/>
    </xf>
    <xf numFmtId="0" fontId="0" fillId="36" borderId="0" xfId="0" applyFill="1" applyAlignment="1">
      <alignment horizontal="left" vertical="center"/>
    </xf>
    <xf numFmtId="2" fontId="0" fillId="0" borderId="1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0" xfId="0" applyFill="1" applyBorder="1" applyAlignment="1">
      <alignment/>
    </xf>
    <xf numFmtId="41" fontId="0" fillId="0" borderId="24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12" xfId="0" applyNumberFormat="1" applyFill="1" applyBorder="1" applyAlignment="1">
      <alignment/>
    </xf>
    <xf numFmtId="0" fontId="37" fillId="37" borderId="12" xfId="0" applyFont="1" applyFill="1" applyBorder="1" applyAlignment="1">
      <alignment horizontal="center" vertical="top" wrapText="1"/>
    </xf>
    <xf numFmtId="0" fontId="37" fillId="37" borderId="23" xfId="0" applyFont="1" applyFill="1" applyBorder="1" applyAlignment="1">
      <alignment horizontal="center" vertical="top" wrapText="1"/>
    </xf>
    <xf numFmtId="0" fontId="40" fillId="37" borderId="23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0" fontId="40" fillId="0" borderId="26" xfId="0" applyFont="1" applyBorder="1" applyAlignment="1">
      <alignment horizontal="left" vertical="top" wrapText="1" indent="2"/>
    </xf>
    <xf numFmtId="0" fontId="0" fillId="0" borderId="2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" fillId="34" borderId="28" xfId="55" applyFont="1" applyFill="1" applyBorder="1" applyAlignment="1" applyProtection="1">
      <alignment horizontal="left" vertical="center" wrapText="1"/>
      <protection/>
    </xf>
    <xf numFmtId="0" fontId="2" fillId="34" borderId="16" xfId="55" applyFont="1" applyFill="1" applyBorder="1" applyAlignment="1" applyProtection="1">
      <alignment horizontal="left" vertical="center" wrapText="1"/>
      <protection/>
    </xf>
    <xf numFmtId="0" fontId="2" fillId="34" borderId="29" xfId="55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34" borderId="20" xfId="0" applyNumberFormat="1" applyFont="1" applyFill="1" applyBorder="1" applyAlignment="1">
      <alignment/>
    </xf>
    <xf numFmtId="41" fontId="0" fillId="34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3" xfId="55" applyFont="1" applyFill="1" applyBorder="1" applyAlignment="1" applyProtection="1">
      <alignment horizontal="left" vertical="center" wrapText="1"/>
      <protection/>
    </xf>
    <xf numFmtId="41" fontId="0" fillId="32" borderId="13" xfId="0" applyNumberFormat="1" applyFill="1" applyBorder="1" applyAlignment="1">
      <alignment/>
    </xf>
    <xf numFmtId="0" fontId="2" fillId="34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4" borderId="28" xfId="0" applyFont="1" applyFill="1" applyBorder="1" applyAlignment="1">
      <alignment horizontal="left" wrapText="1"/>
    </xf>
    <xf numFmtId="41" fontId="0" fillId="32" borderId="13" xfId="0" applyNumberFormat="1" applyFill="1" applyBorder="1" applyAlignment="1">
      <alignment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left" wrapText="1"/>
    </xf>
    <xf numFmtId="0" fontId="2" fillId="34" borderId="11" xfId="55" applyFont="1" applyFill="1" applyBorder="1" applyAlignment="1" applyProtection="1">
      <alignment horizontal="left" vertical="center" wrapText="1"/>
      <protection/>
    </xf>
    <xf numFmtId="0" fontId="2" fillId="34" borderId="18" xfId="55" applyFont="1" applyFill="1" applyBorder="1" applyAlignment="1" applyProtection="1">
      <alignment horizontal="left" vertical="center" wrapText="1"/>
      <protection/>
    </xf>
    <xf numFmtId="0" fontId="2" fillId="34" borderId="17" xfId="55" applyFont="1" applyFill="1" applyBorder="1" applyAlignment="1" applyProtection="1">
      <alignment horizontal="left" vertical="center" wrapText="1"/>
      <protection/>
    </xf>
    <xf numFmtId="0" fontId="2" fillId="34" borderId="27" xfId="55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" fillId="34" borderId="28" xfId="55" applyFont="1" applyFill="1" applyBorder="1" applyAlignment="1" applyProtection="1">
      <alignment horizontal="left" vertical="center"/>
      <protection/>
    </xf>
    <xf numFmtId="0" fontId="2" fillId="34" borderId="16" xfId="55" applyFont="1" applyFill="1" applyBorder="1" applyAlignment="1" applyProtection="1">
      <alignment horizontal="left" vertical="center"/>
      <protection/>
    </xf>
    <xf numFmtId="0" fontId="2" fillId="34" borderId="29" xfId="55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10" xfId="0" applyNumberForma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27" xfId="0" applyFill="1" applyBorder="1" applyAlignment="1">
      <alignment/>
    </xf>
    <xf numFmtId="0" fontId="0" fillId="34" borderId="12" xfId="0" applyFill="1" applyBorder="1" applyAlignment="1">
      <alignment horizontal="left" vertical="center"/>
    </xf>
    <xf numFmtId="165" fontId="0" fillId="34" borderId="12" xfId="44" applyNumberFormat="1" applyFont="1" applyFill="1" applyBorder="1" applyAlignment="1">
      <alignment horizontal="left" vertical="center"/>
    </xf>
    <xf numFmtId="164" fontId="0" fillId="34" borderId="12" xfId="42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41" fontId="0" fillId="34" borderId="10" xfId="0" applyNumberFormat="1" applyFill="1" applyBorder="1" applyAlignment="1">
      <alignment/>
    </xf>
    <xf numFmtId="41" fontId="0" fillId="34" borderId="10" xfId="0" applyNumberFormat="1" applyFill="1" applyBorder="1" applyAlignment="1">
      <alignment/>
    </xf>
    <xf numFmtId="41" fontId="0" fillId="34" borderId="13" xfId="0" applyNumberFormat="1" applyFill="1" applyBorder="1" applyAlignment="1">
      <alignment/>
    </xf>
    <xf numFmtId="41" fontId="0" fillId="34" borderId="13" xfId="0" applyNumberForma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1" fontId="0" fillId="34" borderId="17" xfId="0" applyNumberFormat="1" applyFill="1" applyBorder="1" applyAlignment="1">
      <alignment/>
    </xf>
    <xf numFmtId="41" fontId="0" fillId="34" borderId="30" xfId="0" applyNumberFormat="1" applyFill="1" applyBorder="1" applyAlignment="1">
      <alignment/>
    </xf>
    <xf numFmtId="41" fontId="0" fillId="34" borderId="16" xfId="0" applyNumberFormat="1" applyFill="1" applyBorder="1" applyAlignment="1">
      <alignment/>
    </xf>
    <xf numFmtId="41" fontId="0" fillId="34" borderId="11" xfId="0" applyNumberFormat="1" applyFill="1" applyBorder="1" applyAlignment="1">
      <alignment/>
    </xf>
    <xf numFmtId="41" fontId="0" fillId="34" borderId="14" xfId="0" applyNumberFormat="1" applyFill="1" applyBorder="1" applyAlignment="1">
      <alignment/>
    </xf>
    <xf numFmtId="0" fontId="0" fillId="0" borderId="30" xfId="0" applyBorder="1" applyAlignment="1">
      <alignment/>
    </xf>
    <xf numFmtId="41" fontId="0" fillId="32" borderId="16" xfId="0" applyNumberFormat="1" applyFill="1" applyBorder="1" applyAlignment="1">
      <alignment/>
    </xf>
    <xf numFmtId="41" fontId="0" fillId="33" borderId="15" xfId="0" applyNumberFormat="1" applyFill="1" applyBorder="1" applyAlignment="1">
      <alignment/>
    </xf>
    <xf numFmtId="41" fontId="0" fillId="33" borderId="15" xfId="0" applyNumberFormat="1" applyFont="1" applyFill="1" applyBorder="1" applyAlignment="1">
      <alignment/>
    </xf>
    <xf numFmtId="41" fontId="0" fillId="32" borderId="15" xfId="0" applyNumberFormat="1" applyFont="1" applyFill="1" applyBorder="1" applyAlignment="1">
      <alignment/>
    </xf>
    <xf numFmtId="41" fontId="0" fillId="32" borderId="15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left" wrapText="1"/>
    </xf>
    <xf numFmtId="41" fontId="0" fillId="34" borderId="21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2" fillId="34" borderId="30" xfId="55" applyFont="1" applyFill="1" applyBorder="1" applyAlignment="1" applyProtection="1">
      <alignment horizontal="left" vertical="center" wrapText="1"/>
      <protection/>
    </xf>
    <xf numFmtId="41" fontId="0" fillId="34" borderId="30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1" fontId="0" fillId="33" borderId="15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9" xfId="0" applyFill="1" applyBorder="1" applyAlignment="1">
      <alignment horizontal="centerContinuous" vertical="center"/>
    </xf>
    <xf numFmtId="0" fontId="0" fillId="34" borderId="20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7" fillId="37" borderId="31" xfId="0" applyFont="1" applyFill="1" applyBorder="1" applyAlignment="1">
      <alignment horizontal="center" vertical="top" wrapText="1"/>
    </xf>
    <xf numFmtId="0" fontId="37" fillId="37" borderId="32" xfId="0" applyFont="1" applyFill="1" applyBorder="1" applyAlignment="1">
      <alignment horizontal="center" vertical="top" wrapText="1"/>
    </xf>
    <xf numFmtId="0" fontId="40" fillId="37" borderId="32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1" fontId="0" fillId="33" borderId="13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Border="1" applyAlignment="1">
      <alignment/>
    </xf>
    <xf numFmtId="41" fontId="0" fillId="34" borderId="15" xfId="0" applyNumberFormat="1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/>
    </xf>
    <xf numFmtId="0" fontId="0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32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1" fontId="0" fillId="33" borderId="10" xfId="0" applyNumberFormat="1" applyFill="1" applyBorder="1" applyAlignment="1">
      <alignment horizontal="left" vertical="center"/>
    </xf>
    <xf numFmtId="41" fontId="0" fillId="32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Continuous"/>
    </xf>
    <xf numFmtId="41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 horizontal="centerContinuous"/>
    </xf>
    <xf numFmtId="0" fontId="3" fillId="34" borderId="10" xfId="55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Continuous"/>
    </xf>
    <xf numFmtId="41" fontId="0" fillId="0" borderId="10" xfId="0" applyNumberForma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4" borderId="20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="70" zoomScaleNormal="70" zoomScalePageLayoutView="0" workbookViewId="0" topLeftCell="A1">
      <selection activeCell="H5" sqref="H5"/>
    </sheetView>
  </sheetViews>
  <sheetFormatPr defaultColWidth="9.00390625" defaultRowHeight="12.75"/>
  <cols>
    <col min="1" max="1" width="10.375" style="19" customWidth="1"/>
    <col min="2" max="2" width="10.625" style="19" customWidth="1"/>
    <col min="3" max="3" width="42.875" style="19" bestFit="1" customWidth="1"/>
    <col min="4" max="4" width="17.00390625" style="27" customWidth="1"/>
    <col min="5" max="5" width="23.375" style="19" customWidth="1"/>
    <col min="6" max="6" width="14.25390625" style="19" customWidth="1"/>
    <col min="7" max="7" width="17.875" style="19" customWidth="1"/>
    <col min="8" max="8" width="17.125" style="19" customWidth="1"/>
    <col min="9" max="9" width="18.375" style="19" customWidth="1"/>
    <col min="10" max="10" width="9.875" style="19" customWidth="1"/>
    <col min="11" max="18" width="9.00390625" style="19" customWidth="1"/>
    <col min="19" max="19" width="17.875" style="19" customWidth="1"/>
    <col min="20" max="20" width="14.875" style="19" customWidth="1"/>
    <col min="21" max="16384" width="9.00390625" style="19" customWidth="1"/>
  </cols>
  <sheetData>
    <row r="1" spans="3:18" ht="12.75">
      <c r="C1" s="45" t="s">
        <v>384</v>
      </c>
      <c r="J1" s="24"/>
      <c r="K1" s="24"/>
      <c r="L1" s="53"/>
      <c r="M1" s="53"/>
      <c r="N1" s="53"/>
      <c r="O1" s="26"/>
      <c r="P1" s="26"/>
      <c r="Q1" s="26"/>
      <c r="R1" s="26"/>
    </row>
    <row r="2" spans="5:18" ht="38.25">
      <c r="E2" s="165" t="s">
        <v>37</v>
      </c>
      <c r="F2" s="99"/>
      <c r="G2" s="99"/>
      <c r="H2" s="20"/>
      <c r="I2" s="1" t="s">
        <v>397</v>
      </c>
      <c r="J2" s="28"/>
      <c r="K2" s="24"/>
      <c r="L2" s="24"/>
      <c r="M2" s="24"/>
      <c r="N2" s="24"/>
      <c r="O2" s="26"/>
      <c r="P2" s="26"/>
      <c r="Q2" s="26"/>
      <c r="R2" s="26"/>
    </row>
    <row r="3" spans="1:14" ht="76.5">
      <c r="A3" s="5" t="s">
        <v>364</v>
      </c>
      <c r="B3" s="1" t="s">
        <v>250</v>
      </c>
      <c r="C3" s="23"/>
      <c r="D3" s="82" t="s">
        <v>56</v>
      </c>
      <c r="E3" s="1" t="s">
        <v>276</v>
      </c>
      <c r="F3" s="3" t="s">
        <v>277</v>
      </c>
      <c r="G3" s="1" t="s">
        <v>75</v>
      </c>
      <c r="H3" s="16" t="s">
        <v>76</v>
      </c>
      <c r="I3" s="247" t="s">
        <v>396</v>
      </c>
      <c r="J3" s="51"/>
      <c r="K3" s="24"/>
      <c r="L3" s="51"/>
      <c r="M3" s="51"/>
      <c r="N3" s="51"/>
    </row>
    <row r="4" spans="1:14" ht="12.75">
      <c r="A4" s="5" t="s">
        <v>121</v>
      </c>
      <c r="B4" s="5" t="s">
        <v>117</v>
      </c>
      <c r="C4" s="184"/>
      <c r="D4" s="80" t="s">
        <v>61</v>
      </c>
      <c r="E4" s="32"/>
      <c r="F4" s="35">
        <f>SUM(E11:O11)</f>
        <v>0</v>
      </c>
      <c r="G4" s="35">
        <f>E4-H4</f>
        <v>0</v>
      </c>
      <c r="H4" s="32"/>
      <c r="I4" s="33"/>
      <c r="J4" s="67"/>
      <c r="K4" s="52"/>
      <c r="L4" s="52"/>
      <c r="M4" s="52"/>
      <c r="N4" s="52"/>
    </row>
    <row r="5" spans="1:14" ht="12.75">
      <c r="A5" s="5" t="s">
        <v>125</v>
      </c>
      <c r="B5" s="5" t="s">
        <v>122</v>
      </c>
      <c r="C5" s="184"/>
      <c r="D5" s="80" t="s">
        <v>62</v>
      </c>
      <c r="E5" s="32"/>
      <c r="F5" s="35">
        <f>SUM(E12:O12)</f>
        <v>0</v>
      </c>
      <c r="G5" s="35">
        <f>E5-H5</f>
        <v>0</v>
      </c>
      <c r="H5" s="32"/>
      <c r="I5" s="33"/>
      <c r="J5" s="67"/>
      <c r="K5" s="52"/>
      <c r="L5" s="52"/>
      <c r="M5" s="52"/>
      <c r="N5" s="52"/>
    </row>
    <row r="6" spans="3:14" ht="12.75">
      <c r="C6" s="251" t="s">
        <v>1</v>
      </c>
      <c r="D6" s="23"/>
      <c r="E6" s="29">
        <f>SUM(E4:E5)</f>
        <v>0</v>
      </c>
      <c r="F6" s="35">
        <f>SUM(F4:F5)</f>
        <v>0</v>
      </c>
      <c r="G6" s="29">
        <f>SUM(G4:G5)</f>
        <v>0</v>
      </c>
      <c r="H6" s="29">
        <f>SUM(H4:H5)</f>
        <v>0</v>
      </c>
      <c r="I6" s="29">
        <f>SUM(I4:I5)</f>
        <v>0</v>
      </c>
      <c r="J6" s="67"/>
      <c r="K6" s="52"/>
      <c r="L6" s="52"/>
      <c r="M6" s="52"/>
      <c r="N6" s="52"/>
    </row>
    <row r="7" ht="12.75">
      <c r="J7" s="24"/>
    </row>
    <row r="9" spans="2:16" s="164" customFormat="1" ht="12.75">
      <c r="B9" s="19"/>
      <c r="C9" s="45" t="s">
        <v>363</v>
      </c>
      <c r="E9" s="157" t="s">
        <v>38</v>
      </c>
      <c r="F9" s="158"/>
      <c r="G9" s="158"/>
      <c r="H9" s="158"/>
      <c r="I9" s="158"/>
      <c r="J9" s="162"/>
      <c r="K9" s="162"/>
      <c r="L9" s="162"/>
      <c r="M9" s="162"/>
      <c r="N9" s="162"/>
      <c r="O9" s="158"/>
      <c r="P9" s="163"/>
    </row>
    <row r="10" spans="1:20" ht="51">
      <c r="A10" s="5" t="s">
        <v>364</v>
      </c>
      <c r="B10" s="1" t="s">
        <v>250</v>
      </c>
      <c r="C10" s="23"/>
      <c r="D10" s="82" t="s">
        <v>56</v>
      </c>
      <c r="E10" s="5" t="s">
        <v>255</v>
      </c>
      <c r="F10" s="5" t="s">
        <v>256</v>
      </c>
      <c r="G10" s="5" t="s">
        <v>257</v>
      </c>
      <c r="H10" s="5" t="s">
        <v>372</v>
      </c>
      <c r="I10" s="5" t="s">
        <v>373</v>
      </c>
      <c r="J10" s="5" t="s">
        <v>374</v>
      </c>
      <c r="K10" s="5" t="s">
        <v>375</v>
      </c>
      <c r="L10" s="5" t="s">
        <v>376</v>
      </c>
      <c r="M10" s="5" t="s">
        <v>258</v>
      </c>
      <c r="N10" s="5" t="s">
        <v>259</v>
      </c>
      <c r="O10" s="86" t="s">
        <v>260</v>
      </c>
      <c r="P10" s="168"/>
      <c r="Q10" s="63"/>
      <c r="R10" s="63"/>
      <c r="S10" s="63"/>
      <c r="T10" s="63"/>
    </row>
    <row r="11" spans="1:15" ht="12.75">
      <c r="A11" s="5" t="s">
        <v>121</v>
      </c>
      <c r="B11" s="5" t="s">
        <v>117</v>
      </c>
      <c r="C11" s="184"/>
      <c r="D11" s="80" t="s">
        <v>61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.75">
      <c r="A12" s="5" t="s">
        <v>125</v>
      </c>
      <c r="B12" s="5" t="s">
        <v>122</v>
      </c>
      <c r="C12" s="184"/>
      <c r="D12" s="80" t="s">
        <v>62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3:15" ht="12.75">
      <c r="C13" s="251" t="s">
        <v>1</v>
      </c>
      <c r="D13" s="81"/>
      <c r="E13" s="29">
        <f aca="true" t="shared" si="0" ref="E13:O13">SUM(E11:E12)</f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</row>
    <row r="15" ht="12.75">
      <c r="G15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70" zoomScaleNormal="70" zoomScalePageLayoutView="0" workbookViewId="0" topLeftCell="D1">
      <selection activeCell="F3" sqref="F3"/>
    </sheetView>
  </sheetViews>
  <sheetFormatPr defaultColWidth="9.00390625" defaultRowHeight="12.75"/>
  <cols>
    <col min="1" max="1" width="9.50390625" style="0" customWidth="1"/>
    <col min="3" max="3" width="46.375" style="0" customWidth="1"/>
    <col min="4" max="4" width="19.625" style="0" customWidth="1"/>
    <col min="5" max="5" width="52.375" style="0" bestFit="1" customWidth="1"/>
    <col min="6" max="6" width="15.625" style="0" customWidth="1"/>
    <col min="7" max="7" width="17.50390625" style="0" customWidth="1"/>
    <col min="8" max="8" width="18.25390625" style="0" customWidth="1"/>
    <col min="9" max="9" width="17.25390625" style="0" customWidth="1"/>
    <col min="10" max="10" width="13.125" style="0" customWidth="1"/>
    <col min="11" max="11" width="12.375" style="0" customWidth="1"/>
  </cols>
  <sheetData>
    <row r="1" spans="2:5" ht="25.5">
      <c r="B1" s="46" t="s">
        <v>47</v>
      </c>
      <c r="C1" s="47"/>
      <c r="D1" s="47"/>
      <c r="E1" s="47"/>
    </row>
    <row r="2" spans="1:7" ht="60" customHeight="1">
      <c r="A2" s="5" t="s">
        <v>364</v>
      </c>
      <c r="B2" s="1" t="s">
        <v>250</v>
      </c>
      <c r="C2" s="5"/>
      <c r="D2" s="1" t="s">
        <v>369</v>
      </c>
      <c r="E2" s="3" t="s">
        <v>382</v>
      </c>
      <c r="F2" s="3" t="s">
        <v>383</v>
      </c>
      <c r="G2" s="247" t="s">
        <v>377</v>
      </c>
    </row>
    <row r="3" spans="1:7" ht="15" customHeight="1">
      <c r="A3" s="240" t="s">
        <v>238</v>
      </c>
      <c r="B3" s="240">
        <v>12</v>
      </c>
      <c r="C3" s="241" t="s">
        <v>370</v>
      </c>
      <c r="D3" s="239"/>
      <c r="E3" s="242">
        <f>SUM(D9:P9)</f>
        <v>0</v>
      </c>
      <c r="F3" s="242">
        <f>D3-E3</f>
        <v>0</v>
      </c>
      <c r="G3" s="243"/>
    </row>
    <row r="6" ht="12.75">
      <c r="B6" s="244" t="s">
        <v>371</v>
      </c>
    </row>
    <row r="7" spans="1:16" ht="12.75">
      <c r="A7" s="198"/>
      <c r="B7" s="198"/>
      <c r="C7" s="43"/>
      <c r="D7" s="245"/>
      <c r="E7" s="246" t="s">
        <v>38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4"/>
    </row>
    <row r="8" spans="1:17" ht="25.5">
      <c r="A8" s="5" t="s">
        <v>364</v>
      </c>
      <c r="B8" s="1" t="s">
        <v>250</v>
      </c>
      <c r="C8" s="5"/>
      <c r="D8" s="86" t="s">
        <v>367</v>
      </c>
      <c r="E8" s="101" t="s">
        <v>368</v>
      </c>
      <c r="F8" s="5" t="s">
        <v>255</v>
      </c>
      <c r="G8" s="5" t="s">
        <v>256</v>
      </c>
      <c r="H8" s="5" t="s">
        <v>257</v>
      </c>
      <c r="I8" s="5" t="s">
        <v>372</v>
      </c>
      <c r="J8" s="5" t="s">
        <v>373</v>
      </c>
      <c r="K8" s="5" t="s">
        <v>374</v>
      </c>
      <c r="L8" s="5" t="s">
        <v>375</v>
      </c>
      <c r="M8" s="5" t="s">
        <v>376</v>
      </c>
      <c r="N8" s="5" t="s">
        <v>258</v>
      </c>
      <c r="O8" s="5" t="s">
        <v>259</v>
      </c>
      <c r="P8" s="86" t="s">
        <v>260</v>
      </c>
      <c r="Q8" s="238"/>
    </row>
    <row r="9" spans="1:17" ht="12.75">
      <c r="A9" s="5" t="s">
        <v>238</v>
      </c>
      <c r="B9" s="170">
        <v>12</v>
      </c>
      <c r="C9" s="1" t="s">
        <v>370</v>
      </c>
      <c r="D9" s="33"/>
      <c r="E9" s="1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2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0" zoomScaleNormal="70" zoomScalePageLayoutView="0" workbookViewId="0" topLeftCell="A1">
      <selection activeCell="C10" sqref="C10:C12"/>
    </sheetView>
  </sheetViews>
  <sheetFormatPr defaultColWidth="9.00390625" defaultRowHeight="12.75"/>
  <cols>
    <col min="2" max="2" width="44.75390625" style="0" customWidth="1"/>
    <col min="3" max="3" width="9.75390625" style="0" customWidth="1"/>
    <col min="4" max="4" width="10.75390625" style="0" customWidth="1"/>
    <col min="5" max="5" width="11.875" style="0" customWidth="1"/>
    <col min="6" max="6" width="17.375" style="0" customWidth="1"/>
    <col min="7" max="7" width="14.125" style="0" customWidth="1"/>
    <col min="8" max="8" width="11.375" style="0" bestFit="1" customWidth="1"/>
  </cols>
  <sheetData>
    <row r="1" spans="2:19" ht="25.5">
      <c r="B1" s="176" t="s">
        <v>395</v>
      </c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3:18" ht="89.25">
      <c r="C2" s="1" t="s">
        <v>336</v>
      </c>
      <c r="D2" s="1" t="s">
        <v>337</v>
      </c>
      <c r="E2" s="1" t="s">
        <v>338</v>
      </c>
      <c r="F2" s="16" t="s">
        <v>76</v>
      </c>
      <c r="G2" s="16" t="s">
        <v>285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>
      <c r="A3" s="5" t="s">
        <v>286</v>
      </c>
      <c r="B3" s="217" t="s">
        <v>61</v>
      </c>
      <c r="C3" s="135"/>
      <c r="D3" s="228">
        <f>SUM(C25:H25)</f>
        <v>0</v>
      </c>
      <c r="E3" s="69">
        <f>C3-F3</f>
        <v>0</v>
      </c>
      <c r="F3" s="32"/>
      <c r="G3" s="33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ht="12.75">
      <c r="A4" s="5" t="s">
        <v>287</v>
      </c>
      <c r="B4" s="217" t="s">
        <v>62</v>
      </c>
      <c r="C4" s="135"/>
      <c r="D4" s="228">
        <f>SUM(C26:H26)</f>
        <v>0</v>
      </c>
      <c r="E4" s="69">
        <f>C4-F4</f>
        <v>0</v>
      </c>
      <c r="F4" s="32"/>
      <c r="G4" s="33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12.75">
      <c r="A5" s="39"/>
      <c r="B5" s="223" t="s">
        <v>284</v>
      </c>
      <c r="C5" s="69">
        <f>SUM(C3:C4)</f>
        <v>0</v>
      </c>
      <c r="D5" s="69">
        <f>SUM(D3:D4)</f>
        <v>0</v>
      </c>
      <c r="E5" s="69">
        <f>SUM(E3:E4)</f>
        <v>0</v>
      </c>
      <c r="F5" s="29">
        <f>SUM(F3:F4)</f>
        <v>0</v>
      </c>
      <c r="G5" s="29">
        <f>SUM(G3:G4)</f>
        <v>0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7" ht="12" customHeight="1"/>
    <row r="8" spans="2:19" ht="25.5">
      <c r="B8" s="176" t="s">
        <v>394</v>
      </c>
      <c r="G8" s="94" t="s">
        <v>19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3:19" ht="76.5">
      <c r="C9" s="1" t="s">
        <v>339</v>
      </c>
      <c r="D9" s="1" t="s">
        <v>341</v>
      </c>
      <c r="E9" s="1" t="s">
        <v>340</v>
      </c>
      <c r="F9" s="16" t="s">
        <v>345</v>
      </c>
      <c r="G9" s="1" t="s">
        <v>77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11</v>
      </c>
      <c r="M9" s="22" t="s">
        <v>12</v>
      </c>
      <c r="N9" s="22" t="s">
        <v>13</v>
      </c>
      <c r="O9" s="22" t="s">
        <v>14</v>
      </c>
      <c r="P9" s="22" t="s">
        <v>15</v>
      </c>
      <c r="Q9" s="22" t="s">
        <v>16</v>
      </c>
      <c r="R9" s="22" t="s">
        <v>17</v>
      </c>
      <c r="S9" s="22" t="s">
        <v>33</v>
      </c>
    </row>
    <row r="10" spans="1:19" ht="12.75">
      <c r="A10" s="5" t="s">
        <v>288</v>
      </c>
      <c r="B10" s="5" t="s">
        <v>281</v>
      </c>
      <c r="C10" s="135"/>
      <c r="D10" s="228">
        <f>SUM(C27:H27)</f>
        <v>0</v>
      </c>
      <c r="E10" s="69">
        <f>C10-F10</f>
        <v>0</v>
      </c>
      <c r="F10" s="69">
        <f>SUM(G10:S10)</f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2.75">
      <c r="A11" s="5" t="s">
        <v>289</v>
      </c>
      <c r="B11" s="5" t="s">
        <v>282</v>
      </c>
      <c r="C11" s="135"/>
      <c r="D11" s="228">
        <f>SUM(C28:H28)</f>
        <v>0</v>
      </c>
      <c r="E11" s="69">
        <f>C11-F11</f>
        <v>0</v>
      </c>
      <c r="F11" s="69">
        <f>SUM(G11:S11)</f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2.75">
      <c r="A12" s="5" t="s">
        <v>290</v>
      </c>
      <c r="B12" s="5" t="s">
        <v>283</v>
      </c>
      <c r="C12" s="135"/>
      <c r="D12" s="228">
        <f>SUM(C29:H29)</f>
        <v>0</v>
      </c>
      <c r="E12" s="69">
        <f>C12-F12</f>
        <v>0</v>
      </c>
      <c r="F12" s="69">
        <f>SUM(G12:S12)</f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>
      <c r="A13" s="5"/>
      <c r="B13" s="5" t="s">
        <v>284</v>
      </c>
      <c r="C13" s="72">
        <f>SUM(C10:C12)</f>
        <v>0</v>
      </c>
      <c r="D13" s="72">
        <f>SUM(D10:D12)</f>
        <v>0</v>
      </c>
      <c r="E13" s="9">
        <f>SUM(E10:E12)</f>
        <v>0</v>
      </c>
      <c r="F13" s="9">
        <f>SUM(F10:F12)</f>
        <v>0</v>
      </c>
      <c r="G13" s="9">
        <f aca="true" t="shared" si="0" ref="G13:S13">SUM(G10:G12)</f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</row>
    <row r="15" spans="7:19" ht="12.75">
      <c r="G15" s="94" t="s">
        <v>39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3:19" ht="51">
      <c r="C16" s="177"/>
      <c r="D16" s="177"/>
      <c r="E16" s="177"/>
      <c r="F16" s="16" t="s">
        <v>403</v>
      </c>
      <c r="G16" s="177"/>
      <c r="H16" s="22" t="s">
        <v>7</v>
      </c>
      <c r="I16" s="22" t="s">
        <v>8</v>
      </c>
      <c r="J16" s="22" t="s">
        <v>9</v>
      </c>
      <c r="K16" s="22" t="s">
        <v>10</v>
      </c>
      <c r="L16" s="22" t="s">
        <v>11</v>
      </c>
      <c r="M16" s="22" t="s">
        <v>12</v>
      </c>
      <c r="N16" s="22" t="s">
        <v>13</v>
      </c>
      <c r="O16" s="22" t="s">
        <v>14</v>
      </c>
      <c r="P16" s="22" t="s">
        <v>15</v>
      </c>
      <c r="Q16" s="22" t="s">
        <v>16</v>
      </c>
      <c r="R16" s="22" t="s">
        <v>17</v>
      </c>
      <c r="S16" s="22" t="s">
        <v>33</v>
      </c>
    </row>
    <row r="17" spans="1:19" ht="12.75">
      <c r="A17" s="5" t="s">
        <v>288</v>
      </c>
      <c r="B17" s="5" t="s">
        <v>281</v>
      </c>
      <c r="C17" s="180"/>
      <c r="D17" s="180"/>
      <c r="E17" s="178"/>
      <c r="F17" s="9">
        <f>SUM(H17:S17)</f>
        <v>0</v>
      </c>
      <c r="G17" s="178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.75">
      <c r="A18" s="5" t="s">
        <v>289</v>
      </c>
      <c r="B18" s="5" t="s">
        <v>282</v>
      </c>
      <c r="C18" s="180"/>
      <c r="D18" s="180"/>
      <c r="E18" s="178"/>
      <c r="F18" s="9">
        <f>SUM(H18:S18)</f>
        <v>0</v>
      </c>
      <c r="G18" s="178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.75">
      <c r="A19" s="5" t="s">
        <v>290</v>
      </c>
      <c r="B19" s="5" t="s">
        <v>283</v>
      </c>
      <c r="C19" s="180"/>
      <c r="D19" s="180"/>
      <c r="E19" s="178"/>
      <c r="F19" s="9">
        <f>SUM(H19:S19)</f>
        <v>0</v>
      </c>
      <c r="G19" s="178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.75">
      <c r="A20" s="5"/>
      <c r="B20" s="5" t="s">
        <v>284</v>
      </c>
      <c r="C20" s="181"/>
      <c r="D20" s="181"/>
      <c r="E20" s="179"/>
      <c r="F20" s="9">
        <f>SUM(F17:F19)</f>
        <v>0</v>
      </c>
      <c r="G20" s="179"/>
      <c r="H20" s="9">
        <f aca="true" t="shared" si="1" ref="H20:S20">SUM(H17:H19)</f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9">
        <f t="shared" si="1"/>
        <v>0</v>
      </c>
      <c r="P20" s="9">
        <f t="shared" si="1"/>
        <v>0</v>
      </c>
      <c r="Q20" s="9">
        <f t="shared" si="1"/>
        <v>0</v>
      </c>
      <c r="R20" s="9">
        <f t="shared" si="1"/>
        <v>0</v>
      </c>
      <c r="S20" s="9">
        <f t="shared" si="1"/>
        <v>0</v>
      </c>
    </row>
    <row r="23" spans="1:8" ht="12.75">
      <c r="A23" s="1"/>
      <c r="B23" s="86"/>
      <c r="C23" s="157" t="s">
        <v>295</v>
      </c>
      <c r="D23" s="158"/>
      <c r="E23" s="158"/>
      <c r="F23" s="158"/>
      <c r="G23" s="158"/>
      <c r="H23" s="158"/>
    </row>
    <row r="24" spans="1:8" ht="12.75">
      <c r="A24" s="5"/>
      <c r="B24" s="40"/>
      <c r="C24" s="5" t="s">
        <v>130</v>
      </c>
      <c r="D24" s="5" t="s">
        <v>134</v>
      </c>
      <c r="E24" s="5" t="s">
        <v>291</v>
      </c>
      <c r="F24" s="5" t="s">
        <v>292</v>
      </c>
      <c r="G24" s="5" t="s">
        <v>293</v>
      </c>
      <c r="H24" s="5" t="s">
        <v>294</v>
      </c>
    </row>
    <row r="25" spans="1:8" ht="12.75">
      <c r="A25" s="5" t="s">
        <v>286</v>
      </c>
      <c r="B25" s="217" t="s">
        <v>61</v>
      </c>
      <c r="C25" s="33"/>
      <c r="D25" s="33"/>
      <c r="E25" s="33"/>
      <c r="F25" s="33"/>
      <c r="G25" s="33"/>
      <c r="H25" s="12"/>
    </row>
    <row r="26" spans="1:8" ht="12.75">
      <c r="A26" s="5" t="s">
        <v>287</v>
      </c>
      <c r="B26" s="217" t="s">
        <v>62</v>
      </c>
      <c r="C26" s="33"/>
      <c r="D26" s="33"/>
      <c r="E26" s="33"/>
      <c r="F26" s="33"/>
      <c r="G26" s="33"/>
      <c r="H26" s="12"/>
    </row>
    <row r="27" spans="1:8" ht="12.75">
      <c r="A27" s="5" t="s">
        <v>288</v>
      </c>
      <c r="B27" s="5" t="s">
        <v>281</v>
      </c>
      <c r="C27" s="33"/>
      <c r="D27" s="33"/>
      <c r="E27" s="33"/>
      <c r="F27" s="33"/>
      <c r="G27" s="33"/>
      <c r="H27" s="12"/>
    </row>
    <row r="28" spans="1:8" ht="12.75">
      <c r="A28" s="5" t="s">
        <v>289</v>
      </c>
      <c r="B28" s="5" t="s">
        <v>282</v>
      </c>
      <c r="C28" s="33"/>
      <c r="D28" s="33"/>
      <c r="E28" s="33"/>
      <c r="F28" s="33"/>
      <c r="G28" s="33"/>
      <c r="H28" s="12"/>
    </row>
    <row r="29" spans="1:8" ht="12.75">
      <c r="A29" s="5" t="s">
        <v>290</v>
      </c>
      <c r="B29" s="5" t="s">
        <v>283</v>
      </c>
      <c r="C29" s="33"/>
      <c r="D29" s="33"/>
      <c r="E29" s="33"/>
      <c r="F29" s="33"/>
      <c r="G29" s="33"/>
      <c r="H29" s="12"/>
    </row>
    <row r="30" spans="1:8" ht="12.75">
      <c r="A30" s="5"/>
      <c r="B30" s="5"/>
      <c r="C30" s="9">
        <f aca="true" t="shared" si="2" ref="C30:H30">SUM(C25:C29)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="70" zoomScaleNormal="70" zoomScalePageLayoutView="0" workbookViewId="0" topLeftCell="A1">
      <selection activeCell="C49" sqref="C49:C51"/>
    </sheetView>
  </sheetViews>
  <sheetFormatPr defaultColWidth="9.00390625" defaultRowHeight="12.75"/>
  <cols>
    <col min="2" max="2" width="29.50390625" style="0" customWidth="1"/>
    <col min="6" max="6" width="21.25390625" style="0" customWidth="1"/>
    <col min="7" max="7" width="13.75390625" style="0" customWidth="1"/>
    <col min="9" max="9" width="16.00390625" style="0" customWidth="1"/>
  </cols>
  <sheetData>
    <row r="1" spans="2:19" ht="25.5">
      <c r="B1" s="176" t="s">
        <v>315</v>
      </c>
      <c r="G1" s="250" t="s">
        <v>378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3:19" ht="153">
      <c r="C2" s="1" t="s">
        <v>342</v>
      </c>
      <c r="D2" s="3" t="s">
        <v>343</v>
      </c>
      <c r="E2" s="1" t="s">
        <v>344</v>
      </c>
      <c r="F2" s="16" t="s">
        <v>346</v>
      </c>
      <c r="G2" s="1" t="s">
        <v>77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33</v>
      </c>
    </row>
    <row r="3" spans="1:19" ht="12.75">
      <c r="A3" s="5" t="s">
        <v>296</v>
      </c>
      <c r="B3" s="5" t="s">
        <v>281</v>
      </c>
      <c r="C3" s="36"/>
      <c r="D3" s="69">
        <f>SUM(C64:H64)</f>
        <v>0</v>
      </c>
      <c r="E3" s="69">
        <f>C3-F3</f>
        <v>0</v>
      </c>
      <c r="F3" s="69">
        <f>SUM(G3:S3)</f>
        <v>0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5" t="s">
        <v>297</v>
      </c>
      <c r="B4" s="5" t="s">
        <v>282</v>
      </c>
      <c r="C4" s="36"/>
      <c r="D4" s="69">
        <f>SUM(C65:H65)</f>
        <v>0</v>
      </c>
      <c r="E4" s="69">
        <f>C4-F4</f>
        <v>0</v>
      </c>
      <c r="F4" s="69">
        <f>SUM(G4:S4)</f>
        <v>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5" t="s">
        <v>298</v>
      </c>
      <c r="B5" s="5" t="s">
        <v>283</v>
      </c>
      <c r="C5" s="36"/>
      <c r="D5" s="69">
        <f>SUM(C66:H66)</f>
        <v>0</v>
      </c>
      <c r="E5" s="69">
        <f>C5-F5</f>
        <v>0</v>
      </c>
      <c r="F5" s="69">
        <f>SUM(G5:S5)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3:19" ht="12.75">
      <c r="C6" s="9">
        <f>SUM(C3:C5)</f>
        <v>0</v>
      </c>
      <c r="D6" s="9">
        <f>SUM(D3:D5)</f>
        <v>0</v>
      </c>
      <c r="E6" s="9">
        <f>SUM(E3:E5)</f>
        <v>0</v>
      </c>
      <c r="F6" s="9">
        <f>SUM(F3:F5)</f>
        <v>0</v>
      </c>
      <c r="G6" s="9">
        <f aca="true" t="shared" si="0" ref="G6:S6">SUM(G3:G5)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</row>
    <row r="9" spans="2:19" ht="38.25">
      <c r="B9" s="176" t="s">
        <v>317</v>
      </c>
      <c r="G9" s="94" t="s">
        <v>39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3:19" ht="51">
      <c r="C10" s="177"/>
      <c r="D10" s="177"/>
      <c r="E10" s="177"/>
      <c r="F10" s="1" t="s">
        <v>359</v>
      </c>
      <c r="G10" s="177"/>
      <c r="H10" s="22" t="s">
        <v>7</v>
      </c>
      <c r="I10" s="22" t="s">
        <v>8</v>
      </c>
      <c r="J10" s="22" t="s">
        <v>9</v>
      </c>
      <c r="K10" s="22" t="s">
        <v>10</v>
      </c>
      <c r="L10" s="22" t="s">
        <v>11</v>
      </c>
      <c r="M10" s="22" t="s">
        <v>12</v>
      </c>
      <c r="N10" s="22" t="s">
        <v>13</v>
      </c>
      <c r="O10" s="22" t="s">
        <v>14</v>
      </c>
      <c r="P10" s="22" t="s">
        <v>15</v>
      </c>
      <c r="Q10" s="22" t="s">
        <v>16</v>
      </c>
      <c r="R10" s="22" t="s">
        <v>17</v>
      </c>
      <c r="S10" s="22" t="s">
        <v>33</v>
      </c>
    </row>
    <row r="11" spans="1:19" ht="12.75">
      <c r="A11" s="5" t="s">
        <v>296</v>
      </c>
      <c r="B11" s="5" t="s">
        <v>281</v>
      </c>
      <c r="C11" s="178"/>
      <c r="D11" s="178"/>
      <c r="E11" s="178"/>
      <c r="F11" s="69">
        <f>SUM(H11:S11)</f>
        <v>0</v>
      </c>
      <c r="G11" s="178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2.75">
      <c r="A12" s="5" t="s">
        <v>297</v>
      </c>
      <c r="B12" s="5" t="s">
        <v>282</v>
      </c>
      <c r="C12" s="178"/>
      <c r="D12" s="178"/>
      <c r="E12" s="178"/>
      <c r="F12" s="69">
        <f>SUM(H12:S12)</f>
        <v>0</v>
      </c>
      <c r="G12" s="17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>
      <c r="A13" s="5" t="s">
        <v>298</v>
      </c>
      <c r="B13" s="5" t="s">
        <v>283</v>
      </c>
      <c r="C13" s="178"/>
      <c r="D13" s="178"/>
      <c r="E13" s="178"/>
      <c r="F13" s="69">
        <f>SUM(H13:S13)</f>
        <v>0</v>
      </c>
      <c r="G13" s="17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3:19" ht="12.75">
      <c r="C14" s="179"/>
      <c r="D14" s="179"/>
      <c r="E14" s="179"/>
      <c r="F14" s="9">
        <f>SUM(F11:F13)</f>
        <v>0</v>
      </c>
      <c r="G14" s="179"/>
      <c r="H14" s="9">
        <f aca="true" t="shared" si="1" ref="H14:S14">SUM(H11:H13)</f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</row>
    <row r="15" spans="3:19" s="6" customFormat="1" ht="12.7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3:19" s="6" customFormat="1" ht="12.75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 ht="25.5">
      <c r="B17" s="176" t="s">
        <v>316</v>
      </c>
      <c r="G17" s="250" t="s">
        <v>379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3:19" ht="140.25">
      <c r="C18" s="1" t="s">
        <v>347</v>
      </c>
      <c r="D18" s="3" t="s">
        <v>348</v>
      </c>
      <c r="E18" s="1" t="s">
        <v>349</v>
      </c>
      <c r="F18" s="16" t="s">
        <v>350</v>
      </c>
      <c r="G18" s="1" t="s">
        <v>77</v>
      </c>
      <c r="H18" s="22" t="s">
        <v>7</v>
      </c>
      <c r="I18" s="22" t="s">
        <v>8</v>
      </c>
      <c r="J18" s="22" t="s">
        <v>9</v>
      </c>
      <c r="K18" s="22" t="s">
        <v>10</v>
      </c>
      <c r="L18" s="22" t="s">
        <v>11</v>
      </c>
      <c r="M18" s="22" t="s">
        <v>12</v>
      </c>
      <c r="N18" s="22" t="s">
        <v>13</v>
      </c>
      <c r="O18" s="22" t="s">
        <v>14</v>
      </c>
      <c r="P18" s="22" t="s">
        <v>15</v>
      </c>
      <c r="Q18" s="22" t="s">
        <v>16</v>
      </c>
      <c r="R18" s="22" t="s">
        <v>17</v>
      </c>
      <c r="S18" s="22" t="s">
        <v>33</v>
      </c>
    </row>
    <row r="19" spans="1:19" ht="12.75">
      <c r="A19" s="218" t="s">
        <v>314</v>
      </c>
      <c r="B19" s="113" t="s">
        <v>281</v>
      </c>
      <c r="C19" s="36"/>
      <c r="D19" s="69">
        <f>SUM(C67:H67)</f>
        <v>0</v>
      </c>
      <c r="E19" s="69">
        <f>C19-F19</f>
        <v>0</v>
      </c>
      <c r="F19" s="69">
        <f>SUM(G19:S19)</f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.75">
      <c r="A20" s="219"/>
      <c r="B20" s="113" t="s">
        <v>282</v>
      </c>
      <c r="C20" s="36"/>
      <c r="D20" s="69">
        <f>SUM(C68:H68)</f>
        <v>0</v>
      </c>
      <c r="E20" s="69">
        <f>C20-F20</f>
        <v>0</v>
      </c>
      <c r="F20" s="69">
        <f>SUM(G20:S20)</f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.75">
      <c r="A21" s="220"/>
      <c r="B21" s="113" t="s">
        <v>283</v>
      </c>
      <c r="C21" s="36"/>
      <c r="D21" s="69">
        <f>SUM(C69:H69)</f>
        <v>0</v>
      </c>
      <c r="E21" s="69">
        <f>C21-F21</f>
        <v>0</v>
      </c>
      <c r="F21" s="69">
        <f>SUM(G21:S21)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3:19" ht="12.75">
      <c r="C22" s="9">
        <f>SUM(C19:C21)</f>
        <v>0</v>
      </c>
      <c r="D22" s="9">
        <f>SUM(D19:D21)</f>
        <v>0</v>
      </c>
      <c r="E22" s="9">
        <f>SUM(E19:E21)</f>
        <v>0</v>
      </c>
      <c r="F22" s="9">
        <f>SUM(F19:F21)</f>
        <v>0</v>
      </c>
      <c r="G22" s="9">
        <f aca="true" t="shared" si="2" ref="G22:S22">SUM(G19:G21)</f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0</v>
      </c>
      <c r="S22" s="9">
        <f t="shared" si="2"/>
        <v>0</v>
      </c>
    </row>
    <row r="25" spans="2:19" ht="38.25">
      <c r="B25" s="176" t="s">
        <v>318</v>
      </c>
      <c r="G25" s="94" t="s">
        <v>39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3:19" ht="51">
      <c r="C26" s="177"/>
      <c r="D26" s="177"/>
      <c r="E26" s="177"/>
      <c r="F26" s="1" t="s">
        <v>362</v>
      </c>
      <c r="G26" s="177"/>
      <c r="H26" s="22" t="s">
        <v>7</v>
      </c>
      <c r="I26" s="22" t="s">
        <v>8</v>
      </c>
      <c r="J26" s="22" t="s">
        <v>9</v>
      </c>
      <c r="K26" s="22" t="s">
        <v>10</v>
      </c>
      <c r="L26" s="22" t="s">
        <v>11</v>
      </c>
      <c r="M26" s="22" t="s">
        <v>12</v>
      </c>
      <c r="N26" s="22" t="s">
        <v>13</v>
      </c>
      <c r="O26" s="22" t="s">
        <v>14</v>
      </c>
      <c r="P26" s="22" t="s">
        <v>15</v>
      </c>
      <c r="Q26" s="22" t="s">
        <v>16</v>
      </c>
      <c r="R26" s="22" t="s">
        <v>17</v>
      </c>
      <c r="S26" s="22" t="s">
        <v>33</v>
      </c>
    </row>
    <row r="27" spans="1:19" ht="12.75">
      <c r="A27" s="218" t="s">
        <v>314</v>
      </c>
      <c r="B27" s="113" t="s">
        <v>281</v>
      </c>
      <c r="C27" s="178"/>
      <c r="D27" s="178"/>
      <c r="E27" s="178"/>
      <c r="F27" s="69">
        <f>SUM(H27:S27)</f>
        <v>0</v>
      </c>
      <c r="G27" s="178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219"/>
      <c r="B28" s="113" t="s">
        <v>282</v>
      </c>
      <c r="C28" s="178"/>
      <c r="D28" s="178"/>
      <c r="E28" s="178"/>
      <c r="F28" s="69">
        <f>SUM(H28:S28)</f>
        <v>0</v>
      </c>
      <c r="G28" s="178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220"/>
      <c r="B29" s="113" t="s">
        <v>283</v>
      </c>
      <c r="C29" s="178"/>
      <c r="D29" s="178"/>
      <c r="E29" s="178"/>
      <c r="F29" s="69">
        <f>SUM(H29:S29)</f>
        <v>0</v>
      </c>
      <c r="G29" s="178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2.75">
      <c r="C30" s="179"/>
      <c r="D30" s="179"/>
      <c r="E30" s="179"/>
      <c r="F30" s="9">
        <f>SUM(F27:F29)</f>
        <v>0</v>
      </c>
      <c r="G30" s="179"/>
      <c r="H30" s="9">
        <f aca="true" t="shared" si="3" ref="H30:S30">SUM(H27:H29)</f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</row>
    <row r="31" spans="3:19" s="6" customFormat="1" ht="12.7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3:19" s="6" customFormat="1" ht="12.7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 ht="25.5">
      <c r="B33" s="176" t="s">
        <v>319</v>
      </c>
      <c r="G33" s="250" t="s">
        <v>380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3:19" ht="140.25">
      <c r="C34" s="1" t="s">
        <v>351</v>
      </c>
      <c r="D34" s="3" t="s">
        <v>354</v>
      </c>
      <c r="E34" s="1" t="s">
        <v>352</v>
      </c>
      <c r="F34" s="16" t="s">
        <v>353</v>
      </c>
      <c r="G34" s="1" t="s">
        <v>77</v>
      </c>
      <c r="H34" s="22" t="s">
        <v>7</v>
      </c>
      <c r="I34" s="22" t="s">
        <v>8</v>
      </c>
      <c r="J34" s="22" t="s">
        <v>9</v>
      </c>
      <c r="K34" s="22" t="s">
        <v>10</v>
      </c>
      <c r="L34" s="22" t="s">
        <v>11</v>
      </c>
      <c r="M34" s="22" t="s">
        <v>12</v>
      </c>
      <c r="N34" s="22" t="s">
        <v>13</v>
      </c>
      <c r="O34" s="22" t="s">
        <v>14</v>
      </c>
      <c r="P34" s="22" t="s">
        <v>15</v>
      </c>
      <c r="Q34" s="22" t="s">
        <v>16</v>
      </c>
      <c r="R34" s="22" t="s">
        <v>17</v>
      </c>
      <c r="S34" s="22" t="s">
        <v>33</v>
      </c>
    </row>
    <row r="35" spans="1:19" ht="12.75">
      <c r="A35" s="5" t="s">
        <v>308</v>
      </c>
      <c r="B35" s="5" t="s">
        <v>281</v>
      </c>
      <c r="C35" s="36"/>
      <c r="D35" s="69">
        <f>SUM(C70:H70)</f>
        <v>0</v>
      </c>
      <c r="E35" s="69">
        <f>C35-F35</f>
        <v>0</v>
      </c>
      <c r="F35" s="69">
        <f>SUM(G35:S35)</f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.75">
      <c r="A36" s="5" t="s">
        <v>309</v>
      </c>
      <c r="B36" s="5" t="s">
        <v>282</v>
      </c>
      <c r="C36" s="36"/>
      <c r="D36" s="69">
        <f>SUM(C71:H71)</f>
        <v>0</v>
      </c>
      <c r="E36" s="69">
        <f>C36-F36</f>
        <v>0</v>
      </c>
      <c r="F36" s="69">
        <f>SUM(G36:S36)</f>
        <v>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>
      <c r="A37" s="5" t="s">
        <v>310</v>
      </c>
      <c r="B37" s="5" t="s">
        <v>283</v>
      </c>
      <c r="C37" s="36"/>
      <c r="D37" s="69">
        <f>SUM(C72:H72)</f>
        <v>0</v>
      </c>
      <c r="E37" s="69">
        <f>C37-F37</f>
        <v>0</v>
      </c>
      <c r="F37" s="69">
        <f>SUM(G37:S37)</f>
        <v>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2.75">
      <c r="C38" s="9">
        <f>SUM(C35:C37)</f>
        <v>0</v>
      </c>
      <c r="D38" s="9">
        <f>SUM(D35:D37)</f>
        <v>0</v>
      </c>
      <c r="E38" s="9">
        <f>SUM(E35:E37)</f>
        <v>0</v>
      </c>
      <c r="F38" s="9">
        <f>SUM(F35:F37)</f>
        <v>0</v>
      </c>
      <c r="G38" s="9">
        <f aca="true" t="shared" si="4" ref="G38:S38">SUM(G35:G37)</f>
        <v>0</v>
      </c>
      <c r="H38" s="9">
        <f t="shared" si="4"/>
        <v>0</v>
      </c>
      <c r="I38" s="9">
        <f t="shared" si="4"/>
        <v>0</v>
      </c>
      <c r="J38" s="9">
        <f t="shared" si="4"/>
        <v>0</v>
      </c>
      <c r="K38" s="9">
        <f t="shared" si="4"/>
        <v>0</v>
      </c>
      <c r="L38" s="9">
        <f t="shared" si="4"/>
        <v>0</v>
      </c>
      <c r="M38" s="9">
        <f t="shared" si="4"/>
        <v>0</v>
      </c>
      <c r="N38" s="9">
        <f t="shared" si="4"/>
        <v>0</v>
      </c>
      <c r="O38" s="9">
        <f t="shared" si="4"/>
        <v>0</v>
      </c>
      <c r="P38" s="9">
        <f t="shared" si="4"/>
        <v>0</v>
      </c>
      <c r="Q38" s="9">
        <f t="shared" si="4"/>
        <v>0</v>
      </c>
      <c r="R38" s="9">
        <f t="shared" si="4"/>
        <v>0</v>
      </c>
      <c r="S38" s="9">
        <f t="shared" si="4"/>
        <v>0</v>
      </c>
    </row>
    <row r="40" spans="2:19" ht="25.5">
      <c r="B40" s="176" t="s">
        <v>320</v>
      </c>
      <c r="G40" s="94" t="s">
        <v>39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3:19" ht="51">
      <c r="C41" s="177"/>
      <c r="D41" s="177"/>
      <c r="E41" s="177"/>
      <c r="F41" s="1" t="s">
        <v>361</v>
      </c>
      <c r="G41" s="177"/>
      <c r="H41" s="22" t="s">
        <v>7</v>
      </c>
      <c r="I41" s="22" t="s">
        <v>8</v>
      </c>
      <c r="J41" s="22" t="s">
        <v>9</v>
      </c>
      <c r="K41" s="22" t="s">
        <v>10</v>
      </c>
      <c r="L41" s="22" t="s">
        <v>11</v>
      </c>
      <c r="M41" s="22" t="s">
        <v>12</v>
      </c>
      <c r="N41" s="22" t="s">
        <v>13</v>
      </c>
      <c r="O41" s="22" t="s">
        <v>14</v>
      </c>
      <c r="P41" s="22" t="s">
        <v>15</v>
      </c>
      <c r="Q41" s="22" t="s">
        <v>16</v>
      </c>
      <c r="R41" s="22" t="s">
        <v>17</v>
      </c>
      <c r="S41" s="22" t="s">
        <v>33</v>
      </c>
    </row>
    <row r="42" spans="1:19" ht="12.75">
      <c r="A42" s="5" t="s">
        <v>308</v>
      </c>
      <c r="B42" s="5" t="s">
        <v>281</v>
      </c>
      <c r="C42" s="178"/>
      <c r="D42" s="178"/>
      <c r="E42" s="178"/>
      <c r="F42" s="69">
        <f>SUM(H42:S42)</f>
        <v>0</v>
      </c>
      <c r="G42" s="17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>
      <c r="A43" s="5" t="s">
        <v>309</v>
      </c>
      <c r="B43" s="5" t="s">
        <v>282</v>
      </c>
      <c r="C43" s="178"/>
      <c r="D43" s="178"/>
      <c r="E43" s="178"/>
      <c r="F43" s="69">
        <f>SUM(H43:S43)</f>
        <v>0</v>
      </c>
      <c r="G43" s="17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>
      <c r="A44" s="5" t="s">
        <v>310</v>
      </c>
      <c r="B44" s="5" t="s">
        <v>283</v>
      </c>
      <c r="C44" s="178"/>
      <c r="D44" s="178"/>
      <c r="E44" s="178"/>
      <c r="F44" s="69">
        <f>SUM(H44:S44)</f>
        <v>0</v>
      </c>
      <c r="G44" s="178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3:19" ht="12.75">
      <c r="C45" s="179"/>
      <c r="D45" s="179"/>
      <c r="E45" s="179"/>
      <c r="F45" s="9">
        <f>SUM(F42:F44)</f>
        <v>0</v>
      </c>
      <c r="G45" s="179"/>
      <c r="H45" s="9">
        <f aca="true" t="shared" si="5" ref="H45:S45">SUM(H42:H44)</f>
        <v>0</v>
      </c>
      <c r="I45" s="9">
        <f t="shared" si="5"/>
        <v>0</v>
      </c>
      <c r="J45" s="9">
        <f t="shared" si="5"/>
        <v>0</v>
      </c>
      <c r="K45" s="9">
        <f t="shared" si="5"/>
        <v>0</v>
      </c>
      <c r="L45" s="9">
        <f t="shared" si="5"/>
        <v>0</v>
      </c>
      <c r="M45" s="9">
        <f t="shared" si="5"/>
        <v>0</v>
      </c>
      <c r="N45" s="9">
        <f t="shared" si="5"/>
        <v>0</v>
      </c>
      <c r="O45" s="9">
        <f t="shared" si="5"/>
        <v>0</v>
      </c>
      <c r="P45" s="9">
        <f t="shared" si="5"/>
        <v>0</v>
      </c>
      <c r="Q45" s="9">
        <f t="shared" si="5"/>
        <v>0</v>
      </c>
      <c r="R45" s="9">
        <f t="shared" si="5"/>
        <v>0</v>
      </c>
      <c r="S45" s="9">
        <f t="shared" si="5"/>
        <v>0</v>
      </c>
    </row>
    <row r="47" spans="2:19" ht="25.5">
      <c r="B47" s="176" t="s">
        <v>321</v>
      </c>
      <c r="G47" s="250" t="s">
        <v>381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3:19" ht="140.25">
      <c r="C48" s="1" t="s">
        <v>356</v>
      </c>
      <c r="D48" s="3" t="s">
        <v>355</v>
      </c>
      <c r="E48" s="1" t="s">
        <v>357</v>
      </c>
      <c r="F48" s="16" t="s">
        <v>358</v>
      </c>
      <c r="G48" s="1" t="s">
        <v>77</v>
      </c>
      <c r="H48" s="22" t="s">
        <v>7</v>
      </c>
      <c r="I48" s="22" t="s">
        <v>8</v>
      </c>
      <c r="J48" s="22" t="s">
        <v>9</v>
      </c>
      <c r="K48" s="22" t="s">
        <v>10</v>
      </c>
      <c r="L48" s="22" t="s">
        <v>11</v>
      </c>
      <c r="M48" s="22" t="s">
        <v>12</v>
      </c>
      <c r="N48" s="22" t="s">
        <v>13</v>
      </c>
      <c r="O48" s="22" t="s">
        <v>14</v>
      </c>
      <c r="P48" s="22" t="s">
        <v>15</v>
      </c>
      <c r="Q48" s="22" t="s">
        <v>16</v>
      </c>
      <c r="R48" s="22" t="s">
        <v>17</v>
      </c>
      <c r="S48" s="22" t="s">
        <v>33</v>
      </c>
    </row>
    <row r="49" spans="1:19" ht="12.75">
      <c r="A49" s="5" t="s">
        <v>313</v>
      </c>
      <c r="B49" s="5" t="s">
        <v>281</v>
      </c>
      <c r="C49" s="36"/>
      <c r="D49" s="69">
        <f>SUM(C73:H73)</f>
        <v>0</v>
      </c>
      <c r="E49" s="69">
        <f>C49-F49</f>
        <v>0</v>
      </c>
      <c r="F49" s="69">
        <f>SUM(G49:S49)</f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.75">
      <c r="A50" s="5" t="s">
        <v>312</v>
      </c>
      <c r="B50" s="5" t="s">
        <v>282</v>
      </c>
      <c r="C50" s="36"/>
      <c r="D50" s="69">
        <f>SUM(C74:H74)</f>
        <v>0</v>
      </c>
      <c r="E50" s="69">
        <f>C50-F50</f>
        <v>0</v>
      </c>
      <c r="F50" s="69">
        <f>SUM(G50:S50)</f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.75">
      <c r="A51" s="5" t="s">
        <v>311</v>
      </c>
      <c r="B51" s="5" t="s">
        <v>283</v>
      </c>
      <c r="C51" s="36"/>
      <c r="D51" s="69">
        <f>SUM(C75:H75)</f>
        <v>0</v>
      </c>
      <c r="E51" s="69">
        <f>C51-F51</f>
        <v>0</v>
      </c>
      <c r="F51" s="69">
        <f>SUM(G51:S51)</f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3:19" ht="12.75">
      <c r="C52" s="9">
        <f>SUM(C49:C51)</f>
        <v>0</v>
      </c>
      <c r="D52" s="9">
        <f>SUM(D49:D51)</f>
        <v>0</v>
      </c>
      <c r="E52" s="9">
        <f>SUM(E49:E51)</f>
        <v>0</v>
      </c>
      <c r="F52" s="9">
        <f>SUM(F49:F51)</f>
        <v>0</v>
      </c>
      <c r="G52" s="9">
        <f aca="true" t="shared" si="6" ref="G52:S52">SUM(G49:G51)</f>
        <v>0</v>
      </c>
      <c r="H52" s="9">
        <f t="shared" si="6"/>
        <v>0</v>
      </c>
      <c r="I52" s="9">
        <f t="shared" si="6"/>
        <v>0</v>
      </c>
      <c r="J52" s="9">
        <f t="shared" si="6"/>
        <v>0</v>
      </c>
      <c r="K52" s="9">
        <f t="shared" si="6"/>
        <v>0</v>
      </c>
      <c r="L52" s="9">
        <f t="shared" si="6"/>
        <v>0</v>
      </c>
      <c r="M52" s="9">
        <f t="shared" si="6"/>
        <v>0</v>
      </c>
      <c r="N52" s="9">
        <f t="shared" si="6"/>
        <v>0</v>
      </c>
      <c r="O52" s="9">
        <f t="shared" si="6"/>
        <v>0</v>
      </c>
      <c r="P52" s="9">
        <f t="shared" si="6"/>
        <v>0</v>
      </c>
      <c r="Q52" s="9">
        <f t="shared" si="6"/>
        <v>0</v>
      </c>
      <c r="R52" s="9">
        <f t="shared" si="6"/>
        <v>0</v>
      </c>
      <c r="S52" s="9">
        <f t="shared" si="6"/>
        <v>0</v>
      </c>
    </row>
    <row r="53" ht="12.75">
      <c r="G53" s="94"/>
    </row>
    <row r="54" spans="2:19" ht="25.5">
      <c r="B54" s="176" t="s">
        <v>322</v>
      </c>
      <c r="G54" s="94" t="s">
        <v>39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3:19" ht="51">
      <c r="C55" s="177"/>
      <c r="D55" s="177"/>
      <c r="E55" s="177"/>
      <c r="F55" s="1" t="s">
        <v>360</v>
      </c>
      <c r="G55" s="177"/>
      <c r="H55" s="22" t="s">
        <v>7</v>
      </c>
      <c r="I55" s="22" t="s">
        <v>8</v>
      </c>
      <c r="J55" s="22" t="s">
        <v>9</v>
      </c>
      <c r="K55" s="22" t="s">
        <v>10</v>
      </c>
      <c r="L55" s="22" t="s">
        <v>11</v>
      </c>
      <c r="M55" s="22" t="s">
        <v>12</v>
      </c>
      <c r="N55" s="22" t="s">
        <v>13</v>
      </c>
      <c r="O55" s="22" t="s">
        <v>14</v>
      </c>
      <c r="P55" s="22" t="s">
        <v>15</v>
      </c>
      <c r="Q55" s="22" t="s">
        <v>16</v>
      </c>
      <c r="R55" s="22" t="s">
        <v>17</v>
      </c>
      <c r="S55" s="22" t="s">
        <v>33</v>
      </c>
    </row>
    <row r="56" spans="1:19" ht="12.75">
      <c r="A56" s="5" t="s">
        <v>313</v>
      </c>
      <c r="B56" s="5" t="s">
        <v>281</v>
      </c>
      <c r="C56" s="178"/>
      <c r="D56" s="178"/>
      <c r="E56" s="178"/>
      <c r="F56" s="69">
        <f>SUM(H56:S56)</f>
        <v>0</v>
      </c>
      <c r="G56" s="178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.75">
      <c r="A57" s="5" t="s">
        <v>312</v>
      </c>
      <c r="B57" s="5" t="s">
        <v>282</v>
      </c>
      <c r="C57" s="178"/>
      <c r="D57" s="178"/>
      <c r="E57" s="178"/>
      <c r="F57" s="69">
        <f>SUM(H57:S57)</f>
        <v>0</v>
      </c>
      <c r="G57" s="178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.75">
      <c r="A58" s="5" t="s">
        <v>311</v>
      </c>
      <c r="B58" s="5" t="s">
        <v>283</v>
      </c>
      <c r="C58" s="178"/>
      <c r="D58" s="178"/>
      <c r="E58" s="178"/>
      <c r="F58" s="69">
        <f>SUM(H58:S58)</f>
        <v>0</v>
      </c>
      <c r="G58" s="178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3:19" ht="12.75">
      <c r="C59" s="179"/>
      <c r="D59" s="179"/>
      <c r="E59" s="179"/>
      <c r="F59" s="9">
        <f>SUM(F56:F58)</f>
        <v>0</v>
      </c>
      <c r="G59" s="179"/>
      <c r="H59" s="9">
        <f aca="true" t="shared" si="7" ref="H59:S59">SUM(H56:H58)</f>
        <v>0</v>
      </c>
      <c r="I59" s="9">
        <f t="shared" si="7"/>
        <v>0</v>
      </c>
      <c r="J59" s="9">
        <f t="shared" si="7"/>
        <v>0</v>
      </c>
      <c r="K59" s="9">
        <f t="shared" si="7"/>
        <v>0</v>
      </c>
      <c r="L59" s="9">
        <f t="shared" si="7"/>
        <v>0</v>
      </c>
      <c r="M59" s="9">
        <f t="shared" si="7"/>
        <v>0</v>
      </c>
      <c r="N59" s="9">
        <f t="shared" si="7"/>
        <v>0</v>
      </c>
      <c r="O59" s="9">
        <f t="shared" si="7"/>
        <v>0</v>
      </c>
      <c r="P59" s="9">
        <f t="shared" si="7"/>
        <v>0</v>
      </c>
      <c r="Q59" s="9">
        <f t="shared" si="7"/>
        <v>0</v>
      </c>
      <c r="R59" s="9">
        <f t="shared" si="7"/>
        <v>0</v>
      </c>
      <c r="S59" s="9">
        <f t="shared" si="7"/>
        <v>0</v>
      </c>
    </row>
    <row r="62" spans="1:8" ht="12.75">
      <c r="A62" s="1"/>
      <c r="B62" s="86"/>
      <c r="C62" s="157" t="s">
        <v>295</v>
      </c>
      <c r="D62" s="158"/>
      <c r="E62" s="158"/>
      <c r="F62" s="158"/>
      <c r="G62" s="158"/>
      <c r="H62" s="158"/>
    </row>
    <row r="63" spans="1:8" ht="12.75">
      <c r="A63" s="221"/>
      <c r="B63" s="40"/>
      <c r="C63" s="5" t="s">
        <v>130</v>
      </c>
      <c r="D63" s="5" t="s">
        <v>134</v>
      </c>
      <c r="E63" s="5" t="s">
        <v>291</v>
      </c>
      <c r="F63" s="5" t="s">
        <v>292</v>
      </c>
      <c r="G63" s="5" t="s">
        <v>293</v>
      </c>
      <c r="H63" s="5" t="s">
        <v>294</v>
      </c>
    </row>
    <row r="64" spans="1:8" ht="12.75">
      <c r="A64" s="5" t="s">
        <v>296</v>
      </c>
      <c r="B64" s="5" t="s">
        <v>323</v>
      </c>
      <c r="C64" s="33"/>
      <c r="D64" s="33"/>
      <c r="E64" s="33"/>
      <c r="F64" s="33"/>
      <c r="G64" s="33"/>
      <c r="H64" s="12"/>
    </row>
    <row r="65" spans="1:8" ht="12.75">
      <c r="A65" s="5" t="s">
        <v>297</v>
      </c>
      <c r="B65" s="5" t="s">
        <v>324</v>
      </c>
      <c r="C65" s="33"/>
      <c r="D65" s="33"/>
      <c r="E65" s="33"/>
      <c r="F65" s="33"/>
      <c r="G65" s="33"/>
      <c r="H65" s="12"/>
    </row>
    <row r="66" spans="1:8" ht="12.75">
      <c r="A66" s="5" t="s">
        <v>298</v>
      </c>
      <c r="B66" s="5" t="s">
        <v>325</v>
      </c>
      <c r="C66" s="33"/>
      <c r="D66" s="33"/>
      <c r="E66" s="33"/>
      <c r="F66" s="33"/>
      <c r="G66" s="33"/>
      <c r="H66" s="12"/>
    </row>
    <row r="67" spans="1:8" ht="12.75">
      <c r="A67" s="222" t="s">
        <v>314</v>
      </c>
      <c r="B67" s="5" t="s">
        <v>299</v>
      </c>
      <c r="C67" s="33"/>
      <c r="D67" s="33"/>
      <c r="E67" s="33"/>
      <c r="F67" s="33"/>
      <c r="G67" s="33"/>
      <c r="H67" s="12"/>
    </row>
    <row r="68" spans="1:8" ht="12.75">
      <c r="A68" s="117"/>
      <c r="B68" s="5" t="s">
        <v>300</v>
      </c>
      <c r="C68" s="33"/>
      <c r="D68" s="33"/>
      <c r="E68" s="33"/>
      <c r="F68" s="33"/>
      <c r="G68" s="33"/>
      <c r="H68" s="12"/>
    </row>
    <row r="69" spans="1:8" ht="12.75">
      <c r="A69" s="116"/>
      <c r="B69" s="5" t="s">
        <v>301</v>
      </c>
      <c r="C69" s="33"/>
      <c r="D69" s="33"/>
      <c r="E69" s="33"/>
      <c r="F69" s="33"/>
      <c r="G69" s="33"/>
      <c r="H69" s="12"/>
    </row>
    <row r="70" spans="1:8" ht="12.75">
      <c r="A70" s="5" t="s">
        <v>308</v>
      </c>
      <c r="B70" s="5" t="s">
        <v>302</v>
      </c>
      <c r="C70" s="33"/>
      <c r="D70" s="33"/>
      <c r="E70" s="33"/>
      <c r="F70" s="33"/>
      <c r="G70" s="33"/>
      <c r="H70" s="12"/>
    </row>
    <row r="71" spans="1:8" ht="12.75">
      <c r="A71" s="5" t="s">
        <v>309</v>
      </c>
      <c r="B71" s="5" t="s">
        <v>303</v>
      </c>
      <c r="C71" s="33"/>
      <c r="D71" s="33"/>
      <c r="E71" s="33"/>
      <c r="F71" s="33"/>
      <c r="G71" s="33"/>
      <c r="H71" s="12"/>
    </row>
    <row r="72" spans="1:8" ht="12.75">
      <c r="A72" s="5" t="s">
        <v>310</v>
      </c>
      <c r="B72" s="5" t="s">
        <v>304</v>
      </c>
      <c r="C72" s="33"/>
      <c r="D72" s="33"/>
      <c r="E72" s="33"/>
      <c r="F72" s="33"/>
      <c r="G72" s="33"/>
      <c r="H72" s="12"/>
    </row>
    <row r="73" spans="1:8" ht="12.75">
      <c r="A73" s="5" t="s">
        <v>313</v>
      </c>
      <c r="B73" s="5" t="s">
        <v>305</v>
      </c>
      <c r="C73" s="33"/>
      <c r="D73" s="33"/>
      <c r="E73" s="33"/>
      <c r="F73" s="33"/>
      <c r="G73" s="33"/>
      <c r="H73" s="12"/>
    </row>
    <row r="74" spans="1:8" ht="12.75">
      <c r="A74" s="5" t="s">
        <v>312</v>
      </c>
      <c r="B74" s="5" t="s">
        <v>306</v>
      </c>
      <c r="C74" s="33"/>
      <c r="D74" s="33"/>
      <c r="E74" s="33"/>
      <c r="F74" s="33"/>
      <c r="G74" s="33"/>
      <c r="H74" s="12"/>
    </row>
    <row r="75" spans="1:8" ht="12.75">
      <c r="A75" s="5" t="s">
        <v>311</v>
      </c>
      <c r="B75" s="5" t="s">
        <v>307</v>
      </c>
      <c r="C75" s="33"/>
      <c r="D75" s="33"/>
      <c r="E75" s="33"/>
      <c r="F75" s="33"/>
      <c r="G75" s="33"/>
      <c r="H75" s="12"/>
    </row>
    <row r="76" spans="1:8" ht="12.75">
      <c r="A76" s="112"/>
      <c r="B76" s="5"/>
      <c r="C76" s="9">
        <f aca="true" t="shared" si="8" ref="C76:H76">SUM(C64:C75)</f>
        <v>0</v>
      </c>
      <c r="D76" s="9">
        <f t="shared" si="8"/>
        <v>0</v>
      </c>
      <c r="E76" s="9">
        <f t="shared" si="8"/>
        <v>0</v>
      </c>
      <c r="F76" s="9">
        <f t="shared" si="8"/>
        <v>0</v>
      </c>
      <c r="G76" s="9">
        <f t="shared" si="8"/>
        <v>0</v>
      </c>
      <c r="H76" s="9">
        <f t="shared" si="8"/>
        <v>0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0" sqref="B10"/>
    </sheetView>
  </sheetViews>
  <sheetFormatPr defaultColWidth="0" defaultRowHeight="12.75" zeroHeight="1"/>
  <cols>
    <col min="1" max="1" width="69.875" style="0" customWidth="1"/>
    <col min="2" max="2" width="10.875" style="0" customWidth="1"/>
    <col min="3" max="3" width="9.25390625" style="0" customWidth="1"/>
    <col min="4" max="4" width="13.375" style="0" bestFit="1" customWidth="1"/>
    <col min="5" max="5" width="10.875" style="0" bestFit="1" customWidth="1"/>
    <col min="6" max="6" width="9.00390625" style="0" customWidth="1"/>
    <col min="7" max="7" width="15.00390625" style="0" customWidth="1"/>
    <col min="8" max="8" width="9.00390625" style="0" customWidth="1"/>
    <col min="9" max="16384" width="0" style="0" hidden="1" customWidth="1"/>
  </cols>
  <sheetData>
    <row r="1" spans="1:8" ht="13.5" thickBot="1">
      <c r="A1" s="79"/>
      <c r="B1" s="79"/>
      <c r="C1" s="79"/>
      <c r="D1" s="79" t="s">
        <v>111</v>
      </c>
      <c r="E1" s="79" t="s">
        <v>49</v>
      </c>
      <c r="F1" s="79" t="s">
        <v>79</v>
      </c>
      <c r="G1" s="79" t="s">
        <v>278</v>
      </c>
      <c r="H1" s="79"/>
    </row>
    <row r="2" spans="1:8" ht="20.25" thickBot="1">
      <c r="A2" s="92" t="s">
        <v>57</v>
      </c>
      <c r="B2" s="102">
        <f>SUM('1. Budget Estimates'!E6,'2-3. Quotation provision'!E12,'13. DG quotation'!C5,'13. DG quotation'!C13)</f>
        <v>0</v>
      </c>
      <c r="C2" s="102">
        <f>B2-SUM('1. Budget Estimates'!H6,'2-3. Quotation provision'!H12,'13. DG quotation'!F5,'13. DG quotation'!F13)</f>
        <v>0</v>
      </c>
      <c r="D2" s="75" t="str">
        <f>_xlfn.IFERROR((C2/B2),"-")</f>
        <v>-</v>
      </c>
      <c r="E2" s="78" t="str">
        <f>_xlfn.IFERROR(1-D2,"-")</f>
        <v>-</v>
      </c>
      <c r="F2" s="76">
        <f>IF(SUM(D2:D2)=0%,"",IF(E2&gt;10%,"FAIL",""))</f>
      </c>
      <c r="G2" s="77">
        <f>SUM('1. Budget Estimates'!F6,'2-3. Quotation provision'!F12,'13. DG quotation'!D5,'13. DG quotation'!D13)</f>
        <v>0</v>
      </c>
      <c r="H2" s="79"/>
    </row>
    <row r="3" spans="1:8" ht="20.25" thickBot="1">
      <c r="A3" s="92" t="s">
        <v>59</v>
      </c>
      <c r="B3" s="102">
        <f>SUM('4. Post-acceptance contact'!F12:H12)+SUM('5. Work commencement'!F12:H12)+SUM('6. Work completion'!F12:H12)+SUM('7. Energisation'!F12:H12)+SUM('14. DG metered'!D6:F6)+SUM('14. DG metered'!D22:F22)+SUM('14. DG metered'!D38:F38)+SUM('14. DG metered'!D52:F52)</f>
        <v>0</v>
      </c>
      <c r="C3" s="102">
        <f>B3-SUM('4. Post-acceptance contact'!H12,'5. Work commencement'!H12,'6. Work completion'!H12,'7. Energisation'!H12,'14. DG metered'!F6,'14. DG metered'!F22,'14. DG metered'!F38,'14. DG metered'!F52)</f>
        <v>0</v>
      </c>
      <c r="D3" s="75" t="str">
        <f>_xlfn.IFERROR((C3/B3),"-")</f>
        <v>-</v>
      </c>
      <c r="E3" s="78" t="str">
        <f>_xlfn.IFERROR(1-D3,"-")</f>
        <v>-</v>
      </c>
      <c r="F3" s="76">
        <f>IF(SUM(D3:D3)=0%,"",IF(E3&gt;10%,"FAIL",""))</f>
      </c>
      <c r="G3" s="77">
        <f>SUM('4. Post-acceptance contact'!F12,'5. Work commencement'!F12,'6. Work completion'!F12,'7. Energisation'!F12,'14. DG metered'!D6,'14. DG metered'!D22,'14. DG metered'!D38,'14. DG metered'!D52)</f>
        <v>0</v>
      </c>
      <c r="H3" s="79"/>
    </row>
    <row r="4" spans="1:8" ht="20.25" thickBot="1">
      <c r="A4" s="92" t="s">
        <v>58</v>
      </c>
      <c r="B4" s="102">
        <f>SUM('8. UMC Fault repair'!E9:G9)+SUM('9-10. UMC New works'!E7:G7)</f>
        <v>0</v>
      </c>
      <c r="C4" s="102">
        <f>B4-SUM('8. UMC Fault repair'!G9,'9-10. UMC New works'!G7)</f>
        <v>0</v>
      </c>
      <c r="D4" s="75" t="str">
        <f>_xlfn.IFERROR((C4/B4),"-")</f>
        <v>-</v>
      </c>
      <c r="E4" s="78" t="str">
        <f>_xlfn.IFERROR(1-D4,"-")</f>
        <v>-</v>
      </c>
      <c r="F4" s="76">
        <f>IF(SUM(D4:D4)=0%,"",IF(E4&gt;10%,"FAIL",""))</f>
      </c>
      <c r="G4" s="77">
        <f>SUM('8. UMC Fault repair'!E9,'9-10. UMC New works'!E7)</f>
        <v>0</v>
      </c>
      <c r="H4" s="79"/>
    </row>
    <row r="5" spans="1:8" ht="13.5" thickBot="1">
      <c r="A5" s="93"/>
      <c r="B5" s="93"/>
      <c r="C5" s="93"/>
      <c r="D5" s="79"/>
      <c r="E5" s="79"/>
      <c r="F5" s="79"/>
      <c r="G5" s="104">
        <f>SUM(G2:G4)</f>
        <v>0</v>
      </c>
      <c r="H5" s="79"/>
    </row>
    <row r="6" spans="1:8" ht="13.5" thickBot="1">
      <c r="A6" s="93"/>
      <c r="B6" s="93"/>
      <c r="C6" s="93"/>
      <c r="D6" s="79"/>
      <c r="E6" s="79"/>
      <c r="F6" s="79"/>
      <c r="G6" s="79"/>
      <c r="H6" s="79"/>
    </row>
    <row r="7" spans="1:8" ht="13.5" thickBot="1">
      <c r="A7" s="92" t="s">
        <v>80</v>
      </c>
      <c r="B7" s="103">
        <f>SUM(B2:B4)</f>
        <v>0</v>
      </c>
      <c r="C7" s="103">
        <f>SUM(C2:C4)</f>
        <v>0</v>
      </c>
      <c r="D7" s="7" t="str">
        <f>IF(F2="FAIL","FAILURE",IF(F3="FAIL","FAILURE",IF(F4="FAIL","FAILURE","PASS")))</f>
        <v>PASS</v>
      </c>
      <c r="E7" s="79"/>
      <c r="F7" s="79"/>
      <c r="G7" s="79"/>
      <c r="H7" s="79"/>
    </row>
    <row r="8" spans="1:8" ht="13.5" thickBot="1">
      <c r="A8" s="93"/>
      <c r="B8" s="93"/>
      <c r="C8" s="93"/>
      <c r="D8" s="79"/>
      <c r="E8" s="79"/>
      <c r="F8" s="79"/>
      <c r="G8" s="79"/>
      <c r="H8" s="79"/>
    </row>
    <row r="9" spans="1:8" ht="13.5" thickBot="1">
      <c r="A9" s="173" t="s">
        <v>279</v>
      </c>
      <c r="B9" s="174">
        <f>SUM('1. Budget Estimates'!I6,'2-3. Quotation provision'!H25,'4. Post-acceptance contact'!H25,'5. Work commencement'!H25,'6. Work completion'!H25,'7. Energisation'!H25,'8. UMC Fault repair'!G18,'9-10. UMC New works'!G15,'11. Quotation Accuracy scheme'!J7,'12. Failure to make payment'!G3,'13. DG quotation'!G5,'13. DG quotation'!F20,'14. DG metered'!F14,'14. DG metered'!F30,'14. DG metered'!F45,'14. DG metered'!F59)</f>
        <v>0</v>
      </c>
      <c r="C9" s="93"/>
      <c r="D9" s="79"/>
      <c r="E9" s="79"/>
      <c r="F9" s="79"/>
      <c r="G9" s="79"/>
      <c r="H9" s="79"/>
    </row>
    <row r="10" spans="1:8" ht="13.5" thickBot="1">
      <c r="A10" s="173" t="s">
        <v>280</v>
      </c>
      <c r="B10" s="175">
        <f>SUM('2-3. Quotation provision'!I12,'4. Post-acceptance contact'!I12,'5. Work commencement'!I12,'6. Work completion'!I12,'7. Energisation'!I12,'8. UMC Fault repair'!H9,'9-10. UMC New works'!H7,'13. DG quotation'!G13,'14. DG metered'!G6,'14. DG metered'!G22,'14. DG metered'!G38,'14. DG metered'!G52)</f>
        <v>0</v>
      </c>
      <c r="C10" s="93"/>
      <c r="D10" s="79"/>
      <c r="E10" s="79"/>
      <c r="F10" s="79"/>
      <c r="G10" s="79"/>
      <c r="H10" s="79"/>
    </row>
    <row r="11" ht="12.75" hidden="1"/>
  </sheetData>
  <sheetProtection/>
  <conditionalFormatting sqref="F2:F4">
    <cfRule type="cellIs" priority="2" dxfId="1" operator="equal" stopIfTrue="1">
      <formula>0</formula>
    </cfRule>
  </conditionalFormatting>
  <conditionalFormatting sqref="F2:F4">
    <cfRule type="cellIs" priority="1" dxfId="2" operator="equal" stopIfTrue="1">
      <formula>""""""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6.75390625" style="0" customWidth="1"/>
    <col min="2" max="2" width="15.125" style="0" customWidth="1"/>
    <col min="3" max="3" width="12.875" style="0" customWidth="1"/>
    <col min="4" max="4" width="24.125" style="0" customWidth="1"/>
    <col min="5" max="5" width="12.875" style="0" customWidth="1"/>
    <col min="6" max="6" width="15.375" style="0" customWidth="1"/>
  </cols>
  <sheetData>
    <row r="1" ht="12.75">
      <c r="A1" s="50"/>
    </row>
    <row r="2" ht="13.5" thickBot="1">
      <c r="A2" s="50"/>
    </row>
    <row r="3" spans="1:6" ht="39" thickBot="1">
      <c r="A3" s="105" t="s">
        <v>112</v>
      </c>
      <c r="B3" s="106" t="s">
        <v>113</v>
      </c>
      <c r="C3" s="106" t="s">
        <v>114</v>
      </c>
      <c r="D3" s="107" t="s">
        <v>115</v>
      </c>
      <c r="E3" s="106" t="s">
        <v>116</v>
      </c>
      <c r="F3" s="106" t="s">
        <v>239</v>
      </c>
    </row>
    <row r="4" spans="1:6" ht="39" thickBot="1">
      <c r="A4" s="108" t="s">
        <v>117</v>
      </c>
      <c r="B4" s="109" t="s">
        <v>118</v>
      </c>
      <c r="C4" s="109" t="s">
        <v>119</v>
      </c>
      <c r="D4" s="110" t="s">
        <v>120</v>
      </c>
      <c r="E4" s="111" t="s">
        <v>121</v>
      </c>
      <c r="F4" s="111" t="s">
        <v>240</v>
      </c>
    </row>
    <row r="5" spans="1:6" ht="39" thickBot="1">
      <c r="A5" s="108" t="s">
        <v>122</v>
      </c>
      <c r="B5" s="109" t="s">
        <v>123</v>
      </c>
      <c r="C5" s="109" t="s">
        <v>124</v>
      </c>
      <c r="D5" s="110" t="s">
        <v>120</v>
      </c>
      <c r="E5" s="111" t="s">
        <v>125</v>
      </c>
      <c r="F5" s="111" t="s">
        <v>240</v>
      </c>
    </row>
    <row r="6" spans="1:6" ht="90" thickBot="1">
      <c r="A6" s="108" t="s">
        <v>126</v>
      </c>
      <c r="B6" s="109" t="s">
        <v>127</v>
      </c>
      <c r="C6" s="109" t="s">
        <v>128</v>
      </c>
      <c r="D6" s="110" t="s">
        <v>129</v>
      </c>
      <c r="E6" s="111" t="s">
        <v>130</v>
      </c>
      <c r="F6" s="111" t="s">
        <v>241</v>
      </c>
    </row>
    <row r="7" spans="1:6" ht="128.25" thickBot="1">
      <c r="A7" s="108" t="s">
        <v>131</v>
      </c>
      <c r="B7" s="109" t="s">
        <v>132</v>
      </c>
      <c r="C7" s="109" t="s">
        <v>133</v>
      </c>
      <c r="D7" s="110" t="s">
        <v>129</v>
      </c>
      <c r="E7" s="111" t="s">
        <v>134</v>
      </c>
      <c r="F7" s="111" t="s">
        <v>241</v>
      </c>
    </row>
    <row r="8" spans="1:6" ht="90" thickBot="1">
      <c r="A8" s="108" t="s">
        <v>135</v>
      </c>
      <c r="B8" s="109" t="s">
        <v>136</v>
      </c>
      <c r="C8" s="109" t="s">
        <v>137</v>
      </c>
      <c r="D8" s="110" t="s">
        <v>138</v>
      </c>
      <c r="E8" s="111" t="s">
        <v>139</v>
      </c>
      <c r="F8" s="111" t="s">
        <v>241</v>
      </c>
    </row>
    <row r="9" spans="1:6" ht="90" thickBot="1">
      <c r="A9" s="108" t="s">
        <v>140</v>
      </c>
      <c r="B9" s="109" t="s">
        <v>141</v>
      </c>
      <c r="C9" s="109" t="s">
        <v>142</v>
      </c>
      <c r="D9" s="110" t="s">
        <v>143</v>
      </c>
      <c r="E9" s="111" t="s">
        <v>144</v>
      </c>
      <c r="F9" s="111" t="s">
        <v>241</v>
      </c>
    </row>
    <row r="10" spans="1:6" ht="90" thickBot="1">
      <c r="A10" s="108" t="s">
        <v>145</v>
      </c>
      <c r="B10" s="109" t="s">
        <v>146</v>
      </c>
      <c r="C10" s="109" t="s">
        <v>147</v>
      </c>
      <c r="D10" s="110" t="s">
        <v>148</v>
      </c>
      <c r="E10" s="111" t="s">
        <v>149</v>
      </c>
      <c r="F10" s="111" t="s">
        <v>241</v>
      </c>
    </row>
    <row r="11" spans="1:6" ht="77.25" thickBot="1">
      <c r="A11" s="108" t="s">
        <v>150</v>
      </c>
      <c r="B11" s="109" t="s">
        <v>151</v>
      </c>
      <c r="C11" s="109" t="s">
        <v>152</v>
      </c>
      <c r="D11" s="109" t="s">
        <v>153</v>
      </c>
      <c r="E11" s="111" t="s">
        <v>154</v>
      </c>
      <c r="F11" s="111" t="s">
        <v>242</v>
      </c>
    </row>
    <row r="12" spans="1:6" ht="77.25" thickBot="1">
      <c r="A12" s="108" t="s">
        <v>155</v>
      </c>
      <c r="B12" s="109" t="s">
        <v>156</v>
      </c>
      <c r="C12" s="109" t="s">
        <v>152</v>
      </c>
      <c r="D12" s="109" t="s">
        <v>157</v>
      </c>
      <c r="E12" s="111" t="s">
        <v>158</v>
      </c>
      <c r="F12" s="111" t="s">
        <v>242</v>
      </c>
    </row>
    <row r="13" spans="1:6" ht="77.25" thickBot="1">
      <c r="A13" s="108" t="s">
        <v>159</v>
      </c>
      <c r="B13" s="109" t="s">
        <v>160</v>
      </c>
      <c r="C13" s="109" t="s">
        <v>119</v>
      </c>
      <c r="D13" s="109" t="s">
        <v>161</v>
      </c>
      <c r="E13" s="111" t="s">
        <v>162</v>
      </c>
      <c r="F13" s="111" t="s">
        <v>242</v>
      </c>
    </row>
    <row r="14" spans="1:6" ht="77.25" thickBot="1">
      <c r="A14" s="108" t="s">
        <v>163</v>
      </c>
      <c r="B14" s="109" t="s">
        <v>164</v>
      </c>
      <c r="C14" s="109" t="s">
        <v>133</v>
      </c>
      <c r="D14" s="109" t="s">
        <v>165</v>
      </c>
      <c r="E14" s="111" t="s">
        <v>166</v>
      </c>
      <c r="F14" s="111" t="s">
        <v>242</v>
      </c>
    </row>
    <row r="15" spans="1:6" ht="64.5" thickBot="1">
      <c r="A15" s="108">
        <v>5</v>
      </c>
      <c r="B15" s="109" t="s">
        <v>167</v>
      </c>
      <c r="C15" s="109" t="s">
        <v>168</v>
      </c>
      <c r="D15" s="109" t="s">
        <v>169</v>
      </c>
      <c r="E15" s="111" t="s">
        <v>170</v>
      </c>
      <c r="F15" s="111" t="s">
        <v>243</v>
      </c>
    </row>
    <row r="16" spans="1:6" ht="64.5" thickBot="1">
      <c r="A16" s="108" t="s">
        <v>171</v>
      </c>
      <c r="B16" s="109" t="s">
        <v>172</v>
      </c>
      <c r="C16" s="109" t="s">
        <v>168</v>
      </c>
      <c r="D16" s="109" t="s">
        <v>173</v>
      </c>
      <c r="E16" s="111" t="s">
        <v>174</v>
      </c>
      <c r="F16" s="111" t="s">
        <v>244</v>
      </c>
    </row>
    <row r="17" spans="1:6" ht="64.5" thickBot="1">
      <c r="A17" s="108" t="s">
        <v>175</v>
      </c>
      <c r="B17" s="109" t="s">
        <v>176</v>
      </c>
      <c r="C17" s="109" t="s">
        <v>168</v>
      </c>
      <c r="D17" s="109" t="s">
        <v>177</v>
      </c>
      <c r="E17" s="111" t="s">
        <v>178</v>
      </c>
      <c r="F17" s="111" t="s">
        <v>244</v>
      </c>
    </row>
    <row r="18" spans="1:6" ht="64.5" thickBot="1">
      <c r="A18" s="108" t="s">
        <v>179</v>
      </c>
      <c r="B18" s="109" t="s">
        <v>180</v>
      </c>
      <c r="C18" s="109" t="s">
        <v>168</v>
      </c>
      <c r="D18" s="109" t="s">
        <v>181</v>
      </c>
      <c r="E18" s="111" t="s">
        <v>182</v>
      </c>
      <c r="F18" s="111" t="s">
        <v>244</v>
      </c>
    </row>
    <row r="19" spans="1:6" ht="64.5" thickBot="1">
      <c r="A19" s="108" t="s">
        <v>183</v>
      </c>
      <c r="B19" s="109" t="s">
        <v>184</v>
      </c>
      <c r="C19" s="109" t="s">
        <v>168</v>
      </c>
      <c r="D19" s="109" t="s">
        <v>185</v>
      </c>
      <c r="E19" s="111" t="s">
        <v>186</v>
      </c>
      <c r="F19" s="111" t="s">
        <v>244</v>
      </c>
    </row>
    <row r="20" spans="1:6" ht="51.75" thickBot="1">
      <c r="A20" s="108" t="s">
        <v>187</v>
      </c>
      <c r="B20" s="109" t="s">
        <v>188</v>
      </c>
      <c r="C20" s="109" t="s">
        <v>168</v>
      </c>
      <c r="D20" s="109" t="s">
        <v>189</v>
      </c>
      <c r="E20" s="111" t="s">
        <v>190</v>
      </c>
      <c r="F20" s="111" t="s">
        <v>245</v>
      </c>
    </row>
    <row r="21" spans="1:6" ht="51.75" thickBot="1">
      <c r="A21" s="108" t="s">
        <v>191</v>
      </c>
      <c r="B21" s="109" t="s">
        <v>192</v>
      </c>
      <c r="C21" s="109" t="s">
        <v>168</v>
      </c>
      <c r="D21" s="109" t="s">
        <v>193</v>
      </c>
      <c r="E21" s="111" t="s">
        <v>194</v>
      </c>
      <c r="F21" s="111" t="s">
        <v>245</v>
      </c>
    </row>
    <row r="22" spans="1:6" ht="51.75" thickBot="1">
      <c r="A22" s="108" t="s">
        <v>195</v>
      </c>
      <c r="B22" s="109" t="s">
        <v>196</v>
      </c>
      <c r="C22" s="109" t="s">
        <v>168</v>
      </c>
      <c r="D22" s="109" t="s">
        <v>197</v>
      </c>
      <c r="E22" s="111" t="s">
        <v>198</v>
      </c>
      <c r="F22" s="111" t="s">
        <v>245</v>
      </c>
    </row>
    <row r="23" spans="1:6" ht="26.25" thickBot="1">
      <c r="A23" s="108" t="s">
        <v>199</v>
      </c>
      <c r="B23" s="109" t="s">
        <v>200</v>
      </c>
      <c r="C23" s="109" t="s">
        <v>201</v>
      </c>
      <c r="D23" s="109" t="s">
        <v>202</v>
      </c>
      <c r="E23" s="111" t="s">
        <v>203</v>
      </c>
      <c r="F23" s="111" t="s">
        <v>246</v>
      </c>
    </row>
    <row r="24" spans="1:6" ht="77.25" thickBot="1">
      <c r="A24" s="108" t="s">
        <v>204</v>
      </c>
      <c r="B24" s="109" t="s">
        <v>205</v>
      </c>
      <c r="C24" s="109" t="s">
        <v>206</v>
      </c>
      <c r="D24" s="109" t="s">
        <v>207</v>
      </c>
      <c r="E24" s="111" t="s">
        <v>208</v>
      </c>
      <c r="F24" s="111" t="s">
        <v>246</v>
      </c>
    </row>
    <row r="25" spans="1:6" ht="77.25" thickBot="1">
      <c r="A25" s="108" t="s">
        <v>209</v>
      </c>
      <c r="B25" s="109" t="s">
        <v>210</v>
      </c>
      <c r="C25" s="109" t="s">
        <v>119</v>
      </c>
      <c r="D25" s="109" t="s">
        <v>207</v>
      </c>
      <c r="E25" s="111" t="s">
        <v>211</v>
      </c>
      <c r="F25" s="111" t="s">
        <v>246</v>
      </c>
    </row>
    <row r="26" spans="1:6" ht="77.25" thickBot="1">
      <c r="A26" s="108" t="s">
        <v>212</v>
      </c>
      <c r="B26" s="109" t="s">
        <v>22</v>
      </c>
      <c r="C26" s="109" t="s">
        <v>124</v>
      </c>
      <c r="D26" s="109" t="s">
        <v>207</v>
      </c>
      <c r="E26" s="111" t="s">
        <v>213</v>
      </c>
      <c r="F26" s="111" t="s">
        <v>246</v>
      </c>
    </row>
    <row r="27" spans="1:6" ht="77.25" thickBot="1">
      <c r="A27" s="108" t="s">
        <v>214</v>
      </c>
      <c r="B27" s="109" t="s">
        <v>23</v>
      </c>
      <c r="C27" s="109" t="s">
        <v>137</v>
      </c>
      <c r="D27" s="109" t="s">
        <v>207</v>
      </c>
      <c r="E27" s="111" t="s">
        <v>215</v>
      </c>
      <c r="F27" s="111" t="s">
        <v>246</v>
      </c>
    </row>
    <row r="28" spans="1:6" ht="64.5" thickBot="1">
      <c r="A28" s="108">
        <v>9</v>
      </c>
      <c r="B28" s="109" t="s">
        <v>216</v>
      </c>
      <c r="C28" s="109" t="s">
        <v>137</v>
      </c>
      <c r="D28" s="109" t="s">
        <v>217</v>
      </c>
      <c r="E28" s="111" t="s">
        <v>218</v>
      </c>
      <c r="F28" s="111" t="s">
        <v>247</v>
      </c>
    </row>
    <row r="29" spans="1:6" ht="64.5" thickBot="1">
      <c r="A29" s="108" t="s">
        <v>219</v>
      </c>
      <c r="B29" s="109" t="s">
        <v>220</v>
      </c>
      <c r="C29" s="109" t="s">
        <v>221</v>
      </c>
      <c r="D29" s="109" t="s">
        <v>222</v>
      </c>
      <c r="E29" s="111" t="s">
        <v>223</v>
      </c>
      <c r="F29" s="111" t="s">
        <v>247</v>
      </c>
    </row>
    <row r="30" spans="1:6" ht="64.5" thickBot="1">
      <c r="A30" s="108" t="s">
        <v>224</v>
      </c>
      <c r="B30" s="109" t="s">
        <v>225</v>
      </c>
      <c r="C30" s="109" t="s">
        <v>142</v>
      </c>
      <c r="D30" s="109" t="s">
        <v>226</v>
      </c>
      <c r="E30" s="111" t="s">
        <v>227</v>
      </c>
      <c r="F30" s="111" t="s">
        <v>247</v>
      </c>
    </row>
    <row r="31" spans="1:6" ht="64.5" thickBot="1">
      <c r="A31" s="108" t="s">
        <v>228</v>
      </c>
      <c r="B31" s="109" t="s">
        <v>229</v>
      </c>
      <c r="C31" s="109" t="s">
        <v>60</v>
      </c>
      <c r="D31" s="109" t="s">
        <v>230</v>
      </c>
      <c r="E31" s="111" t="s">
        <v>231</v>
      </c>
      <c r="F31" s="111" t="s">
        <v>248</v>
      </c>
    </row>
    <row r="32" spans="1:6" ht="90" thickBot="1">
      <c r="A32" s="108" t="s">
        <v>232</v>
      </c>
      <c r="B32" s="109" t="s">
        <v>233</v>
      </c>
      <c r="C32" s="109" t="s">
        <v>60</v>
      </c>
      <c r="D32" s="109" t="s">
        <v>234</v>
      </c>
      <c r="E32" s="111" t="s">
        <v>235</v>
      </c>
      <c r="F32" s="111" t="s">
        <v>248</v>
      </c>
    </row>
    <row r="33" spans="1:6" ht="64.5" thickBot="1">
      <c r="A33" s="108">
        <v>12</v>
      </c>
      <c r="B33" s="109" t="s">
        <v>236</v>
      </c>
      <c r="C33" s="109" t="s">
        <v>119</v>
      </c>
      <c r="D33" s="109" t="s">
        <v>237</v>
      </c>
      <c r="E33" s="111" t="s">
        <v>238</v>
      </c>
      <c r="F33" s="111" t="s">
        <v>249</v>
      </c>
    </row>
    <row r="34" ht="13.5" thickBot="1"/>
    <row r="35" spans="1:6" ht="38.25">
      <c r="A35" s="224"/>
      <c r="B35" s="225" t="s">
        <v>113</v>
      </c>
      <c r="C35" s="225" t="s">
        <v>114</v>
      </c>
      <c r="D35" s="226" t="s">
        <v>115</v>
      </c>
      <c r="E35" s="225" t="s">
        <v>116</v>
      </c>
      <c r="F35" s="225" t="s">
        <v>239</v>
      </c>
    </row>
    <row r="36" spans="1:6" ht="39" thickBot="1">
      <c r="A36" s="111"/>
      <c r="B36" s="109" t="s">
        <v>118</v>
      </c>
      <c r="C36" s="109" t="s">
        <v>119</v>
      </c>
      <c r="D36" s="110" t="s">
        <v>120</v>
      </c>
      <c r="E36" s="108" t="s">
        <v>286</v>
      </c>
      <c r="F36" s="227" t="s">
        <v>334</v>
      </c>
    </row>
    <row r="37" spans="1:6" ht="39" thickBot="1">
      <c r="A37" s="111"/>
      <c r="B37" s="109" t="s">
        <v>123</v>
      </c>
      <c r="C37" s="109" t="s">
        <v>124</v>
      </c>
      <c r="D37" s="110" t="s">
        <v>120</v>
      </c>
      <c r="E37" s="108" t="s">
        <v>287</v>
      </c>
      <c r="F37" s="227" t="s">
        <v>334</v>
      </c>
    </row>
    <row r="38" spans="1:6" ht="90" thickBot="1">
      <c r="A38" s="111"/>
      <c r="B38" s="109" t="s">
        <v>327</v>
      </c>
      <c r="C38" s="109" t="s">
        <v>326</v>
      </c>
      <c r="D38" s="110" t="s">
        <v>129</v>
      </c>
      <c r="E38" s="108" t="s">
        <v>288</v>
      </c>
      <c r="F38" s="227" t="s">
        <v>334</v>
      </c>
    </row>
    <row r="39" spans="1:6" ht="90" thickBot="1">
      <c r="A39" s="111"/>
      <c r="B39" s="109" t="s">
        <v>328</v>
      </c>
      <c r="C39" s="109" t="s">
        <v>147</v>
      </c>
      <c r="D39" s="110" t="s">
        <v>129</v>
      </c>
      <c r="E39" s="108" t="s">
        <v>289</v>
      </c>
      <c r="F39" s="227" t="s">
        <v>334</v>
      </c>
    </row>
    <row r="40" spans="1:6" ht="90" thickBot="1">
      <c r="A40" s="111"/>
      <c r="B40" s="109" t="s">
        <v>329</v>
      </c>
      <c r="C40" s="109" t="s">
        <v>147</v>
      </c>
      <c r="D40" s="110" t="s">
        <v>129</v>
      </c>
      <c r="E40" s="108" t="s">
        <v>290</v>
      </c>
      <c r="F40" s="227" t="s">
        <v>334</v>
      </c>
    </row>
    <row r="41" spans="1:6" ht="77.25" thickBot="1">
      <c r="A41" s="111"/>
      <c r="B41" s="109" t="s">
        <v>330</v>
      </c>
      <c r="C41" s="109" t="s">
        <v>152</v>
      </c>
      <c r="D41" s="109" t="s">
        <v>157</v>
      </c>
      <c r="E41" s="108" t="s">
        <v>296</v>
      </c>
      <c r="F41" s="227" t="s">
        <v>335</v>
      </c>
    </row>
    <row r="42" spans="1:6" ht="77.25" thickBot="1">
      <c r="A42" s="111"/>
      <c r="B42" s="109" t="s">
        <v>331</v>
      </c>
      <c r="C42" s="109" t="s">
        <v>119</v>
      </c>
      <c r="D42" s="109" t="s">
        <v>161</v>
      </c>
      <c r="E42" s="108" t="s">
        <v>297</v>
      </c>
      <c r="F42" s="227" t="s">
        <v>335</v>
      </c>
    </row>
    <row r="43" spans="1:6" ht="77.25" thickBot="1">
      <c r="A43" s="111"/>
      <c r="B43" s="109" t="s">
        <v>332</v>
      </c>
      <c r="C43" s="109" t="s">
        <v>133</v>
      </c>
      <c r="D43" s="109" t="s">
        <v>165</v>
      </c>
      <c r="E43" s="108" t="s">
        <v>298</v>
      </c>
      <c r="F43" s="227" t="s">
        <v>335</v>
      </c>
    </row>
    <row r="44" spans="1:6" ht="64.5" thickBot="1">
      <c r="A44" s="111"/>
      <c r="B44" s="109" t="s">
        <v>333</v>
      </c>
      <c r="C44" s="109" t="s">
        <v>168</v>
      </c>
      <c r="D44" s="110"/>
      <c r="E44" s="108" t="s">
        <v>314</v>
      </c>
      <c r="F44" s="227" t="s">
        <v>335</v>
      </c>
    </row>
    <row r="45" spans="1:6" ht="39" thickBot="1">
      <c r="A45" s="111"/>
      <c r="B45" s="109" t="s">
        <v>176</v>
      </c>
      <c r="C45" s="109" t="s">
        <v>168</v>
      </c>
      <c r="D45" s="110"/>
      <c r="E45" s="108" t="s">
        <v>308</v>
      </c>
      <c r="F45" s="227" t="s">
        <v>335</v>
      </c>
    </row>
    <row r="46" spans="1:6" ht="39" thickBot="1">
      <c r="A46" s="111"/>
      <c r="B46" s="109" t="s">
        <v>180</v>
      </c>
      <c r="C46" s="109" t="s">
        <v>168</v>
      </c>
      <c r="D46" s="110"/>
      <c r="E46" s="108" t="s">
        <v>309</v>
      </c>
      <c r="F46" s="227" t="s">
        <v>335</v>
      </c>
    </row>
    <row r="47" spans="1:6" ht="39" thickBot="1">
      <c r="A47" s="111"/>
      <c r="B47" s="109" t="s">
        <v>184</v>
      </c>
      <c r="C47" s="109" t="s">
        <v>168</v>
      </c>
      <c r="D47" s="110"/>
      <c r="E47" s="108" t="s">
        <v>310</v>
      </c>
      <c r="F47" s="227" t="s">
        <v>335</v>
      </c>
    </row>
    <row r="48" spans="1:6" ht="51.75" thickBot="1">
      <c r="A48" s="111"/>
      <c r="B48" s="109" t="s">
        <v>188</v>
      </c>
      <c r="C48" s="109" t="s">
        <v>168</v>
      </c>
      <c r="D48" s="110"/>
      <c r="E48" s="108" t="s">
        <v>313</v>
      </c>
      <c r="F48" s="227" t="s">
        <v>335</v>
      </c>
    </row>
    <row r="49" spans="1:6" ht="51.75" thickBot="1">
      <c r="A49" s="111"/>
      <c r="B49" s="109" t="s">
        <v>192</v>
      </c>
      <c r="C49" s="109" t="s">
        <v>168</v>
      </c>
      <c r="D49" s="110"/>
      <c r="E49" s="108" t="s">
        <v>312</v>
      </c>
      <c r="F49" s="227" t="s">
        <v>335</v>
      </c>
    </row>
    <row r="50" spans="1:6" ht="51.75" thickBot="1">
      <c r="A50" s="111"/>
      <c r="B50" s="109" t="s">
        <v>196</v>
      </c>
      <c r="C50" s="109" t="s">
        <v>168</v>
      </c>
      <c r="D50" s="110"/>
      <c r="E50" s="108" t="s">
        <v>311</v>
      </c>
      <c r="F50" s="227" t="s">
        <v>335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="55" zoomScaleNormal="55" zoomScalePageLayoutView="0" workbookViewId="0" topLeftCell="A1">
      <selection activeCell="E30" sqref="E30:E37"/>
    </sheetView>
  </sheetViews>
  <sheetFormatPr defaultColWidth="9.00390625" defaultRowHeight="12.75"/>
  <cols>
    <col min="1" max="2" width="9.00390625" style="19" customWidth="1"/>
    <col min="3" max="3" width="35.875" style="19" customWidth="1"/>
    <col min="4" max="4" width="29.125" style="27" customWidth="1"/>
    <col min="5" max="5" width="21.25390625" style="19" customWidth="1"/>
    <col min="6" max="6" width="20.25390625" style="18" customWidth="1"/>
    <col min="7" max="7" width="17.875" style="19" customWidth="1"/>
    <col min="8" max="8" width="19.625" style="19" customWidth="1"/>
    <col min="9" max="9" width="21.75390625" style="19" customWidth="1"/>
    <col min="10" max="10" width="14.50390625" style="19" customWidth="1"/>
    <col min="11" max="11" width="10.50390625" style="19" customWidth="1"/>
    <col min="12" max="12" width="10.375" style="19" customWidth="1"/>
    <col min="13" max="14" width="9.875" style="19" customWidth="1"/>
    <col min="15" max="15" width="10.125" style="19" customWidth="1"/>
    <col min="16" max="16" width="11.875" style="19" customWidth="1"/>
    <col min="17" max="17" width="11.75390625" style="19" customWidth="1"/>
    <col min="18" max="18" width="10.875" style="19" customWidth="1"/>
    <col min="19" max="19" width="11.50390625" style="19" customWidth="1"/>
    <col min="20" max="20" width="10.125" style="19" customWidth="1"/>
    <col min="21" max="21" width="14.625" style="19" customWidth="1"/>
    <col min="22" max="22" width="5.375" style="19" customWidth="1"/>
    <col min="23" max="23" width="23.125" style="19" customWidth="1"/>
    <col min="24" max="24" width="14.50390625" style="19" customWidth="1"/>
    <col min="25" max="16384" width="9.00390625" style="19" customWidth="1"/>
  </cols>
  <sheetData>
    <row r="1" spans="3:24" ht="12.75">
      <c r="C1" s="27" t="s">
        <v>2</v>
      </c>
      <c r="V1" s="26"/>
      <c r="W1" s="26"/>
      <c r="X1" s="26"/>
    </row>
    <row r="2" spans="5:21" ht="12.75">
      <c r="E2" s="13" t="s">
        <v>82</v>
      </c>
      <c r="F2" s="97"/>
      <c r="G2" s="20"/>
      <c r="H2" s="20"/>
      <c r="I2" s="94" t="s">
        <v>19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14.75">
      <c r="A3" s="5" t="s">
        <v>364</v>
      </c>
      <c r="B3" s="1" t="s">
        <v>250</v>
      </c>
      <c r="C3" s="23" t="s">
        <v>55</v>
      </c>
      <c r="D3" s="82" t="s">
        <v>56</v>
      </c>
      <c r="E3" s="1" t="s">
        <v>261</v>
      </c>
      <c r="F3" s="3" t="s">
        <v>266</v>
      </c>
      <c r="G3" s="1" t="s">
        <v>75</v>
      </c>
      <c r="H3" s="16" t="s">
        <v>76</v>
      </c>
      <c r="I3" s="1" t="s">
        <v>404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33</v>
      </c>
    </row>
    <row r="4" spans="1:21" ht="12.75">
      <c r="A4" s="170" t="s">
        <v>130</v>
      </c>
      <c r="B4" s="58" t="s">
        <v>126</v>
      </c>
      <c r="C4" s="129" t="s">
        <v>73</v>
      </c>
      <c r="D4" s="149" t="s">
        <v>3</v>
      </c>
      <c r="E4" s="36"/>
      <c r="F4" s="69">
        <f aca="true" t="shared" si="0" ref="F4:F11">SUM(E30:O30)</f>
        <v>0</v>
      </c>
      <c r="G4" s="35">
        <f>E4-H4</f>
        <v>0</v>
      </c>
      <c r="H4" s="35">
        <f>SUM(I4:U4)</f>
        <v>0</v>
      </c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2.75">
      <c r="A5" s="170" t="s">
        <v>134</v>
      </c>
      <c r="B5" s="59" t="s">
        <v>131</v>
      </c>
      <c r="C5" s="129" t="s">
        <v>74</v>
      </c>
      <c r="D5" s="150" t="s">
        <v>4</v>
      </c>
      <c r="E5" s="36"/>
      <c r="F5" s="69">
        <f t="shared" si="0"/>
        <v>0</v>
      </c>
      <c r="G5" s="35">
        <f aca="true" t="shared" si="1" ref="G5:G11">E5-H5</f>
        <v>0</v>
      </c>
      <c r="H5" s="35">
        <f aca="true" t="shared" si="2" ref="H5:H11">SUM(I5:U5)</f>
        <v>0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2.75">
      <c r="A6" s="170" t="s">
        <v>139</v>
      </c>
      <c r="B6" s="59" t="s">
        <v>135</v>
      </c>
      <c r="C6" s="5" t="s">
        <v>50</v>
      </c>
      <c r="D6" s="150" t="s">
        <v>5</v>
      </c>
      <c r="E6" s="36"/>
      <c r="F6" s="69">
        <f t="shared" si="0"/>
        <v>0</v>
      </c>
      <c r="G6" s="35">
        <f t="shared" si="1"/>
        <v>0</v>
      </c>
      <c r="H6" s="35">
        <f t="shared" si="2"/>
        <v>0</v>
      </c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255" t="s">
        <v>144</v>
      </c>
      <c r="B7" s="60"/>
      <c r="C7" s="5" t="s">
        <v>0</v>
      </c>
      <c r="D7" s="151"/>
      <c r="E7" s="36"/>
      <c r="F7" s="69">
        <f t="shared" si="0"/>
        <v>0</v>
      </c>
      <c r="G7" s="35">
        <f t="shared" si="1"/>
        <v>0</v>
      </c>
      <c r="H7" s="35">
        <f t="shared" si="2"/>
        <v>0</v>
      </c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2.75">
      <c r="A8" s="257"/>
      <c r="B8" s="61" t="s">
        <v>140</v>
      </c>
      <c r="C8" s="5" t="s">
        <v>51</v>
      </c>
      <c r="D8" s="152" t="s">
        <v>6</v>
      </c>
      <c r="E8" s="36"/>
      <c r="F8" s="69">
        <f t="shared" si="0"/>
        <v>0</v>
      </c>
      <c r="G8" s="35">
        <f t="shared" si="1"/>
        <v>0</v>
      </c>
      <c r="H8" s="35">
        <f t="shared" si="2"/>
        <v>0</v>
      </c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2.75">
      <c r="A9" s="255" t="s">
        <v>149</v>
      </c>
      <c r="B9" s="60"/>
      <c r="C9" s="5" t="s">
        <v>52</v>
      </c>
      <c r="D9" s="151"/>
      <c r="E9" s="36"/>
      <c r="F9" s="69">
        <f t="shared" si="0"/>
        <v>0</v>
      </c>
      <c r="G9" s="35">
        <f t="shared" si="1"/>
        <v>0</v>
      </c>
      <c r="H9" s="35">
        <f t="shared" si="2"/>
        <v>0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2.75">
      <c r="A10" s="256"/>
      <c r="B10" s="62"/>
      <c r="C10" s="5" t="s">
        <v>53</v>
      </c>
      <c r="D10" s="153"/>
      <c r="E10" s="36"/>
      <c r="F10" s="69">
        <f t="shared" si="0"/>
        <v>0</v>
      </c>
      <c r="G10" s="35">
        <f t="shared" si="1"/>
        <v>0</v>
      </c>
      <c r="H10" s="35">
        <f t="shared" si="2"/>
        <v>0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.75">
      <c r="A11" s="257"/>
      <c r="B11" s="61" t="s">
        <v>145</v>
      </c>
      <c r="C11" s="5" t="s">
        <v>54</v>
      </c>
      <c r="D11" s="152" t="s">
        <v>48</v>
      </c>
      <c r="E11" s="36"/>
      <c r="F11" s="69">
        <f t="shared" si="0"/>
        <v>0</v>
      </c>
      <c r="G11" s="35">
        <f t="shared" si="1"/>
        <v>0</v>
      </c>
      <c r="H11" s="35">
        <f t="shared" si="2"/>
        <v>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21" ht="12.75">
      <c r="B12" s="49"/>
      <c r="C12" s="30" t="s">
        <v>1</v>
      </c>
      <c r="D12" s="154"/>
      <c r="E12" s="29">
        <f>SUM(E4:E11)</f>
        <v>0</v>
      </c>
      <c r="F12" s="29">
        <f>SUM(F4:F11)</f>
        <v>0</v>
      </c>
      <c r="G12" s="29">
        <f>SUM(G4:G11)</f>
        <v>0</v>
      </c>
      <c r="H12" s="29">
        <f>SUM(H4:H11)</f>
        <v>0</v>
      </c>
      <c r="I12" s="29">
        <f>SUM(I4:I11)</f>
        <v>0</v>
      </c>
      <c r="J12" s="29">
        <f aca="true" t="shared" si="3" ref="J12:U12">SUM(J4:J11)</f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0</v>
      </c>
      <c r="U12" s="29">
        <f t="shared" si="3"/>
        <v>0</v>
      </c>
    </row>
    <row r="14" ht="12.75">
      <c r="C14" s="11" t="s">
        <v>385</v>
      </c>
    </row>
    <row r="15" spans="5:21" ht="12.75">
      <c r="E15" s="252" t="s">
        <v>398</v>
      </c>
      <c r="F15" s="98"/>
      <c r="G15" s="84"/>
      <c r="H15" s="20"/>
      <c r="I15" s="20"/>
      <c r="J15" s="13" t="s">
        <v>39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8.25">
      <c r="A16" s="5" t="s">
        <v>364</v>
      </c>
      <c r="B16" s="1" t="s">
        <v>250</v>
      </c>
      <c r="C16" s="23" t="s">
        <v>55</v>
      </c>
      <c r="D16" s="82" t="s">
        <v>56</v>
      </c>
      <c r="E16" s="182"/>
      <c r="F16" s="182"/>
      <c r="G16" s="183"/>
      <c r="H16" s="83" t="s">
        <v>387</v>
      </c>
      <c r="I16" s="184"/>
      <c r="J16" s="22" t="s">
        <v>7</v>
      </c>
      <c r="K16" s="22" t="s">
        <v>8</v>
      </c>
      <c r="L16" s="22" t="s">
        <v>9</v>
      </c>
      <c r="M16" s="22" t="s">
        <v>10</v>
      </c>
      <c r="N16" s="22" t="s">
        <v>11</v>
      </c>
      <c r="O16" s="22" t="s">
        <v>12</v>
      </c>
      <c r="P16" s="22" t="s">
        <v>13</v>
      </c>
      <c r="Q16" s="22" t="s">
        <v>14</v>
      </c>
      <c r="R16" s="22" t="s">
        <v>15</v>
      </c>
      <c r="S16" s="22" t="s">
        <v>16</v>
      </c>
      <c r="T16" s="22" t="s">
        <v>17</v>
      </c>
      <c r="U16" s="22" t="s">
        <v>33</v>
      </c>
    </row>
    <row r="17" spans="1:21" ht="12.75">
      <c r="A17" s="170" t="s">
        <v>130</v>
      </c>
      <c r="B17" s="142" t="s">
        <v>126</v>
      </c>
      <c r="C17" s="129" t="s">
        <v>73</v>
      </c>
      <c r="D17" s="149" t="s">
        <v>3</v>
      </c>
      <c r="E17" s="182"/>
      <c r="F17" s="182"/>
      <c r="G17" s="183"/>
      <c r="H17" s="29">
        <f>SUM(J17:U17)</f>
        <v>0</v>
      </c>
      <c r="I17" s="184"/>
      <c r="J17" s="33">
        <f>10*J4</f>
        <v>0</v>
      </c>
      <c r="K17" s="33"/>
      <c r="L17" s="33">
        <f>10*L4*3</f>
        <v>0</v>
      </c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170" t="s">
        <v>134</v>
      </c>
      <c r="B18" s="143" t="s">
        <v>131</v>
      </c>
      <c r="C18" s="129" t="s">
        <v>74</v>
      </c>
      <c r="D18" s="150" t="s">
        <v>4</v>
      </c>
      <c r="E18" s="182"/>
      <c r="F18" s="182"/>
      <c r="G18" s="183"/>
      <c r="H18" s="29">
        <f aca="true" t="shared" si="4" ref="H18:H24">SUM(J18:U18)</f>
        <v>0</v>
      </c>
      <c r="I18" s="18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>
      <c r="A19" s="170" t="s">
        <v>139</v>
      </c>
      <c r="B19" s="143" t="s">
        <v>135</v>
      </c>
      <c r="C19" s="5" t="s">
        <v>50</v>
      </c>
      <c r="D19" s="150" t="s">
        <v>5</v>
      </c>
      <c r="E19" s="182"/>
      <c r="F19" s="182"/>
      <c r="G19" s="183"/>
      <c r="H19" s="29">
        <f t="shared" si="4"/>
        <v>0</v>
      </c>
      <c r="I19" s="18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>
      <c r="A20" s="255" t="s">
        <v>144</v>
      </c>
      <c r="B20" s="144"/>
      <c r="C20" s="5" t="s">
        <v>0</v>
      </c>
      <c r="D20" s="151"/>
      <c r="E20" s="182"/>
      <c r="F20" s="182"/>
      <c r="G20" s="183"/>
      <c r="H20" s="29">
        <f t="shared" si="4"/>
        <v>0</v>
      </c>
      <c r="I20" s="18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57"/>
      <c r="B21" s="145" t="s">
        <v>140</v>
      </c>
      <c r="C21" s="5" t="s">
        <v>51</v>
      </c>
      <c r="D21" s="152" t="s">
        <v>6</v>
      </c>
      <c r="E21" s="182"/>
      <c r="F21" s="182"/>
      <c r="G21" s="183"/>
      <c r="H21" s="29">
        <f t="shared" si="4"/>
        <v>0</v>
      </c>
      <c r="I21" s="18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55" t="s">
        <v>149</v>
      </c>
      <c r="B22" s="144"/>
      <c r="C22" s="5" t="s">
        <v>52</v>
      </c>
      <c r="D22" s="151"/>
      <c r="E22" s="182"/>
      <c r="F22" s="182"/>
      <c r="G22" s="183"/>
      <c r="H22" s="29">
        <f t="shared" si="4"/>
        <v>0</v>
      </c>
      <c r="I22" s="18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>
      <c r="A23" s="256"/>
      <c r="B23" s="146"/>
      <c r="C23" s="5" t="s">
        <v>53</v>
      </c>
      <c r="D23" s="153"/>
      <c r="E23" s="182"/>
      <c r="F23" s="182"/>
      <c r="G23" s="183"/>
      <c r="H23" s="29">
        <f t="shared" si="4"/>
        <v>0</v>
      </c>
      <c r="I23" s="18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>
      <c r="A24" s="257"/>
      <c r="B24" s="145" t="s">
        <v>145</v>
      </c>
      <c r="C24" s="5" t="s">
        <v>54</v>
      </c>
      <c r="D24" s="152" t="s">
        <v>48</v>
      </c>
      <c r="E24" s="182"/>
      <c r="F24" s="182"/>
      <c r="G24" s="183"/>
      <c r="H24" s="29">
        <f t="shared" si="4"/>
        <v>0</v>
      </c>
      <c r="I24" s="18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49"/>
      <c r="C25" s="30" t="s">
        <v>1</v>
      </c>
      <c r="D25" s="155"/>
      <c r="E25" s="182"/>
      <c r="F25" s="182"/>
      <c r="G25" s="183"/>
      <c r="H25" s="29">
        <f>SUM(H17:H24)</f>
        <v>0</v>
      </c>
      <c r="I25" s="184"/>
      <c r="J25" s="29">
        <f>SUM(J17:J24)</f>
        <v>0</v>
      </c>
      <c r="K25" s="29">
        <f aca="true" t="shared" si="5" ref="K25:U25">SUM(K17:K24)</f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</v>
      </c>
      <c r="S25" s="29">
        <f t="shared" si="5"/>
        <v>0</v>
      </c>
      <c r="T25" s="29">
        <f t="shared" si="5"/>
        <v>0</v>
      </c>
      <c r="U25" s="29">
        <f t="shared" si="5"/>
        <v>0</v>
      </c>
    </row>
    <row r="27" spans="1:3" ht="12.75">
      <c r="A27" s="95"/>
      <c r="C27" s="45" t="s">
        <v>81</v>
      </c>
    </row>
    <row r="28" spans="1:23" s="95" customFormat="1" ht="12.75">
      <c r="A28" s="19"/>
      <c r="D28" s="91"/>
      <c r="E28" s="157" t="s">
        <v>38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9"/>
      <c r="Q28" s="160"/>
      <c r="R28" s="160"/>
      <c r="S28" s="160"/>
      <c r="T28" s="160"/>
      <c r="U28" s="160"/>
      <c r="V28" s="160"/>
      <c r="W28" s="160"/>
    </row>
    <row r="29" spans="1:24" ht="25.5">
      <c r="A29" s="5" t="s">
        <v>364</v>
      </c>
      <c r="B29" s="1" t="s">
        <v>250</v>
      </c>
      <c r="C29" s="23" t="s">
        <v>55</v>
      </c>
      <c r="D29" s="82" t="s">
        <v>56</v>
      </c>
      <c r="E29" s="5" t="s">
        <v>255</v>
      </c>
      <c r="F29" s="5" t="s">
        <v>256</v>
      </c>
      <c r="G29" s="5" t="s">
        <v>257</v>
      </c>
      <c r="H29" s="5" t="s">
        <v>372</v>
      </c>
      <c r="I29" s="5" t="s">
        <v>373</v>
      </c>
      <c r="J29" s="5" t="s">
        <v>374</v>
      </c>
      <c r="K29" s="5" t="s">
        <v>375</v>
      </c>
      <c r="L29" s="5" t="s">
        <v>376</v>
      </c>
      <c r="M29" s="5" t="s">
        <v>258</v>
      </c>
      <c r="N29" s="5" t="s">
        <v>259</v>
      </c>
      <c r="O29" s="5" t="s">
        <v>260</v>
      </c>
      <c r="T29" s="6"/>
      <c r="U29" s="24"/>
      <c r="V29" s="24"/>
      <c r="W29" s="24"/>
      <c r="X29" s="24"/>
    </row>
    <row r="30" spans="1:24" ht="12.75">
      <c r="A30" s="170" t="s">
        <v>130</v>
      </c>
      <c r="B30" s="142" t="s">
        <v>126</v>
      </c>
      <c r="C30" s="129" t="s">
        <v>73</v>
      </c>
      <c r="D30" s="149" t="s">
        <v>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T30" s="52"/>
      <c r="U30" s="24"/>
      <c r="V30" s="24"/>
      <c r="W30" s="24"/>
      <c r="X30" s="24"/>
    </row>
    <row r="31" spans="1:24" ht="12.75">
      <c r="A31" s="170" t="s">
        <v>134</v>
      </c>
      <c r="B31" s="143" t="s">
        <v>131</v>
      </c>
      <c r="C31" s="129" t="s">
        <v>74</v>
      </c>
      <c r="D31" s="150" t="s">
        <v>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T31" s="52"/>
      <c r="U31" s="24"/>
      <c r="V31" s="24"/>
      <c r="W31" s="24"/>
      <c r="X31" s="24"/>
    </row>
    <row r="32" spans="1:24" ht="12.75">
      <c r="A32" s="170" t="s">
        <v>139</v>
      </c>
      <c r="B32" s="143" t="s">
        <v>135</v>
      </c>
      <c r="C32" s="5" t="s">
        <v>50</v>
      </c>
      <c r="D32" s="150" t="s">
        <v>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T32" s="52"/>
      <c r="U32" s="24"/>
      <c r="V32" s="24"/>
      <c r="W32" s="24"/>
      <c r="X32" s="24"/>
    </row>
    <row r="33" spans="1:24" ht="12.75">
      <c r="A33" s="255" t="s">
        <v>144</v>
      </c>
      <c r="B33" s="144"/>
      <c r="C33" s="5" t="s">
        <v>0</v>
      </c>
      <c r="D33" s="15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T33" s="52"/>
      <c r="U33" s="24"/>
      <c r="V33" s="24"/>
      <c r="W33" s="24"/>
      <c r="X33" s="24"/>
    </row>
    <row r="34" spans="1:24" ht="12.75">
      <c r="A34" s="257"/>
      <c r="B34" s="145" t="s">
        <v>140</v>
      </c>
      <c r="C34" s="5" t="s">
        <v>51</v>
      </c>
      <c r="D34" s="152" t="s">
        <v>6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T34" s="52"/>
      <c r="U34" s="24"/>
      <c r="V34" s="24"/>
      <c r="W34" s="24"/>
      <c r="X34" s="24"/>
    </row>
    <row r="35" spans="1:24" ht="12.75">
      <c r="A35" s="255" t="s">
        <v>149</v>
      </c>
      <c r="B35" s="144"/>
      <c r="C35" s="5" t="s">
        <v>52</v>
      </c>
      <c r="D35" s="15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T35" s="52"/>
      <c r="U35" s="24"/>
      <c r="V35" s="24"/>
      <c r="W35" s="24"/>
      <c r="X35" s="24"/>
    </row>
    <row r="36" spans="1:24" ht="12.75">
      <c r="A36" s="256"/>
      <c r="B36" s="146"/>
      <c r="C36" s="5" t="s">
        <v>53</v>
      </c>
      <c r="D36" s="15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T36" s="52"/>
      <c r="U36" s="24"/>
      <c r="V36" s="24"/>
      <c r="W36" s="24"/>
      <c r="X36" s="24"/>
    </row>
    <row r="37" spans="1:24" ht="12.75">
      <c r="A37" s="257"/>
      <c r="B37" s="145" t="s">
        <v>145</v>
      </c>
      <c r="C37" s="5" t="s">
        <v>54</v>
      </c>
      <c r="D37" s="152" t="s">
        <v>48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T37" s="52"/>
      <c r="U37" s="24"/>
      <c r="V37" s="24"/>
      <c r="W37" s="24"/>
      <c r="X37" s="24"/>
    </row>
    <row r="38" spans="2:24" ht="12.75">
      <c r="B38" s="49"/>
      <c r="C38" s="30" t="s">
        <v>1</v>
      </c>
      <c r="D38" s="155"/>
      <c r="E38" s="29">
        <f aca="true" t="shared" si="6" ref="E38:O38">SUM(E30:E37)</f>
        <v>0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29">
        <f t="shared" si="6"/>
        <v>0</v>
      </c>
      <c r="L38" s="29">
        <f t="shared" si="6"/>
        <v>0</v>
      </c>
      <c r="M38" s="29">
        <f t="shared" si="6"/>
        <v>0</v>
      </c>
      <c r="N38" s="29">
        <f t="shared" si="6"/>
        <v>0</v>
      </c>
      <c r="O38" s="29">
        <f t="shared" si="6"/>
        <v>0</v>
      </c>
      <c r="T38" s="52"/>
      <c r="U38" s="25"/>
      <c r="V38" s="25"/>
      <c r="W38" s="25"/>
      <c r="X38" s="25"/>
    </row>
    <row r="39" spans="17:23" ht="12.75">
      <c r="Q39" s="24"/>
      <c r="R39" s="24"/>
      <c r="S39" s="24"/>
      <c r="T39" s="24"/>
      <c r="U39" s="24"/>
      <c r="V39" s="24"/>
      <c r="W39" s="24"/>
    </row>
  </sheetData>
  <sheetProtection/>
  <mergeCells count="6">
    <mergeCell ref="A35:A37"/>
    <mergeCell ref="A7:A8"/>
    <mergeCell ref="A9:A11"/>
    <mergeCell ref="A20:A21"/>
    <mergeCell ref="A22:A24"/>
    <mergeCell ref="A33:A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55" zoomScaleNormal="55" zoomScalePageLayoutView="0" workbookViewId="0" topLeftCell="D1">
      <selection activeCell="E30" sqref="E30:E37"/>
    </sheetView>
  </sheetViews>
  <sheetFormatPr defaultColWidth="9.00390625" defaultRowHeight="12.75"/>
  <cols>
    <col min="1" max="2" width="9.00390625" style="19" customWidth="1"/>
    <col min="3" max="3" width="35.625" style="19" customWidth="1"/>
    <col min="4" max="4" width="21.625" style="18" customWidth="1"/>
    <col min="5" max="5" width="20.75390625" style="19" customWidth="1"/>
    <col min="6" max="6" width="17.125" style="19" customWidth="1"/>
    <col min="7" max="7" width="15.375" style="19" customWidth="1"/>
    <col min="8" max="8" width="24.50390625" style="19" customWidth="1"/>
    <col min="9" max="9" width="26.625" style="19" customWidth="1"/>
    <col min="10" max="14" width="8.625" style="19" customWidth="1"/>
    <col min="15" max="23" width="10.625" style="19" customWidth="1"/>
    <col min="24" max="24" width="9.00390625" style="19" customWidth="1"/>
    <col min="25" max="26" width="14.875" style="19" customWidth="1"/>
    <col min="27" max="16384" width="9.00390625" style="19" customWidth="1"/>
  </cols>
  <sheetData>
    <row r="1" spans="3:23" ht="12.75" customHeight="1">
      <c r="C1" s="45" t="s">
        <v>96</v>
      </c>
      <c r="W1" s="28"/>
    </row>
    <row r="2" spans="4:23" ht="12.75">
      <c r="D2" s="27"/>
      <c r="E2" s="13" t="s">
        <v>254</v>
      </c>
      <c r="F2" s="20"/>
      <c r="G2" s="20"/>
      <c r="H2" s="20"/>
      <c r="I2" s="250" t="s">
        <v>63</v>
      </c>
      <c r="J2" s="20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24"/>
    </row>
    <row r="3" spans="1:23" ht="89.25">
      <c r="A3" s="5" t="s">
        <v>364</v>
      </c>
      <c r="B3" s="1" t="s">
        <v>250</v>
      </c>
      <c r="C3" s="23" t="s">
        <v>55</v>
      </c>
      <c r="D3" s="147" t="s">
        <v>56</v>
      </c>
      <c r="E3" s="1" t="s">
        <v>262</v>
      </c>
      <c r="F3" s="3" t="s">
        <v>265</v>
      </c>
      <c r="G3" s="1" t="s">
        <v>87</v>
      </c>
      <c r="H3" s="16" t="s">
        <v>88</v>
      </c>
      <c r="I3" s="1" t="s">
        <v>89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33</v>
      </c>
      <c r="W3" s="51"/>
    </row>
    <row r="4" spans="1:23" ht="12.75">
      <c r="A4" s="222"/>
      <c r="B4" s="115"/>
      <c r="C4" s="138" t="s">
        <v>73</v>
      </c>
      <c r="D4" s="136"/>
      <c r="E4" s="135"/>
      <c r="F4" s="69">
        <f aca="true" t="shared" si="0" ref="F4:F11">SUM(E30:O30)</f>
        <v>0</v>
      </c>
      <c r="G4" s="35">
        <f>E4-H4</f>
        <v>0</v>
      </c>
      <c r="H4" s="35">
        <f>SUM(I4:U4)</f>
        <v>0</v>
      </c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64"/>
    </row>
    <row r="5" spans="1:23" ht="12.75">
      <c r="A5" s="116" t="s">
        <v>154</v>
      </c>
      <c r="B5" s="116" t="s">
        <v>150</v>
      </c>
      <c r="C5" s="138" t="s">
        <v>74</v>
      </c>
      <c r="D5" s="61" t="s">
        <v>253</v>
      </c>
      <c r="E5" s="135"/>
      <c r="F5" s="69">
        <f t="shared" si="0"/>
        <v>0</v>
      </c>
      <c r="G5" s="35">
        <f aca="true" t="shared" si="1" ref="G5:G11">E5-H5</f>
        <v>0</v>
      </c>
      <c r="H5" s="35">
        <f aca="true" t="shared" si="2" ref="H5:H11">SUM(I5:U5)</f>
        <v>0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64"/>
    </row>
    <row r="6" spans="1:23" ht="12.75">
      <c r="A6" s="5" t="s">
        <v>158</v>
      </c>
      <c r="B6" s="117" t="s">
        <v>155</v>
      </c>
      <c r="C6" s="5" t="s">
        <v>50</v>
      </c>
      <c r="D6" s="126" t="s">
        <v>5</v>
      </c>
      <c r="E6" s="135"/>
      <c r="F6" s="69">
        <f t="shared" si="0"/>
        <v>0</v>
      </c>
      <c r="G6" s="35">
        <f t="shared" si="1"/>
        <v>0</v>
      </c>
      <c r="H6" s="35">
        <f t="shared" si="2"/>
        <v>0</v>
      </c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64"/>
    </row>
    <row r="7" spans="1:23" ht="12.75">
      <c r="A7" s="255" t="s">
        <v>162</v>
      </c>
      <c r="B7" s="115"/>
      <c r="C7" s="5" t="s">
        <v>0</v>
      </c>
      <c r="D7" s="125"/>
      <c r="E7" s="135"/>
      <c r="F7" s="69">
        <f t="shared" si="0"/>
        <v>0</v>
      </c>
      <c r="G7" s="35">
        <f t="shared" si="1"/>
        <v>0</v>
      </c>
      <c r="H7" s="35">
        <f t="shared" si="2"/>
        <v>0</v>
      </c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64"/>
    </row>
    <row r="8" spans="1:23" ht="12.75">
      <c r="A8" s="257"/>
      <c r="B8" s="116" t="s">
        <v>159</v>
      </c>
      <c r="C8" s="5" t="s">
        <v>51</v>
      </c>
      <c r="D8" s="126" t="s">
        <v>6</v>
      </c>
      <c r="E8" s="135"/>
      <c r="F8" s="69">
        <f t="shared" si="0"/>
        <v>0</v>
      </c>
      <c r="G8" s="35">
        <f t="shared" si="1"/>
        <v>0</v>
      </c>
      <c r="H8" s="35">
        <f t="shared" si="2"/>
        <v>0</v>
      </c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64"/>
    </row>
    <row r="9" spans="1:23" ht="12.75">
      <c r="A9" s="255" t="s">
        <v>166</v>
      </c>
      <c r="B9" s="115"/>
      <c r="C9" s="5" t="s">
        <v>52</v>
      </c>
      <c r="D9" s="125"/>
      <c r="E9" s="135"/>
      <c r="F9" s="69">
        <f t="shared" si="0"/>
        <v>0</v>
      </c>
      <c r="G9" s="35">
        <f t="shared" si="1"/>
        <v>0</v>
      </c>
      <c r="H9" s="35">
        <f t="shared" si="2"/>
        <v>0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64"/>
    </row>
    <row r="10" spans="1:23" ht="12.75">
      <c r="A10" s="256"/>
      <c r="B10" s="118"/>
      <c r="C10" s="5" t="s">
        <v>53</v>
      </c>
      <c r="D10" s="127"/>
      <c r="E10" s="135"/>
      <c r="F10" s="69">
        <f t="shared" si="0"/>
        <v>0</v>
      </c>
      <c r="G10" s="35">
        <f t="shared" si="1"/>
        <v>0</v>
      </c>
      <c r="H10" s="35">
        <f t="shared" si="2"/>
        <v>0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64"/>
    </row>
    <row r="11" spans="1:23" ht="12.75">
      <c r="A11" s="257"/>
      <c r="B11" s="116" t="s">
        <v>163</v>
      </c>
      <c r="C11" s="5" t="s">
        <v>54</v>
      </c>
      <c r="D11" s="126" t="s">
        <v>48</v>
      </c>
      <c r="E11" s="135"/>
      <c r="F11" s="69">
        <f t="shared" si="0"/>
        <v>0</v>
      </c>
      <c r="G11" s="35">
        <f t="shared" si="1"/>
        <v>0</v>
      </c>
      <c r="H11" s="35">
        <f t="shared" si="2"/>
        <v>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64"/>
    </row>
    <row r="12" spans="2:23" ht="12.75">
      <c r="B12" s="119"/>
      <c r="C12" s="30" t="s">
        <v>1</v>
      </c>
      <c r="D12" s="128"/>
      <c r="E12" s="29">
        <f>SUM(E4:E11)</f>
        <v>0</v>
      </c>
      <c r="F12" s="29">
        <f aca="true" t="shared" si="3" ref="F12:U12">SUM(F4:F11)</f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0</v>
      </c>
      <c r="U12" s="29">
        <f t="shared" si="3"/>
        <v>0</v>
      </c>
      <c r="V12" s="34"/>
      <c r="W12" s="64"/>
    </row>
    <row r="13" ht="12.75">
      <c r="D13" s="27"/>
    </row>
    <row r="14" ht="12.75">
      <c r="C14" s="11" t="s">
        <v>386</v>
      </c>
    </row>
    <row r="15" spans="4:21" ht="12.75">
      <c r="D15" s="27"/>
      <c r="E15" s="252" t="s">
        <v>398</v>
      </c>
      <c r="F15" s="20"/>
      <c r="G15" s="20"/>
      <c r="H15" s="20"/>
      <c r="I15" s="20"/>
      <c r="J15" s="13" t="s">
        <v>39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8.25">
      <c r="A16" s="5" t="s">
        <v>364</v>
      </c>
      <c r="B16" s="2" t="s">
        <v>250</v>
      </c>
      <c r="C16" s="23" t="s">
        <v>55</v>
      </c>
      <c r="D16" s="148" t="s">
        <v>56</v>
      </c>
      <c r="E16" s="185"/>
      <c r="F16" s="182"/>
      <c r="G16" s="183"/>
      <c r="H16" s="17" t="s">
        <v>388</v>
      </c>
      <c r="I16" s="184"/>
      <c r="J16" s="22" t="s">
        <v>7</v>
      </c>
      <c r="K16" s="22" t="s">
        <v>8</v>
      </c>
      <c r="L16" s="22" t="s">
        <v>9</v>
      </c>
      <c r="M16" s="22" t="s">
        <v>10</v>
      </c>
      <c r="N16" s="22" t="s">
        <v>11</v>
      </c>
      <c r="O16" s="22" t="s">
        <v>12</v>
      </c>
      <c r="P16" s="22" t="s">
        <v>13</v>
      </c>
      <c r="Q16" s="22" t="s">
        <v>14</v>
      </c>
      <c r="R16" s="22" t="s">
        <v>15</v>
      </c>
      <c r="S16" s="22" t="s">
        <v>16</v>
      </c>
      <c r="T16" s="22" t="s">
        <v>17</v>
      </c>
      <c r="U16" s="22" t="s">
        <v>33</v>
      </c>
    </row>
    <row r="17" spans="1:21" ht="12.75">
      <c r="A17" s="222"/>
      <c r="B17" s="120"/>
      <c r="C17" s="129" t="s">
        <v>73</v>
      </c>
      <c r="D17" s="136"/>
      <c r="E17" s="185"/>
      <c r="F17" s="182"/>
      <c r="G17" s="183"/>
      <c r="H17" s="29">
        <f>SUM(J17:U17)</f>
        <v>0</v>
      </c>
      <c r="I17" s="18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116" t="s">
        <v>154</v>
      </c>
      <c r="B18" s="121" t="s">
        <v>150</v>
      </c>
      <c r="C18" s="129" t="s">
        <v>74</v>
      </c>
      <c r="D18" s="61" t="s">
        <v>253</v>
      </c>
      <c r="E18" s="185"/>
      <c r="F18" s="182"/>
      <c r="G18" s="183"/>
      <c r="H18" s="29">
        <f aca="true" t="shared" si="4" ref="H18:H24">SUM(J18:U18)</f>
        <v>0</v>
      </c>
      <c r="I18" s="18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>
      <c r="A19" s="5" t="s">
        <v>158</v>
      </c>
      <c r="B19" s="122" t="s">
        <v>155</v>
      </c>
      <c r="C19" s="5" t="s">
        <v>50</v>
      </c>
      <c r="D19" s="126" t="s">
        <v>5</v>
      </c>
      <c r="E19" s="185"/>
      <c r="F19" s="182"/>
      <c r="G19" s="183"/>
      <c r="H19" s="29">
        <f t="shared" si="4"/>
        <v>0</v>
      </c>
      <c r="I19" s="18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>
      <c r="A20" s="255" t="s">
        <v>162</v>
      </c>
      <c r="B20" s="120"/>
      <c r="C20" s="5" t="s">
        <v>0</v>
      </c>
      <c r="D20" s="125"/>
      <c r="E20" s="185"/>
      <c r="F20" s="182"/>
      <c r="G20" s="183"/>
      <c r="H20" s="29">
        <f t="shared" si="4"/>
        <v>0</v>
      </c>
      <c r="I20" s="18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57"/>
      <c r="B21" s="121" t="s">
        <v>159</v>
      </c>
      <c r="C21" s="5" t="s">
        <v>51</v>
      </c>
      <c r="D21" s="126" t="s">
        <v>6</v>
      </c>
      <c r="E21" s="185"/>
      <c r="F21" s="182"/>
      <c r="G21" s="183"/>
      <c r="H21" s="29">
        <f t="shared" si="4"/>
        <v>0</v>
      </c>
      <c r="I21" s="18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55" t="s">
        <v>166</v>
      </c>
      <c r="B22" s="120"/>
      <c r="C22" s="5" t="s">
        <v>52</v>
      </c>
      <c r="D22" s="125"/>
      <c r="E22" s="185"/>
      <c r="F22" s="182"/>
      <c r="G22" s="183"/>
      <c r="H22" s="29">
        <f t="shared" si="4"/>
        <v>0</v>
      </c>
      <c r="I22" s="18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>
      <c r="A23" s="256"/>
      <c r="B23" s="123"/>
      <c r="C23" s="5" t="s">
        <v>53</v>
      </c>
      <c r="D23" s="127"/>
      <c r="E23" s="185"/>
      <c r="F23" s="182"/>
      <c r="G23" s="183"/>
      <c r="H23" s="29">
        <f t="shared" si="4"/>
        <v>0</v>
      </c>
      <c r="I23" s="18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>
      <c r="A24" s="257"/>
      <c r="B24" s="121" t="s">
        <v>163</v>
      </c>
      <c r="C24" s="5" t="s">
        <v>54</v>
      </c>
      <c r="D24" s="126" t="s">
        <v>48</v>
      </c>
      <c r="E24" s="185"/>
      <c r="F24" s="182"/>
      <c r="G24" s="183"/>
      <c r="H24" s="29">
        <f t="shared" si="4"/>
        <v>0</v>
      </c>
      <c r="I24" s="18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124"/>
      <c r="C25" s="30" t="s">
        <v>1</v>
      </c>
      <c r="D25" s="128"/>
      <c r="E25" s="185"/>
      <c r="F25" s="182"/>
      <c r="G25" s="183"/>
      <c r="H25" s="29">
        <f>SUM(H17:H24)</f>
        <v>0</v>
      </c>
      <c r="I25" s="184"/>
      <c r="J25" s="29">
        <f>SUM(J17:J24)</f>
        <v>0</v>
      </c>
      <c r="K25" s="29">
        <f aca="true" t="shared" si="5" ref="K25:U25">SUM(K17:K24)</f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</v>
      </c>
      <c r="S25" s="29">
        <f t="shared" si="5"/>
        <v>0</v>
      </c>
      <c r="T25" s="29">
        <f t="shared" si="5"/>
        <v>0</v>
      </c>
      <c r="U25" s="29">
        <f t="shared" si="5"/>
        <v>0</v>
      </c>
    </row>
    <row r="26" ht="12.75">
      <c r="D26" s="27"/>
    </row>
    <row r="27" ht="12.75">
      <c r="C27" s="45" t="s">
        <v>83</v>
      </c>
    </row>
    <row r="28" spans="4:22" ht="12.75">
      <c r="D28" s="27"/>
      <c r="E28" s="157" t="s">
        <v>38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63"/>
      <c r="Q28" s="160"/>
      <c r="R28" s="160"/>
      <c r="S28" s="160"/>
      <c r="T28" s="95"/>
      <c r="U28" s="95"/>
      <c r="V28" s="95"/>
    </row>
    <row r="29" spans="1:20" ht="38.25">
      <c r="A29" s="5" t="s">
        <v>364</v>
      </c>
      <c r="B29" s="2" t="s">
        <v>250</v>
      </c>
      <c r="C29" s="5" t="s">
        <v>55</v>
      </c>
      <c r="D29" s="148" t="s">
        <v>56</v>
      </c>
      <c r="E29" s="5" t="s">
        <v>255</v>
      </c>
      <c r="F29" s="5" t="s">
        <v>256</v>
      </c>
      <c r="G29" s="5" t="s">
        <v>257</v>
      </c>
      <c r="H29" s="5" t="s">
        <v>372</v>
      </c>
      <c r="I29" s="5" t="s">
        <v>373</v>
      </c>
      <c r="J29" s="5" t="s">
        <v>374</v>
      </c>
      <c r="K29" s="5" t="s">
        <v>375</v>
      </c>
      <c r="L29" s="5" t="s">
        <v>376</v>
      </c>
      <c r="M29" s="5" t="s">
        <v>258</v>
      </c>
      <c r="N29" s="5" t="s">
        <v>259</v>
      </c>
      <c r="O29" s="5" t="s">
        <v>260</v>
      </c>
      <c r="P29" s="24"/>
      <c r="Q29" s="24"/>
      <c r="R29" s="24"/>
      <c r="S29" s="24"/>
      <c r="T29" s="24"/>
    </row>
    <row r="30" spans="1:20" ht="12.75">
      <c r="A30" s="222"/>
      <c r="B30" s="120"/>
      <c r="C30" s="129" t="s">
        <v>73</v>
      </c>
      <c r="D30" s="136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52"/>
      <c r="Q30" s="24"/>
      <c r="R30" s="24"/>
      <c r="S30" s="24"/>
      <c r="T30" s="24"/>
    </row>
    <row r="31" spans="1:20" ht="12.75">
      <c r="A31" s="116" t="s">
        <v>154</v>
      </c>
      <c r="B31" s="121" t="s">
        <v>150</v>
      </c>
      <c r="C31" s="129" t="s">
        <v>74</v>
      </c>
      <c r="D31" s="61" t="s">
        <v>253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52"/>
      <c r="Q31" s="24"/>
      <c r="R31" s="24"/>
      <c r="S31" s="24"/>
      <c r="T31" s="24"/>
    </row>
    <row r="32" spans="1:20" ht="12.75">
      <c r="A32" s="5" t="s">
        <v>158</v>
      </c>
      <c r="B32" s="122" t="s">
        <v>155</v>
      </c>
      <c r="C32" s="5" t="s">
        <v>50</v>
      </c>
      <c r="D32" s="126" t="s">
        <v>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2"/>
      <c r="Q32" s="24"/>
      <c r="R32" s="24"/>
      <c r="S32" s="24"/>
      <c r="T32" s="24"/>
    </row>
    <row r="33" spans="1:20" ht="12.75">
      <c r="A33" s="255" t="s">
        <v>162</v>
      </c>
      <c r="B33" s="120"/>
      <c r="C33" s="5" t="s">
        <v>0</v>
      </c>
      <c r="D33" s="12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52"/>
      <c r="Q33" s="24"/>
      <c r="R33" s="24"/>
      <c r="S33" s="24"/>
      <c r="T33" s="24"/>
    </row>
    <row r="34" spans="1:20" ht="12.75">
      <c r="A34" s="257"/>
      <c r="B34" s="121" t="s">
        <v>159</v>
      </c>
      <c r="C34" s="5" t="s">
        <v>51</v>
      </c>
      <c r="D34" s="126" t="s">
        <v>6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52"/>
      <c r="Q34" s="24"/>
      <c r="R34" s="24"/>
      <c r="S34" s="24"/>
      <c r="T34" s="24"/>
    </row>
    <row r="35" spans="1:20" ht="12.75">
      <c r="A35" s="255" t="s">
        <v>166</v>
      </c>
      <c r="B35" s="120"/>
      <c r="C35" s="5" t="s">
        <v>52</v>
      </c>
      <c r="D35" s="12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52"/>
      <c r="Q35" s="24"/>
      <c r="R35" s="24"/>
      <c r="S35" s="24"/>
      <c r="T35" s="24"/>
    </row>
    <row r="36" spans="1:20" ht="12.75">
      <c r="A36" s="256"/>
      <c r="B36" s="123"/>
      <c r="C36" s="5" t="s">
        <v>53</v>
      </c>
      <c r="D36" s="12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52"/>
      <c r="Q36" s="24"/>
      <c r="R36" s="24"/>
      <c r="S36" s="24"/>
      <c r="T36" s="24"/>
    </row>
    <row r="37" spans="1:20" ht="12.75">
      <c r="A37" s="257"/>
      <c r="B37" s="121" t="s">
        <v>163</v>
      </c>
      <c r="C37" s="5" t="s">
        <v>54</v>
      </c>
      <c r="D37" s="126" t="s">
        <v>48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52"/>
      <c r="Q37" s="24"/>
      <c r="R37" s="24"/>
      <c r="S37" s="24"/>
      <c r="T37" s="24"/>
    </row>
    <row r="38" spans="2:20" ht="12.75">
      <c r="B38" s="124"/>
      <c r="C38" s="30" t="s">
        <v>1</v>
      </c>
      <c r="D38" s="128"/>
      <c r="E38" s="29">
        <f aca="true" t="shared" si="6" ref="E38:O38">SUM(E30:E37)</f>
        <v>0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29">
        <f t="shared" si="6"/>
        <v>0</v>
      </c>
      <c r="L38" s="29">
        <f t="shared" si="6"/>
        <v>0</v>
      </c>
      <c r="M38" s="29">
        <f t="shared" si="6"/>
        <v>0</v>
      </c>
      <c r="N38" s="29">
        <f t="shared" si="6"/>
        <v>0</v>
      </c>
      <c r="O38" s="29">
        <f t="shared" si="6"/>
        <v>0</v>
      </c>
      <c r="P38" s="52"/>
      <c r="Q38" s="25"/>
      <c r="R38" s="25"/>
      <c r="S38" s="25"/>
      <c r="T38" s="25"/>
    </row>
    <row r="43" spans="5:6" ht="12.75">
      <c r="E43" s="34"/>
      <c r="F43" s="34"/>
    </row>
  </sheetData>
  <sheetProtection/>
  <mergeCells count="6">
    <mergeCell ref="A35:A37"/>
    <mergeCell ref="A7:A8"/>
    <mergeCell ref="A9:A11"/>
    <mergeCell ref="A20:A21"/>
    <mergeCell ref="A22:A24"/>
    <mergeCell ref="A33:A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="50" zoomScaleNormal="50" zoomScalePageLayoutView="0" workbookViewId="0" topLeftCell="A1">
      <selection activeCell="F61" sqref="F61"/>
    </sheetView>
  </sheetViews>
  <sheetFormatPr defaultColWidth="9.00390625" defaultRowHeight="12.75"/>
  <cols>
    <col min="1" max="1" width="9.00390625" style="19" customWidth="1"/>
    <col min="2" max="2" width="6.50390625" style="19" customWidth="1"/>
    <col min="3" max="3" width="35.375" style="19" customWidth="1"/>
    <col min="4" max="4" width="19.625" style="27" customWidth="1"/>
    <col min="5" max="5" width="20.00390625" style="19" bestFit="1" customWidth="1"/>
    <col min="6" max="6" width="20.125" style="19" bestFit="1" customWidth="1"/>
    <col min="7" max="7" width="17.875" style="19" customWidth="1"/>
    <col min="8" max="8" width="17.125" style="19" customWidth="1"/>
    <col min="9" max="9" width="36.25390625" style="19" customWidth="1"/>
    <col min="10" max="10" width="14.50390625" style="19" customWidth="1"/>
    <col min="11" max="11" width="10.50390625" style="19" customWidth="1"/>
    <col min="12" max="12" width="10.375" style="19" customWidth="1"/>
    <col min="13" max="14" width="9.875" style="19" customWidth="1"/>
    <col min="15" max="15" width="10.125" style="19" customWidth="1"/>
    <col min="16" max="16" width="11.875" style="19" customWidth="1"/>
    <col min="17" max="17" width="11.75390625" style="19" customWidth="1"/>
    <col min="18" max="18" width="10.875" style="19" customWidth="1"/>
    <col min="19" max="19" width="11.50390625" style="19" customWidth="1"/>
    <col min="20" max="20" width="10.125" style="19" customWidth="1"/>
    <col min="21" max="24" width="9.00390625" style="19" customWidth="1"/>
    <col min="25" max="26" width="12.875" style="19" customWidth="1"/>
    <col min="27" max="16384" width="9.00390625" style="19" customWidth="1"/>
  </cols>
  <sheetData>
    <row r="1" spans="3:23" ht="12.75">
      <c r="C1" s="45" t="s">
        <v>97</v>
      </c>
      <c r="W1" s="54"/>
    </row>
    <row r="2" spans="4:23" s="95" customFormat="1" ht="12.75">
      <c r="D2" s="91"/>
      <c r="E2" s="20" t="s">
        <v>21</v>
      </c>
      <c r="F2" s="20"/>
      <c r="G2" s="20"/>
      <c r="H2" s="20"/>
      <c r="I2" s="13" t="s">
        <v>20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W2" s="96"/>
    </row>
    <row r="3" spans="1:24" ht="63.75">
      <c r="A3" s="5" t="s">
        <v>364</v>
      </c>
      <c r="B3" s="1" t="s">
        <v>250</v>
      </c>
      <c r="C3" s="23" t="s">
        <v>55</v>
      </c>
      <c r="D3" s="82" t="s">
        <v>56</v>
      </c>
      <c r="E3" s="1" t="s">
        <v>263</v>
      </c>
      <c r="F3" s="3" t="s">
        <v>264</v>
      </c>
      <c r="G3" s="1" t="s">
        <v>98</v>
      </c>
      <c r="H3" s="16" t="s">
        <v>86</v>
      </c>
      <c r="I3" s="1" t="s">
        <v>90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33</v>
      </c>
      <c r="W3" s="51"/>
      <c r="X3" s="24"/>
    </row>
    <row r="4" spans="1:24" s="63" customFormat="1" ht="12.75">
      <c r="A4" s="120"/>
      <c r="B4" s="204"/>
      <c r="C4" s="204"/>
      <c r="D4" s="205"/>
      <c r="E4" s="206"/>
      <c r="F4" s="206"/>
      <c r="G4" s="207"/>
      <c r="H4" s="207"/>
      <c r="I4" s="207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8"/>
      <c r="W4" s="64"/>
      <c r="X4" s="24"/>
    </row>
    <row r="5" spans="1:24" s="63" customFormat="1" ht="12.75">
      <c r="A5" s="124"/>
      <c r="B5" s="209"/>
      <c r="C5" s="209"/>
      <c r="D5" s="210"/>
      <c r="E5" s="211"/>
      <c r="F5" s="211"/>
      <c r="G5" s="209"/>
      <c r="H5" s="212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13"/>
      <c r="W5" s="64"/>
      <c r="X5" s="24"/>
    </row>
    <row r="6" spans="1:24" s="34" customFormat="1" ht="12.75">
      <c r="A6" s="115"/>
      <c r="B6" s="131"/>
      <c r="C6" s="198" t="s">
        <v>50</v>
      </c>
      <c r="D6" s="62"/>
      <c r="E6" s="199"/>
      <c r="F6" s="200">
        <f aca="true" t="shared" si="0" ref="F6:F11">SUM(E32:J32)</f>
        <v>0</v>
      </c>
      <c r="G6" s="201">
        <f aca="true" t="shared" si="1" ref="G6:G11">E6-H6</f>
        <v>0</v>
      </c>
      <c r="H6" s="201">
        <f aca="true" t="shared" si="2" ref="H6:H11">SUM(I6:U6)</f>
        <v>0</v>
      </c>
      <c r="I6" s="202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W6" s="64"/>
      <c r="X6" s="52"/>
    </row>
    <row r="7" spans="1:24" s="34" customFormat="1" ht="12.75">
      <c r="A7" s="259"/>
      <c r="B7" s="131"/>
      <c r="C7" s="133" t="s">
        <v>0</v>
      </c>
      <c r="D7" s="62"/>
      <c r="E7" s="135"/>
      <c r="F7" s="69">
        <f t="shared" si="0"/>
        <v>0</v>
      </c>
      <c r="G7" s="35">
        <f t="shared" si="1"/>
        <v>0</v>
      </c>
      <c r="H7" s="35">
        <f t="shared" si="2"/>
        <v>0</v>
      </c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W7" s="64"/>
      <c r="X7" s="52"/>
    </row>
    <row r="8" spans="1:24" s="34" customFormat="1" ht="12.75">
      <c r="A8" s="259"/>
      <c r="B8" s="131"/>
      <c r="C8" s="133" t="s">
        <v>51</v>
      </c>
      <c r="D8" s="62"/>
      <c r="E8" s="135"/>
      <c r="F8" s="69">
        <f t="shared" si="0"/>
        <v>0</v>
      </c>
      <c r="G8" s="35">
        <f t="shared" si="1"/>
        <v>0</v>
      </c>
      <c r="H8" s="35">
        <f t="shared" si="2"/>
        <v>0</v>
      </c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W8" s="64"/>
      <c r="X8" s="52"/>
    </row>
    <row r="9" spans="1:24" s="34" customFormat="1" ht="12.75">
      <c r="A9" s="258" t="s">
        <v>170</v>
      </c>
      <c r="B9" s="131"/>
      <c r="C9" s="133" t="s">
        <v>52</v>
      </c>
      <c r="D9" s="62"/>
      <c r="E9" s="135"/>
      <c r="F9" s="69">
        <f t="shared" si="0"/>
        <v>0</v>
      </c>
      <c r="G9" s="35">
        <f t="shared" si="1"/>
        <v>0</v>
      </c>
      <c r="H9" s="35">
        <f t="shared" si="2"/>
        <v>0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64"/>
      <c r="X9" s="52"/>
    </row>
    <row r="10" spans="1:24" s="34" customFormat="1" ht="12.75">
      <c r="A10" s="259"/>
      <c r="B10" s="131"/>
      <c r="C10" s="133" t="s">
        <v>53</v>
      </c>
      <c r="D10" s="62"/>
      <c r="E10" s="135"/>
      <c r="F10" s="69">
        <f t="shared" si="0"/>
        <v>0</v>
      </c>
      <c r="G10" s="35">
        <f t="shared" si="1"/>
        <v>0</v>
      </c>
      <c r="H10" s="35">
        <f t="shared" si="2"/>
        <v>0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W10" s="64"/>
      <c r="X10" s="52"/>
    </row>
    <row r="11" spans="1:24" s="34" customFormat="1" ht="12.75">
      <c r="A11" s="260"/>
      <c r="B11" s="231">
        <v>5</v>
      </c>
      <c r="C11" s="133" t="s">
        <v>54</v>
      </c>
      <c r="D11" s="61" t="s">
        <v>252</v>
      </c>
      <c r="E11" s="135"/>
      <c r="F11" s="69">
        <f t="shared" si="0"/>
        <v>0</v>
      </c>
      <c r="G11" s="35">
        <f t="shared" si="1"/>
        <v>0</v>
      </c>
      <c r="H11" s="35">
        <f t="shared" si="2"/>
        <v>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W11" s="64"/>
      <c r="X11" s="52"/>
    </row>
    <row r="12" spans="1:24" s="34" customFormat="1" ht="12.75">
      <c r="A12" s="19"/>
      <c r="B12" s="130"/>
      <c r="C12" s="57" t="s">
        <v>1</v>
      </c>
      <c r="D12" s="137"/>
      <c r="E12" s="29">
        <f>SUM(E4:E11)</f>
        <v>0</v>
      </c>
      <c r="F12" s="29">
        <f>SUM(F4:F11)</f>
        <v>0</v>
      </c>
      <c r="G12" s="29">
        <f>SUM(G4:G11)</f>
        <v>0</v>
      </c>
      <c r="H12" s="29">
        <f>SUM(H4:H11)</f>
        <v>0</v>
      </c>
      <c r="I12" s="29">
        <f>SUM(I4:I11)</f>
        <v>0</v>
      </c>
      <c r="J12" s="29">
        <f aca="true" t="shared" si="3" ref="J12:U12">SUM(J4:J11)</f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0</v>
      </c>
      <c r="U12" s="29">
        <f t="shared" si="3"/>
        <v>0</v>
      </c>
      <c r="W12" s="64"/>
      <c r="X12" s="52"/>
    </row>
    <row r="13" spans="23:24" ht="12.75">
      <c r="W13" s="24"/>
      <c r="X13" s="24"/>
    </row>
    <row r="14" ht="12.75">
      <c r="C14" s="11" t="s">
        <v>85</v>
      </c>
    </row>
    <row r="15" spans="5:21" ht="12.75">
      <c r="E15" s="252" t="s">
        <v>398</v>
      </c>
      <c r="F15" s="20"/>
      <c r="G15" s="20"/>
      <c r="H15" s="20"/>
      <c r="I15" s="20"/>
      <c r="J15" s="13" t="s">
        <v>39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8.25">
      <c r="A16" s="5" t="s">
        <v>364</v>
      </c>
      <c r="B16" s="1" t="s">
        <v>250</v>
      </c>
      <c r="C16" s="23" t="s">
        <v>55</v>
      </c>
      <c r="D16" s="82" t="s">
        <v>56</v>
      </c>
      <c r="E16" s="185"/>
      <c r="F16" s="182"/>
      <c r="G16" s="183"/>
      <c r="H16" s="17" t="s">
        <v>389</v>
      </c>
      <c r="I16" s="184"/>
      <c r="J16" s="22" t="s">
        <v>7</v>
      </c>
      <c r="K16" s="22" t="s">
        <v>8</v>
      </c>
      <c r="L16" s="22" t="s">
        <v>9</v>
      </c>
      <c r="M16" s="22" t="s">
        <v>10</v>
      </c>
      <c r="N16" s="22" t="s">
        <v>11</v>
      </c>
      <c r="O16" s="22" t="s">
        <v>12</v>
      </c>
      <c r="P16" s="22" t="s">
        <v>13</v>
      </c>
      <c r="Q16" s="22" t="s">
        <v>14</v>
      </c>
      <c r="R16" s="22" t="s">
        <v>15</v>
      </c>
      <c r="S16" s="22" t="s">
        <v>16</v>
      </c>
      <c r="T16" s="22" t="s">
        <v>17</v>
      </c>
      <c r="U16" s="22" t="s">
        <v>33</v>
      </c>
    </row>
    <row r="17" spans="1:21" s="187" customFormat="1" ht="12.75">
      <c r="A17" s="120"/>
      <c r="B17" s="120"/>
      <c r="C17" s="215"/>
      <c r="D17" s="205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8"/>
    </row>
    <row r="18" spans="1:21" s="187" customFormat="1" ht="12.75">
      <c r="A18" s="124"/>
      <c r="B18" s="124"/>
      <c r="C18" s="216"/>
      <c r="D18" s="210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13"/>
    </row>
    <row r="19" spans="1:21" ht="12.75">
      <c r="A19" s="115"/>
      <c r="B19" s="131"/>
      <c r="C19" s="121" t="s">
        <v>50</v>
      </c>
      <c r="D19" s="62"/>
      <c r="E19" s="124"/>
      <c r="F19" s="209"/>
      <c r="G19" s="213"/>
      <c r="H19" s="214">
        <f aca="true" t="shared" si="4" ref="H19:H24">SUM(J19:U19)</f>
        <v>0</v>
      </c>
      <c r="I19" s="119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ht="12.75">
      <c r="A20" s="259"/>
      <c r="B20" s="131"/>
      <c r="C20" s="186" t="s">
        <v>0</v>
      </c>
      <c r="D20" s="62"/>
      <c r="E20" s="185"/>
      <c r="F20" s="182"/>
      <c r="G20" s="183"/>
      <c r="H20" s="29">
        <f t="shared" si="4"/>
        <v>0</v>
      </c>
      <c r="I20" s="18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59"/>
      <c r="B21" s="131"/>
      <c r="C21" s="186" t="s">
        <v>51</v>
      </c>
      <c r="D21" s="62"/>
      <c r="E21" s="185"/>
      <c r="F21" s="182"/>
      <c r="G21" s="183"/>
      <c r="H21" s="29">
        <f t="shared" si="4"/>
        <v>0</v>
      </c>
      <c r="I21" s="18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58" t="s">
        <v>170</v>
      </c>
      <c r="B22" s="131"/>
      <c r="C22" s="186" t="s">
        <v>52</v>
      </c>
      <c r="D22" s="62"/>
      <c r="E22" s="185"/>
      <c r="F22" s="182"/>
      <c r="G22" s="183"/>
      <c r="H22" s="29">
        <f t="shared" si="4"/>
        <v>0</v>
      </c>
      <c r="I22" s="18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>
      <c r="A23" s="259"/>
      <c r="B23" s="131"/>
      <c r="C23" s="186" t="s">
        <v>53</v>
      </c>
      <c r="D23" s="62"/>
      <c r="E23" s="185"/>
      <c r="F23" s="182"/>
      <c r="G23" s="183"/>
      <c r="H23" s="29">
        <f t="shared" si="4"/>
        <v>0</v>
      </c>
      <c r="I23" s="18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>
      <c r="A24" s="260"/>
      <c r="B24" s="132">
        <v>5</v>
      </c>
      <c r="C24" s="186" t="s">
        <v>54</v>
      </c>
      <c r="D24" s="61" t="s">
        <v>252</v>
      </c>
      <c r="E24" s="185"/>
      <c r="F24" s="182"/>
      <c r="G24" s="183"/>
      <c r="H24" s="29">
        <f t="shared" si="4"/>
        <v>0</v>
      </c>
      <c r="I24" s="18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132"/>
      <c r="C25" s="59" t="s">
        <v>1</v>
      </c>
      <c r="D25" s="119"/>
      <c r="E25" s="185"/>
      <c r="F25" s="182"/>
      <c r="G25" s="183"/>
      <c r="H25" s="29">
        <f>SUM(H17:H24)</f>
        <v>0</v>
      </c>
      <c r="I25" s="184"/>
      <c r="J25" s="29">
        <f>SUM(J17:J24)</f>
        <v>0</v>
      </c>
      <c r="K25" s="29">
        <f aca="true" t="shared" si="5" ref="K25:U25">SUM(K17:K24)</f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</v>
      </c>
      <c r="S25" s="29">
        <f t="shared" si="5"/>
        <v>0</v>
      </c>
      <c r="T25" s="29">
        <f t="shared" si="5"/>
        <v>0</v>
      </c>
      <c r="U25" s="29">
        <f t="shared" si="5"/>
        <v>0</v>
      </c>
    </row>
    <row r="27" ht="12.75">
      <c r="C27" s="45" t="s">
        <v>84</v>
      </c>
    </row>
    <row r="28" spans="5:19" ht="12.75">
      <c r="E28" s="157" t="s">
        <v>38</v>
      </c>
      <c r="F28" s="158"/>
      <c r="G28" s="158"/>
      <c r="H28" s="158"/>
      <c r="I28" s="158"/>
      <c r="J28" s="158"/>
      <c r="L28" s="163"/>
      <c r="M28" s="163"/>
      <c r="N28" s="163"/>
      <c r="O28" s="163"/>
      <c r="P28" s="163"/>
      <c r="Q28" s="160"/>
      <c r="R28" s="160"/>
      <c r="S28" s="160"/>
    </row>
    <row r="29" spans="1:15" ht="38.25">
      <c r="A29" s="5" t="s">
        <v>364</v>
      </c>
      <c r="B29" s="1" t="s">
        <v>250</v>
      </c>
      <c r="C29" s="23" t="s">
        <v>55</v>
      </c>
      <c r="D29" s="82" t="s">
        <v>56</v>
      </c>
      <c r="E29" s="5" t="s">
        <v>255</v>
      </c>
      <c r="F29" s="5" t="s">
        <v>256</v>
      </c>
      <c r="G29" s="5" t="s">
        <v>257</v>
      </c>
      <c r="H29" s="5" t="s">
        <v>258</v>
      </c>
      <c r="I29" s="5" t="s">
        <v>259</v>
      </c>
      <c r="J29" s="5" t="s">
        <v>260</v>
      </c>
      <c r="K29" s="24"/>
      <c r="L29" s="24"/>
      <c r="M29" s="24"/>
      <c r="N29" s="24"/>
      <c r="O29" s="24"/>
    </row>
    <row r="30" spans="1:11" s="189" customFormat="1" ht="12.75">
      <c r="A30" s="120"/>
      <c r="B30" s="120"/>
      <c r="C30" s="215"/>
      <c r="D30" s="205"/>
      <c r="E30" s="204"/>
      <c r="F30" s="204"/>
      <c r="G30" s="204"/>
      <c r="H30" s="204"/>
      <c r="I30" s="204"/>
      <c r="J30" s="208"/>
      <c r="K30" s="188"/>
    </row>
    <row r="31" spans="1:11" s="189" customFormat="1" ht="12.75">
      <c r="A31" s="124"/>
      <c r="B31" s="124"/>
      <c r="C31" s="216"/>
      <c r="D31" s="210"/>
      <c r="E31" s="209"/>
      <c r="F31" s="209"/>
      <c r="G31" s="209"/>
      <c r="H31" s="209"/>
      <c r="I31" s="209"/>
      <c r="J31" s="213"/>
      <c r="K31" s="188"/>
    </row>
    <row r="32" spans="1:15" ht="12.75">
      <c r="A32" s="115"/>
      <c r="B32" s="131"/>
      <c r="C32" s="42" t="s">
        <v>50</v>
      </c>
      <c r="D32" s="62"/>
      <c r="E32" s="203"/>
      <c r="F32" s="203"/>
      <c r="G32" s="203"/>
      <c r="H32" s="203"/>
      <c r="I32" s="203"/>
      <c r="J32" s="203"/>
      <c r="K32" s="52"/>
      <c r="L32" s="24"/>
      <c r="M32" s="24"/>
      <c r="N32" s="24"/>
      <c r="O32" s="24"/>
    </row>
    <row r="33" spans="1:15" ht="12.75">
      <c r="A33" s="259"/>
      <c r="B33" s="131"/>
      <c r="C33" s="5" t="s">
        <v>0</v>
      </c>
      <c r="D33" s="62"/>
      <c r="E33" s="33"/>
      <c r="F33" s="33"/>
      <c r="G33" s="33"/>
      <c r="H33" s="33"/>
      <c r="I33" s="33"/>
      <c r="J33" s="33"/>
      <c r="K33" s="52"/>
      <c r="L33" s="24"/>
      <c r="M33" s="24"/>
      <c r="N33" s="24"/>
      <c r="O33" s="24"/>
    </row>
    <row r="34" spans="1:15" ht="12.75">
      <c r="A34" s="259"/>
      <c r="B34" s="131"/>
      <c r="C34" s="5" t="s">
        <v>51</v>
      </c>
      <c r="D34" s="62"/>
      <c r="E34" s="33"/>
      <c r="F34" s="33"/>
      <c r="G34" s="33"/>
      <c r="H34" s="33"/>
      <c r="I34" s="33"/>
      <c r="J34" s="33"/>
      <c r="K34" s="52"/>
      <c r="L34" s="24"/>
      <c r="M34" s="24"/>
      <c r="N34" s="24"/>
      <c r="O34" s="24"/>
    </row>
    <row r="35" spans="1:15" ht="12.75">
      <c r="A35" s="258" t="s">
        <v>170</v>
      </c>
      <c r="B35" s="131"/>
      <c r="C35" s="5" t="s">
        <v>52</v>
      </c>
      <c r="D35" s="62"/>
      <c r="E35" s="33"/>
      <c r="F35" s="33"/>
      <c r="G35" s="33"/>
      <c r="H35" s="33"/>
      <c r="I35" s="33"/>
      <c r="J35" s="33"/>
      <c r="K35" s="52"/>
      <c r="L35" s="24"/>
      <c r="M35" s="24"/>
      <c r="N35" s="24"/>
      <c r="O35" s="24"/>
    </row>
    <row r="36" spans="1:15" ht="12.75">
      <c r="A36" s="259"/>
      <c r="B36" s="131"/>
      <c r="C36" s="5" t="s">
        <v>53</v>
      </c>
      <c r="D36" s="62"/>
      <c r="E36" s="33"/>
      <c r="F36" s="33"/>
      <c r="G36" s="33"/>
      <c r="H36" s="33"/>
      <c r="I36" s="33"/>
      <c r="J36" s="33"/>
      <c r="K36" s="52"/>
      <c r="L36" s="24"/>
      <c r="M36" s="24"/>
      <c r="N36" s="24"/>
      <c r="O36" s="24"/>
    </row>
    <row r="37" spans="1:15" ht="12.75">
      <c r="A37" s="260"/>
      <c r="B37" s="132">
        <v>5</v>
      </c>
      <c r="C37" s="5" t="s">
        <v>54</v>
      </c>
      <c r="D37" s="61" t="s">
        <v>252</v>
      </c>
      <c r="E37" s="33"/>
      <c r="F37" s="33"/>
      <c r="G37" s="33"/>
      <c r="H37" s="33"/>
      <c r="I37" s="33"/>
      <c r="J37" s="33"/>
      <c r="K37" s="52"/>
      <c r="L37" s="24"/>
      <c r="M37" s="24"/>
      <c r="N37" s="24"/>
      <c r="O37" s="24"/>
    </row>
    <row r="38" spans="2:15" ht="12.75">
      <c r="B38" s="130"/>
      <c r="C38" s="30" t="s">
        <v>1</v>
      </c>
      <c r="D38" s="137"/>
      <c r="E38" s="29">
        <f aca="true" t="shared" si="6" ref="E38:J38">SUM(E30:E37)</f>
        <v>0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52"/>
      <c r="L38" s="25"/>
      <c r="M38" s="25"/>
      <c r="N38" s="25"/>
      <c r="O38" s="25"/>
    </row>
    <row r="39" spans="16:22" ht="12.75">
      <c r="P39" s="24"/>
      <c r="Q39" s="24"/>
      <c r="R39" s="24"/>
      <c r="S39" s="24"/>
      <c r="T39" s="24"/>
      <c r="U39" s="24"/>
      <c r="V39" s="24"/>
    </row>
  </sheetData>
  <sheetProtection/>
  <mergeCells count="6">
    <mergeCell ref="A35:A37"/>
    <mergeCell ref="A7:A8"/>
    <mergeCell ref="A9:A11"/>
    <mergeCell ref="A20:A21"/>
    <mergeCell ref="A22:A24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55" zoomScaleNormal="55" zoomScalePageLayoutView="0" workbookViewId="0" topLeftCell="A1">
      <selection activeCell="J17" sqref="J17"/>
    </sheetView>
  </sheetViews>
  <sheetFormatPr defaultColWidth="9.00390625" defaultRowHeight="12.75"/>
  <cols>
    <col min="1" max="1" width="9.00390625" style="19" customWidth="1"/>
    <col min="2" max="2" width="6.50390625" style="19" customWidth="1"/>
    <col min="3" max="3" width="35.625" style="19" customWidth="1"/>
    <col min="4" max="4" width="13.875" style="27" customWidth="1"/>
    <col min="5" max="6" width="14.25390625" style="19" customWidth="1"/>
    <col min="7" max="7" width="12.625" style="19" customWidth="1"/>
    <col min="8" max="8" width="13.50390625" style="19" customWidth="1"/>
    <col min="9" max="9" width="17.875" style="19" customWidth="1"/>
    <col min="10" max="10" width="14.50390625" style="19" customWidth="1"/>
    <col min="11" max="11" width="10.50390625" style="19" customWidth="1"/>
    <col min="12" max="12" width="10.375" style="19" customWidth="1"/>
    <col min="13" max="14" width="9.875" style="19" customWidth="1"/>
    <col min="15" max="15" width="10.125" style="19" customWidth="1"/>
    <col min="16" max="16" width="11.875" style="19" customWidth="1"/>
    <col min="17" max="17" width="11.75390625" style="19" customWidth="1"/>
    <col min="18" max="18" width="10.875" style="19" customWidth="1"/>
    <col min="19" max="19" width="11.50390625" style="19" customWidth="1"/>
    <col min="20" max="20" width="10.125" style="19" customWidth="1"/>
    <col min="21" max="24" width="9.00390625" style="19" customWidth="1"/>
    <col min="25" max="26" width="13.50390625" style="19" customWidth="1"/>
    <col min="27" max="16384" width="9.00390625" style="19" customWidth="1"/>
  </cols>
  <sheetData>
    <row r="1" spans="3:23" ht="12.75">
      <c r="C1" s="27" t="s">
        <v>34</v>
      </c>
      <c r="W1" s="28"/>
    </row>
    <row r="2" spans="5:23" ht="12.75">
      <c r="E2" s="20" t="s">
        <v>91</v>
      </c>
      <c r="F2" s="99"/>
      <c r="G2" s="99"/>
      <c r="H2" s="100"/>
      <c r="I2" s="20" t="s">
        <v>92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W2" s="24"/>
    </row>
    <row r="3" spans="1:23" ht="140.25">
      <c r="A3" s="5" t="s">
        <v>364</v>
      </c>
      <c r="B3" s="1" t="s">
        <v>250</v>
      </c>
      <c r="C3" s="23" t="s">
        <v>55</v>
      </c>
      <c r="D3" s="156" t="s">
        <v>56</v>
      </c>
      <c r="E3" s="1" t="s">
        <v>267</v>
      </c>
      <c r="F3" s="3" t="s">
        <v>268</v>
      </c>
      <c r="G3" s="1" t="s">
        <v>93</v>
      </c>
      <c r="H3" s="16" t="s">
        <v>269</v>
      </c>
      <c r="I3" s="1" t="s">
        <v>94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33</v>
      </c>
      <c r="W3" s="51"/>
    </row>
    <row r="4" spans="1:23" ht="12.75">
      <c r="A4" s="115"/>
      <c r="B4" s="120"/>
      <c r="C4" s="129" t="s">
        <v>73</v>
      </c>
      <c r="D4" s="136"/>
      <c r="E4" s="135"/>
      <c r="F4" s="69">
        <f>SUM(E30:J30)</f>
        <v>0</v>
      </c>
      <c r="G4" s="35">
        <f>E4-H4</f>
        <v>0</v>
      </c>
      <c r="H4" s="35">
        <f>SUM(I4:U4)</f>
        <v>0</v>
      </c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64"/>
    </row>
    <row r="5" spans="1:23" ht="12.75">
      <c r="A5" s="232" t="s">
        <v>174</v>
      </c>
      <c r="B5" s="121" t="s">
        <v>171</v>
      </c>
      <c r="C5" s="129" t="s">
        <v>74</v>
      </c>
      <c r="D5" s="61" t="s">
        <v>251</v>
      </c>
      <c r="E5" s="135"/>
      <c r="F5" s="69">
        <f aca="true" t="shared" si="0" ref="F5:F11">SUM(E31:J31)</f>
        <v>0</v>
      </c>
      <c r="G5" s="35">
        <f aca="true" t="shared" si="1" ref="G5:G11">E5-H5</f>
        <v>0</v>
      </c>
      <c r="H5" s="35">
        <f>SUM(I5:U5)</f>
        <v>0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64"/>
    </row>
    <row r="6" spans="1:23" ht="12.75">
      <c r="A6" s="170" t="s">
        <v>178</v>
      </c>
      <c r="B6" s="122" t="s">
        <v>175</v>
      </c>
      <c r="C6" s="5" t="s">
        <v>50</v>
      </c>
      <c r="D6" s="61" t="s">
        <v>5</v>
      </c>
      <c r="E6" s="36"/>
      <c r="F6" s="69">
        <f t="shared" si="0"/>
        <v>0</v>
      </c>
      <c r="G6" s="35">
        <f t="shared" si="1"/>
        <v>0</v>
      </c>
      <c r="H6" s="35">
        <f aca="true" t="shared" si="2" ref="H6:H11">SUM(I6:U6)</f>
        <v>0</v>
      </c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64"/>
    </row>
    <row r="7" spans="1:23" ht="12.75">
      <c r="A7" s="255" t="s">
        <v>182</v>
      </c>
      <c r="B7" s="120"/>
      <c r="C7" s="5" t="s">
        <v>0</v>
      </c>
      <c r="D7" s="60"/>
      <c r="E7" s="36"/>
      <c r="F7" s="69">
        <f t="shared" si="0"/>
        <v>0</v>
      </c>
      <c r="G7" s="35">
        <f t="shared" si="1"/>
        <v>0</v>
      </c>
      <c r="H7" s="35">
        <f t="shared" si="2"/>
        <v>0</v>
      </c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64"/>
    </row>
    <row r="8" spans="1:23" ht="12.75">
      <c r="A8" s="262"/>
      <c r="B8" s="121" t="s">
        <v>179</v>
      </c>
      <c r="C8" s="5" t="s">
        <v>51</v>
      </c>
      <c r="D8" s="61" t="s">
        <v>6</v>
      </c>
      <c r="E8" s="36"/>
      <c r="F8" s="69">
        <f t="shared" si="0"/>
        <v>0</v>
      </c>
      <c r="G8" s="35">
        <f t="shared" si="1"/>
        <v>0</v>
      </c>
      <c r="H8" s="35">
        <f t="shared" si="2"/>
        <v>0</v>
      </c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64"/>
    </row>
    <row r="9" spans="1:23" ht="12.75">
      <c r="A9" s="255" t="s">
        <v>186</v>
      </c>
      <c r="B9" s="120"/>
      <c r="C9" s="5" t="s">
        <v>52</v>
      </c>
      <c r="D9" s="60"/>
      <c r="E9" s="36"/>
      <c r="F9" s="69">
        <f t="shared" si="0"/>
        <v>0</v>
      </c>
      <c r="G9" s="35">
        <f t="shared" si="1"/>
        <v>0</v>
      </c>
      <c r="H9" s="35">
        <f t="shared" si="2"/>
        <v>0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64"/>
    </row>
    <row r="10" spans="1:23" ht="12.75">
      <c r="A10" s="261"/>
      <c r="B10" s="123"/>
      <c r="C10" s="5" t="s">
        <v>53</v>
      </c>
      <c r="D10" s="62"/>
      <c r="E10" s="36"/>
      <c r="F10" s="69">
        <f t="shared" si="0"/>
        <v>0</v>
      </c>
      <c r="G10" s="35">
        <f t="shared" si="1"/>
        <v>0</v>
      </c>
      <c r="H10" s="35">
        <f t="shared" si="2"/>
        <v>0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64"/>
    </row>
    <row r="11" spans="1:23" ht="12.75">
      <c r="A11" s="262"/>
      <c r="B11" s="121" t="s">
        <v>183</v>
      </c>
      <c r="C11" s="5" t="s">
        <v>54</v>
      </c>
      <c r="D11" s="61" t="s">
        <v>48</v>
      </c>
      <c r="E11" s="36"/>
      <c r="F11" s="69">
        <f t="shared" si="0"/>
        <v>0</v>
      </c>
      <c r="G11" s="35">
        <f t="shared" si="1"/>
        <v>0</v>
      </c>
      <c r="H11" s="35">
        <f t="shared" si="2"/>
        <v>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64"/>
    </row>
    <row r="12" spans="2:23" ht="12.75">
      <c r="B12" s="30" t="s">
        <v>1</v>
      </c>
      <c r="C12" s="49"/>
      <c r="D12" s="49"/>
      <c r="E12" s="29">
        <f aca="true" t="shared" si="3" ref="E12:U12">SUM(E4:E11)</f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0</v>
      </c>
      <c r="U12" s="29">
        <f t="shared" si="3"/>
        <v>0</v>
      </c>
      <c r="V12" s="34"/>
      <c r="W12" s="64"/>
    </row>
    <row r="13" ht="12.75">
      <c r="W13" s="24"/>
    </row>
    <row r="14" spans="3:23" ht="12.75">
      <c r="C14" s="11" t="s">
        <v>64</v>
      </c>
      <c r="W14" s="24"/>
    </row>
    <row r="15" spans="4:21" ht="12.75">
      <c r="D15" s="91"/>
      <c r="E15" s="252" t="s">
        <v>398</v>
      </c>
      <c r="F15" s="20"/>
      <c r="G15" s="20"/>
      <c r="H15" s="20"/>
      <c r="I15" s="20"/>
      <c r="J15" s="13" t="s">
        <v>39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51">
      <c r="A16" s="5" t="s">
        <v>364</v>
      </c>
      <c r="B16" s="1" t="s">
        <v>250</v>
      </c>
      <c r="C16" s="23" t="s">
        <v>55</v>
      </c>
      <c r="D16" s="82" t="s">
        <v>56</v>
      </c>
      <c r="E16" s="185"/>
      <c r="F16" s="182"/>
      <c r="G16" s="183"/>
      <c r="H16" s="17" t="s">
        <v>390</v>
      </c>
      <c r="I16" s="184"/>
      <c r="J16" s="22" t="s">
        <v>7</v>
      </c>
      <c r="K16" s="22" t="s">
        <v>8</v>
      </c>
      <c r="L16" s="22" t="s">
        <v>9</v>
      </c>
      <c r="M16" s="22" t="s">
        <v>10</v>
      </c>
      <c r="N16" s="22" t="s">
        <v>11</v>
      </c>
      <c r="O16" s="22" t="s">
        <v>12</v>
      </c>
      <c r="P16" s="22" t="s">
        <v>13</v>
      </c>
      <c r="Q16" s="22" t="s">
        <v>14</v>
      </c>
      <c r="R16" s="22" t="s">
        <v>15</v>
      </c>
      <c r="S16" s="22" t="s">
        <v>16</v>
      </c>
      <c r="T16" s="22" t="s">
        <v>17</v>
      </c>
      <c r="U16" s="22" t="s">
        <v>33</v>
      </c>
    </row>
    <row r="17" spans="1:21" ht="12.75">
      <c r="A17" s="115"/>
      <c r="B17" s="120"/>
      <c r="C17" s="129" t="s">
        <v>73</v>
      </c>
      <c r="D17" s="139"/>
      <c r="E17" s="185"/>
      <c r="F17" s="182"/>
      <c r="G17" s="183"/>
      <c r="H17" s="29">
        <f>SUM(J17:U17)</f>
        <v>0</v>
      </c>
      <c r="I17" s="18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232" t="s">
        <v>174</v>
      </c>
      <c r="B18" s="121" t="s">
        <v>171</v>
      </c>
      <c r="C18" s="129" t="s">
        <v>74</v>
      </c>
      <c r="D18" s="126" t="s">
        <v>251</v>
      </c>
      <c r="E18" s="185"/>
      <c r="F18" s="182"/>
      <c r="G18" s="183"/>
      <c r="H18" s="29">
        <f aca="true" t="shared" si="4" ref="H18:H24">SUM(J18:U18)</f>
        <v>0</v>
      </c>
      <c r="I18" s="18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>
      <c r="A19" s="170" t="s">
        <v>178</v>
      </c>
      <c r="B19" s="122" t="s">
        <v>175</v>
      </c>
      <c r="C19" s="5" t="s">
        <v>50</v>
      </c>
      <c r="D19" s="126" t="s">
        <v>5</v>
      </c>
      <c r="E19" s="185"/>
      <c r="F19" s="182"/>
      <c r="G19" s="183"/>
      <c r="H19" s="29">
        <f t="shared" si="4"/>
        <v>0</v>
      </c>
      <c r="I19" s="18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>
      <c r="A20" s="255" t="s">
        <v>182</v>
      </c>
      <c r="B20" s="120"/>
      <c r="C20" s="5" t="s">
        <v>0</v>
      </c>
      <c r="D20" s="125"/>
      <c r="E20" s="185"/>
      <c r="F20" s="182"/>
      <c r="G20" s="183"/>
      <c r="H20" s="29">
        <f t="shared" si="4"/>
        <v>0</v>
      </c>
      <c r="I20" s="18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62"/>
      <c r="B21" s="121" t="s">
        <v>179</v>
      </c>
      <c r="C21" s="5" t="s">
        <v>51</v>
      </c>
      <c r="D21" s="126" t="s">
        <v>6</v>
      </c>
      <c r="E21" s="185"/>
      <c r="F21" s="182"/>
      <c r="G21" s="183"/>
      <c r="H21" s="29">
        <f t="shared" si="4"/>
        <v>0</v>
      </c>
      <c r="I21" s="18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55" t="s">
        <v>186</v>
      </c>
      <c r="B22" s="120"/>
      <c r="C22" s="5" t="s">
        <v>52</v>
      </c>
      <c r="D22" s="125"/>
      <c r="E22" s="185"/>
      <c r="F22" s="182"/>
      <c r="G22" s="183"/>
      <c r="H22" s="29">
        <f t="shared" si="4"/>
        <v>0</v>
      </c>
      <c r="I22" s="18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>
      <c r="A23" s="261"/>
      <c r="B23" s="123"/>
      <c r="C23" s="5" t="s">
        <v>53</v>
      </c>
      <c r="D23" s="127"/>
      <c r="E23" s="185"/>
      <c r="F23" s="182"/>
      <c r="G23" s="183"/>
      <c r="H23" s="29">
        <f t="shared" si="4"/>
        <v>0</v>
      </c>
      <c r="I23" s="18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>
      <c r="A24" s="262"/>
      <c r="B24" s="121" t="s">
        <v>183</v>
      </c>
      <c r="C24" s="5" t="s">
        <v>54</v>
      </c>
      <c r="D24" s="126" t="s">
        <v>48</v>
      </c>
      <c r="E24" s="185"/>
      <c r="F24" s="182"/>
      <c r="G24" s="183"/>
      <c r="H24" s="29">
        <f t="shared" si="4"/>
        <v>0</v>
      </c>
      <c r="I24" s="18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124"/>
      <c r="C25" s="30" t="s">
        <v>1</v>
      </c>
      <c r="D25" s="128"/>
      <c r="E25" s="185"/>
      <c r="F25" s="182"/>
      <c r="G25" s="183"/>
      <c r="H25" s="29">
        <f aca="true" t="shared" si="5" ref="H25:U25">SUM(H17:H24)</f>
        <v>0</v>
      </c>
      <c r="I25" s="184"/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</v>
      </c>
      <c r="S25" s="29">
        <f t="shared" si="5"/>
        <v>0</v>
      </c>
      <c r="T25" s="29">
        <f t="shared" si="5"/>
        <v>0</v>
      </c>
      <c r="U25" s="29">
        <f t="shared" si="5"/>
        <v>0</v>
      </c>
    </row>
    <row r="27" spans="1:3" ht="12.75">
      <c r="A27" s="166"/>
      <c r="C27" s="45" t="s">
        <v>95</v>
      </c>
    </row>
    <row r="28" spans="1:19" s="166" customFormat="1" ht="12.75">
      <c r="A28" s="19"/>
      <c r="B28" s="19"/>
      <c r="C28" s="19"/>
      <c r="D28" s="27"/>
      <c r="E28" s="157" t="s">
        <v>38</v>
      </c>
      <c r="F28" s="20"/>
      <c r="G28" s="158"/>
      <c r="H28" s="158"/>
      <c r="I28" s="158"/>
      <c r="J28" s="158"/>
      <c r="K28" s="167"/>
      <c r="L28" s="163"/>
      <c r="M28" s="163"/>
      <c r="N28" s="163"/>
      <c r="O28" s="163"/>
      <c r="P28" s="163"/>
      <c r="Q28" s="160"/>
      <c r="R28" s="160"/>
      <c r="S28" s="160"/>
    </row>
    <row r="29" spans="1:14" ht="51">
      <c r="A29" s="5" t="s">
        <v>364</v>
      </c>
      <c r="B29" s="1" t="s">
        <v>250</v>
      </c>
      <c r="C29" s="23" t="s">
        <v>55</v>
      </c>
      <c r="D29" s="82" t="s">
        <v>56</v>
      </c>
      <c r="E29" s="5" t="s">
        <v>255</v>
      </c>
      <c r="F29" s="5" t="s">
        <v>256</v>
      </c>
      <c r="G29" s="5" t="s">
        <v>257</v>
      </c>
      <c r="H29" s="5" t="s">
        <v>258</v>
      </c>
      <c r="I29" s="5" t="s">
        <v>259</v>
      </c>
      <c r="J29" s="5" t="s">
        <v>260</v>
      </c>
      <c r="K29" s="24"/>
      <c r="L29" s="24"/>
      <c r="M29" s="24"/>
      <c r="N29" s="24"/>
    </row>
    <row r="30" spans="1:14" ht="12.75">
      <c r="A30" s="115"/>
      <c r="B30" s="120"/>
      <c r="C30" s="129" t="s">
        <v>73</v>
      </c>
      <c r="D30" s="139"/>
      <c r="E30" s="33"/>
      <c r="F30" s="33"/>
      <c r="G30" s="33"/>
      <c r="H30" s="33"/>
      <c r="I30" s="33"/>
      <c r="J30" s="33"/>
      <c r="K30" s="52"/>
      <c r="L30" s="24"/>
      <c r="M30" s="24"/>
      <c r="N30" s="24"/>
    </row>
    <row r="31" spans="1:14" ht="12.75">
      <c r="A31" s="232" t="s">
        <v>174</v>
      </c>
      <c r="B31" s="121" t="s">
        <v>171</v>
      </c>
      <c r="C31" s="129" t="s">
        <v>74</v>
      </c>
      <c r="D31" s="126" t="s">
        <v>251</v>
      </c>
      <c r="E31" s="33"/>
      <c r="F31" s="33"/>
      <c r="G31" s="33"/>
      <c r="H31" s="33"/>
      <c r="I31" s="33"/>
      <c r="J31" s="33"/>
      <c r="K31" s="52"/>
      <c r="L31" s="24"/>
      <c r="M31" s="24"/>
      <c r="N31" s="24"/>
    </row>
    <row r="32" spans="1:14" ht="12.75">
      <c r="A32" s="170" t="s">
        <v>178</v>
      </c>
      <c r="B32" s="122" t="s">
        <v>175</v>
      </c>
      <c r="C32" s="5" t="s">
        <v>50</v>
      </c>
      <c r="D32" s="126" t="s">
        <v>5</v>
      </c>
      <c r="E32" s="33"/>
      <c r="F32" s="33"/>
      <c r="G32" s="33"/>
      <c r="H32" s="33"/>
      <c r="I32" s="33"/>
      <c r="J32" s="33"/>
      <c r="K32" s="52"/>
      <c r="L32" s="24"/>
      <c r="M32" s="24"/>
      <c r="N32" s="24"/>
    </row>
    <row r="33" spans="1:14" ht="12.75">
      <c r="A33" s="255" t="s">
        <v>182</v>
      </c>
      <c r="B33" s="120"/>
      <c r="C33" s="5" t="s">
        <v>0</v>
      </c>
      <c r="D33" s="125"/>
      <c r="E33" s="33"/>
      <c r="F33" s="33"/>
      <c r="G33" s="33"/>
      <c r="H33" s="33"/>
      <c r="I33" s="33"/>
      <c r="J33" s="33"/>
      <c r="K33" s="52"/>
      <c r="L33" s="24"/>
      <c r="M33" s="24"/>
      <c r="N33" s="24"/>
    </row>
    <row r="34" spans="1:14" ht="12.75">
      <c r="A34" s="262"/>
      <c r="B34" s="121" t="s">
        <v>179</v>
      </c>
      <c r="C34" s="5" t="s">
        <v>51</v>
      </c>
      <c r="D34" s="126" t="s">
        <v>6</v>
      </c>
      <c r="E34" s="33"/>
      <c r="F34" s="33"/>
      <c r="G34" s="33"/>
      <c r="H34" s="33"/>
      <c r="I34" s="33"/>
      <c r="J34" s="33"/>
      <c r="K34" s="52"/>
      <c r="L34" s="24"/>
      <c r="M34" s="24"/>
      <c r="N34" s="24"/>
    </row>
    <row r="35" spans="1:14" ht="12.75">
      <c r="A35" s="255" t="s">
        <v>186</v>
      </c>
      <c r="B35" s="120"/>
      <c r="C35" s="5" t="s">
        <v>52</v>
      </c>
      <c r="D35" s="125"/>
      <c r="E35" s="33"/>
      <c r="F35" s="33"/>
      <c r="G35" s="33"/>
      <c r="H35" s="33"/>
      <c r="I35" s="33"/>
      <c r="J35" s="33"/>
      <c r="K35" s="52"/>
      <c r="L35" s="24"/>
      <c r="M35" s="24"/>
      <c r="N35" s="24"/>
    </row>
    <row r="36" spans="1:14" ht="12.75">
      <c r="A36" s="261"/>
      <c r="B36" s="123"/>
      <c r="C36" s="5" t="s">
        <v>53</v>
      </c>
      <c r="D36" s="127"/>
      <c r="E36" s="33"/>
      <c r="F36" s="33"/>
      <c r="G36" s="33"/>
      <c r="H36" s="33"/>
      <c r="I36" s="33"/>
      <c r="J36" s="33"/>
      <c r="K36" s="52"/>
      <c r="L36" s="24"/>
      <c r="M36" s="24"/>
      <c r="N36" s="24"/>
    </row>
    <row r="37" spans="1:14" ht="12.75">
      <c r="A37" s="262"/>
      <c r="B37" s="121" t="s">
        <v>183</v>
      </c>
      <c r="C37" s="5" t="s">
        <v>54</v>
      </c>
      <c r="D37" s="126" t="s">
        <v>48</v>
      </c>
      <c r="E37" s="33"/>
      <c r="F37" s="33"/>
      <c r="G37" s="33"/>
      <c r="H37" s="33"/>
      <c r="I37" s="33"/>
      <c r="J37" s="33"/>
      <c r="K37" s="52"/>
      <c r="L37" s="24"/>
      <c r="M37" s="24"/>
      <c r="N37" s="24"/>
    </row>
    <row r="38" spans="2:14" ht="12.75">
      <c r="B38" s="124"/>
      <c r="C38" s="30" t="s">
        <v>1</v>
      </c>
      <c r="D38" s="128"/>
      <c r="E38" s="29">
        <f aca="true" t="shared" si="6" ref="E38:J38">SUM(E30:E37)</f>
        <v>0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52"/>
      <c r="L38" s="25"/>
      <c r="M38" s="25"/>
      <c r="N38" s="25"/>
    </row>
  </sheetData>
  <sheetProtection/>
  <mergeCells count="6">
    <mergeCell ref="A35:A37"/>
    <mergeCell ref="A7:A8"/>
    <mergeCell ref="A9:A11"/>
    <mergeCell ref="A20:A21"/>
    <mergeCell ref="A22:A24"/>
    <mergeCell ref="A33:A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="70" zoomScaleNormal="70" zoomScalePageLayoutView="0" workbookViewId="0" topLeftCell="A1">
      <selection activeCell="F15" sqref="F15"/>
    </sheetView>
  </sheetViews>
  <sheetFormatPr defaultColWidth="9.00390625" defaultRowHeight="12.75"/>
  <cols>
    <col min="1" max="1" width="9.00390625" style="19" customWidth="1"/>
    <col min="2" max="2" width="7.375" style="19" customWidth="1"/>
    <col min="3" max="3" width="41.625" style="19" bestFit="1" customWidth="1"/>
    <col min="4" max="4" width="13.625" style="27" customWidth="1"/>
    <col min="5" max="6" width="14.25390625" style="19" customWidth="1"/>
    <col min="7" max="7" width="17.875" style="19" customWidth="1"/>
    <col min="8" max="8" width="17.125" style="19" customWidth="1"/>
    <col min="9" max="9" width="17.875" style="19" customWidth="1"/>
    <col min="10" max="10" width="14.50390625" style="19" customWidth="1"/>
    <col min="11" max="11" width="10.50390625" style="19" customWidth="1"/>
    <col min="12" max="12" width="10.375" style="19" customWidth="1"/>
    <col min="13" max="14" width="9.875" style="19" customWidth="1"/>
    <col min="15" max="15" width="10.125" style="19" customWidth="1"/>
    <col min="16" max="16" width="11.875" style="19" customWidth="1"/>
    <col min="17" max="17" width="11.75390625" style="19" customWidth="1"/>
    <col min="18" max="18" width="10.875" style="19" customWidth="1"/>
    <col min="19" max="19" width="11.50390625" style="19" customWidth="1"/>
    <col min="20" max="20" width="10.125" style="19" customWidth="1"/>
    <col min="21" max="24" width="9.00390625" style="19" customWidth="1"/>
    <col min="25" max="27" width="14.375" style="19" customWidth="1"/>
    <col min="28" max="16384" width="9.00390625" style="19" customWidth="1"/>
  </cols>
  <sheetData>
    <row r="1" spans="3:23" ht="12.75" customHeight="1">
      <c r="C1" s="27" t="s">
        <v>35</v>
      </c>
      <c r="W1" s="28"/>
    </row>
    <row r="2" spans="5:23" ht="12.75">
      <c r="E2" s="13" t="s">
        <v>101</v>
      </c>
      <c r="F2" s="99"/>
      <c r="G2" s="99"/>
      <c r="H2" s="100"/>
      <c r="I2" s="70"/>
      <c r="J2" s="20" t="s">
        <v>36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W2" s="24"/>
    </row>
    <row r="3" spans="1:23" ht="129.75" customHeight="1">
      <c r="A3" s="5" t="s">
        <v>364</v>
      </c>
      <c r="B3" s="1" t="s">
        <v>250</v>
      </c>
      <c r="C3" s="23" t="s">
        <v>55</v>
      </c>
      <c r="D3" s="156" t="s">
        <v>56</v>
      </c>
      <c r="E3" s="1" t="s">
        <v>270</v>
      </c>
      <c r="F3" s="3" t="s">
        <v>271</v>
      </c>
      <c r="G3" s="1" t="s">
        <v>99</v>
      </c>
      <c r="H3" s="16" t="s">
        <v>100</v>
      </c>
      <c r="I3" s="21" t="s">
        <v>78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33</v>
      </c>
      <c r="W3" s="51"/>
    </row>
    <row r="4" spans="1:23" ht="12.75">
      <c r="A4" s="115"/>
      <c r="B4" s="115"/>
      <c r="C4" s="114" t="s">
        <v>73</v>
      </c>
      <c r="D4" s="136"/>
      <c r="E4" s="135"/>
      <c r="F4" s="69">
        <f>SUM(E30:J30)</f>
        <v>0</v>
      </c>
      <c r="G4" s="35">
        <f>E4-H4</f>
        <v>0</v>
      </c>
      <c r="H4" s="35">
        <f>SUM(I4:U4)</f>
        <v>0</v>
      </c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64"/>
    </row>
    <row r="5" spans="1:23" ht="12.75">
      <c r="A5" s="118"/>
      <c r="B5" s="118"/>
      <c r="C5" s="114" t="s">
        <v>74</v>
      </c>
      <c r="D5" s="62"/>
      <c r="E5" s="135"/>
      <c r="F5" s="69">
        <f aca="true" t="shared" si="0" ref="F5:F11">SUM(E31:J31)</f>
        <v>0</v>
      </c>
      <c r="G5" s="35">
        <f aca="true" t="shared" si="1" ref="G5:G11">E5-H5</f>
        <v>0</v>
      </c>
      <c r="H5" s="35">
        <f>SUM(I5:U5)</f>
        <v>0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64"/>
    </row>
    <row r="6" spans="1:23" ht="12.75">
      <c r="A6" s="116" t="s">
        <v>190</v>
      </c>
      <c r="B6" s="116" t="s">
        <v>187</v>
      </c>
      <c r="C6" s="133" t="s">
        <v>50</v>
      </c>
      <c r="D6" s="61" t="s">
        <v>5</v>
      </c>
      <c r="E6" s="135"/>
      <c r="F6" s="69">
        <f t="shared" si="0"/>
        <v>0</v>
      </c>
      <c r="G6" s="35">
        <f t="shared" si="1"/>
        <v>0</v>
      </c>
      <c r="H6" s="35">
        <f aca="true" t="shared" si="2" ref="H6:H11">SUM(I6:U6)</f>
        <v>0</v>
      </c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64"/>
    </row>
    <row r="7" spans="1:23" ht="12.75">
      <c r="A7" s="233"/>
      <c r="B7" s="115"/>
      <c r="C7" s="113" t="s">
        <v>0</v>
      </c>
      <c r="D7" s="60"/>
      <c r="E7" s="36"/>
      <c r="F7" s="69">
        <f t="shared" si="0"/>
        <v>0</v>
      </c>
      <c r="G7" s="35">
        <f t="shared" si="1"/>
        <v>0</v>
      </c>
      <c r="H7" s="35">
        <f t="shared" si="2"/>
        <v>0</v>
      </c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64"/>
    </row>
    <row r="8" spans="1:23" ht="13.5" customHeight="1">
      <c r="A8" s="234" t="s">
        <v>194</v>
      </c>
      <c r="B8" s="116" t="s">
        <v>191</v>
      </c>
      <c r="C8" s="113" t="s">
        <v>51</v>
      </c>
      <c r="D8" s="61" t="s">
        <v>6</v>
      </c>
      <c r="E8" s="36"/>
      <c r="F8" s="69">
        <f t="shared" si="0"/>
        <v>0</v>
      </c>
      <c r="G8" s="35">
        <f t="shared" si="1"/>
        <v>0</v>
      </c>
      <c r="H8" s="35">
        <f t="shared" si="2"/>
        <v>0</v>
      </c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64"/>
    </row>
    <row r="9" spans="1:23" ht="12.75">
      <c r="A9" s="233"/>
      <c r="B9" s="115"/>
      <c r="C9" s="113" t="s">
        <v>52</v>
      </c>
      <c r="D9" s="60"/>
      <c r="E9" s="36"/>
      <c r="F9" s="69">
        <f t="shared" si="0"/>
        <v>0</v>
      </c>
      <c r="G9" s="35">
        <f t="shared" si="1"/>
        <v>0</v>
      </c>
      <c r="H9" s="35">
        <f t="shared" si="2"/>
        <v>0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64"/>
    </row>
    <row r="10" spans="1:23" ht="12.75">
      <c r="A10" s="235"/>
      <c r="B10" s="118"/>
      <c r="C10" s="113" t="s">
        <v>53</v>
      </c>
      <c r="D10" s="62"/>
      <c r="E10" s="36"/>
      <c r="F10" s="69">
        <f t="shared" si="0"/>
        <v>0</v>
      </c>
      <c r="G10" s="35">
        <f t="shared" si="1"/>
        <v>0</v>
      </c>
      <c r="H10" s="35">
        <f t="shared" si="2"/>
        <v>0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64"/>
    </row>
    <row r="11" spans="1:23" ht="12.75">
      <c r="A11" s="234" t="s">
        <v>198</v>
      </c>
      <c r="B11" s="116" t="s">
        <v>195</v>
      </c>
      <c r="C11" s="113" t="s">
        <v>54</v>
      </c>
      <c r="D11" s="61" t="s">
        <v>48</v>
      </c>
      <c r="E11" s="36"/>
      <c r="F11" s="69">
        <f t="shared" si="0"/>
        <v>0</v>
      </c>
      <c r="G11" s="35">
        <f t="shared" si="1"/>
        <v>0</v>
      </c>
      <c r="H11" s="35">
        <f t="shared" si="2"/>
        <v>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64"/>
    </row>
    <row r="12" spans="2:23" ht="12.75">
      <c r="B12" s="119"/>
      <c r="C12" s="134" t="s">
        <v>1</v>
      </c>
      <c r="D12" s="49"/>
      <c r="E12" s="29">
        <f>SUM(E4:E11)</f>
        <v>0</v>
      </c>
      <c r="F12" s="29">
        <f>SUM(F4:F11)</f>
        <v>0</v>
      </c>
      <c r="G12" s="29">
        <f>SUM(G4:G11)</f>
        <v>0</v>
      </c>
      <c r="H12" s="29">
        <f>SUM(H4:H11)</f>
        <v>0</v>
      </c>
      <c r="I12" s="29">
        <f>SUM(I4:I11)</f>
        <v>0</v>
      </c>
      <c r="J12" s="29">
        <f aca="true" t="shared" si="3" ref="J12:U12">SUM(J4:J11)</f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0</v>
      </c>
      <c r="U12" s="29">
        <f t="shared" si="3"/>
        <v>0</v>
      </c>
      <c r="V12" s="34"/>
      <c r="W12" s="64"/>
    </row>
    <row r="13" ht="12.75">
      <c r="W13" s="24"/>
    </row>
    <row r="14" ht="12.75">
      <c r="C14" s="11" t="s">
        <v>65</v>
      </c>
    </row>
    <row r="15" spans="5:21" ht="12.75">
      <c r="E15" s="252" t="s">
        <v>398</v>
      </c>
      <c r="F15" s="20"/>
      <c r="G15" s="20"/>
      <c r="H15" s="20"/>
      <c r="I15" s="70"/>
      <c r="J15" s="13" t="s">
        <v>39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51">
      <c r="A16" s="5" t="s">
        <v>364</v>
      </c>
      <c r="B16" s="1" t="s">
        <v>250</v>
      </c>
      <c r="C16" s="5" t="s">
        <v>55</v>
      </c>
      <c r="D16" s="156" t="s">
        <v>56</v>
      </c>
      <c r="E16" s="185"/>
      <c r="F16" s="182"/>
      <c r="G16" s="183"/>
      <c r="H16" s="17" t="s">
        <v>391</v>
      </c>
      <c r="I16" s="184"/>
      <c r="J16" s="22" t="s">
        <v>7</v>
      </c>
      <c r="K16" s="22" t="s">
        <v>8</v>
      </c>
      <c r="L16" s="22" t="s">
        <v>9</v>
      </c>
      <c r="M16" s="22" t="s">
        <v>10</v>
      </c>
      <c r="N16" s="22" t="s">
        <v>11</v>
      </c>
      <c r="O16" s="22" t="s">
        <v>12</v>
      </c>
      <c r="P16" s="22" t="s">
        <v>13</v>
      </c>
      <c r="Q16" s="22" t="s">
        <v>14</v>
      </c>
      <c r="R16" s="22" t="s">
        <v>15</v>
      </c>
      <c r="S16" s="22" t="s">
        <v>16</v>
      </c>
      <c r="T16" s="22" t="s">
        <v>17</v>
      </c>
      <c r="U16" s="22" t="s">
        <v>33</v>
      </c>
    </row>
    <row r="17" spans="1:21" ht="12.75">
      <c r="A17" s="115"/>
      <c r="B17" s="115"/>
      <c r="C17" s="114" t="s">
        <v>73</v>
      </c>
      <c r="D17" s="136"/>
      <c r="E17" s="185"/>
      <c r="F17" s="182"/>
      <c r="G17" s="183"/>
      <c r="H17" s="29">
        <f>SUM(J17:U17)</f>
        <v>0</v>
      </c>
      <c r="I17" s="18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118"/>
      <c r="B18" s="118"/>
      <c r="C18" s="114" t="s">
        <v>74</v>
      </c>
      <c r="D18" s="62"/>
      <c r="E18" s="185"/>
      <c r="F18" s="182"/>
      <c r="G18" s="183"/>
      <c r="H18" s="29">
        <f aca="true" t="shared" si="4" ref="H18:H25">SUM(J18:U18)</f>
        <v>0</v>
      </c>
      <c r="I18" s="18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>
      <c r="A19" s="116" t="s">
        <v>190</v>
      </c>
      <c r="B19" s="116" t="s">
        <v>187</v>
      </c>
      <c r="C19" s="133" t="s">
        <v>50</v>
      </c>
      <c r="D19" s="61" t="s">
        <v>5</v>
      </c>
      <c r="E19" s="185"/>
      <c r="F19" s="182"/>
      <c r="G19" s="183"/>
      <c r="H19" s="29">
        <f t="shared" si="4"/>
        <v>0</v>
      </c>
      <c r="I19" s="18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>
      <c r="A20" s="233"/>
      <c r="B20" s="115"/>
      <c r="C20" s="113" t="s">
        <v>0</v>
      </c>
      <c r="D20" s="60"/>
      <c r="E20" s="185"/>
      <c r="F20" s="182"/>
      <c r="G20" s="183"/>
      <c r="H20" s="29">
        <f t="shared" si="4"/>
        <v>0</v>
      </c>
      <c r="I20" s="18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34" t="s">
        <v>194</v>
      </c>
      <c r="B21" s="116" t="s">
        <v>191</v>
      </c>
      <c r="C21" s="113" t="s">
        <v>51</v>
      </c>
      <c r="D21" s="61" t="s">
        <v>6</v>
      </c>
      <c r="E21" s="185"/>
      <c r="F21" s="182"/>
      <c r="G21" s="183"/>
      <c r="H21" s="29">
        <f t="shared" si="4"/>
        <v>0</v>
      </c>
      <c r="I21" s="18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33"/>
      <c r="B22" s="115"/>
      <c r="C22" s="113" t="s">
        <v>52</v>
      </c>
      <c r="D22" s="60"/>
      <c r="E22" s="185"/>
      <c r="F22" s="182"/>
      <c r="G22" s="183"/>
      <c r="H22" s="29">
        <f t="shared" si="4"/>
        <v>0</v>
      </c>
      <c r="I22" s="18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>
      <c r="A23" s="235"/>
      <c r="B23" s="118"/>
      <c r="C23" s="113" t="s">
        <v>53</v>
      </c>
      <c r="D23" s="62"/>
      <c r="E23" s="185"/>
      <c r="F23" s="182"/>
      <c r="G23" s="183"/>
      <c r="H23" s="29">
        <f t="shared" si="4"/>
        <v>0</v>
      </c>
      <c r="I23" s="18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>
      <c r="A24" s="234" t="s">
        <v>198</v>
      </c>
      <c r="B24" s="116" t="s">
        <v>195</v>
      </c>
      <c r="C24" s="113" t="s">
        <v>54</v>
      </c>
      <c r="D24" s="61" t="s">
        <v>48</v>
      </c>
      <c r="E24" s="185"/>
      <c r="F24" s="182"/>
      <c r="G24" s="183"/>
      <c r="H24" s="29">
        <f t="shared" si="4"/>
        <v>0</v>
      </c>
      <c r="I24" s="18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119"/>
      <c r="C25" s="134" t="s">
        <v>1</v>
      </c>
      <c r="D25" s="49"/>
      <c r="E25" s="185"/>
      <c r="F25" s="182"/>
      <c r="G25" s="183"/>
      <c r="H25" s="29">
        <f t="shared" si="4"/>
        <v>0</v>
      </c>
      <c r="I25" s="184"/>
      <c r="J25" s="29">
        <f aca="true" t="shared" si="5" ref="J25:U25">SUM(J17:J24)</f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</v>
      </c>
      <c r="S25" s="29">
        <f t="shared" si="5"/>
        <v>0</v>
      </c>
      <c r="T25" s="29">
        <f t="shared" si="5"/>
        <v>0</v>
      </c>
      <c r="U25" s="29">
        <f t="shared" si="5"/>
        <v>0</v>
      </c>
    </row>
    <row r="27" spans="1:3" ht="12.75">
      <c r="A27" s="166"/>
      <c r="C27" s="45" t="s">
        <v>105</v>
      </c>
    </row>
    <row r="28" spans="1:19" s="166" customFormat="1" ht="12.75">
      <c r="A28" s="19"/>
      <c r="B28" s="19"/>
      <c r="C28" s="19"/>
      <c r="D28" s="27"/>
      <c r="E28" s="157" t="s">
        <v>38</v>
      </c>
      <c r="F28" s="158"/>
      <c r="G28" s="158"/>
      <c r="H28" s="158"/>
      <c r="I28" s="158"/>
      <c r="J28" s="20"/>
      <c r="K28" s="167"/>
      <c r="L28" s="163"/>
      <c r="M28" s="163"/>
      <c r="N28" s="163"/>
      <c r="O28" s="163"/>
      <c r="P28" s="163"/>
      <c r="Q28" s="160"/>
      <c r="R28" s="160"/>
      <c r="S28" s="160"/>
    </row>
    <row r="29" spans="1:15" ht="51">
      <c r="A29" s="5" t="s">
        <v>364</v>
      </c>
      <c r="B29" s="1" t="s">
        <v>250</v>
      </c>
      <c r="C29" s="23" t="s">
        <v>55</v>
      </c>
      <c r="D29" s="156" t="s">
        <v>56</v>
      </c>
      <c r="E29" s="5" t="s">
        <v>255</v>
      </c>
      <c r="F29" s="5" t="s">
        <v>256</v>
      </c>
      <c r="G29" s="5" t="s">
        <v>257</v>
      </c>
      <c r="H29" s="5" t="s">
        <v>258</v>
      </c>
      <c r="I29" s="5" t="s">
        <v>259</v>
      </c>
      <c r="J29" s="5" t="s">
        <v>260</v>
      </c>
      <c r="K29" s="24"/>
      <c r="L29" s="24"/>
      <c r="M29" s="24"/>
      <c r="N29" s="24"/>
      <c r="O29" s="24"/>
    </row>
    <row r="30" spans="1:15" ht="12.75">
      <c r="A30" s="115"/>
      <c r="B30" s="115"/>
      <c r="C30" s="114" t="s">
        <v>73</v>
      </c>
      <c r="D30" s="136"/>
      <c r="E30" s="33"/>
      <c r="F30" s="33"/>
      <c r="G30" s="33"/>
      <c r="H30" s="33"/>
      <c r="I30" s="33"/>
      <c r="J30" s="33"/>
      <c r="K30" s="52"/>
      <c r="L30" s="24"/>
      <c r="M30" s="24"/>
      <c r="N30" s="24"/>
      <c r="O30" s="24"/>
    </row>
    <row r="31" spans="1:15" ht="12.75">
      <c r="A31" s="118"/>
      <c r="B31" s="118"/>
      <c r="C31" s="114" t="s">
        <v>74</v>
      </c>
      <c r="D31" s="62"/>
      <c r="E31" s="33"/>
      <c r="F31" s="33"/>
      <c r="G31" s="33"/>
      <c r="H31" s="33"/>
      <c r="I31" s="33"/>
      <c r="J31" s="33"/>
      <c r="K31" s="52"/>
      <c r="L31" s="24"/>
      <c r="M31" s="24"/>
      <c r="N31" s="24"/>
      <c r="O31" s="24"/>
    </row>
    <row r="32" spans="1:15" ht="12.75">
      <c r="A32" s="116" t="s">
        <v>190</v>
      </c>
      <c r="B32" s="116" t="s">
        <v>187</v>
      </c>
      <c r="C32" s="133" t="s">
        <v>50</v>
      </c>
      <c r="D32" s="61" t="s">
        <v>5</v>
      </c>
      <c r="E32" s="33"/>
      <c r="F32" s="33"/>
      <c r="G32" s="33"/>
      <c r="H32" s="33"/>
      <c r="I32" s="33"/>
      <c r="J32" s="33"/>
      <c r="K32" s="52"/>
      <c r="L32" s="24"/>
      <c r="M32" s="24"/>
      <c r="N32" s="24"/>
      <c r="O32" s="24"/>
    </row>
    <row r="33" spans="1:15" ht="12.75">
      <c r="A33" s="233"/>
      <c r="B33" s="115"/>
      <c r="C33" s="113" t="s">
        <v>0</v>
      </c>
      <c r="D33" s="60"/>
      <c r="E33" s="33"/>
      <c r="F33" s="33"/>
      <c r="G33" s="33"/>
      <c r="H33" s="33"/>
      <c r="I33" s="33"/>
      <c r="J33" s="33"/>
      <c r="K33" s="52"/>
      <c r="L33" s="24"/>
      <c r="M33" s="24"/>
      <c r="N33" s="24"/>
      <c r="O33" s="24"/>
    </row>
    <row r="34" spans="1:15" ht="12.75">
      <c r="A34" s="234" t="s">
        <v>194</v>
      </c>
      <c r="B34" s="116" t="s">
        <v>191</v>
      </c>
      <c r="C34" s="113" t="s">
        <v>51</v>
      </c>
      <c r="D34" s="61" t="s">
        <v>6</v>
      </c>
      <c r="E34" s="33"/>
      <c r="F34" s="33"/>
      <c r="G34" s="33"/>
      <c r="H34" s="33"/>
      <c r="I34" s="33"/>
      <c r="J34" s="33"/>
      <c r="K34" s="52"/>
      <c r="L34" s="24"/>
      <c r="M34" s="24"/>
      <c r="N34" s="24"/>
      <c r="O34" s="24"/>
    </row>
    <row r="35" spans="1:15" ht="12.75">
      <c r="A35" s="233"/>
      <c r="B35" s="115"/>
      <c r="C35" s="113" t="s">
        <v>52</v>
      </c>
      <c r="D35" s="60"/>
      <c r="E35" s="33"/>
      <c r="F35" s="33"/>
      <c r="G35" s="33"/>
      <c r="H35" s="33"/>
      <c r="I35" s="33"/>
      <c r="J35" s="33"/>
      <c r="K35" s="52"/>
      <c r="L35" s="24"/>
      <c r="M35" s="24"/>
      <c r="N35" s="24"/>
      <c r="O35" s="24"/>
    </row>
    <row r="36" spans="1:15" ht="12.75">
      <c r="A36" s="235"/>
      <c r="B36" s="118"/>
      <c r="C36" s="113" t="s">
        <v>53</v>
      </c>
      <c r="D36" s="62"/>
      <c r="E36" s="33"/>
      <c r="F36" s="33"/>
      <c r="G36" s="33"/>
      <c r="H36" s="33"/>
      <c r="I36" s="33"/>
      <c r="J36" s="33"/>
      <c r="K36" s="52"/>
      <c r="L36" s="24"/>
      <c r="M36" s="24"/>
      <c r="N36" s="24"/>
      <c r="O36" s="24"/>
    </row>
    <row r="37" spans="1:15" ht="12.75">
      <c r="A37" s="234" t="s">
        <v>198</v>
      </c>
      <c r="B37" s="116" t="s">
        <v>195</v>
      </c>
      <c r="C37" s="113" t="s">
        <v>54</v>
      </c>
      <c r="D37" s="61" t="s">
        <v>48</v>
      </c>
      <c r="E37" s="33"/>
      <c r="F37" s="33"/>
      <c r="G37" s="33"/>
      <c r="H37" s="33"/>
      <c r="I37" s="33"/>
      <c r="J37" s="33"/>
      <c r="K37" s="52"/>
      <c r="L37" s="24"/>
      <c r="M37" s="24"/>
      <c r="N37" s="24"/>
      <c r="O37" s="24"/>
    </row>
    <row r="38" spans="2:15" ht="12.75">
      <c r="B38" s="119"/>
      <c r="C38" s="134" t="s">
        <v>1</v>
      </c>
      <c r="D38" s="49"/>
      <c r="E38" s="29">
        <f aca="true" t="shared" si="6" ref="E38:J38">SUM(E30:E37)</f>
        <v>0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52"/>
      <c r="L38" s="25"/>
      <c r="M38" s="25"/>
      <c r="N38" s="25"/>
      <c r="O38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55" zoomScaleNormal="55" zoomScalePageLayoutView="0" workbookViewId="0" topLeftCell="A1">
      <selection activeCell="E37" sqref="E37"/>
    </sheetView>
  </sheetViews>
  <sheetFormatPr defaultColWidth="9.00390625" defaultRowHeight="12.75"/>
  <cols>
    <col min="1" max="1" width="9.50390625" style="0" customWidth="1"/>
    <col min="3" max="3" width="22.375" style="0" customWidth="1"/>
    <col min="4" max="4" width="21.75390625" style="0" customWidth="1"/>
    <col min="5" max="5" width="21.625" style="0" customWidth="1"/>
    <col min="6" max="6" width="13.625" style="0" customWidth="1"/>
    <col min="7" max="7" width="17.00390625" style="0" customWidth="1"/>
    <col min="8" max="8" width="24.50390625" style="0" customWidth="1"/>
  </cols>
  <sheetData>
    <row r="1" ht="12.75">
      <c r="C1" t="s">
        <v>41</v>
      </c>
    </row>
    <row r="2" spans="3:23" ht="12.75">
      <c r="C2" s="39"/>
      <c r="D2" s="13" t="s">
        <v>26</v>
      </c>
      <c r="E2" s="15"/>
      <c r="F2" s="15"/>
      <c r="G2" s="15"/>
      <c r="H2" s="15"/>
      <c r="I2" s="13" t="s">
        <v>28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V2" s="66"/>
      <c r="W2" s="6"/>
    </row>
    <row r="3" spans="1:23" ht="92.25" customHeight="1">
      <c r="A3" s="5" t="s">
        <v>364</v>
      </c>
      <c r="B3" s="1" t="s">
        <v>250</v>
      </c>
      <c r="C3" s="5"/>
      <c r="D3" s="41" t="s">
        <v>272</v>
      </c>
      <c r="E3" s="3" t="s">
        <v>273</v>
      </c>
      <c r="F3" s="1" t="s">
        <v>103</v>
      </c>
      <c r="G3" s="16" t="s">
        <v>106</v>
      </c>
      <c r="H3" s="2" t="s">
        <v>104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33</v>
      </c>
      <c r="V3" s="65"/>
      <c r="W3" s="51"/>
    </row>
    <row r="4" spans="1:23" ht="12.75">
      <c r="A4" s="5" t="s">
        <v>203</v>
      </c>
      <c r="B4" s="5" t="s">
        <v>199</v>
      </c>
      <c r="C4" s="1" t="s">
        <v>27</v>
      </c>
      <c r="D4" s="36"/>
      <c r="E4" s="69">
        <f>SUM(D23:O23)</f>
        <v>0</v>
      </c>
      <c r="F4" s="35">
        <f>D4-G4</f>
        <v>0</v>
      </c>
      <c r="G4" s="32"/>
      <c r="H4" s="196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V4" s="6"/>
      <c r="W4" s="67"/>
    </row>
    <row r="5" spans="1:23" ht="12.75">
      <c r="A5" s="5" t="s">
        <v>208</v>
      </c>
      <c r="B5" s="5" t="s">
        <v>204</v>
      </c>
      <c r="C5" s="5" t="s">
        <v>24</v>
      </c>
      <c r="D5" s="36"/>
      <c r="E5" s="69">
        <f>SUM(D24:O24)</f>
        <v>0</v>
      </c>
      <c r="F5" s="35">
        <f>D5-G5</f>
        <v>0</v>
      </c>
      <c r="G5" s="35">
        <f>SUM(H5:T5)</f>
        <v>0</v>
      </c>
      <c r="H5" s="3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6"/>
      <c r="W5" s="67"/>
    </row>
    <row r="6" spans="1:23" ht="12.75">
      <c r="A6" s="5" t="s">
        <v>211</v>
      </c>
      <c r="B6" s="5" t="s">
        <v>209</v>
      </c>
      <c r="C6" s="5" t="s">
        <v>25</v>
      </c>
      <c r="D6" s="36"/>
      <c r="E6" s="69">
        <f>SUM(D25:O25)</f>
        <v>0</v>
      </c>
      <c r="F6" s="35">
        <f>D6-G6</f>
        <v>0</v>
      </c>
      <c r="G6" s="35">
        <f>SUM(H6:T6)</f>
        <v>0</v>
      </c>
      <c r="H6" s="3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6"/>
      <c r="W6" s="67"/>
    </row>
    <row r="7" spans="1:23" ht="12.75">
      <c r="A7" s="236" t="s">
        <v>213</v>
      </c>
      <c r="B7" s="5" t="s">
        <v>212</v>
      </c>
      <c r="C7" s="5" t="s">
        <v>22</v>
      </c>
      <c r="D7" s="36"/>
      <c r="E7" s="69">
        <f>SUM(D26:O26)</f>
        <v>0</v>
      </c>
      <c r="F7" s="35">
        <f>D7-G7</f>
        <v>0</v>
      </c>
      <c r="G7" s="35">
        <f>SUM(H7:T7)</f>
        <v>0</v>
      </c>
      <c r="H7" s="38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6"/>
      <c r="W7" s="67"/>
    </row>
    <row r="8" spans="1:23" ht="12.75">
      <c r="A8" s="237" t="s">
        <v>215</v>
      </c>
      <c r="B8" s="5" t="s">
        <v>214</v>
      </c>
      <c r="C8" s="5" t="s">
        <v>23</v>
      </c>
      <c r="D8" s="36"/>
      <c r="E8" s="69">
        <f>SUM(D27:O27)</f>
        <v>0</v>
      </c>
      <c r="F8" s="35">
        <f>D8-G8</f>
        <v>0</v>
      </c>
      <c r="G8" s="35">
        <f>SUM(H8:T8)</f>
        <v>0</v>
      </c>
      <c r="H8" s="56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V8" s="6"/>
      <c r="W8" s="67"/>
    </row>
    <row r="9" spans="2:23" ht="12.75">
      <c r="B9" s="5"/>
      <c r="C9" s="112" t="s">
        <v>1</v>
      </c>
      <c r="D9" s="9">
        <f>SUM(D4:D8)</f>
        <v>0</v>
      </c>
      <c r="E9" s="9">
        <f>SUM(E4:E8)</f>
        <v>0</v>
      </c>
      <c r="F9" s="9">
        <f>SUM(F4:F8)</f>
        <v>0</v>
      </c>
      <c r="G9" s="9">
        <f>SUM(G4:G8)</f>
        <v>0</v>
      </c>
      <c r="H9" s="9">
        <f>SUM(H4:H8)</f>
        <v>0</v>
      </c>
      <c r="I9" s="9">
        <f>SUM(I5:I8)</f>
        <v>0</v>
      </c>
      <c r="J9" s="9">
        <f aca="true" t="shared" si="0" ref="J9:T9">SUM(J5:J8)</f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0</v>
      </c>
      <c r="V9" s="68"/>
      <c r="W9" s="67"/>
    </row>
    <row r="10" spans="2:22" ht="12.75">
      <c r="B10" s="230"/>
      <c r="C10" s="229" t="s">
        <v>42</v>
      </c>
      <c r="V10" s="6"/>
    </row>
    <row r="11" spans="3:20" ht="12.75">
      <c r="C11" s="39"/>
      <c r="D11" s="252" t="s">
        <v>398</v>
      </c>
      <c r="E11" s="88"/>
      <c r="F11" s="88"/>
      <c r="G11" s="15"/>
      <c r="H11" s="15"/>
      <c r="I11" s="13" t="s">
        <v>18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38.25">
      <c r="A12" s="5" t="s">
        <v>364</v>
      </c>
      <c r="B12" s="1" t="s">
        <v>250</v>
      </c>
      <c r="C12" s="86"/>
      <c r="D12" s="190"/>
      <c r="E12" s="191"/>
      <c r="F12" s="192"/>
      <c r="G12" s="90" t="s">
        <v>392</v>
      </c>
      <c r="H12" s="2"/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  <c r="Q12" s="3" t="s">
        <v>15</v>
      </c>
      <c r="R12" s="3" t="s">
        <v>16</v>
      </c>
      <c r="S12" s="3" t="s">
        <v>17</v>
      </c>
      <c r="T12" s="3" t="s">
        <v>33</v>
      </c>
    </row>
    <row r="13" spans="1:20" ht="12.75">
      <c r="A13" s="5" t="s">
        <v>203</v>
      </c>
      <c r="B13" s="5" t="s">
        <v>199</v>
      </c>
      <c r="C13" s="85" t="s">
        <v>27</v>
      </c>
      <c r="D13" s="193"/>
      <c r="E13" s="194"/>
      <c r="F13" s="195"/>
      <c r="G13" s="48"/>
      <c r="H13" s="196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</row>
    <row r="14" spans="1:20" ht="12.75">
      <c r="A14" s="5" t="s">
        <v>208</v>
      </c>
      <c r="B14" s="5" t="s">
        <v>204</v>
      </c>
      <c r="C14" s="86" t="s">
        <v>24</v>
      </c>
      <c r="D14" s="196"/>
      <c r="E14" s="197"/>
      <c r="F14" s="181"/>
      <c r="G14" s="87">
        <f>SUM(I14:T14)</f>
        <v>0</v>
      </c>
      <c r="H14" s="19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5" t="s">
        <v>211</v>
      </c>
      <c r="B15" s="5" t="s">
        <v>209</v>
      </c>
      <c r="C15" s="86" t="s">
        <v>25</v>
      </c>
      <c r="D15" s="196"/>
      <c r="E15" s="197"/>
      <c r="F15" s="181"/>
      <c r="G15" s="87">
        <f>SUM(I15:T15)</f>
        <v>0</v>
      </c>
      <c r="H15" s="19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236" t="s">
        <v>213</v>
      </c>
      <c r="B16" s="5" t="s">
        <v>212</v>
      </c>
      <c r="C16" s="86" t="s">
        <v>22</v>
      </c>
      <c r="D16" s="196"/>
      <c r="E16" s="197"/>
      <c r="F16" s="181"/>
      <c r="G16" s="87">
        <f>SUM(I16:T16)</f>
        <v>0</v>
      </c>
      <c r="H16" s="19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>
      <c r="A17" s="237" t="s">
        <v>215</v>
      </c>
      <c r="B17" s="5" t="s">
        <v>214</v>
      </c>
      <c r="C17" s="86" t="s">
        <v>23</v>
      </c>
      <c r="D17" s="196"/>
      <c r="E17" s="197"/>
      <c r="F17" s="181"/>
      <c r="G17" s="87">
        <f>SUM(I17:T17)</f>
        <v>0</v>
      </c>
      <c r="H17" s="19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2.75">
      <c r="B18" s="5"/>
      <c r="C18" s="86" t="s">
        <v>1</v>
      </c>
      <c r="D18" s="196"/>
      <c r="E18" s="197"/>
      <c r="F18" s="181"/>
      <c r="G18" s="87">
        <f>SUM(G13:G17)</f>
        <v>0</v>
      </c>
      <c r="H18" s="196"/>
      <c r="I18" s="9">
        <f>SUM(I14:I17)</f>
        <v>0</v>
      </c>
      <c r="J18" s="9">
        <f aca="true" t="shared" si="1" ref="J18:T18">SUM(J14:J17)</f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9">
        <f t="shared" si="1"/>
        <v>0</v>
      </c>
      <c r="R18" s="9">
        <f t="shared" si="1"/>
        <v>0</v>
      </c>
      <c r="S18" s="9">
        <f t="shared" si="1"/>
        <v>0</v>
      </c>
      <c r="T18" s="9">
        <f t="shared" si="1"/>
        <v>0</v>
      </c>
    </row>
    <row r="19" spans="4:22" ht="12.7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  <c r="V19" s="39"/>
    </row>
    <row r="20" spans="3:22" ht="12.75">
      <c r="C20" s="45" t="s">
        <v>43</v>
      </c>
      <c r="U20" s="39"/>
      <c r="V20" s="39"/>
    </row>
    <row r="21" spans="3:37" ht="12.75">
      <c r="C21" s="39"/>
      <c r="D21" s="157" t="s">
        <v>38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61"/>
      <c r="Q21" s="16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1" ht="25.5">
      <c r="A22" s="5" t="s">
        <v>364</v>
      </c>
      <c r="B22" s="1" t="s">
        <v>250</v>
      </c>
      <c r="C22" s="86" t="s">
        <v>29</v>
      </c>
      <c r="D22" s="5" t="s">
        <v>255</v>
      </c>
      <c r="E22" s="5" t="s">
        <v>256</v>
      </c>
      <c r="F22" s="5" t="s">
        <v>257</v>
      </c>
      <c r="G22" s="5" t="s">
        <v>259</v>
      </c>
      <c r="H22" s="5" t="s">
        <v>372</v>
      </c>
      <c r="I22" s="5" t="s">
        <v>373</v>
      </c>
      <c r="J22" s="5" t="s">
        <v>374</v>
      </c>
      <c r="K22" s="5" t="s">
        <v>375</v>
      </c>
      <c r="L22" s="5" t="s">
        <v>376</v>
      </c>
      <c r="M22" s="5" t="s">
        <v>258</v>
      </c>
      <c r="N22" s="5" t="s">
        <v>260</v>
      </c>
      <c r="O22" s="101" t="s">
        <v>102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2.75">
      <c r="A23" s="5" t="s">
        <v>203</v>
      </c>
      <c r="B23" s="5" t="s">
        <v>199</v>
      </c>
      <c r="C23" s="85" t="s">
        <v>27</v>
      </c>
      <c r="D23" s="38"/>
      <c r="E23" s="38"/>
      <c r="F23" s="12"/>
      <c r="G23" s="12"/>
      <c r="H23" s="33"/>
      <c r="I23" s="33"/>
      <c r="J23" s="33"/>
      <c r="K23" s="33"/>
      <c r="L23" s="33"/>
      <c r="M23" s="33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2.75">
      <c r="A24" s="5" t="s">
        <v>208</v>
      </c>
      <c r="B24" s="5" t="s">
        <v>204</v>
      </c>
      <c r="C24" s="5" t="s">
        <v>24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19" ht="12.75">
      <c r="A25" s="5" t="s">
        <v>211</v>
      </c>
      <c r="B25" s="5" t="s">
        <v>209</v>
      </c>
      <c r="C25" s="5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2"/>
      <c r="P25" s="6"/>
      <c r="Q25" s="6"/>
      <c r="R25" s="6"/>
      <c r="S25" s="6"/>
    </row>
    <row r="26" spans="1:19" ht="12.75">
      <c r="A26" s="236" t="s">
        <v>213</v>
      </c>
      <c r="B26" s="5" t="s">
        <v>212</v>
      </c>
      <c r="C26" s="5" t="s">
        <v>22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2"/>
      <c r="P26" s="6"/>
      <c r="Q26" s="6"/>
      <c r="R26" s="6"/>
      <c r="S26" s="6"/>
    </row>
    <row r="27" spans="1:19" ht="12.75">
      <c r="A27" s="237" t="s">
        <v>215</v>
      </c>
      <c r="B27" s="5" t="s">
        <v>214</v>
      </c>
      <c r="C27" s="5" t="s">
        <v>23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2"/>
      <c r="P27" s="6"/>
      <c r="Q27" s="6"/>
      <c r="R27" s="6"/>
      <c r="S27" s="6"/>
    </row>
    <row r="28" spans="2:19" ht="12.75">
      <c r="B28" s="5"/>
      <c r="C28" s="5" t="s">
        <v>1</v>
      </c>
      <c r="D28" s="9">
        <f aca="true" t="shared" si="2" ref="D28:O28">SUM(D23:D27)</f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>SUM(H23:H27)</f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10"/>
      <c r="Q28" s="10"/>
      <c r="R28" s="10"/>
      <c r="S28" s="10"/>
    </row>
    <row r="29" spans="21:24" ht="12.75">
      <c r="U29" s="6"/>
      <c r="V29" s="6"/>
      <c r="W29" s="6"/>
      <c r="X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zoomScale="55" zoomScaleNormal="55" zoomScalePageLayoutView="0" workbookViewId="0" topLeftCell="A1">
      <selection activeCell="G4" sqref="G4"/>
    </sheetView>
  </sheetViews>
  <sheetFormatPr defaultColWidth="9.00390625" defaultRowHeight="12.75"/>
  <cols>
    <col min="1" max="1" width="9.875" style="0" customWidth="1"/>
    <col min="3" max="3" width="62.00390625" style="0" bestFit="1" customWidth="1"/>
    <col min="4" max="5" width="15.125" style="0" customWidth="1"/>
    <col min="6" max="6" width="14.75390625" style="0" customWidth="1"/>
    <col min="7" max="7" width="16.125" style="0" customWidth="1"/>
    <col min="8" max="8" width="26.125" style="0" customWidth="1"/>
    <col min="22" max="22" width="10.625" style="0" customWidth="1"/>
    <col min="23" max="23" width="12.375" style="0" customWidth="1"/>
    <col min="24" max="24" width="14.50390625" style="0" customWidth="1"/>
  </cols>
  <sheetData>
    <row r="1" ht="12.75">
      <c r="C1" t="s">
        <v>45</v>
      </c>
    </row>
    <row r="2" spans="3:25" ht="12.75">
      <c r="C2" s="43"/>
      <c r="D2" s="15" t="s">
        <v>40</v>
      </c>
      <c r="E2" s="15"/>
      <c r="F2" s="15"/>
      <c r="G2" s="14"/>
      <c r="H2" s="1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66"/>
      <c r="W2" s="66"/>
      <c r="X2" s="66"/>
      <c r="Y2" s="6"/>
    </row>
    <row r="3" spans="1:25" ht="89.25">
      <c r="A3" s="5" t="s">
        <v>364</v>
      </c>
      <c r="B3" s="1" t="s">
        <v>250</v>
      </c>
      <c r="C3" s="42"/>
      <c r="D3" s="1" t="s">
        <v>274</v>
      </c>
      <c r="E3" s="3" t="s">
        <v>275</v>
      </c>
      <c r="F3" s="1" t="s">
        <v>107</v>
      </c>
      <c r="G3" s="16" t="s">
        <v>108</v>
      </c>
      <c r="H3" s="2" t="s">
        <v>109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33</v>
      </c>
      <c r="V3" s="65"/>
      <c r="W3" s="65"/>
      <c r="X3" s="65"/>
      <c r="Y3" s="51"/>
    </row>
    <row r="4" spans="1:25" ht="12.75">
      <c r="A4" s="5" t="s">
        <v>218</v>
      </c>
      <c r="B4" s="170">
        <v>9</v>
      </c>
      <c r="C4" s="1" t="s">
        <v>30</v>
      </c>
      <c r="D4" s="36"/>
      <c r="E4" s="69">
        <f>SUM(D20:Q20)</f>
        <v>0</v>
      </c>
      <c r="F4" s="35">
        <f>D4-G4</f>
        <v>0</v>
      </c>
      <c r="G4" s="35">
        <f>SUM(H4:T4)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6"/>
      <c r="W4" s="6"/>
      <c r="X4" s="6"/>
      <c r="Y4" s="67"/>
    </row>
    <row r="5" spans="1:25" ht="12.75">
      <c r="A5" s="5" t="s">
        <v>223</v>
      </c>
      <c r="B5" s="5" t="s">
        <v>219</v>
      </c>
      <c r="C5" s="5" t="s">
        <v>31</v>
      </c>
      <c r="D5" s="36"/>
      <c r="E5" s="69">
        <f>SUM(D21:Q21)</f>
        <v>0</v>
      </c>
      <c r="F5" s="35">
        <f>D5-G5</f>
        <v>0</v>
      </c>
      <c r="G5" s="35">
        <f>SUM(H5:T5)</f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6"/>
      <c r="W5" s="6"/>
      <c r="X5" s="6"/>
      <c r="Y5" s="67"/>
    </row>
    <row r="6" spans="1:25" ht="12.75">
      <c r="A6" s="5" t="s">
        <v>227</v>
      </c>
      <c r="B6" s="5" t="s">
        <v>224</v>
      </c>
      <c r="C6" s="5" t="s">
        <v>32</v>
      </c>
      <c r="D6" s="36"/>
      <c r="E6" s="69">
        <f>SUM(D22:Q22)</f>
        <v>0</v>
      </c>
      <c r="F6" s="35">
        <f>D6-G6</f>
        <v>0</v>
      </c>
      <c r="G6" s="35">
        <f>SUM(H6:T6)</f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6"/>
      <c r="W6" s="6"/>
      <c r="X6" s="6"/>
      <c r="Y6" s="67"/>
    </row>
    <row r="7" spans="2:25" ht="12.75">
      <c r="B7" s="5"/>
      <c r="C7" s="5"/>
      <c r="D7" s="9">
        <f>SUM(D4:D6)</f>
        <v>0</v>
      </c>
      <c r="E7" s="73">
        <f>SUM(E4:E6)</f>
        <v>0</v>
      </c>
      <c r="F7" s="9">
        <f>SUM(F4:F6)</f>
        <v>0</v>
      </c>
      <c r="G7" s="9">
        <f>SUM(G4:G6)</f>
        <v>0</v>
      </c>
      <c r="H7" s="9">
        <f>SUM(H4:H6)</f>
        <v>0</v>
      </c>
      <c r="I7" s="9">
        <f aca="true" t="shared" si="0" ref="I7:T7">SUM(I4:I6)</f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V7" s="68"/>
      <c r="W7" s="68"/>
      <c r="X7" s="6"/>
      <c r="Y7" s="67"/>
    </row>
    <row r="8" spans="4:25" s="4" customFormat="1" ht="12.75">
      <c r="D8" s="6"/>
      <c r="E8" s="7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</row>
    <row r="9" ht="12.75">
      <c r="C9" s="44" t="s">
        <v>46</v>
      </c>
    </row>
    <row r="10" spans="3:20" ht="12.75">
      <c r="C10" s="43"/>
      <c r="D10" s="252" t="s">
        <v>398</v>
      </c>
      <c r="E10" s="15"/>
      <c r="F10" s="15"/>
      <c r="G10" s="14"/>
      <c r="H10" s="15"/>
      <c r="I10" s="13" t="s">
        <v>18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38.25">
      <c r="A11" s="5" t="s">
        <v>364</v>
      </c>
      <c r="B11" s="1" t="s">
        <v>250</v>
      </c>
      <c r="C11" s="42"/>
      <c r="D11" s="177"/>
      <c r="E11" s="177"/>
      <c r="F11" s="177"/>
      <c r="G11" s="16" t="s">
        <v>393</v>
      </c>
      <c r="H11" s="177"/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13</v>
      </c>
      <c r="P11" s="3" t="s">
        <v>14</v>
      </c>
      <c r="Q11" s="3" t="s">
        <v>15</v>
      </c>
      <c r="R11" s="3" t="s">
        <v>16</v>
      </c>
      <c r="S11" s="3" t="s">
        <v>17</v>
      </c>
      <c r="T11" s="3" t="s">
        <v>33</v>
      </c>
    </row>
    <row r="12" spans="1:20" ht="12.75">
      <c r="A12" s="5" t="s">
        <v>218</v>
      </c>
      <c r="B12" s="170">
        <v>9</v>
      </c>
      <c r="C12" s="1" t="s">
        <v>30</v>
      </c>
      <c r="D12" s="179"/>
      <c r="E12" s="179"/>
      <c r="F12" s="179"/>
      <c r="G12" s="9">
        <f>SUM(I12:T12)</f>
        <v>0</v>
      </c>
      <c r="H12" s="17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>
      <c r="A13" s="5" t="s">
        <v>223</v>
      </c>
      <c r="B13" s="5" t="s">
        <v>219</v>
      </c>
      <c r="C13" s="5" t="s">
        <v>31</v>
      </c>
      <c r="D13" s="179"/>
      <c r="E13" s="179"/>
      <c r="F13" s="179"/>
      <c r="G13" s="9">
        <f>SUM(I13:T13)</f>
        <v>0</v>
      </c>
      <c r="H13" s="17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5" t="s">
        <v>227</v>
      </c>
      <c r="B14" s="5" t="s">
        <v>224</v>
      </c>
      <c r="C14" s="5" t="s">
        <v>32</v>
      </c>
      <c r="D14" s="179"/>
      <c r="E14" s="179"/>
      <c r="F14" s="179"/>
      <c r="G14" s="9">
        <f>SUM(I14:T14)</f>
        <v>0</v>
      </c>
      <c r="H14" s="17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2.75">
      <c r="B15" s="5"/>
      <c r="C15" s="5"/>
      <c r="D15" s="179"/>
      <c r="E15" s="179"/>
      <c r="F15" s="179"/>
      <c r="G15" s="9">
        <f>SUM(G12:G14)</f>
        <v>0</v>
      </c>
      <c r="H15" s="179"/>
      <c r="I15" s="9">
        <f aca="true" t="shared" si="1" ref="I15:T15">SUM(I12:I14)</f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</row>
    <row r="17" ht="12.75">
      <c r="C17" s="45" t="s">
        <v>44</v>
      </c>
    </row>
    <row r="18" spans="1:17" s="161" customFormat="1" ht="12.75">
      <c r="A18"/>
      <c r="B18"/>
      <c r="C18" s="245"/>
      <c r="D18" s="13" t="s">
        <v>38</v>
      </c>
      <c r="E18" s="13"/>
      <c r="F18" s="13"/>
      <c r="G18" s="13"/>
      <c r="H18" s="13"/>
      <c r="I18" s="171"/>
      <c r="J18" s="171"/>
      <c r="K18" s="171"/>
      <c r="L18" s="171"/>
      <c r="M18" s="171"/>
      <c r="N18" s="171"/>
      <c r="O18" s="171"/>
      <c r="P18" s="171"/>
      <c r="Q18" s="13"/>
    </row>
    <row r="19" spans="1:23" s="39" customFormat="1" ht="25.5">
      <c r="A19" s="5" t="s">
        <v>364</v>
      </c>
      <c r="B19" s="1" t="s">
        <v>250</v>
      </c>
      <c r="C19" s="5"/>
      <c r="D19" s="5" t="s">
        <v>255</v>
      </c>
      <c r="E19" s="5" t="s">
        <v>256</v>
      </c>
      <c r="F19" s="5" t="s">
        <v>257</v>
      </c>
      <c r="G19" s="5" t="s">
        <v>372</v>
      </c>
      <c r="H19" s="5" t="s">
        <v>373</v>
      </c>
      <c r="I19" s="5" t="s">
        <v>374</v>
      </c>
      <c r="J19" s="5" t="s">
        <v>375</v>
      </c>
      <c r="K19" s="5" t="s">
        <v>376</v>
      </c>
      <c r="L19" s="5" t="s">
        <v>258</v>
      </c>
      <c r="M19" s="5" t="s">
        <v>259</v>
      </c>
      <c r="N19" s="5" t="s">
        <v>260</v>
      </c>
      <c r="O19" s="86" t="s">
        <v>365</v>
      </c>
      <c r="P19" s="86" t="s">
        <v>366</v>
      </c>
      <c r="Q19" s="169" t="s">
        <v>110</v>
      </c>
      <c r="R19" s="172"/>
      <c r="S19" s="6"/>
      <c r="T19" s="6"/>
      <c r="U19" s="6"/>
      <c r="V19" s="6"/>
      <c r="W19" s="6"/>
    </row>
    <row r="20" spans="1:23" ht="12.75">
      <c r="A20" s="5" t="s">
        <v>218</v>
      </c>
      <c r="B20" s="170">
        <v>9</v>
      </c>
      <c r="C20" s="1" t="s">
        <v>30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2"/>
      <c r="R20" s="6"/>
      <c r="S20" s="6"/>
      <c r="T20" s="6"/>
      <c r="U20" s="6"/>
      <c r="V20" s="6"/>
      <c r="W20" s="6"/>
    </row>
    <row r="21" spans="1:23" ht="12.75">
      <c r="A21" s="5" t="s">
        <v>223</v>
      </c>
      <c r="B21" s="5" t="s">
        <v>219</v>
      </c>
      <c r="C21" s="5" t="s">
        <v>31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2"/>
      <c r="R21" s="6"/>
      <c r="S21" s="6"/>
      <c r="T21" s="6"/>
      <c r="U21" s="6"/>
      <c r="V21" s="6"/>
      <c r="W21" s="6"/>
    </row>
    <row r="22" spans="1:23" ht="12.75">
      <c r="A22" s="5" t="s">
        <v>227</v>
      </c>
      <c r="B22" s="5" t="s">
        <v>224</v>
      </c>
      <c r="C22" s="5" t="s">
        <v>32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2"/>
      <c r="R22" s="6"/>
      <c r="S22" s="6"/>
      <c r="T22" s="6"/>
      <c r="U22" s="6"/>
      <c r="V22" s="6"/>
      <c r="W22" s="6"/>
    </row>
    <row r="23" spans="2:23" ht="12.75">
      <c r="B23" s="5"/>
      <c r="C23" s="5"/>
      <c r="D23" s="9">
        <f aca="true" t="shared" si="2" ref="D23:Q23">SUM(D20:D22)</f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10"/>
      <c r="S23" s="10"/>
      <c r="T23" s="10"/>
      <c r="U23" s="10"/>
      <c r="V23" s="10"/>
      <c r="W23" s="10"/>
    </row>
    <row r="24" spans="7:21" ht="0" customHeight="1" hidden="1">
      <c r="G24" s="33"/>
      <c r="H24" s="33"/>
      <c r="I24" s="33"/>
      <c r="J24" s="33"/>
      <c r="K24" s="33"/>
      <c r="L24" s="33"/>
      <c r="N24" s="33"/>
      <c r="O24" s="33"/>
      <c r="P24" s="33"/>
      <c r="Q24" s="33"/>
      <c r="R24" s="33"/>
      <c r="S24" s="12"/>
      <c r="T24" s="55"/>
      <c r="U24" s="55"/>
    </row>
    <row r="25" spans="7:21" ht="0" customHeight="1" hidden="1">
      <c r="G25" s="9">
        <f aca="true" t="shared" si="3" ref="G25:L25">SUM(G20:G24)</f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N25" s="9">
        <f>SUM(N20:N24)</f>
        <v>0</v>
      </c>
      <c r="O25" s="9">
        <f>SUM(O20:O24)</f>
        <v>0</v>
      </c>
      <c r="P25" s="9">
        <f>SUM(P20:P24)</f>
        <v>0</v>
      </c>
      <c r="Q25" s="9">
        <f>SUM(Q20:Q24)</f>
        <v>0</v>
      </c>
      <c r="R25" s="9">
        <f>SUM(R20:R24)</f>
        <v>0</v>
      </c>
      <c r="S25" s="9">
        <f>SUM(S24:S24)</f>
        <v>0</v>
      </c>
      <c r="T25" s="71">
        <f>SUM(T20:T24)</f>
        <v>0</v>
      </c>
      <c r="U25" s="71">
        <f>SUM(U20:U24)</f>
        <v>0</v>
      </c>
    </row>
    <row r="26" ht="0" customHeight="1" hidden="1"/>
    <row r="27" ht="0" customHeight="1" hidden="1"/>
    <row r="28" ht="0" customHeight="1" hidden="1"/>
    <row r="29" ht="0" customHeight="1" hidden="1"/>
    <row r="30" ht="0" customHeight="1" hidden="1"/>
    <row r="31" ht="0" customHeight="1" hidden="1"/>
    <row r="32" ht="0" customHeight="1" hidden="1"/>
    <row r="33" ht="0" customHeight="1" hidden="1"/>
    <row r="34" ht="0" customHeight="1" hidden="1"/>
    <row r="35" ht="0" customHeight="1" hidden="1"/>
    <row r="36" ht="0" customHeight="1" hidden="1"/>
    <row r="37" ht="0" customHeight="1" hidden="1"/>
    <row r="38" ht="0" customHeight="1" hidden="1"/>
    <row r="39" ht="0" customHeight="1" hidden="1"/>
    <row r="40" ht="0" customHeight="1" hidden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55" zoomScaleNormal="55" zoomScalePageLayoutView="0" workbookViewId="0" topLeftCell="A1">
      <selection activeCell="J4" sqref="J4"/>
    </sheetView>
  </sheetViews>
  <sheetFormatPr defaultColWidth="9.00390625" defaultRowHeight="12.75"/>
  <cols>
    <col min="3" max="3" width="73.50390625" style="0" customWidth="1"/>
    <col min="5" max="5" width="9.875" style="0" customWidth="1"/>
    <col min="6" max="6" width="11.625" style="0" customWidth="1"/>
    <col min="7" max="7" width="25.125" style="0" customWidth="1"/>
    <col min="8" max="8" width="16.25390625" style="0" customWidth="1"/>
    <col min="9" max="9" width="17.125" style="0" customWidth="1"/>
    <col min="10" max="10" width="17.375" style="0" customWidth="1"/>
  </cols>
  <sheetData>
    <row r="1" ht="12.75">
      <c r="C1" s="4"/>
    </row>
    <row r="2" ht="12.75">
      <c r="C2" s="4" t="s">
        <v>66</v>
      </c>
    </row>
    <row r="3" spans="3:10" ht="12.75">
      <c r="C3" s="4"/>
      <c r="D3" s="13" t="s">
        <v>67</v>
      </c>
      <c r="E3" s="13"/>
      <c r="F3" s="13"/>
      <c r="G3" s="13" t="s">
        <v>401</v>
      </c>
      <c r="H3" s="13"/>
      <c r="I3" s="13"/>
      <c r="J3" s="13"/>
    </row>
    <row r="4" spans="1:10" ht="76.5">
      <c r="A4" s="5" t="s">
        <v>364</v>
      </c>
      <c r="B4" s="1" t="s">
        <v>250</v>
      </c>
      <c r="C4" s="129" t="s">
        <v>68</v>
      </c>
      <c r="D4" s="89" t="s">
        <v>402</v>
      </c>
      <c r="E4" s="1" t="s">
        <v>69</v>
      </c>
      <c r="F4" s="1" t="s">
        <v>399</v>
      </c>
      <c r="G4" s="254" t="s">
        <v>400</v>
      </c>
      <c r="H4" s="3" t="s">
        <v>70</v>
      </c>
      <c r="I4" s="3" t="s">
        <v>71</v>
      </c>
      <c r="J4" s="3" t="s">
        <v>72</v>
      </c>
    </row>
    <row r="5" spans="1:10" ht="12.75">
      <c r="A5" s="5" t="s">
        <v>231</v>
      </c>
      <c r="B5" s="5" t="s">
        <v>228</v>
      </c>
      <c r="C5" s="129" t="s">
        <v>73</v>
      </c>
      <c r="D5" s="135"/>
      <c r="E5" s="9">
        <f>D5-F5</f>
        <v>0</v>
      </c>
      <c r="F5" s="12"/>
      <c r="G5" s="12"/>
      <c r="H5" s="12"/>
      <c r="I5" s="253"/>
      <c r="J5" s="9">
        <f>G5+(H5*250)</f>
        <v>0</v>
      </c>
    </row>
    <row r="6" spans="1:10" ht="12.75">
      <c r="A6" s="5" t="s">
        <v>235</v>
      </c>
      <c r="B6" s="5" t="s">
        <v>232</v>
      </c>
      <c r="C6" s="129" t="s">
        <v>74</v>
      </c>
      <c r="D6" s="140"/>
      <c r="E6" s="9">
        <f>D6-F6</f>
        <v>0</v>
      </c>
      <c r="F6" s="12"/>
      <c r="G6" s="12"/>
      <c r="H6" s="253"/>
      <c r="I6" s="12"/>
      <c r="J6" s="9">
        <f>G6+(I6*500)</f>
        <v>0</v>
      </c>
    </row>
    <row r="7" spans="2:10" ht="12.75">
      <c r="B7" s="5"/>
      <c r="C7" s="141" t="s">
        <v>1</v>
      </c>
      <c r="D7" s="72">
        <f>SUM(D5:D6)</f>
        <v>0</v>
      </c>
      <c r="E7" s="9">
        <f aca="true" t="shared" si="0" ref="E7:J7">SUM(E5:E6)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ht="12.75">
      <c r="C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Reporting Template</dc:title>
  <dc:subject/>
  <dc:creator>johnst</dc:creator>
  <cp:keywords>Guaranteed Standard, Connections, Electricity Distribution</cp:keywords>
  <dc:description/>
  <cp:lastModifiedBy>Rebecca Langford</cp:lastModifiedBy>
  <cp:lastPrinted>2010-09-07T13:47:33Z</cp:lastPrinted>
  <dcterms:created xsi:type="dcterms:W3CDTF">2009-11-13T10:41:39Z</dcterms:created>
  <dcterms:modified xsi:type="dcterms:W3CDTF">2012-01-16T10:44:11Z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0x010100224D7ED41386EF40B8EE6E522BAA778100208438C58375A24CB277C4BE7205321A</vt:lpwstr>
  </property>
  <property fmtid="{D5CDD505-2E9C-101B-9397-08002B2CF9AE}" pid="3" name="ContentType">
    <vt:lpwstr>Report</vt:lpwstr>
  </property>
  <property fmtid="{D5CDD505-2E9C-101B-9397-08002B2CF9AE}" pid="4" name="Classification">
    <vt:lpwstr>Unclassified</vt:lpwstr>
  </property>
  <property fmtid="{D5CDD505-2E9C-101B-9397-08002B2CF9AE}" pid="5" name="_Status">
    <vt:lpwstr>Final and Sent to Registry</vt:lpwstr>
  </property>
  <property fmtid="{D5CDD505-2E9C-101B-9397-08002B2CF9AE}" pid="6" name=":">
    <vt:lpwstr>2010/09/08 - Standard Licence Condition 15A Guidance Document</vt:lpwstr>
  </property>
  <property fmtid="{D5CDD505-2E9C-101B-9397-08002B2CF9AE}" pid="7" name="Organisation">
    <vt:lpwstr>Choose an Organisation</vt:lpwstr>
  </property>
  <property fmtid="{D5CDD505-2E9C-101B-9397-08002B2CF9AE}" pid="8" name="::">
    <vt:lpwstr>- Subsidiary Document</vt:lpwstr>
  </property>
  <property fmtid="{D5CDD505-2E9C-101B-9397-08002B2CF9AE}" pid="9" name="Descriptor">
    <vt:lpwstr/>
  </property>
  <property fmtid="{D5CDD505-2E9C-101B-9397-08002B2CF9AE}" pid="10" name="Ref No New">
    <vt:lpwstr/>
  </property>
  <property fmtid="{D5CDD505-2E9C-101B-9397-08002B2CF9AE}" pid="11" name="Publication Date:">
    <vt:lpwstr>2011-02-17T00:00:00Z</vt:lpwstr>
  </property>
  <property fmtid="{D5CDD505-2E9C-101B-9397-08002B2CF9AE}" pid="12" name="Keywords-">
    <vt:lpwstr/>
  </property>
  <property fmtid="{D5CDD505-2E9C-101B-9397-08002B2CF9AE}" pid="13" name="Overview">
    <vt:lpwstr>Quarterly reporting template for performance against Connections Guaranteed Standards </vt:lpwstr>
  </property>
  <property fmtid="{D5CDD505-2E9C-101B-9397-08002B2CF9AE}" pid="14" name="Work Area">
    <vt:lpwstr>Connections</vt:lpwstr>
  </property>
  <property fmtid="{D5CDD505-2E9C-101B-9397-08002B2CF9AE}" pid="15" name="Closing Date">
    <vt:lpwstr>1999-11-30T00:00:00Z</vt:lpwstr>
  </property>
  <property fmtid="{D5CDD505-2E9C-101B-9397-08002B2CF9AE}" pid="16" name="Applicable Start Date">
    <vt:lpwstr>2012-01-10T14:49:08Z</vt:lpwstr>
  </property>
  <property fmtid="{D5CDD505-2E9C-101B-9397-08002B2CF9AE}" pid="17" name="Applicable Duration">
    <vt:lpwstr>-</vt:lpwstr>
  </property>
</Properties>
</file>