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80" windowHeight="11640" tabRatio="883" activeTab="0"/>
  </bookViews>
  <sheets>
    <sheet name="Index" sheetId="1" r:id="rId1"/>
    <sheet name="Universal data" sheetId="2" r:id="rId2"/>
    <sheet name="4.2  Activity indicators" sheetId="3" r:id="rId3"/>
    <sheet name="4.3_System_perf" sheetId="4" r:id="rId4"/>
    <sheet name="4.8_Boundary_transf_capab" sheetId="5" r:id="rId5"/>
    <sheet name="4.9_Demand_&amp;_Supply_at_sub" sheetId="6" r:id="rId6"/>
    <sheet name="4.11 Asset description SPTL" sheetId="7" r:id="rId7"/>
    <sheet name="4.12 Asset age 2012" sheetId="8" r:id="rId8"/>
    <sheet name="4.15 Asset adds &amp; disps" sheetId="9" r:id="rId9"/>
    <sheet name="4.16 Asset lives" sheetId="10" r:id="rId10"/>
    <sheet name="4.18 Capex summary e" sheetId="11" r:id="rId11"/>
    <sheet name="4.19 Scheme Listing LR" sheetId="12" r:id="rId12"/>
    <sheet name="4.20 Scheme Listing NLR" sheetId="13" r:id="rId13"/>
    <sheet name="4.22 Other Capex costs" sheetId="14" r:id="rId14"/>
    <sheet name="4.23 TIRG" sheetId="15" r:id="rId15"/>
    <sheet name="4.24 Revenue Driver info" sheetId="16" r:id="rId16"/>
    <sheet name="4.25 CEI" sheetId="17" r:id="rId17"/>
    <sheet name="4.27.3_Unit_costs" sheetId="18" r:id="rId18"/>
    <sheet name="4.28A_Asset_health_&amp;_crit" sheetId="19" r:id="rId19"/>
    <sheet name="4.28B_Asset_health_&amp;_crit" sheetId="20" r:id="rId20"/>
  </sheets>
  <externalReferences>
    <externalReference r:id="rId23"/>
    <externalReference r:id="rId24"/>
  </externalReferences>
  <definedNames>
    <definedName name="_2004_05" localSheetId="12">'Universal data'!#REF!</definedName>
    <definedName name="_2004_05" localSheetId="15">'Universal data'!#REF!</definedName>
    <definedName name="_2004_05" localSheetId="18">#REF!</definedName>
    <definedName name="_2004_05">'Universal data'!#REF!</definedName>
    <definedName name="Compname">'Universal data'!$C$8</definedName>
    <definedName name="_xlnm.Print_Area" localSheetId="6">'4.11 Asset description SPTL'!$A$1:$E$179</definedName>
    <definedName name="_xlnm.Print_Area" localSheetId="7">'4.12 Asset age 2012'!$A$1:$BS$178</definedName>
    <definedName name="_xlnm.Print_Area" localSheetId="9">'4.16 Asset lives'!$A$1:$DE$170</definedName>
    <definedName name="_xlnm.Print_Area" localSheetId="10">'4.18 Capex summary e'!$A$1:$T$72</definedName>
    <definedName name="_xlnm.Print_Area" localSheetId="11">'4.19 Scheme Listing LR'!$A$1:$AA$564</definedName>
    <definedName name="_xlnm.Print_Area" localSheetId="2">'4.2  Activity indicators'!$A$1:$O$132</definedName>
    <definedName name="_xlnm.Print_Area" localSheetId="12">'4.20 Scheme Listing NLR'!$A$1:$AG$334</definedName>
    <definedName name="_xlnm.Print_Area" localSheetId="13">'4.22 Other Capex costs'!$A$1:$R$99</definedName>
    <definedName name="_xlnm.Print_Area" localSheetId="14">'4.23 TIRG'!$A$1:$J$42</definedName>
    <definedName name="_xlnm.Print_Area" localSheetId="15">'4.24 Revenue Driver info'!$A$1:$N$95</definedName>
    <definedName name="_xlnm.Print_Area" localSheetId="16">'4.25 CEI'!$A$1:$K$23</definedName>
    <definedName name="_xlnm.Print_Area" localSheetId="17">'4.27.3_Unit_costs'!$A$1:$J$312</definedName>
    <definedName name="_xlnm.Print_Area" localSheetId="18">'4.28A_Asset_health_&amp;_crit'!$A$1:$AK$129</definedName>
    <definedName name="_xlnm.Print_Area" localSheetId="19">'4.28B_Asset_health_&amp;_crit'!$A$1:$M$72</definedName>
    <definedName name="_xlnm.Print_Area" localSheetId="3">'4.3_System_perf'!$A$1:$T$137</definedName>
    <definedName name="_xlnm.Print_Area" localSheetId="4">'4.8_Boundary_transf_capab'!$A$1:$O$106</definedName>
    <definedName name="_xlnm.Print_Area" localSheetId="5">'4.9_Demand_&amp;_Supply_at_sub'!$A$1:$AB$96</definedName>
    <definedName name="_xlnm.Print_Area" localSheetId="0">'Index'!$A$1:$G$49</definedName>
    <definedName name="_xlnm.Print_Area" localSheetId="1">'Universal data'!$A$1:$E$25</definedName>
    <definedName name="_xlnm.Print_Titles" localSheetId="6">'4.11 Asset description SPTL'!$1:$8</definedName>
    <definedName name="_xlnm.Print_Titles" localSheetId="7">'4.12 Asset age 2012'!$B:$B,'4.12 Asset age 2012'!$5:$10</definedName>
    <definedName name="_xlnm.Print_Titles" localSheetId="9">'4.16 Asset lives'!$A:$C,'4.16 Asset lives'!$1:$10</definedName>
    <definedName name="_xlnm.Print_Titles" localSheetId="11">'4.19 Scheme Listing LR'!$B:$B,'4.19 Scheme Listing LR'!$1:$5</definedName>
    <definedName name="_xlnm.Print_Titles" localSheetId="12">'4.20 Scheme Listing NLR'!$1:$6</definedName>
    <definedName name="_xlnm.Print_Titles" localSheetId="13">'4.22 Other Capex costs'!$1:$10</definedName>
    <definedName name="Repyear" localSheetId="11">'[1]Universal data'!$C$21</definedName>
    <definedName name="Repyear" localSheetId="12">'[1]Universal data'!$C$21</definedName>
    <definedName name="Repyear" localSheetId="13">'[2]Universal data'!$C$21</definedName>
    <definedName name="Repyear" localSheetId="15">'Universal data'!#REF!</definedName>
    <definedName name="Repyear">'Universal data'!#REF!</definedName>
    <definedName name="RepYearM1" localSheetId="12">'Universal data'!#REF!</definedName>
    <definedName name="RepYearM1" localSheetId="15">'Universal data'!#REF!</definedName>
    <definedName name="RepYearM1">'Universal data'!#REF!</definedName>
    <definedName name="RepYearM2" localSheetId="1">'Universal data'!#REF!</definedName>
    <definedName name="RepYearM3" localSheetId="1">'Universal data'!#REF!</definedName>
    <definedName name="RepYearM4" localSheetId="1">'Universal data'!#REF!</definedName>
    <definedName name="RepYearM5" localSheetId="1">'Universal data'!#REF!</definedName>
    <definedName name="RepYearM6" localSheetId="1">'Universal data'!#REF!</definedName>
    <definedName name="RepYearP1" localSheetId="1">'Universal data'!#REF!</definedName>
    <definedName name="RepYearP2" localSheetId="1">'Universal data'!#REF!</definedName>
    <definedName name="RepYearP3" localSheetId="1">'Universal data'!#REF!</definedName>
    <definedName name="RepYearP4" localSheetId="12">'Universal data'!#REF!</definedName>
    <definedName name="RepYearP4" localSheetId="15">'Universal data'!#REF!</definedName>
    <definedName name="RepYearP4">'Universal data'!#REF!</definedName>
    <definedName name="RepYearP5" localSheetId="12">'Universal data'!#REF!</definedName>
    <definedName name="RepYearP5" localSheetId="15">'Universal data'!#REF!</definedName>
    <definedName name="RepYearP5">'Universal data'!#REF!</definedName>
    <definedName name="Rounding">'Universal data'!$C$13</definedName>
    <definedName name="RPIM1">'Universal data'!$C$18</definedName>
    <definedName name="shortname">'Universal data'!$C$9</definedName>
    <definedName name="WACC" localSheetId="12">'Universal data'!#REF!</definedName>
    <definedName name="WACC" localSheetId="15">'Universal data'!#REF!</definedName>
    <definedName name="WACC">'Universal data'!#REF!</definedName>
    <definedName name="Z_F5B64056_2429_489D_BFAB_8986266C9086_.wvu.PrintArea" localSheetId="7" hidden="1">'4.12 Asset age 2012'!$B$5:$BL$112</definedName>
    <definedName name="Z_F5B64056_2429_489D_BFAB_8986266C9086_.wvu.PrintArea" localSheetId="10" hidden="1">'4.18 Capex summary e'!$B$5:$V$71</definedName>
    <definedName name="Z_F5B64056_2429_489D_BFAB_8986266C9086_.wvu.PrintArea" localSheetId="11" hidden="1">'4.19 Scheme Listing LR'!$A$4:$D$367</definedName>
    <definedName name="Z_F5B64056_2429_489D_BFAB_8986266C9086_.wvu.PrintArea" localSheetId="12" hidden="1">'4.20 Scheme Listing NLR'!$A$4:$G$6</definedName>
  </definedNames>
  <calcPr fullCalcOnLoad="1"/>
</workbook>
</file>

<file path=xl/sharedStrings.xml><?xml version="1.0" encoding="utf-8"?>
<sst xmlns="http://schemas.openxmlformats.org/spreadsheetml/2006/main" count="2484" uniqueCount="803">
  <si>
    <t>SWITCHGEAR (Please specify details; circuit breakers to act as a proxy for other primary equipment in the circuit concerned)</t>
  </si>
  <si>
    <t>Boundary    9     Midlands to South</t>
  </si>
  <si>
    <t>Boundary  10     South coast</t>
  </si>
  <si>
    <t>Boundary  11      North East &amp; Yorkshire</t>
  </si>
  <si>
    <t>Boundary  12     South &amp; South West</t>
  </si>
  <si>
    <t>Boundary  13     South West</t>
  </si>
  <si>
    <t>Boundary  14     London</t>
  </si>
  <si>
    <t>Boundary  15    Thames Estuary</t>
  </si>
  <si>
    <t>Boundary  16     North East, Trent &amp; Yorkshire</t>
  </si>
  <si>
    <t>Boundary  17     West Midlands</t>
  </si>
  <si>
    <t>Required Capability (GW)</t>
  </si>
  <si>
    <t>Security Cost</t>
  </si>
  <si>
    <t>4.19</t>
  </si>
  <si>
    <t>4.19 Scheme Listing LR</t>
  </si>
  <si>
    <t>Total Scheme cost</t>
  </si>
  <si>
    <t>Comm. Date last</t>
  </si>
  <si>
    <t>Deliverable/Driver</t>
  </si>
  <si>
    <t>Total gross scheme cost</t>
  </si>
  <si>
    <t>Customer contribution</t>
  </si>
  <si>
    <t>Engineering overheads</t>
  </si>
  <si>
    <t>Business overheads</t>
  </si>
  <si>
    <t>Total scheme cost</t>
  </si>
  <si>
    <t>Total Customer contribution</t>
  </si>
  <si>
    <t>Transfer to/from External Systems</t>
  </si>
  <si>
    <t>System Monitoring - System Monitors</t>
  </si>
  <si>
    <t>Telecommunications</t>
  </si>
  <si>
    <t>Software based  -  NGT user connection - Multiplex installations (per unit)</t>
  </si>
  <si>
    <t>Software based - Telephone exchange - per exchange/site</t>
  </si>
  <si>
    <t>2003/04</t>
  </si>
  <si>
    <t>2004/05</t>
  </si>
  <si>
    <t>Total</t>
  </si>
  <si>
    <t>(year)</t>
  </si>
  <si>
    <t>LOAD RELATED EXPENDITURE (LRE)</t>
  </si>
  <si>
    <t>Total generation connection - sole-use</t>
  </si>
  <si>
    <t>Transmission losses at system maximum demand - SHETL (GW)</t>
  </si>
  <si>
    <t>Units of transmission losses - SHETL (GWh)</t>
  </si>
  <si>
    <t>Generation</t>
  </si>
  <si>
    <t>System utilisation</t>
  </si>
  <si>
    <t>System Demand</t>
  </si>
  <si>
    <t>System ACS demand (GW)</t>
  </si>
  <si>
    <t>Boundary transfers and capability</t>
  </si>
  <si>
    <t>Demand and supply capacity at substations</t>
  </si>
  <si>
    <t>Asset Quantities - Annual Additions and Disposals</t>
  </si>
  <si>
    <t>Asset Lives</t>
  </si>
  <si>
    <t>Actual and forecast capex</t>
  </si>
  <si>
    <t>#</t>
  </si>
  <si>
    <t>£ 000's</t>
  </si>
  <si>
    <t>Reconciliation of forecast network development</t>
  </si>
  <si>
    <t xml:space="preserve">YEAR </t>
  </si>
  <si>
    <t>1999/00</t>
  </si>
  <si>
    <t>Total load related CC</t>
  </si>
  <si>
    <t>Non load related</t>
  </si>
  <si>
    <t>TOTAL CUSTOMER CONTRIBUTIONS (-ve)</t>
  </si>
  <si>
    <t>TO LOGGING-UP CAPEX</t>
  </si>
  <si>
    <t>BT21CN</t>
  </si>
  <si>
    <t>Cable tunnels</t>
  </si>
  <si>
    <t>Plugs (only for Scottish companies)</t>
  </si>
  <si>
    <t>TOTAL LOGGING-UP CAPEX</t>
  </si>
  <si>
    <t>7 = (2+3+5+6)</t>
  </si>
  <si>
    <t>TOTAL TO CAPEX (EXCLUDING TIRG)</t>
  </si>
  <si>
    <t>TOTAL CAPITALISED PENSIONS</t>
  </si>
  <si>
    <t>9= (7-8)</t>
  </si>
  <si>
    <t>CAPITAL EXPENDITURE NET OF PENSIONS (CX)</t>
  </si>
  <si>
    <t>10 =(1+4)</t>
  </si>
  <si>
    <t>LOAD RELATED EXCLUDED SERVICES (ESCx)</t>
  </si>
  <si>
    <t>LOGGING-UP CAPEX (LCx)</t>
  </si>
  <si>
    <t>11= (9-6-10)</t>
  </si>
  <si>
    <t>INCENTIVISED TO CAPITAL EXPENDITURE (CX-LCx-ESCx)</t>
  </si>
  <si>
    <t>Note:  The list of assets below is indicative only and data should be provided in accordance with TO's own system for classifying and grouping assets for asset life based planning purposes.</t>
  </si>
  <si>
    <t>Additions</t>
  </si>
  <si>
    <t>Opening balance</t>
  </si>
  <si>
    <t>Load related</t>
  </si>
  <si>
    <t>Asset replace-ment</t>
  </si>
  <si>
    <t>Closing balance</t>
  </si>
  <si>
    <t>400kV</t>
  </si>
  <si>
    <t>275kV</t>
  </si>
  <si>
    <t>132kV</t>
  </si>
  <si>
    <t>y-8</t>
  </si>
  <si>
    <t>Reactors</t>
  </si>
  <si>
    <t>Boundary    5     SPT North - South</t>
  </si>
  <si>
    <t>Boundary    6     SPTL - NGC Boundary</t>
  </si>
  <si>
    <t>Boundary    7     Upper North - North</t>
  </si>
  <si>
    <t>Triple Conductor Routes - Semi-rigid spacers, spacer dampers, vibration dampers</t>
  </si>
  <si>
    <t>Twin Conductor Routes - Semi-rigid spacers, spacer dampers, vibration dampers</t>
  </si>
  <si>
    <t>TOWERS (SUPERSTRUCTURES AND FOUNDATIONS)</t>
  </si>
  <si>
    <t>Total  costs</t>
  </si>
  <si>
    <t>Boundary    3     South West</t>
  </si>
  <si>
    <t>Boundary    4     SHETL-SPT</t>
  </si>
  <si>
    <t>REACTIVE COMPENSATION</t>
  </si>
  <si>
    <t>Forecasts</t>
  </si>
  <si>
    <t>Cx</t>
  </si>
  <si>
    <t>ESCx</t>
  </si>
  <si>
    <t>LCx</t>
  </si>
  <si>
    <t>Other TO Capex costs</t>
  </si>
  <si>
    <t>Capital Expenditure Incentive</t>
  </si>
  <si>
    <t>Load Related</t>
  </si>
  <si>
    <t>Non Load Related</t>
  </si>
  <si>
    <t>TIRG</t>
  </si>
  <si>
    <t>Measured system maximum demand (GW)</t>
  </si>
  <si>
    <t>Total directly connected generation (GW)</t>
  </si>
  <si>
    <t>Total directly connected wind generation (GW)</t>
  </si>
  <si>
    <t>Total embedded generation (GW)</t>
  </si>
  <si>
    <t>Number of incentivised loss of sypply events - SPT/SHETL only (#)</t>
  </si>
  <si>
    <t>Number of substations within (demand / SGTcapacity)% bands</t>
  </si>
  <si>
    <t>Peak demand / intact capacity (#)</t>
  </si>
  <si>
    <t>&gt;120%</t>
  </si>
  <si>
    <t>110%-120%</t>
  </si>
  <si>
    <t>100%-110%</t>
  </si>
  <si>
    <t>90%-100%</t>
  </si>
  <si>
    <t>80%-90%</t>
  </si>
  <si>
    <t>&lt;80%</t>
  </si>
  <si>
    <t>No Capacity</t>
  </si>
  <si>
    <t>Seasonal peak demand / n-1 capacity (#)</t>
  </si>
  <si>
    <t>Transmission losses at system maximum demand - NGET (GW)</t>
  </si>
  <si>
    <t>Units of transmission losses - NGET (GWh)</t>
  </si>
  <si>
    <t>Transmission losses at system maximum demand - SPT (GW)</t>
  </si>
  <si>
    <t>TP</t>
  </si>
  <si>
    <t>DCx</t>
  </si>
  <si>
    <t>Acx (Cx-ESCx-LCx-TP-DCx)</t>
  </si>
  <si>
    <t>LR</t>
  </si>
  <si>
    <t>NLRE</t>
  </si>
  <si>
    <t>- Excluded Services</t>
  </si>
  <si>
    <t>- Pension</t>
  </si>
  <si>
    <t>BCx (04/05 Prices)</t>
  </si>
  <si>
    <t>year</t>
  </si>
  <si>
    <t>Key</t>
  </si>
  <si>
    <t>No.</t>
  </si>
  <si>
    <t xml:space="preserve">    Transformers</t>
  </si>
  <si>
    <t xml:space="preserve">    Reactors</t>
  </si>
  <si>
    <t>4.22</t>
  </si>
  <si>
    <t>4.22 Other Capex costs</t>
  </si>
  <si>
    <t>Other Capex costs</t>
  </si>
  <si>
    <t>Total  overheads</t>
  </si>
  <si>
    <t xml:space="preserve">    Protection &amp; control</t>
  </si>
  <si>
    <t xml:space="preserve">    Sub-station other</t>
  </si>
  <si>
    <t>Other TO</t>
  </si>
  <si>
    <t xml:space="preserve"> Other TO Total</t>
  </si>
  <si>
    <t>Total BT21CN</t>
  </si>
  <si>
    <t>Total cable tunnels</t>
  </si>
  <si>
    <t>Total Plugs</t>
  </si>
  <si>
    <t>TO Logging-up capex total</t>
  </si>
  <si>
    <t>Transmission system utilisation based on ACS intact flow  - NGET (MW/km)</t>
  </si>
  <si>
    <t>Transmission system utilisation based on ACS intact flow  - SPT (MW/km)</t>
  </si>
  <si>
    <t>Transmission system utilisation based on ACS intact flow  - SHETL (MW/km)</t>
  </si>
  <si>
    <t>Supply</t>
  </si>
  <si>
    <t>METERING, TELECOMMUNICATIONS, PROTECTION AND CONTROL</t>
  </si>
  <si>
    <t>Metering</t>
  </si>
  <si>
    <t>Settlement Meters (Installations - Circuit basis)</t>
  </si>
  <si>
    <t>4.15 Asset Quantities - Annual Additions and Disposals</t>
  </si>
  <si>
    <t>Units of transmission losses - SPT (GWh)</t>
  </si>
  <si>
    <t>Transmission system utilisation based on ACS intact flow  - NGET (MW.km)</t>
  </si>
  <si>
    <t>Transmission system utilisation based on ACS intact flow  - SPT (MW.km)</t>
  </si>
  <si>
    <t>Transmission system utilisation based on ACS intact flow  - SHETL (MW.km)</t>
  </si>
  <si>
    <t>km</t>
  </si>
  <si>
    <t>4.18</t>
  </si>
  <si>
    <t>Activity indicators</t>
  </si>
  <si>
    <t>OVERHEAD LINES</t>
  </si>
  <si>
    <t>Planned Transfer (GW)</t>
  </si>
  <si>
    <t>Boundary    1      North West</t>
  </si>
  <si>
    <t>Boundary    2     North South</t>
  </si>
  <si>
    <t>Universal data</t>
  </si>
  <si>
    <t>Company Name:</t>
  </si>
  <si>
    <t>Company Short Name:</t>
  </si>
  <si>
    <t>Version (Number)</t>
  </si>
  <si>
    <t>Submitted Date:</t>
  </si>
  <si>
    <t>Error Limit lower than (Rounding)</t>
  </si>
  <si>
    <t>RPI Index</t>
  </si>
  <si>
    <t>2005/06</t>
  </si>
  <si>
    <t>2006/07</t>
  </si>
  <si>
    <t>2007/08</t>
  </si>
  <si>
    <t>2008/09</t>
  </si>
  <si>
    <t>2009/10</t>
  </si>
  <si>
    <t>2010/11</t>
  </si>
  <si>
    <t>2011/12</t>
  </si>
  <si>
    <t>Description</t>
  </si>
  <si>
    <t>Cells where NO DATA should be input</t>
  </si>
  <si>
    <t>Disposals</t>
  </si>
  <si>
    <t>TRANSFORMERS</t>
  </si>
  <si>
    <t xml:space="preserve">    Overhead Lines</t>
  </si>
  <si>
    <t xml:space="preserve">    Underground Cables</t>
  </si>
  <si>
    <t>y-6</t>
  </si>
  <si>
    <t>y-5</t>
  </si>
  <si>
    <t>y-4</t>
  </si>
  <si>
    <t>y-3</t>
  </si>
  <si>
    <t>y-2</t>
  </si>
  <si>
    <t>y-1</t>
  </si>
  <si>
    <t>y</t>
  </si>
  <si>
    <t>y+1</t>
  </si>
  <si>
    <t>y+2</t>
  </si>
  <si>
    <t>y+3</t>
  </si>
  <si>
    <t>y+4</t>
  </si>
  <si>
    <t>y+5</t>
  </si>
  <si>
    <t>2000/01</t>
  </si>
  <si>
    <t>2001/02</t>
  </si>
  <si>
    <t>2002/03</t>
  </si>
  <si>
    <t>4.18 Capex summary e</t>
  </si>
  <si>
    <t xml:space="preserve">Actuals </t>
  </si>
  <si>
    <t>Categories</t>
  </si>
  <si>
    <t>(£m)</t>
  </si>
  <si>
    <t>TO CAPEX</t>
  </si>
  <si>
    <t xml:space="preserve">LOAD RELATED EXPENDITURE </t>
  </si>
  <si>
    <t xml:space="preserve">    Generation connection - sole-use</t>
  </si>
  <si>
    <t>UNDERGROUND CABLES</t>
  </si>
  <si>
    <t xml:space="preserve">Non Load Related Assets </t>
  </si>
  <si>
    <t>Reactive compensation capacity in Revenue driver zones- capacitive (MVAr)</t>
  </si>
  <si>
    <t xml:space="preserve">Reactive compensation capacity in Revenue Driver Zones- inductive (MVAr) </t>
  </si>
  <si>
    <t>Transmission system performance</t>
  </si>
  <si>
    <t xml:space="preserve">Incentivised system performance </t>
  </si>
  <si>
    <t xml:space="preserve">General system performance </t>
  </si>
  <si>
    <t>Number of Transmission system incidents (#)</t>
  </si>
  <si>
    <t>y-7</t>
  </si>
  <si>
    <t>Maintenance period demand / n-2 capacity - &gt;300MW demand groups only (#)</t>
  </si>
  <si>
    <t>Number of substations within (demand / non-SGTcapacity)% bands</t>
  </si>
  <si>
    <t>Asset Description</t>
  </si>
  <si>
    <t xml:space="preserve">ASSET </t>
  </si>
  <si>
    <t>Voltage</t>
  </si>
  <si>
    <t>Capacity</t>
  </si>
  <si>
    <t xml:space="preserve">    Demand connection - sole-use</t>
  </si>
  <si>
    <t xml:space="preserve">    Total LRE - sole-use</t>
  </si>
  <si>
    <t xml:space="preserve">    Infrastructure - entry triggered </t>
  </si>
  <si>
    <t xml:space="preserve">    Infrastructure - general reactive schemes (excl TIRG /TSS)</t>
  </si>
  <si>
    <t xml:space="preserve">    Infrastructure - general non reactive schemes (excl TIRG /TSS)</t>
  </si>
  <si>
    <t xml:space="preserve">    Infrastructure - exit triggered</t>
  </si>
  <si>
    <t xml:space="preserve">    Infrastructure - TSS</t>
  </si>
  <si>
    <t>Equipment costs</t>
  </si>
  <si>
    <t>Total Infrastructure - exit triggered</t>
  </si>
  <si>
    <t>Total Infrastructure - TSS</t>
  </si>
  <si>
    <t>TOTAL LRE</t>
  </si>
  <si>
    <t>4.20</t>
  </si>
  <si>
    <t>4.20 Scheme Listing NLR</t>
  </si>
  <si>
    <t>NON-LOAD RELATED EXPENDITURE (NLRE)</t>
  </si>
  <si>
    <t>Asset replacement and refurbishment</t>
  </si>
  <si>
    <t>Other</t>
  </si>
  <si>
    <t>£m</t>
  </si>
  <si>
    <t>Total Infrastructure - general reactive schemes (excluding TIRG &amp; TSS)</t>
  </si>
  <si>
    <t>Total Infrastructure - general non reactive schemes (excluding TIRG &amp; TSS)</t>
  </si>
  <si>
    <t>2013/14</t>
  </si>
  <si>
    <t>Protection</t>
  </si>
  <si>
    <t>Allowance</t>
  </si>
  <si>
    <t>Data Type A</t>
  </si>
  <si>
    <t>Data Type B</t>
  </si>
  <si>
    <t>Earliest Onset of Significant Unreliability</t>
  </si>
  <si>
    <t>Anticipated Life</t>
  </si>
  <si>
    <t>Latest Onset of Significant Unreliability</t>
  </si>
  <si>
    <t>Weighted average</t>
  </si>
  <si>
    <t>Standard deviation</t>
  </si>
  <si>
    <t>Cumulative probability density function</t>
  </si>
  <si>
    <t>(years)</t>
  </si>
  <si>
    <t>(±years)</t>
  </si>
  <si>
    <t>2012/13</t>
  </si>
  <si>
    <t>Control</t>
  </si>
  <si>
    <t>SUBSTATION OTHER</t>
  </si>
  <si>
    <t>Diesels</t>
  </si>
  <si>
    <t>LVAC auxiliary systems</t>
  </si>
  <si>
    <t>INSULATORS</t>
  </si>
  <si>
    <t>Glass and Porcelain Insulators</t>
  </si>
  <si>
    <t>SPACERS AND DAMPERS</t>
  </si>
  <si>
    <t>Quad Conductor Routes - Semi-rigid spacers, spacer dampers, vibration dampers</t>
  </si>
  <si>
    <t>Total demand connection - sole-use</t>
  </si>
  <si>
    <t xml:space="preserve">Total Infrastructure - entry triggered </t>
  </si>
  <si>
    <t>Quantity</t>
  </si>
  <si>
    <t>Unit</t>
  </si>
  <si>
    <t>(#)</t>
  </si>
  <si>
    <t>Each</t>
  </si>
  <si>
    <t>Sub-station other schemes total</t>
  </si>
  <si>
    <t>Total Infrastructure assets</t>
  </si>
  <si>
    <t>Transformer schemes</t>
  </si>
  <si>
    <t>Transformer schemes total</t>
  </si>
  <si>
    <t>Reactor schemes</t>
  </si>
  <si>
    <t>Reactor schemes total</t>
  </si>
  <si>
    <t>Switchgear schemes</t>
  </si>
  <si>
    <t>Switchgear schemes total</t>
  </si>
  <si>
    <t>Overhead Line schemes</t>
  </si>
  <si>
    <t>Overhead line schemes total</t>
  </si>
  <si>
    <t>Underground Cable schemes</t>
  </si>
  <si>
    <t>Underground cable schemes total</t>
  </si>
  <si>
    <t>Protection and Control schemes</t>
  </si>
  <si>
    <t>Protection and control schemes total</t>
  </si>
  <si>
    <t>Sub-station other schemes</t>
  </si>
  <si>
    <t>Forecast</t>
  </si>
  <si>
    <t>Number of Transmission system incidents involving more than 3 customers(#)</t>
  </si>
  <si>
    <t>Unsupplied energy (MWh)</t>
  </si>
  <si>
    <t>Unsupplied energy in incidents involving more than 3 customers (MWh)</t>
  </si>
  <si>
    <t>SF6 and oil leakage</t>
  </si>
  <si>
    <t>SF6 leakage as a percentage of mass installed (%)</t>
  </si>
  <si>
    <t xml:space="preserve">System availability </t>
  </si>
  <si>
    <t>System availability (%)</t>
  </si>
  <si>
    <t>Planned non-reliability outages (%)</t>
  </si>
  <si>
    <t>User connection (%)</t>
  </si>
  <si>
    <t>System construction (%)</t>
  </si>
  <si>
    <t>Maintenance  - non-reliability (%)</t>
  </si>
  <si>
    <t xml:space="preserve">    Switchgear</t>
  </si>
  <si>
    <t>Boundary    8     North to Midlands</t>
  </si>
  <si>
    <t xml:space="preserve">    Total LRE - Infrastructure</t>
  </si>
  <si>
    <t>TOTAL LOAD RELATED EXPENDITURE</t>
  </si>
  <si>
    <t>NON-LOAD RELATED EXPENDITURE</t>
  </si>
  <si>
    <t>Assets - replacement and refurbishment</t>
  </si>
  <si>
    <t xml:space="preserve">    Transformers </t>
  </si>
  <si>
    <t>Other NLRE</t>
  </si>
  <si>
    <t xml:space="preserve">    Other TO</t>
  </si>
  <si>
    <t xml:space="preserve">    Quasi capex</t>
  </si>
  <si>
    <t>TOTAL NON-LOAD RELATED</t>
  </si>
  <si>
    <t>CUSTOMER CONTRIBUTIONS  (-VE)</t>
  </si>
  <si>
    <t>Generation connection sole-use capital contributions</t>
  </si>
  <si>
    <t>Demand connection sole-use capital contributions</t>
  </si>
  <si>
    <t>Infrastructure entry triggered capital contributions</t>
  </si>
  <si>
    <t>Infrastructure general capital contributions</t>
  </si>
  <si>
    <t>Infrastructure exit triggered capital contributions</t>
  </si>
  <si>
    <t>Population Served (Millions, 1 dp)</t>
  </si>
  <si>
    <t>Customers Served (#)</t>
  </si>
  <si>
    <t>Area Served (Km sq)</t>
  </si>
  <si>
    <t>Metrics</t>
  </si>
  <si>
    <t>Transmission Revenue per population (£ per person)</t>
  </si>
  <si>
    <t>Transmission Revenue per MW.Km (£ per MW.Km)</t>
  </si>
  <si>
    <t>Total Security</t>
  </si>
  <si>
    <t>4.23</t>
  </si>
  <si>
    <t>4.23 TIRG</t>
  </si>
  <si>
    <t>Land purchase costs</t>
  </si>
  <si>
    <t>TIRG total</t>
  </si>
  <si>
    <t>Units transmitted to Grid Supply Points - NGET (TWh)</t>
  </si>
  <si>
    <t>Units transmitted to Grid Supply Points - SPT (TWh)</t>
  </si>
  <si>
    <t>Units transmitted to Grid Supply Points - SHETL (TWh)</t>
  </si>
  <si>
    <t>Draft</t>
  </si>
  <si>
    <t>2014/15</t>
  </si>
  <si>
    <t>TO Incentive Capex (ENSG)</t>
  </si>
  <si>
    <t>Ongoing and Sanctioned schemes - TIRG / TO Incentive Capex</t>
  </si>
  <si>
    <t>TO Incentive Capex</t>
  </si>
  <si>
    <t xml:space="preserve">Total TO Incentive Capex </t>
  </si>
  <si>
    <t>y-9</t>
  </si>
  <si>
    <t>y+6</t>
  </si>
  <si>
    <t>y+7</t>
  </si>
  <si>
    <t>y+8</t>
  </si>
  <si>
    <t>2011/14</t>
  </si>
  <si>
    <t>2015/16</t>
  </si>
  <si>
    <t>2016/17</t>
  </si>
  <si>
    <t>2017/18</t>
  </si>
  <si>
    <t>Incentivised loss of supply volume - NGET only (MWh)</t>
  </si>
  <si>
    <t>SF6 leakage (mass)</t>
  </si>
  <si>
    <t>Cable oil leakage (ltrs)</t>
  </si>
  <si>
    <t>System unavailability (%)</t>
  </si>
  <si>
    <t>System unavailability (%) (summed from below)</t>
  </si>
  <si>
    <t>Check</t>
  </si>
  <si>
    <t>Average Circuit Unreliability (ACU) (unavailability due to functional failures) (%)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</si>
  <si>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</si>
  <si>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</si>
  <si>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</si>
  <si>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</si>
  <si>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</si>
  <si>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</si>
  <si>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</si>
  <si>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</si>
  <si>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</si>
  <si>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</si>
  <si>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</si>
  <si>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</si>
  <si>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ACU (%)</t>
  </si>
  <si>
    <t>AH1</t>
  </si>
  <si>
    <t>AH2</t>
  </si>
  <si>
    <t>AH3</t>
  </si>
  <si>
    <t>AH4</t>
  </si>
  <si>
    <t>Unclassified</t>
  </si>
  <si>
    <t>Protection and control</t>
  </si>
  <si>
    <t>Total functional failures unavailability</t>
  </si>
  <si>
    <t>Functional failures (planned and unplanned reliability outages) (#)</t>
  </si>
  <si>
    <t>Total functional failures</t>
  </si>
  <si>
    <t>Number of monitored circuits for ACU (#)</t>
  </si>
  <si>
    <t>Number of monitored circuits (year end)</t>
  </si>
  <si>
    <t>Functional failure total outage duration (hrs)</t>
  </si>
  <si>
    <t>Total functional failure outage duration</t>
  </si>
  <si>
    <t>Actual thermal capability (GW)</t>
  </si>
  <si>
    <t>Actual voltage capability (GW) (for all boundaries where voltage is most onerous constraint and where available for other boundaries)</t>
  </si>
  <si>
    <t>Actual stability capability (GW) (for all boundaries where stability is most onerous constraint and where available for other boundaries)</t>
  </si>
  <si>
    <t>SGT utilisation</t>
  </si>
  <si>
    <t>Reporting year</t>
  </si>
  <si>
    <t>Non SGT utilisation</t>
  </si>
  <si>
    <t>4.28B</t>
  </si>
  <si>
    <t>Remaining useful life</t>
  </si>
  <si>
    <t>0-2 Yrs</t>
  </si>
  <si>
    <t>2-5 Yrs</t>
  </si>
  <si>
    <t>5-10 yrs</t>
  </si>
  <si>
    <t>&gt;10 Yrs</t>
  </si>
  <si>
    <t>Replacement priority</t>
  </si>
  <si>
    <t>High</t>
  </si>
  <si>
    <t>Medium</t>
  </si>
  <si>
    <t>Low</t>
  </si>
  <si>
    <t>Criticality</t>
  </si>
  <si>
    <t>OHL towers</t>
  </si>
  <si>
    <t>Km</t>
  </si>
  <si>
    <t>OHL line fittings</t>
  </si>
  <si>
    <t>OHL line conductor</t>
  </si>
  <si>
    <t>Underground Cable</t>
  </si>
  <si>
    <t>No. Reactors</t>
  </si>
  <si>
    <t>No. TX</t>
  </si>
  <si>
    <t>Transformer</t>
  </si>
  <si>
    <t>No. CB</t>
  </si>
  <si>
    <t>Circuit Breaker</t>
  </si>
  <si>
    <t>132KV Network</t>
  </si>
  <si>
    <t>275KV Network</t>
  </si>
  <si>
    <t>400KV Network</t>
  </si>
  <si>
    <t>Expected (75%)</t>
  </si>
  <si>
    <t>Expected (25%)</t>
  </si>
  <si>
    <t>Expected</t>
  </si>
  <si>
    <t>Asset Register</t>
  </si>
  <si>
    <t>Asset distribution based on replacement priority at 31 March 2013</t>
  </si>
  <si>
    <t>Asset distribution based on replacement priority at 31 March 2012</t>
  </si>
  <si>
    <t>Asset distribution based on replacement priority in current reporting year</t>
  </si>
  <si>
    <t>Units</t>
  </si>
  <si>
    <t>Asset categories</t>
  </si>
  <si>
    <t>Very high</t>
  </si>
  <si>
    <t>Expected (50%)</t>
  </si>
  <si>
    <t>TO Comments</t>
  </si>
  <si>
    <t>Asset distribution based on estimated remaining useful life at 31 March 2013</t>
  </si>
  <si>
    <t>Asset distribution based on estimated remaining useful life at 31 March 2012</t>
  </si>
  <si>
    <t>Asset distribution based on estimated remaining useful life in current reporting year</t>
  </si>
  <si>
    <t>4.28A</t>
  </si>
  <si>
    <t>Asset Health and Criticality</t>
  </si>
  <si>
    <t>132kV OHL line fittings - remaining useful life</t>
  </si>
  <si>
    <t>132kV OHL line fittings - replacement priority</t>
  </si>
  <si>
    <t>Forecast 2013/14 - 2017/18</t>
  </si>
  <si>
    <t>TPCR4 adapted rollover BPQ</t>
  </si>
  <si>
    <t>Comm. date last</t>
  </si>
  <si>
    <t>For TPCR4 rollover</t>
  </si>
  <si>
    <t>2012-13</t>
  </si>
  <si>
    <t>TPCR4</t>
  </si>
  <si>
    <t>TPCR4 adapted rollover</t>
  </si>
  <si>
    <t>Date of final commissioning</t>
  </si>
  <si>
    <t>Load related schemes</t>
  </si>
  <si>
    <t>Non load related schemes</t>
  </si>
  <si>
    <t>Index</t>
  </si>
  <si>
    <t>4.2  Activity indicators</t>
  </si>
  <si>
    <t>4.8_Boundary_transf_capab</t>
  </si>
  <si>
    <t>4.9_Demand_&amp;_Supply_at_sub</t>
  </si>
  <si>
    <t>4.12 Asset age 2012</t>
  </si>
  <si>
    <t>4.15 Asset adds &amp; disps</t>
  </si>
  <si>
    <t>4.16 Asset lives</t>
  </si>
  <si>
    <t>4.24 Revenue Driver info</t>
  </si>
  <si>
    <t>4.25 CEI</t>
  </si>
  <si>
    <t>4.28A_Asset_health_&amp;_crit</t>
  </si>
  <si>
    <t>4.28B_Asset_health_&amp;_crit</t>
  </si>
  <si>
    <t>Cells contain formulae or links to other cells in the BPQ</t>
  </si>
  <si>
    <t>2007-08</t>
  </si>
  <si>
    <t>2008-09</t>
  </si>
  <si>
    <t>2009-10</t>
  </si>
  <si>
    <t>2011-12</t>
  </si>
  <si>
    <t>2010-11</t>
  </si>
  <si>
    <t>Scheme cost</t>
  </si>
  <si>
    <t>Cells to be populated by transmission company</t>
  </si>
  <si>
    <t>Scheme no./ unique identification</t>
  </si>
  <si>
    <t>&lt;132kV</t>
  </si>
  <si>
    <t>SWITCHGEAR</t>
  </si>
  <si>
    <t>420kV</t>
  </si>
  <si>
    <t>300kV</t>
  </si>
  <si>
    <t>145kV</t>
  </si>
  <si>
    <t>Batterys</t>
  </si>
  <si>
    <t>Fully greased zebra</t>
  </si>
  <si>
    <t>Core greased zebra</t>
  </si>
  <si>
    <t>Fully greased lynx</t>
  </si>
  <si>
    <t>Core greased lynx</t>
  </si>
  <si>
    <t xml:space="preserve">Towers Superstructures (Painted to Policy) and Foundations </t>
  </si>
  <si>
    <t>Towers Superstructures (Historically not Painted to Policy)</t>
  </si>
  <si>
    <t>SPTL (Capex)</t>
  </si>
  <si>
    <t>SPTL</t>
  </si>
  <si>
    <t xml:space="preserve">Maximum export to NGC (GW) </t>
  </si>
  <si>
    <t xml:space="preserve">Maximum import from NGC (GW) </t>
  </si>
  <si>
    <t>Maximum export to SHETL (GW)</t>
  </si>
  <si>
    <t>Maximum import from SHETL (GW)</t>
  </si>
  <si>
    <t>Maximum export to NIE (GW)</t>
  </si>
  <si>
    <t>Maximum import from NIE (GW)</t>
  </si>
  <si>
    <t xml:space="preserve">Export to NGC(GWh) </t>
  </si>
  <si>
    <t xml:space="preserve">Import from NGC (GWh) </t>
  </si>
  <si>
    <t>Export to SHETL (GWh)</t>
  </si>
  <si>
    <t>Import from SHETL (GWh)</t>
  </si>
  <si>
    <t>Export to NIE (GWh)</t>
  </si>
  <si>
    <t>Import from NIE (GWh)</t>
  </si>
  <si>
    <t>Directly Connected Generation in Zones defined by system boundaries(GW)</t>
  </si>
  <si>
    <t>Directly Connected Wind Generation in Zones defined by system boundaries(GW)</t>
  </si>
  <si>
    <t>Demand in Zones defined by system boundaries(GW)</t>
  </si>
  <si>
    <t>Embedded Generation in Zones defined by system boundaries(GW)</t>
  </si>
  <si>
    <t>(kV/kV)</t>
  </si>
  <si>
    <t>(MVA)</t>
  </si>
  <si>
    <t xml:space="preserve">400kV Primary voltage </t>
  </si>
  <si>
    <t xml:space="preserve">275kV Primary voltage </t>
  </si>
  <si>
    <t xml:space="preserve">132kV Primary voltage </t>
  </si>
  <si>
    <t xml:space="preserve">33kV Operating voltage </t>
  </si>
  <si>
    <t>(kV)</t>
  </si>
  <si>
    <t>(kA)</t>
  </si>
  <si>
    <t xml:space="preserve">400kV ABCB  </t>
  </si>
  <si>
    <t xml:space="preserve">400kV SF6 open terminal </t>
  </si>
  <si>
    <t xml:space="preserve">400kV GIS </t>
  </si>
  <si>
    <t xml:space="preserve">275kV ABCB </t>
  </si>
  <si>
    <t xml:space="preserve">275kV SF6 open terminal </t>
  </si>
  <si>
    <t xml:space="preserve">275kV Bulk Oil </t>
  </si>
  <si>
    <t xml:space="preserve">132kV  ABCB </t>
  </si>
  <si>
    <t xml:space="preserve">132kV  SF6 open terminal </t>
  </si>
  <si>
    <t xml:space="preserve">132kV  Bulk Oil </t>
  </si>
  <si>
    <t xml:space="preserve">33kV Shunt reactor CB's </t>
  </si>
  <si>
    <t xml:space="preserve">GSP Metering </t>
  </si>
  <si>
    <t xml:space="preserve">System Telecoms </t>
  </si>
  <si>
    <t xml:space="preserve">Non-system Telecoms </t>
  </si>
  <si>
    <t>400kV Feeder protection Solid state</t>
  </si>
  <si>
    <t>400kV Feeder protection Electromechanical</t>
  </si>
  <si>
    <t>275kV Feeder protection Solid state</t>
  </si>
  <si>
    <t>275kV Feeder protection Electromechanical</t>
  </si>
  <si>
    <t>132kV  Feeder protection Solid state</t>
  </si>
  <si>
    <t>132kV  Feeder protection Electromechanical</t>
  </si>
  <si>
    <t>400kV Transformer protection  Solid state</t>
  </si>
  <si>
    <t>400kV Transformer protection  Electromechanical</t>
  </si>
  <si>
    <t>275kV Transformer protection  Solid state</t>
  </si>
  <si>
    <t>275kV Transformer protection  Electromechanical</t>
  </si>
  <si>
    <t>132kV  Transformer protection  Solid state</t>
  </si>
  <si>
    <t>132kV  Transformer protection  Electromechanical</t>
  </si>
  <si>
    <t>400kV Substation protection Solid state</t>
  </si>
  <si>
    <t>400kV Substation protection Electromechanical</t>
  </si>
  <si>
    <t>275kV Substation protection Solid state</t>
  </si>
  <si>
    <t>275kV Substation protection Electromechanical</t>
  </si>
  <si>
    <t>132kV  Substation protection Solid state</t>
  </si>
  <si>
    <t>132kV  Substation protection Electromechanical</t>
  </si>
  <si>
    <t xml:space="preserve">400kV Towers </t>
  </si>
  <si>
    <t xml:space="preserve">275kV Towers </t>
  </si>
  <si>
    <t xml:space="preserve">132kV  Towers </t>
  </si>
  <si>
    <t>132kV Poles</t>
  </si>
  <si>
    <t xml:space="preserve">400kV Foundations </t>
  </si>
  <si>
    <t xml:space="preserve">275kV Foundations </t>
  </si>
  <si>
    <t xml:space="preserve">132kV  Foundations </t>
  </si>
  <si>
    <t xml:space="preserve">400kV Insulators </t>
  </si>
  <si>
    <t xml:space="preserve">275kV Insulators </t>
  </si>
  <si>
    <t xml:space="preserve">132kV  Insulators </t>
  </si>
  <si>
    <t xml:space="preserve">400kV Conductor </t>
  </si>
  <si>
    <t xml:space="preserve">275kV Conductor </t>
  </si>
  <si>
    <t xml:space="preserve">132kV  Conductor </t>
  </si>
  <si>
    <t xml:space="preserve">400kV Earthwire </t>
  </si>
  <si>
    <t xml:space="preserve">275kV Earthwire </t>
  </si>
  <si>
    <t xml:space="preserve">132kV  Earthwire </t>
  </si>
  <si>
    <t xml:space="preserve">400kV Spacer/Spacer damper </t>
  </si>
  <si>
    <t xml:space="preserve">275kV Spacer/Spacer damper </t>
  </si>
  <si>
    <t xml:space="preserve">132kV  Spacer/Spacer damper </t>
  </si>
  <si>
    <t xml:space="preserve">400kV Fluid Filled </t>
  </si>
  <si>
    <t xml:space="preserve">275kV Fluid Filled </t>
  </si>
  <si>
    <t xml:space="preserve">275kV XLPE </t>
  </si>
  <si>
    <t xml:space="preserve">275kV Gas compression </t>
  </si>
  <si>
    <t xml:space="preserve">132kV Fluid filled </t>
  </si>
  <si>
    <t xml:space="preserve">132kV  XLPE </t>
  </si>
  <si>
    <t xml:space="preserve">132kV  Gas compression </t>
  </si>
  <si>
    <t>&lt;132kV All Types</t>
  </si>
  <si>
    <t>TRANSFORMERS/REACTORS</t>
  </si>
  <si>
    <t>Circuit breaker</t>
  </si>
  <si>
    <t>Bay</t>
  </si>
  <si>
    <t>Tower</t>
  </si>
  <si>
    <t>Support</t>
  </si>
  <si>
    <t>Circuit km</t>
  </si>
  <si>
    <t>Route km</t>
  </si>
  <si>
    <t>Cable laid km</t>
  </si>
  <si>
    <t>Asset Age 31 March 2012</t>
  </si>
  <si>
    <t xml:space="preserve">SWITCHGEAR </t>
  </si>
  <si>
    <t>Protection relays</t>
  </si>
  <si>
    <t>Control bays</t>
  </si>
  <si>
    <t>AAACnGap</t>
  </si>
  <si>
    <t>1930's Tower, all voltages</t>
  </si>
  <si>
    <t>1950's Tower, all voltages</t>
  </si>
  <si>
    <t>1960's Tower, all voltages</t>
  </si>
  <si>
    <t>1970's Tower, all voltages</t>
  </si>
  <si>
    <t>1980s Tower, all voltages</t>
  </si>
  <si>
    <t xml:space="preserve"> 1990's Tower, all voltages</t>
  </si>
  <si>
    <t xml:space="preserve"> 2000's Tower, all voltages</t>
  </si>
  <si>
    <t>Generation connection - sole-use</t>
  </si>
  <si>
    <t>Demand connection - sole-use</t>
  </si>
  <si>
    <t>Infrastructure - entry triggered</t>
  </si>
  <si>
    <t>Infrastructure - general reactive schemes (excluding TIRG &amp; TSS)</t>
  </si>
  <si>
    <t>Infrastructure - general non reactive schemes (excluding TIRG &amp; TSS)</t>
  </si>
  <si>
    <t>Infrastructure - exit triggered</t>
  </si>
  <si>
    <t>Infrastructure - TSS</t>
  </si>
  <si>
    <t>Infrastructure assets</t>
  </si>
  <si>
    <t>Revenue driver information</t>
  </si>
  <si>
    <t>Local Infrastructure</t>
  </si>
  <si>
    <t>Generation Capacity</t>
  </si>
  <si>
    <t>MW</t>
  </si>
  <si>
    <t>Relevant generation</t>
  </si>
  <si>
    <t>High cost generation</t>
  </si>
  <si>
    <t>Relevant Generation Projects</t>
  </si>
  <si>
    <t>Sole user triggered costs only (£m)</t>
  </si>
  <si>
    <t>Total Cost</t>
  </si>
  <si>
    <t>£m/MW</t>
  </si>
  <si>
    <t>N-1 secure and &lt;100MW (yes/no)</t>
  </si>
  <si>
    <t>Baseline projects</t>
  </si>
  <si>
    <t>ENT001 - Whitelee  - (SPT-TOCO-003)</t>
  </si>
  <si>
    <t>ENT006 - Crystal Rig II - (SPT-TOCO-046)</t>
  </si>
  <si>
    <t>* ENT004 - Dunlaw ext. - (SPT-TOCO-012)</t>
  </si>
  <si>
    <t>* Toddleburn Windfarm - (SPT-TOCO-007)</t>
  </si>
  <si>
    <t>Arecleoch Windfarm - (SPT-TOCO-015)</t>
  </si>
  <si>
    <t>Dersalloch Windfarm - (SPT-TOCO-018)</t>
  </si>
  <si>
    <t>ENT003 - Harestanes - (SPT-TOCO-010)</t>
  </si>
  <si>
    <t>ENT002 - Mark Hill  - (SPT-TOCO-013)</t>
  </si>
  <si>
    <t>* ENT007 - Afton - (SPT-TOCO-011)</t>
  </si>
  <si>
    <t xml:space="preserve">* ENT013 - Whiteside Hill - (SPT-TOCO-023)  </t>
  </si>
  <si>
    <t>ENT009 - Clyde - (SPT-TOCO-002)</t>
  </si>
  <si>
    <t>* Ewe Hill Windfarm - (SPT-TOCO-014)</t>
  </si>
  <si>
    <t>Andershaw Windfarm - (SPT-TOCO-035)</t>
  </si>
  <si>
    <t>ENT011 - Neilston - (SPT-TOCO-047)</t>
  </si>
  <si>
    <t>Blackcraig Windfarm - (SPT-TOCO-033)</t>
  </si>
  <si>
    <t>* ENT014 - Ulzieside - (SPT-TOCO-043)</t>
  </si>
  <si>
    <t>Kyle Windfarm - (SPT-TOCO-022)</t>
  </si>
  <si>
    <t>Earlshaugh Windfarm - (SPT-TOCO-028)</t>
  </si>
  <si>
    <t>Fallago Windfarm - (SPT-TOCO-016)</t>
  </si>
  <si>
    <t>Hearthstanes B Windfarm - (SPT-TOCO-030)</t>
  </si>
  <si>
    <t>Margree Windfarm (SPT-TOCO-045)</t>
  </si>
  <si>
    <t>* Newfield Windfarm - (SPT-TOCO-031)</t>
  </si>
  <si>
    <t>Waterhead Moor Windfarm - (SPT-TOCO-006)</t>
  </si>
  <si>
    <t>Blacklaw Extension - (SPT-TOCO-</t>
  </si>
  <si>
    <t>Whitelee Extension - (SPT-TOCO-061)</t>
  </si>
  <si>
    <t>Total RD qualifying projects</t>
  </si>
  <si>
    <t>High cost projects</t>
  </si>
  <si>
    <t>ENT016 - Moffat 400kV substation - (SPT-RI-015)</t>
  </si>
  <si>
    <t>ENT010 - Harrows Law Wind Farm - (SPT-TOCO-005)</t>
  </si>
  <si>
    <t>Auchencroth Moss Windfarm - (SPT-TOCO-017)</t>
  </si>
  <si>
    <t xml:space="preserve">Total high cost projects </t>
  </si>
  <si>
    <t>Deep Infrastructure</t>
  </si>
  <si>
    <t xml:space="preserve">Deep RD Qualifying Project </t>
  </si>
  <si>
    <t xml:space="preserve">Year of commissioning </t>
  </si>
  <si>
    <t>Zone</t>
  </si>
  <si>
    <t>(Dflag =1)</t>
  </si>
  <si>
    <t>ENT020 - P route 132kV reinforcement -  (SPT-RI-009)</t>
  </si>
  <si>
    <t>ENT017 - Moffat 132kV Substation -  (SPT-RI-016)</t>
  </si>
  <si>
    <t>ENT018 - Dunhill 132kV S/Stn to Blackhill 132kV S/Stn (SPT-RI-115) (was Windystandard 132kV collector)</t>
  </si>
  <si>
    <t>ENT019 - Torness - Smeaton 400kV circuit OPGW - (SPT-RI-020)</t>
  </si>
  <si>
    <t>Gretna - Ewe Hill 132kV OHL circuit (SPT-RI-017)</t>
  </si>
  <si>
    <t>Markshill 275kV Substation (SPT-RI-018)</t>
  </si>
  <si>
    <t>Markshill 132</t>
  </si>
  <si>
    <t>New Cumnock (Meiklehill) - South West Scotland 132kV Reinforcement (SPT-RI-111)</t>
  </si>
  <si>
    <t>Dunlaw 33kV Collector S/Stn (SPT-RI-110)</t>
  </si>
  <si>
    <t>Blackhill 132kV S/Stn to Glenglass 132kV S/Stn (SPT-RI-022)</t>
  </si>
  <si>
    <t>Blackhill 132kV Collector S/Stn (SPT-RI-116)</t>
  </si>
  <si>
    <t>Meiklehill 132kV S/Stn to Dunhill 132kV S/Stn (SPT-RI-114)</t>
  </si>
  <si>
    <t>Moffat - Earlshaugh 132kV Collector (SPT-RI-113)</t>
  </si>
  <si>
    <t>SVC ( SE-iC Boundary 6)</t>
  </si>
  <si>
    <t>Stage 3 Advanced Engineering (SE-IC Boundary 6)</t>
  </si>
  <si>
    <t>Rollover</t>
  </si>
  <si>
    <t>4.3_System_perf</t>
  </si>
  <si>
    <t>4.11 Asset description SPTL</t>
  </si>
  <si>
    <t>Costs prior to rollover period</t>
  </si>
  <si>
    <t>Costs subsequent to rollover period</t>
  </si>
  <si>
    <t>Scheme status @ 31st July 2010</t>
  </si>
  <si>
    <t>Asset additions</t>
  </si>
  <si>
    <t>Transformers</t>
  </si>
  <si>
    <t>Switchgear</t>
  </si>
  <si>
    <t>Overhead lines</t>
  </si>
  <si>
    <t>Underground cables</t>
  </si>
  <si>
    <t>Protection (beyond scope of unit costs)</t>
  </si>
  <si>
    <t>Civils works (beyond scope of unit costs)</t>
  </si>
  <si>
    <t>Substation other (beyond scope of unit costs)</t>
  </si>
  <si>
    <t>420KV GCB</t>
  </si>
  <si>
    <t xml:space="preserve">300KV GCB </t>
  </si>
  <si>
    <t>145KV GCB</t>
  </si>
  <si>
    <t>66KV GCB</t>
  </si>
  <si>
    <t>Conductor AAAC (mixed)</t>
  </si>
  <si>
    <t>High Temperature Low Sag Conductor</t>
  </si>
  <si>
    <t>Fittings only (Quad and Twin mixed)</t>
  </si>
  <si>
    <t>Towers - all types, all areas</t>
  </si>
  <si>
    <t>cct km</t>
  </si>
  <si>
    <t>4.27.3</t>
  </si>
  <si>
    <t>Unit costs</t>
  </si>
  <si>
    <t>2007/8 Unit Cost</t>
  </si>
  <si>
    <t>2008/9 Unit Cost</t>
  </si>
  <si>
    <t>2009/10 Unit Cost</t>
  </si>
  <si>
    <t>2010/11 Unit Cost</t>
  </si>
  <si>
    <t>2011/12 Unit Cost</t>
  </si>
  <si>
    <t>2012/13 Unit Cost</t>
  </si>
  <si>
    <t>Storage</t>
  </si>
  <si>
    <t>Testing</t>
  </si>
  <si>
    <t>yes/no</t>
  </si>
  <si>
    <t>Wound equipment bays</t>
  </si>
  <si>
    <t>Bus Section/Coupler bays</t>
  </si>
  <si>
    <t>Busbar protection - Double Bus</t>
  </si>
  <si>
    <t>Busbar protection - Mesh Corner</t>
  </si>
  <si>
    <t>Mesh DAR</t>
  </si>
  <si>
    <t>Feeder Protection bay</t>
  </si>
  <si>
    <t>Reactive Plant Protection bay</t>
  </si>
  <si>
    <t>CONTROL</t>
  </si>
  <si>
    <t>Control Bay</t>
  </si>
  <si>
    <t>Substation Control Systems/ PC for HMI on SCS</t>
  </si>
  <si>
    <t>Blockhouse/Bay Battery</t>
  </si>
  <si>
    <t>Common Battery</t>
  </si>
  <si>
    <t>400/275 kV</t>
  </si>
  <si>
    <t>400/25-132 kV</t>
  </si>
  <si>
    <t>275/11-132 kV</t>
  </si>
  <si>
    <t>132/11-66 kV</t>
  </si>
  <si>
    <t>400kV - XLPE</t>
  </si>
  <si>
    <t>275kV - XLPE</t>
  </si>
  <si>
    <t>132kV - XLPE</t>
  </si>
  <si>
    <t>Unit cost scopes</t>
  </si>
  <si>
    <t>Within scope?</t>
  </si>
  <si>
    <t>Procurement Related</t>
  </si>
  <si>
    <t>Specification &amp; Tendering</t>
  </si>
  <si>
    <t>Financing costs for stored transformers</t>
  </si>
  <si>
    <t>Engineering</t>
  </si>
  <si>
    <t>Civil installation design</t>
  </si>
  <si>
    <t>Electrical installation design</t>
  </si>
  <si>
    <t>Related Equipment</t>
  </si>
  <si>
    <t>Tap-changer</t>
  </si>
  <si>
    <t>Oil</t>
  </si>
  <si>
    <t>Conservator &amp; Breather equipment</t>
  </si>
  <si>
    <t>Fans, pumps, secondary (230/4515V) supplies</t>
  </si>
  <si>
    <t>Current Transformers (Primary, Secondary, Tertiary, Neutral, metering, protection)</t>
  </si>
  <si>
    <t>Control &amp; Protection</t>
  </si>
  <si>
    <t>Tapchanger control schemes</t>
  </si>
  <si>
    <t>Cabling</t>
  </si>
  <si>
    <t>SCADA integration</t>
  </si>
  <si>
    <t>Factory Acceptance Tests</t>
  </si>
  <si>
    <t>Transformer commissioning tests</t>
  </si>
  <si>
    <t>Protection, control &amp; SCADA tests</t>
  </si>
  <si>
    <t>Civil works</t>
  </si>
  <si>
    <t>Footing/s</t>
  </si>
  <si>
    <t>Bund &amp; Pipe-work</t>
  </si>
  <si>
    <t>Secondary Cable Trenches and/or Ducts</t>
  </si>
  <si>
    <t>Fire Systems</t>
  </si>
  <si>
    <t>Deluge and/or sprinkler Systems (where applicable)</t>
  </si>
  <si>
    <t>Delivery on Site</t>
  </si>
  <si>
    <t>Transport to site</t>
  </si>
  <si>
    <t>Unloading &amp; Positioning</t>
  </si>
  <si>
    <t>Assembly</t>
  </si>
  <si>
    <t>Nitrogen</t>
  </si>
  <si>
    <t>Connections</t>
  </si>
  <si>
    <t>Primary terminal busbar Connections</t>
  </si>
  <si>
    <t>Secondary terminal busbar Connections</t>
  </si>
  <si>
    <t>Tertiary terminal busbar connections (where applicable)</t>
  </si>
  <si>
    <t>Primary and Secondary HV cabling to switchgear (where applicable)</t>
  </si>
  <si>
    <t>Busbar isolators (including associated footings etc).</t>
  </si>
  <si>
    <t>Circuit Breakers</t>
  </si>
  <si>
    <t>Financing costs for stored circuit breakers</t>
  </si>
  <si>
    <t>Current Transformers</t>
  </si>
  <si>
    <t>Voltage Transformers (where applicable)</t>
  </si>
  <si>
    <t>SCADA modification &amp; commissioning</t>
  </si>
  <si>
    <t>Commissioning &amp; SCADA tests</t>
  </si>
  <si>
    <t>Busbar Connections</t>
  </si>
  <si>
    <t>Protection Schemes / Panels</t>
  </si>
  <si>
    <t>Financing costs for stored equipment</t>
  </si>
  <si>
    <t>Relay Settings</t>
  </si>
  <si>
    <t>Panels, Links, relays, panel wiring, etc.</t>
  </si>
  <si>
    <t>SCADA interface, including load and voltage monitoring (where applicable)</t>
  </si>
  <si>
    <t>Inter-trip schemes (where applicable)</t>
  </si>
  <si>
    <t>Commissioning  tests</t>
  </si>
  <si>
    <t>Balancing tests (where applicable)</t>
  </si>
  <si>
    <t>Panel Footing/s</t>
  </si>
  <si>
    <t>Cabinets, Panels, Tunnel Boards (as applicable)</t>
  </si>
  <si>
    <t>External weatherproof housings (where required)</t>
  </si>
  <si>
    <t>Transport of equipment to site</t>
  </si>
  <si>
    <t>Wiring to primary equipment, instrument transformers, SCADA, etc.</t>
  </si>
  <si>
    <t>Integration with Transfer Tripping, busbar protection, etc.</t>
  </si>
  <si>
    <t>Metering Schemes (Circuit Basis)</t>
  </si>
  <si>
    <t>Panels, Links, panel wiring, etc.</t>
  </si>
  <si>
    <t>SCADA &amp;/or Communication interface</t>
  </si>
  <si>
    <t>Factory Acceptance tests</t>
  </si>
  <si>
    <t>Wiring to instrument transformers, SCADA, etc.</t>
  </si>
  <si>
    <t>Substation Control Schemes (Substation Basis)</t>
  </si>
  <si>
    <t>Communication interface</t>
  </si>
  <si>
    <t>Wiring to AC &amp; DC panels, communication panels, etc.</t>
  </si>
  <si>
    <t>Generic breakdown for other substation items)</t>
  </si>
  <si>
    <t>Associated structures</t>
  </si>
  <si>
    <t>Communication interfaces</t>
  </si>
  <si>
    <t>Associated footings &amp; Civil Works</t>
  </si>
  <si>
    <t>Connection to other substation equipment</t>
  </si>
  <si>
    <t>Underground Cables</t>
  </si>
  <si>
    <t>Electrical &amp; thermal installation design</t>
  </si>
  <si>
    <t>Protection &amp; Communications Pilots</t>
  </si>
  <si>
    <t>Backfill material (thermal backfill, sand, cement, etc)</t>
  </si>
  <si>
    <t>Cable Protection</t>
  </si>
  <si>
    <t>Reinstatement material (road, footway, etc)</t>
  </si>
  <si>
    <t>Cable Factory Acceptance tests</t>
  </si>
  <si>
    <t>Road / Footway cutting</t>
  </si>
  <si>
    <t>Excavation</t>
  </si>
  <si>
    <t>Backfill &amp; Reinstatement</t>
  </si>
  <si>
    <t>Transport of fill to/from site</t>
  </si>
  <si>
    <t>Transport of cable, equipment &amp; material to site</t>
  </si>
  <si>
    <t>Unloading &amp; installation</t>
  </si>
  <si>
    <t>Cable joints and terminations (including pilot cables)</t>
  </si>
  <si>
    <t>Transmission Towers</t>
  </si>
  <si>
    <t>Storage of components</t>
  </si>
  <si>
    <t>Structural design</t>
  </si>
  <si>
    <t>Electrical design</t>
  </si>
  <si>
    <t>Insulators, clamps, suspension &amp; termination brackets.</t>
  </si>
  <si>
    <t>Earth mat conductors, stakes &amp; grading rings</t>
  </si>
  <si>
    <t>Anti-climbing devices, signage, etc.</t>
  </si>
  <si>
    <t>Type tests</t>
  </si>
  <si>
    <t>Commissioning inspections</t>
  </si>
  <si>
    <t>Footings</t>
  </si>
  <si>
    <t>Earth Drilling</t>
  </si>
  <si>
    <t>Earth grid excavation</t>
  </si>
  <si>
    <t>Unloading &amp; erection</t>
  </si>
  <si>
    <t>Pre-forms, compression lugs, etc.</t>
  </si>
  <si>
    <t>Overhead transmission lines</t>
  </si>
  <si>
    <t>Line Design (including survey)</t>
  </si>
  <si>
    <t>Electrical Design (Earth Potential Rise, Insulation Co-ordination, etc)</t>
  </si>
  <si>
    <t>Dog-bone dampers, spacers, tension splices, etc</t>
  </si>
  <si>
    <t>Overhead earth wires &amp; communications pilots</t>
  </si>
  <si>
    <t>Tension tests</t>
  </si>
  <si>
    <t>Conductor acceptance inspection &amp; tests</t>
  </si>
  <si>
    <t>Installation works</t>
  </si>
  <si>
    <t>Installation of pulleys, ropes,</t>
  </si>
  <si>
    <t>Pulling in conductors</t>
  </si>
  <si>
    <t>Tensioning &amp; terminations</t>
  </si>
  <si>
    <t>Land</t>
  </si>
  <si>
    <t>Easement acquisition costs</t>
  </si>
  <si>
    <t>Easement planning &amp; community consultation costs</t>
  </si>
  <si>
    <t>4.27.3_Unit_costs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</si>
</sst>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[$-809]d\ mmmm\ yyyy;@"/>
    <numFmt numFmtId="168" formatCode="0.0%"/>
    <numFmt numFmtId="169" formatCode="#,##0.0"/>
    <numFmt numFmtId="170" formatCode="0.000"/>
    <numFmt numFmtId="171" formatCode="#,##0.0\ ;\(#,##0.0\);&quot; - &quot;"/>
    <numFmt numFmtId="172" formatCode="0.0_)"/>
    <numFmt numFmtId="173" formatCode="#,##0.00\ ;\(#,##0.00\);&quot; - &quot;"/>
    <numFmt numFmtId="174" formatCode="#,##0\ ;\(#,##0\);&quot; - &quot;"/>
    <numFmt numFmtId="175" formatCode="#,##0.0000_ ;[Red]\-#,##0.0000\ "/>
    <numFmt numFmtId="176" formatCode="dd/mm/yyyy;@"/>
    <numFmt numFmtId="177" formatCode="[$-F800]dddd\,\ mmmm\ dd\,\ yyyy"/>
    <numFmt numFmtId="178" formatCode="0.00;[Red]\-0.00;;@"/>
    <numFmt numFmtId="179" formatCode="_(* #,##0.0_);_(* \(#,##0.0\);_(* &quot;-&quot;??_);_(@_)"/>
    <numFmt numFmtId="180" formatCode="[$-809]dd\ mmmm\ yyyy"/>
  </numFmts>
  <fonts count="65">
    <font>
      <sz val="11"/>
      <name val="CG Omega"/>
      <family val="0"/>
    </font>
    <font>
      <sz val="10"/>
      <color indexed="8"/>
      <name val="Verdana"/>
      <family val="2"/>
    </font>
    <font>
      <sz val="10"/>
      <name val="Arial"/>
      <family val="2"/>
    </font>
    <font>
      <u val="single"/>
      <sz val="11"/>
      <color indexed="12"/>
      <name val="CG Omega"/>
      <family val="2"/>
    </font>
    <font>
      <sz val="8"/>
      <name val="CG Omeg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u val="single"/>
      <sz val="8"/>
      <color indexed="12"/>
      <name val="Verdana"/>
      <family val="2"/>
    </font>
    <font>
      <sz val="8"/>
      <color indexed="9"/>
      <name val="Verdana"/>
      <family val="2"/>
    </font>
    <font>
      <b/>
      <sz val="8"/>
      <color indexed="10"/>
      <name val="Verdana"/>
      <family val="2"/>
    </font>
    <font>
      <sz val="8"/>
      <color indexed="17"/>
      <name val="Verdana"/>
      <family val="2"/>
    </font>
    <font>
      <i/>
      <sz val="8"/>
      <name val="Verdana"/>
      <family val="2"/>
    </font>
    <font>
      <b/>
      <u val="single"/>
      <sz val="8"/>
      <name val="Verdana"/>
      <family val="2"/>
    </font>
    <font>
      <sz val="8"/>
      <color indexed="12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8.45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rgb="FFFFFFFF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b/>
      <u val="single"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"/>
      <name val="Verdan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9">
    <xf numFmtId="0" fontId="0" fillId="0" borderId="0" xfId="0" applyAlignment="1">
      <alignment/>
    </xf>
    <xf numFmtId="0" fontId="5" fillId="0" borderId="0" xfId="68" applyFont="1" applyFill="1" applyBorder="1" applyAlignment="1" quotePrefix="1">
      <alignment vertical="top"/>
      <protection/>
    </xf>
    <xf numFmtId="0" fontId="5" fillId="33" borderId="10" xfId="68" applyFont="1" applyFill="1" applyBorder="1" applyAlignment="1" quotePrefix="1">
      <alignment vertical="top"/>
      <protection/>
    </xf>
    <xf numFmtId="166" fontId="5" fillId="33" borderId="11" xfId="68" applyNumberFormat="1" applyFont="1" applyFill="1" applyBorder="1" applyAlignment="1" quotePrefix="1">
      <alignment horizontal="center" vertical="top"/>
      <protection/>
    </xf>
    <xf numFmtId="166" fontId="5" fillId="33" borderId="12" xfId="68" applyNumberFormat="1" applyFont="1" applyFill="1" applyBorder="1" applyAlignment="1" quotePrefix="1">
      <alignment horizontal="center" vertical="top"/>
      <protection/>
    </xf>
    <xf numFmtId="166" fontId="5" fillId="33" borderId="12" xfId="68" applyNumberFormat="1" applyFont="1" applyFill="1" applyBorder="1" applyAlignment="1" applyProtection="1">
      <alignment vertical="top"/>
      <protection locked="0"/>
    </xf>
    <xf numFmtId="0" fontId="5" fillId="34" borderId="12" xfId="68" applyFont="1" applyFill="1" applyBorder="1" applyAlignment="1">
      <alignment horizontal="center" vertical="top"/>
      <protection/>
    </xf>
    <xf numFmtId="166" fontId="5" fillId="0" borderId="13" xfId="68" applyNumberFormat="1" applyFont="1" applyFill="1" applyBorder="1" applyAlignment="1" quotePrefix="1">
      <alignment horizontal="center" vertical="top"/>
      <protection/>
    </xf>
    <xf numFmtId="166" fontId="5" fillId="0" borderId="14" xfId="68" applyNumberFormat="1" applyFont="1" applyFill="1" applyBorder="1" applyAlignment="1" quotePrefix="1">
      <alignment horizontal="center" vertical="top"/>
      <protection/>
    </xf>
    <xf numFmtId="0" fontId="5" fillId="0" borderId="13" xfId="68" applyFont="1" applyFill="1" applyBorder="1" applyAlignment="1">
      <alignment horizontal="center" vertical="top"/>
      <protection/>
    </xf>
    <xf numFmtId="166" fontId="5" fillId="33" borderId="0" xfId="68" applyNumberFormat="1" applyFont="1" applyFill="1" applyBorder="1" applyAlignment="1" quotePrefix="1">
      <alignment horizontal="center" vertical="top"/>
      <protection/>
    </xf>
    <xf numFmtId="0" fontId="5" fillId="34" borderId="11" xfId="68" applyFont="1" applyFill="1" applyBorder="1" applyAlignment="1">
      <alignment horizontal="center" vertical="top"/>
      <protection/>
    </xf>
    <xf numFmtId="0" fontId="5" fillId="35" borderId="15" xfId="68" applyFont="1" applyFill="1" applyBorder="1" applyAlignment="1">
      <alignment horizontal="center" vertical="top"/>
      <protection/>
    </xf>
    <xf numFmtId="166" fontId="5" fillId="0" borderId="11" xfId="68" applyNumberFormat="1" applyFont="1" applyFill="1" applyBorder="1" applyAlignment="1" quotePrefix="1">
      <alignment horizontal="center" vertical="top"/>
      <protection/>
    </xf>
    <xf numFmtId="166" fontId="5" fillId="0" borderId="0" xfId="68" applyNumberFormat="1" applyFont="1" applyFill="1" applyBorder="1" applyAlignment="1" quotePrefix="1">
      <alignment horizontal="center" vertical="top"/>
      <protection/>
    </xf>
    <xf numFmtId="0" fontId="5" fillId="0" borderId="11" xfId="68" applyFont="1" applyFill="1" applyBorder="1" applyAlignment="1">
      <alignment horizontal="center" vertical="top"/>
      <protection/>
    </xf>
    <xf numFmtId="166" fontId="5" fillId="33" borderId="11" xfId="68" applyNumberFormat="1" applyFont="1" applyFill="1" applyBorder="1" applyAlignment="1" applyProtection="1" quotePrefix="1">
      <alignment vertical="top"/>
      <protection locked="0"/>
    </xf>
    <xf numFmtId="0" fontId="5" fillId="0" borderId="0" xfId="68" applyFont="1" applyFill="1" applyBorder="1" applyAlignment="1">
      <alignment horizontal="center" vertical="top"/>
      <protection/>
    </xf>
    <xf numFmtId="166" fontId="5" fillId="33" borderId="11" xfId="68" applyNumberFormat="1" applyFont="1" applyFill="1" applyBorder="1" applyAlignment="1" applyProtection="1">
      <alignment vertical="top"/>
      <protection locked="0"/>
    </xf>
    <xf numFmtId="166" fontId="5" fillId="0" borderId="0" xfId="68" applyNumberFormat="1" applyFont="1" applyFill="1" applyBorder="1" applyAlignment="1" applyProtection="1" quotePrefix="1">
      <alignment vertical="top"/>
      <protection locked="0"/>
    </xf>
    <xf numFmtId="0" fontId="5" fillId="0" borderId="0" xfId="68" applyFont="1" applyFill="1" applyBorder="1" applyAlignment="1" applyProtection="1" quotePrefix="1">
      <alignment vertical="top"/>
      <protection locked="0"/>
    </xf>
    <xf numFmtId="0" fontId="5" fillId="0" borderId="0" xfId="68" applyFont="1" applyFill="1" applyBorder="1" applyAlignment="1">
      <alignment vertical="top"/>
      <protection/>
    </xf>
    <xf numFmtId="0" fontId="8" fillId="36" borderId="0" xfId="15" applyFont="1" applyFill="1" applyBorder="1" applyProtection="1">
      <alignment/>
      <protection/>
    </xf>
    <xf numFmtId="0" fontId="5" fillId="36" borderId="0" xfId="15" applyFont="1" applyFill="1" applyBorder="1" applyAlignment="1" applyProtection="1">
      <alignment horizontal="left"/>
      <protection/>
    </xf>
    <xf numFmtId="0" fontId="5" fillId="36" borderId="0" xfId="15" applyFont="1" applyFill="1" applyBorder="1" applyProtection="1">
      <alignment/>
      <protection/>
    </xf>
    <xf numFmtId="0" fontId="5" fillId="36" borderId="0" xfId="15" applyFont="1" applyFill="1" applyBorder="1">
      <alignment/>
      <protection/>
    </xf>
    <xf numFmtId="167" fontId="5" fillId="37" borderId="15" xfId="59" applyNumberFormat="1" applyFont="1" applyFill="1" applyBorder="1" applyAlignment="1" applyProtection="1">
      <alignment horizontal="center" vertical="center"/>
      <protection/>
    </xf>
    <xf numFmtId="0" fontId="5" fillId="36" borderId="16" xfId="15" applyFont="1" applyFill="1" applyBorder="1" applyAlignment="1" applyProtection="1">
      <alignment horizontal="left"/>
      <protection/>
    </xf>
    <xf numFmtId="0" fontId="5" fillId="36" borderId="16" xfId="15" applyFont="1" applyFill="1" applyBorder="1" applyProtection="1">
      <alignment/>
      <protection/>
    </xf>
    <xf numFmtId="0" fontId="5" fillId="36" borderId="16" xfId="15" applyFont="1" applyFill="1" applyBorder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15" applyFont="1" applyBorder="1">
      <alignment/>
      <protection/>
    </xf>
    <xf numFmtId="0" fontId="9" fillId="0" borderId="0" xfId="59" applyFont="1" applyBorder="1" applyAlignment="1" applyProtection="1">
      <alignment/>
      <protection/>
    </xf>
    <xf numFmtId="0" fontId="5" fillId="33" borderId="15" xfId="15" applyFont="1" applyFill="1" applyBorder="1">
      <alignment/>
      <protection/>
    </xf>
    <xf numFmtId="0" fontId="5" fillId="30" borderId="15" xfId="15" applyFont="1" applyFill="1" applyBorder="1">
      <alignment/>
      <protection/>
    </xf>
    <xf numFmtId="0" fontId="5" fillId="0" borderId="0" xfId="15" applyFont="1" applyBorder="1" applyAlignment="1">
      <alignment wrapText="1"/>
      <protection/>
    </xf>
    <xf numFmtId="0" fontId="9" fillId="0" borderId="0" xfId="59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10" fillId="0" borderId="0" xfId="72" applyFont="1" applyProtection="1">
      <alignment/>
      <protection/>
    </xf>
    <xf numFmtId="0" fontId="5" fillId="0" borderId="0" xfId="72" applyFont="1" applyProtection="1">
      <alignment/>
      <protection/>
    </xf>
    <xf numFmtId="0" fontId="5" fillId="0" borderId="0" xfId="64" applyFont="1" applyProtection="1">
      <alignment/>
      <protection/>
    </xf>
    <xf numFmtId="173" fontId="8" fillId="0" borderId="0" xfId="72" applyNumberFormat="1" applyFont="1" applyProtection="1">
      <alignment/>
      <protection/>
    </xf>
    <xf numFmtId="171" fontId="8" fillId="0" borderId="0" xfId="72" applyNumberFormat="1" applyFont="1" applyProtection="1">
      <alignment/>
      <protection/>
    </xf>
    <xf numFmtId="0" fontId="8" fillId="0" borderId="0" xfId="72" applyFont="1" applyFill="1" applyAlignment="1" applyProtection="1">
      <alignment horizontal="center"/>
      <protection/>
    </xf>
    <xf numFmtId="0" fontId="5" fillId="0" borderId="0" xfId="64" applyFont="1" applyFill="1" applyAlignment="1" applyProtection="1">
      <alignment/>
      <protection/>
    </xf>
    <xf numFmtId="171" fontId="5" fillId="0" borderId="0" xfId="72" applyNumberFormat="1" applyFont="1" applyProtection="1">
      <alignment/>
      <protection/>
    </xf>
    <xf numFmtId="171" fontId="8" fillId="0" borderId="0" xfId="72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5" fillId="0" borderId="0" xfId="65" applyFont="1" applyAlignment="1">
      <alignment vertical="center" wrapText="1"/>
      <protection/>
    </xf>
    <xf numFmtId="0" fontId="57" fillId="0" borderId="0" xfId="65" applyFont="1" applyAlignment="1">
      <alignment vertical="center" wrapText="1"/>
      <protection/>
    </xf>
    <xf numFmtId="0" fontId="57" fillId="0" borderId="0" xfId="0" applyFont="1" applyAlignment="1">
      <alignment/>
    </xf>
    <xf numFmtId="0" fontId="58" fillId="0" borderId="0" xfId="65" applyFont="1" applyAlignment="1">
      <alignment vertical="center" wrapText="1"/>
      <protection/>
    </xf>
    <xf numFmtId="0" fontId="8" fillId="0" borderId="15" xfId="65" applyFont="1" applyBorder="1" applyAlignment="1">
      <alignment horizontal="center" vertical="center" wrapText="1"/>
      <protection/>
    </xf>
    <xf numFmtId="0" fontId="8" fillId="38" borderId="15" xfId="65" applyFont="1" applyFill="1" applyBorder="1" applyAlignment="1">
      <alignment horizontal="center" vertical="center" wrapText="1"/>
      <protection/>
    </xf>
    <xf numFmtId="0" fontId="8" fillId="39" borderId="15" xfId="65" applyFont="1" applyFill="1" applyBorder="1" applyAlignment="1">
      <alignment horizontal="center" vertical="center" wrapText="1"/>
      <protection/>
    </xf>
    <xf numFmtId="0" fontId="8" fillId="40" borderId="15" xfId="65" applyFont="1" applyFill="1" applyBorder="1" applyAlignment="1">
      <alignment horizontal="center" vertical="center" wrapText="1"/>
      <protection/>
    </xf>
    <xf numFmtId="0" fontId="8" fillId="41" borderId="15" xfId="65" applyFont="1" applyFill="1" applyBorder="1" applyAlignment="1">
      <alignment horizontal="center" vertical="center" wrapText="1"/>
      <protection/>
    </xf>
    <xf numFmtId="0" fontId="5" fillId="0" borderId="15" xfId="65" applyFont="1" applyBorder="1" applyAlignment="1">
      <alignment vertical="center" wrapText="1"/>
      <protection/>
    </xf>
    <xf numFmtId="0" fontId="5" fillId="0" borderId="15" xfId="65" applyFont="1" applyFill="1" applyBorder="1" applyAlignment="1">
      <alignment vertical="center" wrapText="1"/>
      <protection/>
    </xf>
    <xf numFmtId="177" fontId="5" fillId="0" borderId="15" xfId="65" applyNumberFormat="1" applyFont="1" applyBorder="1" applyAlignment="1">
      <alignment horizontal="left" vertical="center" wrapText="1"/>
      <protection/>
    </xf>
    <xf numFmtId="0" fontId="5" fillId="0" borderId="0" xfId="65" applyFont="1" applyAlignment="1">
      <alignment vertical="center"/>
      <protection/>
    </xf>
    <xf numFmtId="0" fontId="8" fillId="0" borderId="17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8" xfId="0" applyFont="1" applyBorder="1" applyAlignment="1">
      <alignment horizontal="center"/>
    </xf>
    <xf numFmtId="0" fontId="8" fillId="0" borderId="15" xfId="65" applyFont="1" applyBorder="1" applyAlignment="1">
      <alignment horizontal="centerContinuous" vertical="center" wrapText="1"/>
      <protection/>
    </xf>
    <xf numFmtId="0" fontId="8" fillId="0" borderId="13" xfId="65" applyFont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65" applyFont="1" applyBorder="1" applyAlignment="1">
      <alignment vertical="center" wrapText="1"/>
      <protection/>
    </xf>
    <xf numFmtId="0" fontId="8" fillId="0" borderId="17" xfId="65" applyFont="1" applyBorder="1" applyAlignment="1">
      <alignment horizontal="centerContinuous" vertical="center" wrapText="1"/>
      <protection/>
    </xf>
    <xf numFmtId="0" fontId="8" fillId="0" borderId="14" xfId="65" applyFont="1" applyBorder="1" applyAlignment="1">
      <alignment horizontal="centerContinuous" vertical="center" wrapText="1"/>
      <protection/>
    </xf>
    <xf numFmtId="0" fontId="8" fillId="0" borderId="18" xfId="65" applyFont="1" applyBorder="1" applyAlignment="1">
      <alignment horizontal="centerContinuous" vertical="center" wrapText="1"/>
      <protection/>
    </xf>
    <xf numFmtId="0" fontId="8" fillId="0" borderId="11" xfId="65" applyFont="1" applyBorder="1" applyAlignment="1">
      <alignment vertical="center"/>
      <protection/>
    </xf>
    <xf numFmtId="0" fontId="8" fillId="0" borderId="19" xfId="65" applyFont="1" applyBorder="1" applyAlignment="1">
      <alignment horizontal="centerContinuous" vertical="center" wrapText="1"/>
      <protection/>
    </xf>
    <xf numFmtId="0" fontId="8" fillId="0" borderId="16" xfId="65" applyFont="1" applyBorder="1" applyAlignment="1">
      <alignment horizontal="centerContinuous" vertical="center" wrapText="1"/>
      <protection/>
    </xf>
    <xf numFmtId="0" fontId="8" fillId="0" borderId="20" xfId="65" applyFont="1" applyBorder="1" applyAlignment="1">
      <alignment horizontal="centerContinuous" vertical="center" wrapText="1"/>
      <protection/>
    </xf>
    <xf numFmtId="0" fontId="8" fillId="0" borderId="21" xfId="65" applyFont="1" applyBorder="1" applyAlignment="1">
      <alignment horizontal="centerContinuous" vertical="center" wrapText="1"/>
      <protection/>
    </xf>
    <xf numFmtId="0" fontId="8" fillId="0" borderId="22" xfId="65" applyFont="1" applyBorder="1" applyAlignment="1">
      <alignment horizontal="centerContinuous" vertical="center" wrapText="1"/>
      <protection/>
    </xf>
    <xf numFmtId="0" fontId="8" fillId="0" borderId="23" xfId="65" applyFont="1" applyBorder="1" applyAlignment="1">
      <alignment horizontal="centerContinuous" vertical="center" wrapText="1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24" xfId="65" applyFont="1" applyBorder="1" applyAlignment="1">
      <alignment vertical="center" wrapText="1"/>
      <protection/>
    </xf>
    <xf numFmtId="0" fontId="8" fillId="0" borderId="21" xfId="65" applyFont="1" applyBorder="1" applyAlignment="1">
      <alignment vertical="center"/>
      <protection/>
    </xf>
    <xf numFmtId="0" fontId="8" fillId="0" borderId="23" xfId="65" applyFont="1" applyBorder="1" applyAlignment="1">
      <alignment vertical="center" wrapText="1"/>
      <protection/>
    </xf>
    <xf numFmtId="0" fontId="5" fillId="0" borderId="21" xfId="65" applyFont="1" applyBorder="1" applyAlignment="1">
      <alignment vertical="center" wrapText="1"/>
      <protection/>
    </xf>
    <xf numFmtId="0" fontId="5" fillId="0" borderId="22" xfId="65" applyFont="1" applyBorder="1" applyAlignment="1">
      <alignment vertical="center" wrapText="1"/>
      <protection/>
    </xf>
    <xf numFmtId="0" fontId="5" fillId="0" borderId="23" xfId="65" applyFont="1" applyBorder="1" applyAlignment="1">
      <alignment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5" fillId="33" borderId="15" xfId="65" applyFont="1" applyFill="1" applyBorder="1" applyAlignment="1">
      <alignment vertical="center" wrapText="1"/>
      <protection/>
    </xf>
    <xf numFmtId="0" fontId="8" fillId="0" borderId="0" xfId="65" applyFont="1" applyAlignment="1">
      <alignment vertical="center"/>
      <protection/>
    </xf>
    <xf numFmtId="0" fontId="8" fillId="41" borderId="21" xfId="65" applyFont="1" applyFill="1" applyBorder="1" applyAlignment="1">
      <alignment horizontal="center" vertical="center" wrapText="1"/>
      <protection/>
    </xf>
    <xf numFmtId="0" fontId="5" fillId="0" borderId="21" xfId="65" applyFont="1" applyFill="1" applyBorder="1" applyAlignment="1">
      <alignment vertical="center" wrapText="1"/>
      <protection/>
    </xf>
    <xf numFmtId="0" fontId="5" fillId="0" borderId="11" xfId="65" applyFont="1" applyBorder="1" applyAlignment="1">
      <alignment vertical="center" wrapText="1"/>
      <protection/>
    </xf>
    <xf numFmtId="0" fontId="5" fillId="0" borderId="10" xfId="65" applyFont="1" applyBorder="1" applyAlignment="1">
      <alignment vertical="center" wrapText="1"/>
      <protection/>
    </xf>
    <xf numFmtId="0" fontId="5" fillId="0" borderId="0" xfId="65" applyFont="1" applyBorder="1" applyAlignment="1">
      <alignment vertical="center" wrapText="1"/>
      <protection/>
    </xf>
    <xf numFmtId="0" fontId="5" fillId="0" borderId="13" xfId="65" applyFont="1" applyBorder="1" applyAlignment="1">
      <alignment vertical="center" wrapText="1"/>
      <protection/>
    </xf>
    <xf numFmtId="0" fontId="5" fillId="0" borderId="24" xfId="65" applyFont="1" applyBorder="1" applyAlignment="1">
      <alignment vertical="center" wrapText="1"/>
      <protection/>
    </xf>
    <xf numFmtId="171" fontId="8" fillId="0" borderId="0" xfId="72" applyNumberFormat="1" applyFont="1" applyFill="1" applyProtection="1">
      <alignment/>
      <protection/>
    </xf>
    <xf numFmtId="171" fontId="11" fillId="0" borderId="0" xfId="72" applyNumberFormat="1" applyFont="1" applyProtection="1">
      <alignment/>
      <protection/>
    </xf>
    <xf numFmtId="171" fontId="8" fillId="0" borderId="12" xfId="72" applyNumberFormat="1" applyFont="1" applyBorder="1" applyAlignment="1" applyProtection="1" quotePrefix="1">
      <alignment horizontal="center"/>
      <protection/>
    </xf>
    <xf numFmtId="171" fontId="5" fillId="0" borderId="0" xfId="72" applyNumberFormat="1" applyFont="1" applyFill="1" applyBorder="1" applyAlignment="1" applyProtection="1">
      <alignment horizontal="center"/>
      <protection locked="0"/>
    </xf>
    <xf numFmtId="171" fontId="5" fillId="0" borderId="11" xfId="72" applyNumberFormat="1" applyFont="1" applyFill="1" applyBorder="1" applyAlignment="1" applyProtection="1">
      <alignment horizontal="center"/>
      <protection locked="0"/>
    </xf>
    <xf numFmtId="0" fontId="5" fillId="0" borderId="0" xfId="64" applyFont="1">
      <alignment/>
      <protection/>
    </xf>
    <xf numFmtId="0" fontId="8" fillId="0" borderId="0" xfId="72" applyFont="1">
      <alignment/>
      <protection/>
    </xf>
    <xf numFmtId="166" fontId="5" fillId="42" borderId="0" xfId="64" applyNumberFormat="1" applyFont="1" applyFill="1" applyBorder="1" applyAlignment="1">
      <alignment horizontal="center"/>
      <protection/>
    </xf>
    <xf numFmtId="166" fontId="5" fillId="35" borderId="0" xfId="64" applyNumberFormat="1" applyFont="1" applyFill="1" applyBorder="1" applyAlignment="1">
      <alignment horizontal="center"/>
      <protection/>
    </xf>
    <xf numFmtId="1" fontId="5" fillId="43" borderId="0" xfId="64" applyNumberFormat="1" applyFont="1" applyFill="1" applyBorder="1" applyAlignment="1">
      <alignment horizontal="center"/>
      <protection/>
    </xf>
    <xf numFmtId="1" fontId="5" fillId="35" borderId="0" xfId="64" applyNumberFormat="1" applyFont="1" applyFill="1" applyBorder="1" applyAlignment="1">
      <alignment horizontal="center"/>
      <protection/>
    </xf>
    <xf numFmtId="166" fontId="5" fillId="43" borderId="0" xfId="64" applyNumberFormat="1" applyFont="1" applyFill="1" applyBorder="1" applyAlignment="1">
      <alignment horizontal="center"/>
      <protection/>
    </xf>
    <xf numFmtId="2" fontId="5" fillId="0" borderId="0" xfId="64" applyNumberFormat="1" applyFont="1" applyAlignment="1">
      <alignment horizontal="center"/>
      <protection/>
    </xf>
    <xf numFmtId="166" fontId="5" fillId="0" borderId="0" xfId="64" applyNumberFormat="1" applyFont="1">
      <alignment/>
      <protection/>
    </xf>
    <xf numFmtId="0" fontId="5" fillId="0" borderId="0" xfId="64" applyFont="1" applyBorder="1">
      <alignment/>
      <protection/>
    </xf>
    <xf numFmtId="0" fontId="8" fillId="0" borderId="0" xfId="72" applyFont="1" applyBorder="1" applyAlignment="1" applyProtection="1">
      <alignment horizontal="center"/>
      <protection/>
    </xf>
    <xf numFmtId="0" fontId="5" fillId="0" borderId="11" xfId="72" applyFont="1" applyFill="1" applyBorder="1" applyAlignment="1">
      <alignment horizontal="center" wrapText="1"/>
      <protection/>
    </xf>
    <xf numFmtId="0" fontId="5" fillId="0" borderId="0" xfId="72" applyFont="1" applyFill="1" applyBorder="1">
      <alignment/>
      <protection/>
    </xf>
    <xf numFmtId="166" fontId="5" fillId="0" borderId="11" xfId="72" applyNumberFormat="1" applyFont="1" applyBorder="1">
      <alignment/>
      <protection/>
    </xf>
    <xf numFmtId="166" fontId="5" fillId="0" borderId="10" xfId="72" applyNumberFormat="1" applyFont="1" applyBorder="1">
      <alignment/>
      <protection/>
    </xf>
    <xf numFmtId="166" fontId="5" fillId="33" borderId="10" xfId="72" applyNumberFormat="1" applyFont="1" applyFill="1" applyBorder="1">
      <alignment/>
      <protection/>
    </xf>
    <xf numFmtId="166" fontId="5" fillId="33" borderId="11" xfId="72" applyNumberFormat="1" applyFont="1" applyFill="1" applyBorder="1">
      <alignment/>
      <protection/>
    </xf>
    <xf numFmtId="166" fontId="5" fillId="33" borderId="10" xfId="68" applyNumberFormat="1" applyFont="1" applyFill="1" applyBorder="1" applyAlignment="1" quotePrefix="1">
      <alignment horizontal="center" vertical="top"/>
      <protection/>
    </xf>
    <xf numFmtId="0" fontId="5" fillId="0" borderId="0" xfId="72" applyFont="1" applyBorder="1">
      <alignment/>
      <protection/>
    </xf>
    <xf numFmtId="0" fontId="5" fillId="0" borderId="0" xfId="72" applyFont="1">
      <alignment/>
      <protection/>
    </xf>
    <xf numFmtId="0" fontId="8" fillId="0" borderId="17" xfId="72" applyFont="1" applyBorder="1">
      <alignment/>
      <protection/>
    </xf>
    <xf numFmtId="0" fontId="5" fillId="0" borderId="25" xfId="72" applyFont="1" applyBorder="1" applyAlignment="1">
      <alignment horizontal="centerContinuous" wrapText="1"/>
      <protection/>
    </xf>
    <xf numFmtId="0" fontId="5" fillId="0" borderId="26" xfId="72" applyFont="1" applyBorder="1" applyAlignment="1">
      <alignment horizontal="centerContinuous" wrapText="1"/>
      <protection/>
    </xf>
    <xf numFmtId="166" fontId="5" fillId="0" borderId="21" xfId="72" applyNumberFormat="1" applyFont="1" applyFill="1" applyBorder="1" applyAlignment="1">
      <alignment horizontal="centerContinuous" wrapText="1"/>
      <protection/>
    </xf>
    <xf numFmtId="166" fontId="8" fillId="0" borderId="23" xfId="72" applyNumberFormat="1" applyFont="1" applyFill="1" applyBorder="1" applyAlignment="1">
      <alignment horizontal="centerContinuous" wrapText="1"/>
      <protection/>
    </xf>
    <xf numFmtId="0" fontId="5" fillId="44" borderId="18" xfId="72" applyFont="1" applyFill="1" applyBorder="1" applyAlignment="1">
      <alignment horizontal="center" vertical="center" wrapText="1"/>
      <protection/>
    </xf>
    <xf numFmtId="0" fontId="5" fillId="0" borderId="10" xfId="72" applyFont="1" applyBorder="1">
      <alignment/>
      <protection/>
    </xf>
    <xf numFmtId="0" fontId="5" fillId="0" borderId="10" xfId="72" applyFont="1" applyBorder="1" applyAlignment="1">
      <alignment horizontal="center"/>
      <protection/>
    </xf>
    <xf numFmtId="0" fontId="5" fillId="0" borderId="11" xfId="72" applyFont="1" applyBorder="1" applyAlignment="1">
      <alignment horizontal="center"/>
      <protection/>
    </xf>
    <xf numFmtId="166" fontId="8" fillId="0" borderId="11" xfId="72" applyNumberFormat="1" applyFont="1" applyFill="1" applyBorder="1" applyAlignment="1">
      <alignment horizontal="center" wrapText="1"/>
      <protection/>
    </xf>
    <xf numFmtId="166" fontId="8" fillId="0" borderId="12" xfId="72" applyNumberFormat="1" applyFont="1" applyFill="1" applyBorder="1" applyAlignment="1">
      <alignment horizontal="center" wrapText="1"/>
      <protection/>
    </xf>
    <xf numFmtId="0" fontId="5" fillId="44" borderId="12" xfId="72" applyFont="1" applyFill="1" applyBorder="1" applyAlignment="1">
      <alignment horizontal="center" vertical="center" wrapText="1"/>
      <protection/>
    </xf>
    <xf numFmtId="0" fontId="5" fillId="0" borderId="10" xfId="72" applyFont="1" applyBorder="1" applyAlignment="1" applyProtection="1">
      <alignment horizontal="center"/>
      <protection/>
    </xf>
    <xf numFmtId="0" fontId="5" fillId="0" borderId="12" xfId="72" applyFont="1" applyFill="1" applyBorder="1" applyAlignment="1">
      <alignment horizontal="center" wrapText="1"/>
      <protection/>
    </xf>
    <xf numFmtId="0" fontId="8" fillId="0" borderId="19" xfId="72" applyFont="1" applyBorder="1">
      <alignment/>
      <protection/>
    </xf>
    <xf numFmtId="6" fontId="5" fillId="0" borderId="19" xfId="72" applyNumberFormat="1" applyFont="1" applyBorder="1" applyAlignment="1">
      <alignment horizontal="center"/>
      <protection/>
    </xf>
    <xf numFmtId="6" fontId="5" fillId="0" borderId="24" xfId="72" applyNumberFormat="1" applyFont="1" applyBorder="1" applyAlignment="1">
      <alignment horizontal="center"/>
      <protection/>
    </xf>
    <xf numFmtId="166" fontId="5" fillId="0" borderId="24" xfId="72" applyNumberFormat="1" applyFont="1" applyFill="1" applyBorder="1" applyAlignment="1">
      <alignment horizontal="center"/>
      <protection/>
    </xf>
    <xf numFmtId="166" fontId="5" fillId="0" borderId="20" xfId="72" applyNumberFormat="1" applyFont="1" applyFill="1" applyBorder="1" applyAlignment="1">
      <alignment horizontal="center"/>
      <protection/>
    </xf>
    <xf numFmtId="6" fontId="5" fillId="44" borderId="20" xfId="72" applyNumberFormat="1" applyFont="1" applyFill="1" applyBorder="1" applyAlignment="1">
      <alignment horizontal="center"/>
      <protection/>
    </xf>
    <xf numFmtId="166" fontId="5" fillId="0" borderId="12" xfId="72" applyNumberFormat="1" applyFont="1" applyBorder="1">
      <alignment/>
      <protection/>
    </xf>
    <xf numFmtId="169" fontId="5" fillId="0" borderId="12" xfId="72" applyNumberFormat="1" applyFont="1" applyFill="1" applyBorder="1">
      <alignment/>
      <protection/>
    </xf>
    <xf numFmtId="0" fontId="8" fillId="0" borderId="10" xfId="72" applyFont="1" applyBorder="1">
      <alignment/>
      <protection/>
    </xf>
    <xf numFmtId="1" fontId="5" fillId="33" borderId="12" xfId="68" applyNumberFormat="1" applyFont="1" applyFill="1" applyBorder="1" applyAlignment="1" quotePrefix="1">
      <alignment horizontal="center" vertical="top"/>
      <protection/>
    </xf>
    <xf numFmtId="0" fontId="8" fillId="33" borderId="10" xfId="68" applyFont="1" applyFill="1" applyBorder="1" applyAlignment="1" quotePrefix="1">
      <alignment vertical="top"/>
      <protection/>
    </xf>
    <xf numFmtId="0" fontId="8" fillId="0" borderId="0" xfId="72" applyFont="1" applyFill="1" applyBorder="1">
      <alignment/>
      <protection/>
    </xf>
    <xf numFmtId="0" fontId="8" fillId="0" borderId="21" xfId="72" applyFont="1" applyBorder="1">
      <alignment/>
      <protection/>
    </xf>
    <xf numFmtId="166" fontId="5" fillId="42" borderId="21" xfId="72" applyNumberFormat="1" applyFont="1" applyFill="1" applyBorder="1" applyAlignment="1">
      <alignment horizontal="center"/>
      <protection/>
    </xf>
    <xf numFmtId="166" fontId="5" fillId="42" borderId="15" xfId="72" applyNumberFormat="1" applyFont="1" applyFill="1" applyBorder="1" applyAlignment="1">
      <alignment horizontal="center"/>
      <protection/>
    </xf>
    <xf numFmtId="166" fontId="5" fillId="42" borderId="23" xfId="72" applyNumberFormat="1" applyFont="1" applyFill="1" applyBorder="1" applyAlignment="1">
      <alignment horizontal="center"/>
      <protection/>
    </xf>
    <xf numFmtId="169" fontId="5" fillId="45" borderId="23" xfId="72" applyNumberFormat="1" applyFont="1" applyFill="1" applyBorder="1" applyAlignment="1">
      <alignment horizontal="center"/>
      <protection/>
    </xf>
    <xf numFmtId="166" fontId="5" fillId="0" borderId="0" xfId="72" applyNumberFormat="1" applyFont="1" applyFill="1" applyBorder="1" applyAlignment="1">
      <alignment horizontal="center"/>
      <protection/>
    </xf>
    <xf numFmtId="169" fontId="5" fillId="0" borderId="0" xfId="72" applyNumberFormat="1" applyFont="1" applyFill="1" applyBorder="1" applyAlignment="1">
      <alignment horizontal="center"/>
      <protection/>
    </xf>
    <xf numFmtId="0" fontId="8" fillId="0" borderId="17" xfId="72" applyFont="1" applyFill="1" applyBorder="1">
      <alignment/>
      <protection/>
    </xf>
    <xf numFmtId="166" fontId="5" fillId="0" borderId="27" xfId="72" applyNumberFormat="1" applyFont="1" applyFill="1" applyBorder="1" applyAlignment="1">
      <alignment horizontal="centerContinuous" wrapText="1"/>
      <protection/>
    </xf>
    <xf numFmtId="166" fontId="8" fillId="0" borderId="28" xfId="72" applyNumberFormat="1" applyFont="1" applyFill="1" applyBorder="1" applyAlignment="1">
      <alignment horizontal="centerContinuous" wrapText="1"/>
      <protection/>
    </xf>
    <xf numFmtId="0" fontId="5" fillId="0" borderId="24" xfId="72" applyFont="1" applyBorder="1" applyAlignment="1" applyProtection="1">
      <alignment horizontal="center"/>
      <protection/>
    </xf>
    <xf numFmtId="0" fontId="5" fillId="0" borderId="16" xfId="72" applyFont="1" applyFill="1" applyBorder="1" applyAlignment="1">
      <alignment horizontal="center" wrapText="1"/>
      <protection/>
    </xf>
    <xf numFmtId="0" fontId="5" fillId="0" borderId="15" xfId="72" applyFont="1" applyFill="1" applyBorder="1" applyAlignment="1">
      <alignment horizontal="center" wrapText="1"/>
      <protection/>
    </xf>
    <xf numFmtId="0" fontId="5" fillId="44" borderId="20" xfId="72" applyFont="1" applyFill="1" applyBorder="1" applyAlignment="1">
      <alignment horizontal="center" vertical="center" wrapText="1"/>
      <protection/>
    </xf>
    <xf numFmtId="6" fontId="5" fillId="0" borderId="11" xfId="72" applyNumberFormat="1" applyFont="1" applyBorder="1" applyAlignment="1">
      <alignment horizontal="center"/>
      <protection/>
    </xf>
    <xf numFmtId="166" fontId="5" fillId="0" borderId="11" xfId="72" applyNumberFormat="1" applyFont="1" applyFill="1" applyBorder="1" applyAlignment="1">
      <alignment horizontal="center"/>
      <protection/>
    </xf>
    <xf numFmtId="6" fontId="5" fillId="44" borderId="12" xfId="72" applyNumberFormat="1" applyFont="1" applyFill="1" applyBorder="1" applyAlignment="1">
      <alignment horizontal="center"/>
      <protection/>
    </xf>
    <xf numFmtId="0" fontId="8" fillId="0" borderId="17" xfId="68" applyFont="1" applyFill="1" applyBorder="1" applyAlignment="1" quotePrefix="1">
      <alignment vertical="top"/>
      <protection/>
    </xf>
    <xf numFmtId="0" fontId="5" fillId="0" borderId="21" xfId="68" applyFont="1" applyFill="1" applyBorder="1" applyAlignment="1">
      <alignment vertical="top"/>
      <protection/>
    </xf>
    <xf numFmtId="166" fontId="5" fillId="42" borderId="15" xfId="68" applyNumberFormat="1" applyFont="1" applyFill="1" applyBorder="1" applyAlignment="1" quotePrefix="1">
      <alignment horizontal="center" vertical="top"/>
      <protection/>
    </xf>
    <xf numFmtId="166" fontId="5" fillId="42" borderId="22" xfId="68" applyNumberFormat="1" applyFont="1" applyFill="1" applyBorder="1" applyAlignment="1" quotePrefix="1">
      <alignment horizontal="center" vertical="top"/>
      <protection/>
    </xf>
    <xf numFmtId="0" fontId="5" fillId="0" borderId="10" xfId="68" applyFont="1" applyFill="1" applyBorder="1" applyAlignment="1" quotePrefix="1">
      <alignment vertical="top"/>
      <protection/>
    </xf>
    <xf numFmtId="0" fontId="8" fillId="0" borderId="10" xfId="68" applyFont="1" applyFill="1" applyBorder="1" applyAlignment="1" quotePrefix="1">
      <alignment vertical="top"/>
      <protection/>
    </xf>
    <xf numFmtId="166" fontId="5" fillId="33" borderId="11" xfId="68" applyNumberFormat="1" applyFont="1" applyFill="1" applyBorder="1" applyAlignment="1" applyProtection="1" quotePrefix="1">
      <alignment horizontal="center" vertical="top"/>
      <protection locked="0"/>
    </xf>
    <xf numFmtId="0" fontId="5" fillId="0" borderId="17" xfId="68" applyFont="1" applyFill="1" applyBorder="1" applyAlignment="1" quotePrefix="1">
      <alignment vertical="top"/>
      <protection/>
    </xf>
    <xf numFmtId="0" fontId="5" fillId="0" borderId="21" xfId="72" applyFont="1" applyBorder="1">
      <alignment/>
      <protection/>
    </xf>
    <xf numFmtId="166" fontId="5" fillId="42" borderId="22" xfId="72" applyNumberFormat="1" applyFont="1" applyFill="1" applyBorder="1" applyAlignment="1">
      <alignment horizontal="center"/>
      <protection/>
    </xf>
    <xf numFmtId="0" fontId="8" fillId="0" borderId="17" xfId="68" applyFont="1" applyFill="1" applyBorder="1" applyAlignment="1">
      <alignment vertical="top"/>
      <protection/>
    </xf>
    <xf numFmtId="166" fontId="5" fillId="0" borderId="22" xfId="72" applyNumberFormat="1" applyFont="1" applyFill="1" applyBorder="1" applyAlignment="1">
      <alignment horizontal="centerContinuous" wrapText="1"/>
      <protection/>
    </xf>
    <xf numFmtId="166" fontId="8" fillId="0" borderId="22" xfId="72" applyNumberFormat="1" applyFont="1" applyFill="1" applyBorder="1" applyAlignment="1">
      <alignment horizontal="centerContinuous" wrapText="1"/>
      <protection/>
    </xf>
    <xf numFmtId="0" fontId="5" fillId="44" borderId="13" xfId="72" applyFont="1" applyFill="1" applyBorder="1" applyAlignment="1">
      <alignment horizontal="center" vertical="center" wrapText="1"/>
      <protection/>
    </xf>
    <xf numFmtId="0" fontId="5" fillId="0" borderId="11" xfId="72" applyFont="1" applyBorder="1" applyAlignment="1" applyProtection="1">
      <alignment horizontal="center"/>
      <protection/>
    </xf>
    <xf numFmtId="0" fontId="5" fillId="0" borderId="0" xfId="72" applyFont="1" applyFill="1" applyBorder="1" applyAlignment="1">
      <alignment horizontal="center" wrapText="1"/>
      <protection/>
    </xf>
    <xf numFmtId="0" fontId="5" fillId="0" borderId="13" xfId="72" applyFont="1" applyFill="1" applyBorder="1" applyAlignment="1">
      <alignment horizontal="center" wrapText="1"/>
      <protection/>
    </xf>
    <xf numFmtId="0" fontId="5" fillId="44" borderId="11" xfId="72" applyFont="1" applyFill="1" applyBorder="1" applyAlignment="1">
      <alignment horizontal="center" vertical="center" wrapText="1"/>
      <protection/>
    </xf>
    <xf numFmtId="166" fontId="5" fillId="0" borderId="16" xfId="72" applyNumberFormat="1" applyFont="1" applyFill="1" applyBorder="1" applyAlignment="1">
      <alignment horizontal="center"/>
      <protection/>
    </xf>
    <xf numFmtId="6" fontId="5" fillId="44" borderId="24" xfId="72" applyNumberFormat="1" applyFont="1" applyFill="1" applyBorder="1" applyAlignment="1">
      <alignment horizontal="center"/>
      <protection/>
    </xf>
    <xf numFmtId="1" fontId="5" fillId="0" borderId="0" xfId="68" applyNumberFormat="1" applyFont="1" applyFill="1" applyBorder="1" applyAlignment="1" quotePrefix="1">
      <alignment horizontal="center" vertical="top"/>
      <protection/>
    </xf>
    <xf numFmtId="2" fontId="8" fillId="0" borderId="0" xfId="72" applyNumberFormat="1" applyFont="1">
      <alignment/>
      <protection/>
    </xf>
    <xf numFmtId="0" fontId="5" fillId="0" borderId="0" xfId="64" applyFont="1" applyAlignment="1">
      <alignment horizontal="center"/>
      <protection/>
    </xf>
    <xf numFmtId="0" fontId="5" fillId="0" borderId="0" xfId="72" applyFont="1" applyAlignment="1">
      <alignment horizontal="center"/>
      <protection/>
    </xf>
    <xf numFmtId="0" fontId="8" fillId="0" borderId="0" xfId="72" applyFont="1" quotePrefix="1">
      <alignment/>
      <protection/>
    </xf>
    <xf numFmtId="0" fontId="8" fillId="0" borderId="0" xfId="72" applyFont="1" applyAlignment="1">
      <alignment horizontal="right"/>
      <protection/>
    </xf>
    <xf numFmtId="0" fontId="8" fillId="0" borderId="0" xfId="72" applyFont="1" applyAlignment="1">
      <alignment horizontal="center"/>
      <protection/>
    </xf>
    <xf numFmtId="0" fontId="5" fillId="0" borderId="10" xfId="72" applyFont="1" applyFill="1" applyBorder="1" applyAlignment="1">
      <alignment horizontal="center" wrapText="1"/>
      <protection/>
    </xf>
    <xf numFmtId="166" fontId="8" fillId="0" borderId="11" xfId="72" applyNumberFormat="1" applyFont="1" applyFill="1" applyBorder="1" applyAlignment="1">
      <alignment horizontal="center"/>
      <protection/>
    </xf>
    <xf numFmtId="166" fontId="5" fillId="0" borderId="11" xfId="68" applyNumberFormat="1" applyFont="1" applyFill="1" applyBorder="1" applyAlignment="1" quotePrefix="1">
      <alignment vertical="top"/>
      <protection/>
    </xf>
    <xf numFmtId="166" fontId="5" fillId="0" borderId="11" xfId="72" applyNumberFormat="1" applyFont="1" applyFill="1" applyBorder="1">
      <alignment/>
      <protection/>
    </xf>
    <xf numFmtId="0" fontId="5" fillId="0" borderId="0" xfId="72" applyFont="1" applyBorder="1" applyAlignment="1">
      <alignment horizontal="center"/>
      <protection/>
    </xf>
    <xf numFmtId="166" fontId="5" fillId="0" borderId="0" xfId="68" applyNumberFormat="1" applyFont="1" applyFill="1" applyBorder="1" applyAlignment="1" quotePrefix="1">
      <alignment vertical="top"/>
      <protection/>
    </xf>
    <xf numFmtId="0" fontId="5" fillId="0" borderId="0" xfId="68" applyNumberFormat="1" applyFont="1" applyFill="1" applyBorder="1" applyAlignment="1" quotePrefix="1">
      <alignment horizontal="right" vertical="top"/>
      <protection/>
    </xf>
    <xf numFmtId="0" fontId="5" fillId="0" borderId="0" xfId="64" applyFont="1" applyFill="1" applyBorder="1" applyProtection="1">
      <alignment/>
      <protection locked="0"/>
    </xf>
    <xf numFmtId="169" fontId="5" fillId="0" borderId="11" xfId="72" applyNumberFormat="1" applyFont="1" applyBorder="1">
      <alignment/>
      <protection/>
    </xf>
    <xf numFmtId="169" fontId="5" fillId="0" borderId="0" xfId="72" applyNumberFormat="1" applyFont="1" applyFill="1" applyBorder="1">
      <alignment/>
      <protection/>
    </xf>
    <xf numFmtId="166" fontId="5" fillId="33" borderId="11" xfId="72" applyNumberFormat="1" applyFont="1" applyFill="1" applyBorder="1" applyProtection="1">
      <alignment/>
      <protection locked="0"/>
    </xf>
    <xf numFmtId="0" fontId="5" fillId="0" borderId="0" xfId="72" applyFont="1" applyFill="1">
      <alignment/>
      <protection/>
    </xf>
    <xf numFmtId="0" fontId="5" fillId="0" borderId="0" xfId="72" applyFont="1" applyProtection="1">
      <alignment/>
      <protection locked="0"/>
    </xf>
    <xf numFmtId="0" fontId="5" fillId="0" borderId="0" xfId="72" applyFont="1" applyFill="1" applyBorder="1" applyProtection="1">
      <alignment/>
      <protection locked="0"/>
    </xf>
    <xf numFmtId="0" fontId="10" fillId="0" borderId="0" xfId="72" applyFont="1">
      <alignment/>
      <protection/>
    </xf>
    <xf numFmtId="0" fontId="8" fillId="0" borderId="0" xfId="72" applyFont="1" applyBorder="1" applyAlignment="1">
      <alignment horizontal="right"/>
      <protection/>
    </xf>
    <xf numFmtId="170" fontId="8" fillId="0" borderId="0" xfId="72" applyNumberFormat="1" applyFont="1">
      <alignment/>
      <protection/>
    </xf>
    <xf numFmtId="170" fontId="8" fillId="0" borderId="0" xfId="72" applyNumberFormat="1" applyFont="1" applyAlignment="1">
      <alignment horizontal="center"/>
      <protection/>
    </xf>
    <xf numFmtId="170" fontId="8" fillId="0" borderId="0" xfId="72" applyNumberFormat="1" applyFont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8" fillId="0" borderId="0" xfId="72" applyFont="1" applyFill="1" applyBorder="1" applyAlignment="1">
      <alignment horizontal="center"/>
      <protection/>
    </xf>
    <xf numFmtId="0" fontId="8" fillId="0" borderId="0" xfId="72" applyNumberFormat="1" applyFont="1" applyBorder="1" applyAlignment="1" applyProtection="1">
      <alignment horizontal="center"/>
      <protection/>
    </xf>
    <xf numFmtId="169" fontId="5" fillId="0" borderId="0" xfId="72" applyNumberFormat="1" applyFont="1" applyBorder="1" applyAlignment="1">
      <alignment horizontal="center"/>
      <protection/>
    </xf>
    <xf numFmtId="169" fontId="5" fillId="43" borderId="0" xfId="72" applyNumberFormat="1" applyFont="1" applyFill="1" applyBorder="1" applyAlignment="1">
      <alignment horizontal="center"/>
      <protection/>
    </xf>
    <xf numFmtId="169" fontId="5" fillId="33" borderId="0" xfId="72" applyNumberFormat="1" applyFont="1" applyFill="1" applyBorder="1" applyAlignment="1" applyProtection="1">
      <alignment horizontal="center"/>
      <protection locked="0"/>
    </xf>
    <xf numFmtId="169" fontId="5" fillId="42" borderId="22" xfId="72" applyNumberFormat="1" applyFont="1" applyFill="1" applyBorder="1" applyAlignment="1">
      <alignment horizontal="center"/>
      <protection/>
    </xf>
    <xf numFmtId="175" fontId="5" fillId="0" borderId="0" xfId="64" applyNumberFormat="1" applyFont="1">
      <alignment/>
      <protection/>
    </xf>
    <xf numFmtId="169" fontId="5" fillId="43" borderId="0" xfId="72" applyNumberFormat="1" applyFont="1" applyFill="1" applyBorder="1" applyAlignment="1">
      <alignment horizontal="center" vertical="center"/>
      <protection/>
    </xf>
    <xf numFmtId="169" fontId="5" fillId="35" borderId="0" xfId="72" applyNumberFormat="1" applyFont="1" applyFill="1" applyBorder="1" applyAlignment="1">
      <alignment horizontal="center"/>
      <protection/>
    </xf>
    <xf numFmtId="169" fontId="8" fillId="0" borderId="0" xfId="72" applyNumberFormat="1" applyFont="1">
      <alignment/>
      <protection/>
    </xf>
    <xf numFmtId="0" fontId="8" fillId="0" borderId="0" xfId="72" applyFont="1" applyAlignment="1">
      <alignment horizontal="left" indent="1"/>
      <protection/>
    </xf>
    <xf numFmtId="3" fontId="5" fillId="43" borderId="0" xfId="72" applyNumberFormat="1" applyFont="1" applyFill="1" applyBorder="1" applyAlignment="1">
      <alignment horizontal="center"/>
      <protection/>
    </xf>
    <xf numFmtId="169" fontId="5" fillId="33" borderId="16" xfId="72" applyNumberFormat="1" applyFont="1" applyFill="1" applyBorder="1" applyAlignment="1" applyProtection="1">
      <alignment horizontal="center"/>
      <protection locked="0"/>
    </xf>
    <xf numFmtId="169" fontId="5" fillId="43" borderId="22" xfId="72" applyNumberFormat="1" applyFont="1" applyFill="1" applyBorder="1" applyAlignment="1">
      <alignment horizontal="center"/>
      <protection/>
    </xf>
    <xf numFmtId="169" fontId="5" fillId="33" borderId="22" xfId="72" applyNumberFormat="1" applyFont="1" applyFill="1" applyBorder="1" applyAlignment="1" applyProtection="1">
      <alignment horizontal="center"/>
      <protection locked="0"/>
    </xf>
    <xf numFmtId="169" fontId="5" fillId="19" borderId="0" xfId="72" applyNumberFormat="1" applyFont="1" applyFill="1" applyBorder="1" applyAlignment="1">
      <alignment horizontal="center"/>
      <protection/>
    </xf>
    <xf numFmtId="0" fontId="8" fillId="0" borderId="0" xfId="72" applyFont="1" applyFill="1" applyBorder="1" applyAlignment="1">
      <alignment horizontal="right"/>
      <protection/>
    </xf>
    <xf numFmtId="169" fontId="5" fillId="35" borderId="22" xfId="72" applyNumberFormat="1" applyFont="1" applyFill="1" applyBorder="1" applyAlignment="1">
      <alignment horizontal="center"/>
      <protection/>
    </xf>
    <xf numFmtId="169" fontId="5" fillId="46" borderId="22" xfId="72" applyNumberFormat="1" applyFont="1" applyFill="1" applyBorder="1" applyAlignment="1">
      <alignment horizontal="center"/>
      <protection/>
    </xf>
    <xf numFmtId="169" fontId="5" fillId="0" borderId="0" xfId="72" applyNumberFormat="1" applyFont="1" applyFill="1" applyBorder="1" applyAlignment="1" applyProtection="1">
      <alignment horizontal="center"/>
      <protection locked="0"/>
    </xf>
    <xf numFmtId="169" fontId="5" fillId="19" borderId="22" xfId="72" applyNumberFormat="1" applyFont="1" applyFill="1" applyBorder="1" applyAlignment="1">
      <alignment horizontal="center"/>
      <protection/>
    </xf>
    <xf numFmtId="169" fontId="5" fillId="35" borderId="0" xfId="72" applyNumberFormat="1" applyFont="1" applyFill="1" applyBorder="1" applyAlignment="1" applyProtection="1">
      <alignment horizontal="center"/>
      <protection locked="0"/>
    </xf>
    <xf numFmtId="169" fontId="5" fillId="46" borderId="0" xfId="72" applyNumberFormat="1" applyFont="1" applyFill="1" applyBorder="1" applyAlignment="1" applyProtection="1">
      <alignment horizontal="center"/>
      <protection locked="0"/>
    </xf>
    <xf numFmtId="166" fontId="5" fillId="46" borderId="0" xfId="72" applyNumberFormat="1" applyFont="1" applyFill="1" applyBorder="1" applyAlignment="1" applyProtection="1">
      <alignment horizontal="center"/>
      <protection locked="0"/>
    </xf>
    <xf numFmtId="169" fontId="5" fillId="42" borderId="0" xfId="72" applyNumberFormat="1" applyFont="1" applyFill="1" applyBorder="1" applyAlignment="1" applyProtection="1">
      <alignment horizontal="center"/>
      <protection locked="0"/>
    </xf>
    <xf numFmtId="14" fontId="8" fillId="0" borderId="0" xfId="72" applyNumberFormat="1" applyFont="1" applyAlignment="1">
      <alignment horizontal="right"/>
      <protection/>
    </xf>
    <xf numFmtId="14" fontId="5" fillId="0" borderId="0" xfId="72" applyNumberFormat="1" applyFont="1">
      <alignment/>
      <protection/>
    </xf>
    <xf numFmtId="0" fontId="8" fillId="0" borderId="22" xfId="72" applyFont="1" applyBorder="1" applyAlignment="1" applyProtection="1">
      <alignment horizontal="center"/>
      <protection/>
    </xf>
    <xf numFmtId="0" fontId="8" fillId="0" borderId="23" xfId="72" applyFont="1" applyBorder="1" applyAlignment="1" applyProtection="1">
      <alignment horizontal="center"/>
      <protection/>
    </xf>
    <xf numFmtId="0" fontId="6" fillId="0" borderId="0" xfId="72" applyFont="1">
      <alignment/>
      <protection/>
    </xf>
    <xf numFmtId="166" fontId="5" fillId="0" borderId="0" xfId="72" applyNumberFormat="1" applyFont="1" applyAlignment="1">
      <alignment horizontal="center"/>
      <protection/>
    </xf>
    <xf numFmtId="173" fontId="8" fillId="0" borderId="0" xfId="72" applyNumberFormat="1" applyFont="1">
      <alignment/>
      <protection/>
    </xf>
    <xf numFmtId="171" fontId="8" fillId="0" borderId="0" xfId="72" applyNumberFormat="1" applyFont="1">
      <alignment/>
      <protection/>
    </xf>
    <xf numFmtId="171" fontId="8" fillId="0" borderId="0" xfId="72" applyNumberFormat="1" applyFont="1" applyFill="1" applyAlignment="1">
      <alignment horizontal="center"/>
      <protection/>
    </xf>
    <xf numFmtId="171" fontId="5" fillId="0" borderId="0" xfId="72" applyNumberFormat="1" applyFont="1">
      <alignment/>
      <protection/>
    </xf>
    <xf numFmtId="171" fontId="8" fillId="0" borderId="13" xfId="72" applyNumberFormat="1" applyFont="1" applyBorder="1" applyAlignment="1">
      <alignment horizontal="center" vertical="center" wrapText="1"/>
      <protection/>
    </xf>
    <xf numFmtId="171" fontId="8" fillId="0" borderId="18" xfId="72" applyNumberFormat="1" applyFont="1" applyBorder="1" applyAlignment="1">
      <alignment horizontal="center" vertical="center" wrapText="1"/>
      <protection/>
    </xf>
    <xf numFmtId="171" fontId="8" fillId="0" borderId="17" xfId="72" applyNumberFormat="1" applyFont="1" applyBorder="1" applyAlignment="1">
      <alignment horizontal="center" vertical="center" wrapText="1"/>
      <protection/>
    </xf>
    <xf numFmtId="171" fontId="8" fillId="0" borderId="24" xfId="72" applyNumberFormat="1" applyFont="1" applyBorder="1" applyAlignment="1">
      <alignment horizontal="center"/>
      <protection/>
    </xf>
    <xf numFmtId="171" fontId="8" fillId="0" borderId="20" xfId="72" applyNumberFormat="1" applyFont="1" applyBorder="1" applyAlignment="1">
      <alignment horizontal="center"/>
      <protection/>
    </xf>
    <xf numFmtId="171" fontId="5" fillId="0" borderId="11" xfId="72" applyNumberFormat="1" applyFont="1" applyBorder="1">
      <alignment/>
      <protection/>
    </xf>
    <xf numFmtId="171" fontId="5" fillId="43" borderId="11" xfId="72" applyNumberFormat="1" applyFont="1" applyFill="1" applyBorder="1">
      <alignment/>
      <protection/>
    </xf>
    <xf numFmtId="171" fontId="5" fillId="0" borderId="11" xfId="72" applyNumberFormat="1" applyFont="1" applyFill="1" applyBorder="1">
      <alignment/>
      <protection/>
    </xf>
    <xf numFmtId="0" fontId="11" fillId="0" borderId="0" xfId="72" applyFont="1" applyFill="1" applyAlignment="1" applyProtection="1">
      <alignment horizontal="center"/>
      <protection/>
    </xf>
    <xf numFmtId="171" fontId="8" fillId="0" borderId="11" xfId="72" applyNumberFormat="1" applyFont="1" applyBorder="1" applyAlignment="1" applyProtection="1">
      <alignment horizontal="center" wrapText="1"/>
      <protection/>
    </xf>
    <xf numFmtId="171" fontId="8" fillId="0" borderId="10" xfId="72" applyNumberFormat="1" applyFont="1" applyBorder="1" applyAlignment="1" applyProtection="1">
      <alignment horizontal="center" wrapText="1"/>
      <protection/>
    </xf>
    <xf numFmtId="171" fontId="8" fillId="0" borderId="11" xfId="72" applyNumberFormat="1" applyFont="1" applyBorder="1" applyAlignment="1" applyProtection="1">
      <alignment horizontal="center"/>
      <protection/>
    </xf>
    <xf numFmtId="0" fontId="5" fillId="0" borderId="13" xfId="72" applyFont="1" applyBorder="1" applyAlignment="1" applyProtection="1">
      <alignment horizontal="center"/>
      <protection/>
    </xf>
    <xf numFmtId="0" fontId="5" fillId="0" borderId="15" xfId="72" applyFont="1" applyBorder="1" applyAlignment="1" applyProtection="1">
      <alignment horizontal="center"/>
      <protection/>
    </xf>
    <xf numFmtId="0" fontId="5" fillId="0" borderId="0" xfId="72" applyFont="1" applyAlignment="1" applyProtection="1">
      <alignment horizontal="center"/>
      <protection/>
    </xf>
    <xf numFmtId="171" fontId="5" fillId="0" borderId="13" xfId="72" applyNumberFormat="1" applyFont="1" applyBorder="1" applyAlignment="1" applyProtection="1">
      <alignment horizontal="center"/>
      <protection/>
    </xf>
    <xf numFmtId="171" fontId="5" fillId="0" borderId="0" xfId="72" applyNumberFormat="1" applyFont="1" applyBorder="1" applyProtection="1">
      <alignment/>
      <protection/>
    </xf>
    <xf numFmtId="171" fontId="5" fillId="0" borderId="11" xfId="72" applyNumberFormat="1" applyFont="1" applyBorder="1" applyAlignment="1" applyProtection="1">
      <alignment horizontal="center"/>
      <protection locked="0"/>
    </xf>
    <xf numFmtId="0" fontId="5" fillId="0" borderId="0" xfId="72" applyFont="1" applyBorder="1" applyProtection="1">
      <alignment/>
      <protection/>
    </xf>
    <xf numFmtId="164" fontId="5" fillId="0" borderId="11" xfId="72" applyNumberFormat="1" applyFont="1" applyFill="1" applyBorder="1" applyAlignment="1" applyProtection="1">
      <alignment horizontal="center"/>
      <protection locked="0"/>
    </xf>
    <xf numFmtId="171" fontId="8" fillId="0" borderId="18" xfId="72" applyNumberFormat="1" applyFont="1" applyBorder="1" applyAlignment="1">
      <alignment horizontal="center"/>
      <protection/>
    </xf>
    <xf numFmtId="171" fontId="8" fillId="0" borderId="17" xfId="72" applyNumberFormat="1" applyFont="1" applyBorder="1" applyAlignment="1">
      <alignment horizontal="center"/>
      <protection/>
    </xf>
    <xf numFmtId="171" fontId="8" fillId="0" borderId="13" xfId="72" applyNumberFormat="1" applyFont="1" applyBorder="1" applyAlignment="1">
      <alignment horizontal="center" vertical="center"/>
      <protection/>
    </xf>
    <xf numFmtId="171" fontId="8" fillId="0" borderId="11" xfId="72" applyNumberFormat="1" applyFont="1" applyBorder="1" applyAlignment="1">
      <alignment horizontal="center"/>
      <protection/>
    </xf>
    <xf numFmtId="171" fontId="8" fillId="0" borderId="10" xfId="72" applyNumberFormat="1" applyFont="1" applyBorder="1" applyAlignment="1">
      <alignment horizontal="center"/>
      <protection/>
    </xf>
    <xf numFmtId="171" fontId="5" fillId="0" borderId="11" xfId="72" applyNumberFormat="1" applyFont="1" applyFill="1" applyBorder="1" applyAlignment="1">
      <alignment horizontal="center"/>
      <protection/>
    </xf>
    <xf numFmtId="0" fontId="5" fillId="0" borderId="11" xfId="72" applyFont="1" applyBorder="1">
      <alignment/>
      <protection/>
    </xf>
    <xf numFmtId="171" fontId="15" fillId="0" borderId="0" xfId="72" applyNumberFormat="1" applyFont="1" applyProtection="1">
      <alignment/>
      <protection/>
    </xf>
    <xf numFmtId="0" fontId="8" fillId="0" borderId="0" xfId="72" applyFont="1" applyAlignment="1" applyProtection="1">
      <alignment horizontal="right"/>
      <protection/>
    </xf>
    <xf numFmtId="0" fontId="8" fillId="0" borderId="11" xfId="72" applyNumberFormat="1" applyFont="1" applyBorder="1" applyAlignment="1" applyProtection="1">
      <alignment horizontal="center"/>
      <protection/>
    </xf>
    <xf numFmtId="171" fontId="8" fillId="0" borderId="20" xfId="72" applyNumberFormat="1" applyFont="1" applyBorder="1" applyAlignment="1" applyProtection="1">
      <alignment horizontal="center"/>
      <protection/>
    </xf>
    <xf numFmtId="171" fontId="8" fillId="0" borderId="24" xfId="72" applyNumberFormat="1" applyFont="1" applyBorder="1" applyAlignment="1" applyProtection="1">
      <alignment horizontal="center"/>
      <protection/>
    </xf>
    <xf numFmtId="171" fontId="5" fillId="0" borderId="12" xfId="72" applyNumberFormat="1" applyFont="1" applyBorder="1" applyAlignment="1" applyProtection="1">
      <alignment horizontal="center"/>
      <protection/>
    </xf>
    <xf numFmtId="171" fontId="5" fillId="0" borderId="11" xfId="72" applyNumberFormat="1" applyFont="1" applyBorder="1" applyAlignment="1" applyProtection="1">
      <alignment horizontal="center"/>
      <protection/>
    </xf>
    <xf numFmtId="171" fontId="5" fillId="0" borderId="10" xfId="72" applyNumberFormat="1" applyFont="1" applyBorder="1" applyAlignment="1" applyProtection="1">
      <alignment horizontal="center"/>
      <protection/>
    </xf>
    <xf numFmtId="0" fontId="5" fillId="0" borderId="0" xfId="72" applyFont="1" applyAlignment="1">
      <alignment wrapText="1"/>
      <protection/>
    </xf>
    <xf numFmtId="171" fontId="8" fillId="0" borderId="0" xfId="72" applyNumberFormat="1" applyFont="1" applyAlignment="1">
      <alignment wrapText="1"/>
      <protection/>
    </xf>
    <xf numFmtId="0" fontId="5" fillId="0" borderId="0" xfId="64" applyFont="1" applyFill="1" applyAlignment="1">
      <alignment wrapText="1"/>
      <protection/>
    </xf>
    <xf numFmtId="171" fontId="5" fillId="0" borderId="0" xfId="72" applyNumberFormat="1" applyFont="1" applyAlignment="1">
      <alignment wrapText="1"/>
      <protection/>
    </xf>
    <xf numFmtId="0" fontId="8" fillId="0" borderId="0" xfId="72" applyFont="1" applyAlignment="1">
      <alignment horizontal="right" wrapText="1"/>
      <protection/>
    </xf>
    <xf numFmtId="0" fontId="5" fillId="0" borderId="0" xfId="0" applyFont="1" applyAlignment="1" applyProtection="1">
      <alignment/>
      <protection/>
    </xf>
    <xf numFmtId="0" fontId="8" fillId="0" borderId="0" xfId="72" applyFont="1" applyBorder="1" applyAlignment="1" applyProtection="1">
      <alignment horizontal="right"/>
      <protection/>
    </xf>
    <xf numFmtId="0" fontId="8" fillId="0" borderId="0" xfId="72" applyFont="1" applyBorder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" fillId="0" borderId="17" xfId="72" applyFont="1" applyBorder="1" applyProtection="1">
      <alignment/>
      <protection/>
    </xf>
    <xf numFmtId="0" fontId="5" fillId="0" borderId="17" xfId="72" applyFont="1" applyBorder="1" applyAlignment="1" applyProtection="1">
      <alignment horizontal="center"/>
      <protection/>
    </xf>
    <xf numFmtId="0" fontId="5" fillId="0" borderId="14" xfId="72" applyFont="1" applyBorder="1" applyAlignment="1" applyProtection="1">
      <alignment horizontal="center"/>
      <protection/>
    </xf>
    <xf numFmtId="0" fontId="5" fillId="0" borderId="14" xfId="72" applyFont="1" applyBorder="1" applyAlignment="1">
      <alignment horizontal="center"/>
      <protection/>
    </xf>
    <xf numFmtId="0" fontId="5" fillId="0" borderId="18" xfId="72" applyFont="1" applyBorder="1" applyAlignment="1">
      <alignment horizontal="center"/>
      <protection/>
    </xf>
    <xf numFmtId="177" fontId="5" fillId="0" borderId="13" xfId="69" applyNumberFormat="1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16" xfId="69" applyFont="1" applyFill="1" applyBorder="1" applyAlignment="1">
      <alignment horizontal="center" vertical="center"/>
      <protection/>
    </xf>
    <xf numFmtId="0" fontId="5" fillId="0" borderId="20" xfId="69" applyFont="1" applyFill="1" applyBorder="1" applyAlignment="1">
      <alignment horizontal="center" vertical="center"/>
      <protection/>
    </xf>
    <xf numFmtId="177" fontId="5" fillId="0" borderId="24" xfId="69" applyNumberFormat="1" applyFont="1" applyFill="1" applyBorder="1" applyAlignment="1">
      <alignment horizontal="center" vertical="center"/>
      <protection/>
    </xf>
    <xf numFmtId="0" fontId="5" fillId="0" borderId="10" xfId="72" applyFont="1" applyBorder="1" applyProtection="1">
      <alignment/>
      <protection/>
    </xf>
    <xf numFmtId="0" fontId="5" fillId="0" borderId="10" xfId="72" applyFont="1" applyBorder="1" applyAlignment="1" applyProtection="1">
      <alignment/>
      <protection/>
    </xf>
    <xf numFmtId="0" fontId="8" fillId="0" borderId="10" xfId="72" applyFont="1" applyBorder="1" applyProtection="1">
      <alignment/>
      <protection/>
    </xf>
    <xf numFmtId="0" fontId="5" fillId="0" borderId="10" xfId="72" applyFont="1" applyBorder="1" applyAlignment="1" applyProtection="1" quotePrefix="1">
      <alignment horizontal="center"/>
      <protection/>
    </xf>
    <xf numFmtId="0" fontId="5" fillId="43" borderId="0" xfId="72" applyFont="1" applyFill="1" applyBorder="1" applyAlignment="1" applyProtection="1">
      <alignment horizontal="center"/>
      <protection locked="0"/>
    </xf>
    <xf numFmtId="0" fontId="5" fillId="33" borderId="11" xfId="72" applyFont="1" applyFill="1" applyBorder="1" applyAlignment="1" applyProtection="1">
      <alignment horizontal="center"/>
      <protection locked="0"/>
    </xf>
    <xf numFmtId="0" fontId="5" fillId="35" borderId="0" xfId="72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0" fontId="5" fillId="0" borderId="10" xfId="72" applyFont="1" applyFill="1" applyBorder="1" applyAlignment="1" applyProtection="1" quotePrefix="1">
      <alignment horizontal="center"/>
      <protection/>
    </xf>
    <xf numFmtId="0" fontId="59" fillId="0" borderId="0" xfId="0" applyFont="1" applyFill="1" applyAlignment="1" applyProtection="1">
      <alignment/>
      <protection/>
    </xf>
    <xf numFmtId="0" fontId="5" fillId="0" borderId="10" xfId="72" applyFont="1" applyFill="1" applyBorder="1" applyAlignment="1" applyProtection="1">
      <alignment horizontal="center"/>
      <protection/>
    </xf>
    <xf numFmtId="0" fontId="5" fillId="0" borderId="10" xfId="72" applyFont="1" applyBorder="1" applyAlignment="1" applyProtection="1">
      <alignment horizontal="left"/>
      <protection/>
    </xf>
    <xf numFmtId="0" fontId="5" fillId="0" borderId="19" xfId="72" applyFont="1" applyFill="1" applyBorder="1" applyAlignment="1" applyProtection="1">
      <alignment horizontal="center"/>
      <protection/>
    </xf>
    <xf numFmtId="0" fontId="5" fillId="43" borderId="16" xfId="72" applyFont="1" applyFill="1" applyBorder="1" applyAlignment="1" applyProtection="1">
      <alignment horizontal="center"/>
      <protection locked="0"/>
    </xf>
    <xf numFmtId="0" fontId="5" fillId="33" borderId="24" xfId="72" applyFont="1" applyFill="1" applyBorder="1" applyAlignment="1" applyProtection="1">
      <alignment horizontal="center"/>
      <protection locked="0"/>
    </xf>
    <xf numFmtId="0" fontId="5" fillId="36" borderId="0" xfId="15" applyFont="1" applyFill="1" applyBorder="1" applyAlignment="1" applyProtection="1">
      <alignment horizontal="center"/>
      <protection/>
    </xf>
    <xf numFmtId="0" fontId="5" fillId="36" borderId="0" xfId="15" applyFont="1" applyFill="1" applyBorder="1" applyAlignment="1">
      <alignment horizontal="center"/>
      <protection/>
    </xf>
    <xf numFmtId="0" fontId="5" fillId="36" borderId="16" xfId="15" applyFont="1" applyFill="1" applyBorder="1" applyAlignment="1" applyProtection="1">
      <alignment horizontal="center"/>
      <protection/>
    </xf>
    <xf numFmtId="0" fontId="5" fillId="36" borderId="16" xfId="15" applyFont="1" applyFill="1" applyBorder="1" applyAlignment="1">
      <alignment horizontal="center"/>
      <protection/>
    </xf>
    <xf numFmtId="0" fontId="10" fillId="0" borderId="0" xfId="72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72" applyFont="1" applyBorder="1" applyProtection="1" quotePrefix="1">
      <alignment/>
      <protection/>
    </xf>
    <xf numFmtId="0" fontId="5" fillId="0" borderId="0" xfId="72" applyFont="1" applyBorder="1" applyAlignment="1" applyProtection="1">
      <alignment horizontal="center"/>
      <protection/>
    </xf>
    <xf numFmtId="0" fontId="5" fillId="0" borderId="18" xfId="72" applyFont="1" applyBorder="1" applyAlignment="1" applyProtection="1">
      <alignment horizontal="center"/>
      <protection/>
    </xf>
    <xf numFmtId="0" fontId="5" fillId="0" borderId="17" xfId="72" applyFont="1" applyBorder="1" applyAlignment="1">
      <alignment horizontal="center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center" vertical="center"/>
      <protection/>
    </xf>
    <xf numFmtId="0" fontId="5" fillId="0" borderId="12" xfId="72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0" xfId="72" applyFont="1" applyBorder="1" applyAlignment="1" applyProtection="1">
      <alignment horizontal="left" indent="1"/>
      <protection/>
    </xf>
    <xf numFmtId="0" fontId="5" fillId="35" borderId="10" xfId="72" applyFont="1" applyFill="1" applyBorder="1" applyAlignment="1" applyProtection="1">
      <alignment horizontal="center"/>
      <protection locked="0"/>
    </xf>
    <xf numFmtId="0" fontId="5" fillId="35" borderId="0" xfId="72" applyFont="1" applyFill="1" applyBorder="1" applyAlignment="1" applyProtection="1">
      <alignment horizontal="center"/>
      <protection locked="0"/>
    </xf>
    <xf numFmtId="0" fontId="5" fillId="35" borderId="12" xfId="72" applyFont="1" applyFill="1" applyBorder="1" applyAlignment="1" applyProtection="1">
      <alignment horizontal="center"/>
      <protection locked="0"/>
    </xf>
    <xf numFmtId="0" fontId="5" fillId="47" borderId="0" xfId="72" applyFont="1" applyFill="1" applyBorder="1" applyAlignment="1" applyProtection="1">
      <alignment horizontal="center"/>
      <protection locked="0"/>
    </xf>
    <xf numFmtId="0" fontId="5" fillId="47" borderId="12" xfId="72" applyFont="1" applyFill="1" applyBorder="1" applyAlignment="1" applyProtection="1">
      <alignment horizontal="center"/>
      <protection locked="0"/>
    </xf>
    <xf numFmtId="0" fontId="5" fillId="43" borderId="10" xfId="72" applyFont="1" applyFill="1" applyBorder="1" applyAlignment="1" applyProtection="1">
      <alignment horizontal="center"/>
      <protection locked="0"/>
    </xf>
    <xf numFmtId="1" fontId="5" fillId="43" borderId="0" xfId="72" applyNumberFormat="1" applyFont="1" applyFill="1" applyBorder="1" applyAlignment="1" applyProtection="1">
      <alignment horizontal="center"/>
      <protection locked="0"/>
    </xf>
    <xf numFmtId="1" fontId="5" fillId="43" borderId="12" xfId="72" applyNumberFormat="1" applyFont="1" applyFill="1" applyBorder="1" applyAlignment="1" applyProtection="1">
      <alignment horizontal="center"/>
      <protection locked="0"/>
    </xf>
    <xf numFmtId="0" fontId="5" fillId="33" borderId="0" xfId="72" applyFont="1" applyFill="1" applyBorder="1" applyAlignment="1" applyProtection="1">
      <alignment horizontal="center"/>
      <protection locked="0"/>
    </xf>
    <xf numFmtId="0" fontId="5" fillId="33" borderId="12" xfId="72" applyFont="1" applyFill="1" applyBorder="1" applyAlignment="1" applyProtection="1">
      <alignment horizontal="center"/>
      <protection locked="0"/>
    </xf>
    <xf numFmtId="0" fontId="5" fillId="0" borderId="0" xfId="72" applyFont="1" applyFill="1" applyBorder="1" applyAlignment="1" applyProtection="1">
      <alignment horizontal="center"/>
      <protection locked="0"/>
    </xf>
    <xf numFmtId="0" fontId="15" fillId="0" borderId="10" xfId="72" applyFont="1" applyFill="1" applyBorder="1" applyAlignment="1" applyProtection="1">
      <alignment horizontal="center"/>
      <protection/>
    </xf>
    <xf numFmtId="0" fontId="15" fillId="0" borderId="0" xfId="72" applyFont="1" applyFill="1" applyBorder="1" applyAlignment="1" applyProtection="1">
      <alignment horizontal="center"/>
      <protection/>
    </xf>
    <xf numFmtId="0" fontId="5" fillId="0" borderId="0" xfId="72" applyFont="1" applyFill="1" applyBorder="1" applyAlignment="1" applyProtection="1">
      <alignment horizontal="center"/>
      <protection/>
    </xf>
    <xf numFmtId="0" fontId="5" fillId="0" borderId="12" xfId="72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72" applyFont="1" applyFill="1" applyBorder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72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13" xfId="72" applyFont="1" applyBorder="1" applyProtection="1">
      <alignment/>
      <protection/>
    </xf>
    <xf numFmtId="0" fontId="5" fillId="0" borderId="24" xfId="72" applyFont="1" applyBorder="1">
      <alignment/>
      <protection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1" xfId="72" applyFont="1" applyBorder="1">
      <alignment/>
      <protection/>
    </xf>
    <xf numFmtId="0" fontId="5" fillId="0" borderId="0" xfId="7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47" borderId="0" xfId="49" applyNumberFormat="1" applyFont="1" applyFill="1" applyBorder="1" applyAlignment="1" applyProtection="1">
      <alignment horizontal="center"/>
      <protection locked="0"/>
    </xf>
    <xf numFmtId="2" fontId="5" fillId="48" borderId="10" xfId="0" applyNumberFormat="1" applyFont="1" applyFill="1" applyBorder="1" applyAlignment="1">
      <alignment horizontal="center"/>
    </xf>
    <xf numFmtId="2" fontId="5" fillId="48" borderId="0" xfId="0" applyNumberFormat="1" applyFont="1" applyFill="1" applyBorder="1" applyAlignment="1">
      <alignment horizontal="center"/>
    </xf>
    <xf numFmtId="2" fontId="5" fillId="43" borderId="0" xfId="49" applyNumberFormat="1" applyFont="1" applyFill="1" applyBorder="1" applyAlignment="1" applyProtection="1">
      <alignment horizontal="center"/>
      <protection locked="0"/>
    </xf>
    <xf numFmtId="2" fontId="5" fillId="0" borderId="0" xfId="72" applyNumberFormat="1" applyFont="1" applyFill="1" applyBorder="1" applyAlignment="1">
      <alignment horizontal="center"/>
      <protection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5" fillId="43" borderId="0" xfId="49" applyNumberFormat="1" applyFont="1" applyFill="1" applyBorder="1" applyAlignment="1" applyProtection="1">
      <alignment horizontal="center"/>
      <protection locked="0"/>
    </xf>
    <xf numFmtId="166" fontId="5" fillId="43" borderId="0" xfId="49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horizontal="center"/>
    </xf>
    <xf numFmtId="0" fontId="5" fillId="43" borderId="0" xfId="49" applyNumberFormat="1" applyFont="1" applyFill="1" applyBorder="1" applyAlignment="1" applyProtection="1">
      <alignment horizontal="center"/>
      <protection locked="0"/>
    </xf>
    <xf numFmtId="10" fontId="5" fillId="43" borderId="0" xfId="49" applyNumberFormat="1" applyFont="1" applyFill="1" applyBorder="1" applyAlignment="1" applyProtection="1">
      <alignment horizontal="center"/>
      <protection locked="0"/>
    </xf>
    <xf numFmtId="10" fontId="5" fillId="43" borderId="0" xfId="76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70" fontId="5" fillId="35" borderId="10" xfId="0" applyNumberFormat="1" applyFont="1" applyFill="1" applyBorder="1" applyAlignment="1">
      <alignment horizontal="center"/>
    </xf>
    <xf numFmtId="170" fontId="5" fillId="35" borderId="0" xfId="0" applyNumberFormat="1" applyFont="1" applyFill="1" applyBorder="1" applyAlignment="1">
      <alignment horizontal="center"/>
    </xf>
    <xf numFmtId="170" fontId="5" fillId="35" borderId="12" xfId="0" applyNumberFormat="1" applyFont="1" applyFill="1" applyBorder="1" applyAlignment="1">
      <alignment horizontal="center"/>
    </xf>
    <xf numFmtId="170" fontId="5" fillId="0" borderId="0" xfId="72" applyNumberFormat="1" applyFont="1" applyFill="1" applyBorder="1" applyAlignment="1">
      <alignment horizontal="center"/>
      <protection/>
    </xf>
    <xf numFmtId="170" fontId="5" fillId="0" borderId="0" xfId="0" applyNumberFormat="1" applyFont="1" applyFill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5" fillId="0" borderId="12" xfId="0" applyNumberFormat="1" applyFont="1" applyBorder="1" applyAlignment="1">
      <alignment horizontal="center"/>
    </xf>
    <xf numFmtId="170" fontId="5" fillId="0" borderId="0" xfId="49" applyNumberFormat="1" applyFont="1" applyFill="1" applyBorder="1" applyAlignment="1" applyProtection="1">
      <alignment horizontal="center"/>
      <protection locked="0"/>
    </xf>
    <xf numFmtId="170" fontId="5" fillId="0" borderId="10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8" fillId="0" borderId="10" xfId="72" applyFont="1" applyFill="1" applyBorder="1" applyAlignment="1">
      <alignment horizontal="left"/>
      <protection/>
    </xf>
    <xf numFmtId="0" fontId="5" fillId="0" borderId="10" xfId="72" applyFont="1" applyFill="1" applyBorder="1" applyAlignment="1">
      <alignment horizontal="left" indent="3"/>
      <protection/>
    </xf>
    <xf numFmtId="0" fontId="8" fillId="0" borderId="10" xfId="72" applyFont="1" applyFill="1" applyBorder="1" applyAlignment="1">
      <alignment horizontal="left" indent="2"/>
      <protection/>
    </xf>
    <xf numFmtId="0" fontId="5" fillId="0" borderId="21" xfId="72" applyFont="1" applyFill="1" applyBorder="1" applyAlignment="1">
      <alignment horizontal="left"/>
      <protection/>
    </xf>
    <xf numFmtId="1" fontId="5" fillId="0" borderId="10" xfId="49" applyNumberFormat="1" applyFont="1" applyFill="1" applyBorder="1" applyAlignment="1" applyProtection="1">
      <alignment horizontal="center"/>
      <protection locked="0"/>
    </xf>
    <xf numFmtId="1" fontId="5" fillId="0" borderId="0" xfId="49" applyNumberFormat="1" applyFont="1" applyFill="1" applyBorder="1" applyAlignment="1" applyProtection="1">
      <alignment horizontal="center"/>
      <protection locked="0"/>
    </xf>
    <xf numFmtId="1" fontId="5" fillId="0" borderId="12" xfId="49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48" borderId="10" xfId="0" applyNumberFormat="1" applyFont="1" applyFill="1" applyBorder="1" applyAlignment="1" applyProtection="1">
      <alignment horizontal="center"/>
      <protection locked="0"/>
    </xf>
    <xf numFmtId="1" fontId="5" fillId="48" borderId="0" xfId="0" applyNumberFormat="1" applyFont="1" applyFill="1" applyBorder="1" applyAlignment="1" applyProtection="1">
      <alignment horizontal="center"/>
      <protection locked="0"/>
    </xf>
    <xf numFmtId="1" fontId="5" fillId="42" borderId="21" xfId="0" applyNumberFormat="1" applyFont="1" applyFill="1" applyBorder="1" applyAlignment="1">
      <alignment horizontal="center"/>
    </xf>
    <xf numFmtId="1" fontId="5" fillId="42" borderId="22" xfId="0" applyNumberFormat="1" applyFont="1" applyFill="1" applyBorder="1" applyAlignment="1">
      <alignment horizontal="center"/>
    </xf>
    <xf numFmtId="1" fontId="5" fillId="42" borderId="23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17" xfId="72" applyFont="1" applyFill="1" applyBorder="1" applyAlignment="1">
      <alignment horizontal="left"/>
      <protection/>
    </xf>
    <xf numFmtId="2" fontId="5" fillId="0" borderId="17" xfId="49" applyNumberFormat="1" applyFont="1" applyFill="1" applyBorder="1" applyAlignment="1" applyProtection="1">
      <alignment horizontal="center"/>
      <protection locked="0"/>
    </xf>
    <xf numFmtId="2" fontId="5" fillId="0" borderId="14" xfId="49" applyNumberFormat="1" applyFont="1" applyFill="1" applyBorder="1" applyAlignment="1" applyProtection="1">
      <alignment horizontal="center"/>
      <protection locked="0"/>
    </xf>
    <xf numFmtId="2" fontId="5" fillId="0" borderId="18" xfId="49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9" xfId="72" applyFont="1" applyFill="1" applyBorder="1" applyAlignment="1">
      <alignment horizontal="left" indent="3"/>
      <protection/>
    </xf>
    <xf numFmtId="0" fontId="5" fillId="0" borderId="0" xfId="72" applyFont="1" applyFill="1" applyBorder="1" applyAlignment="1">
      <alignment horizontal="left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0" xfId="64" applyFont="1" applyBorder="1" applyProtection="1">
      <alignment/>
      <protection/>
    </xf>
    <xf numFmtId="2" fontId="5" fillId="43" borderId="0" xfId="72" applyNumberFormat="1" applyFont="1" applyFill="1" applyBorder="1" applyAlignment="1" applyProtection="1">
      <alignment horizontal="right"/>
      <protection locked="0"/>
    </xf>
    <xf numFmtId="166" fontId="5" fillId="43" borderId="0" xfId="72" applyNumberFormat="1" applyFont="1" applyFill="1" applyBorder="1" applyAlignment="1" applyProtection="1">
      <alignment horizontal="right"/>
      <protection locked="0"/>
    </xf>
    <xf numFmtId="0" fontId="5" fillId="35" borderId="0" xfId="64" applyFont="1" applyFill="1" applyBorder="1" applyProtection="1">
      <alignment/>
      <protection/>
    </xf>
    <xf numFmtId="2" fontId="5" fillId="43" borderId="0" xfId="72" applyNumberFormat="1" applyFont="1" applyFill="1" applyBorder="1" applyAlignment="1">
      <alignment horizontal="right"/>
      <protection/>
    </xf>
    <xf numFmtId="166" fontId="5" fillId="43" borderId="0" xfId="72" applyNumberFormat="1" applyFont="1" applyFill="1" applyBorder="1" applyAlignment="1">
      <alignment horizontal="right"/>
      <protection/>
    </xf>
    <xf numFmtId="166" fontId="7" fillId="33" borderId="0" xfId="64" applyNumberFormat="1" applyFont="1" applyFill="1" applyBorder="1" applyProtection="1">
      <alignment/>
      <protection/>
    </xf>
    <xf numFmtId="0" fontId="5" fillId="43" borderId="0" xfId="72" applyFont="1" applyFill="1" applyBorder="1" applyAlignment="1" applyProtection="1">
      <alignment horizontal="right"/>
      <protection locked="0"/>
    </xf>
    <xf numFmtId="0" fontId="15" fillId="0" borderId="0" xfId="72" applyFont="1" applyFill="1" applyBorder="1" applyAlignment="1" applyProtection="1">
      <alignment horizontal="right"/>
      <protection/>
    </xf>
    <xf numFmtId="2" fontId="5" fillId="42" borderId="0" xfId="72" applyNumberFormat="1" applyFont="1" applyFill="1" applyBorder="1" applyAlignment="1" applyProtection="1">
      <alignment horizontal="right"/>
      <protection/>
    </xf>
    <xf numFmtId="166" fontId="5" fillId="42" borderId="0" xfId="72" applyNumberFormat="1" applyFont="1" applyFill="1" applyBorder="1" applyAlignment="1" applyProtection="1">
      <alignment horizontal="right"/>
      <protection/>
    </xf>
    <xf numFmtId="166" fontId="7" fillId="33" borderId="0" xfId="72" applyNumberFormat="1" applyFont="1" applyFill="1" applyBorder="1" applyAlignment="1" applyProtection="1">
      <alignment horizontal="right"/>
      <protection/>
    </xf>
    <xf numFmtId="0" fontId="5" fillId="35" borderId="0" xfId="15" applyFont="1" applyFill="1" applyBorder="1" applyProtection="1">
      <alignment/>
      <protection/>
    </xf>
    <xf numFmtId="0" fontId="5" fillId="0" borderId="0" xfId="15" applyFont="1" applyBorder="1" applyProtection="1">
      <alignment/>
      <protection/>
    </xf>
    <xf numFmtId="3" fontId="5" fillId="43" borderId="0" xfId="72" applyNumberFormat="1" applyFont="1" applyFill="1" applyBorder="1" applyAlignment="1" applyProtection="1">
      <alignment horizontal="right"/>
      <protection locked="0"/>
    </xf>
    <xf numFmtId="0" fontId="5" fillId="0" borderId="0" xfId="72" applyFont="1" applyFill="1" applyBorder="1" applyAlignment="1" applyProtection="1">
      <alignment horizontal="right"/>
      <protection/>
    </xf>
    <xf numFmtId="2" fontId="7" fillId="43" borderId="0" xfId="72" applyNumberFormat="1" applyFont="1" applyFill="1" applyBorder="1" applyAlignment="1" applyProtection="1">
      <alignment horizontal="right"/>
      <protection locked="0"/>
    </xf>
    <xf numFmtId="2" fontId="7" fillId="33" borderId="0" xfId="64" applyNumberFormat="1" applyFont="1" applyFill="1" applyBorder="1" applyProtection="1">
      <alignment/>
      <protection/>
    </xf>
    <xf numFmtId="2" fontId="6" fillId="0" borderId="0" xfId="72" applyNumberFormat="1" applyFont="1" applyFill="1" applyBorder="1" applyAlignment="1" applyProtection="1">
      <alignment horizontal="right"/>
      <protection/>
    </xf>
    <xf numFmtId="3" fontId="7" fillId="43" borderId="0" xfId="72" applyNumberFormat="1" applyFont="1" applyFill="1" applyBorder="1" applyAlignment="1" applyProtection="1">
      <alignment horizontal="right"/>
      <protection locked="0"/>
    </xf>
    <xf numFmtId="0" fontId="6" fillId="0" borderId="0" xfId="72" applyFont="1" applyFill="1" applyBorder="1" applyAlignment="1" applyProtection="1">
      <alignment horizontal="right"/>
      <protection locked="0"/>
    </xf>
    <xf numFmtId="0" fontId="5" fillId="0" borderId="0" xfId="64" applyFont="1" applyFill="1" applyBorder="1" applyProtection="1">
      <alignment/>
      <protection/>
    </xf>
    <xf numFmtId="170" fontId="5" fillId="43" borderId="0" xfId="72" applyNumberFormat="1" applyFont="1" applyFill="1" applyBorder="1" applyAlignment="1" applyProtection="1">
      <alignment horizontal="right"/>
      <protection locked="0"/>
    </xf>
    <xf numFmtId="0" fontId="5" fillId="0" borderId="0" xfId="72" applyFont="1" applyFill="1" applyBorder="1" applyAlignment="1" applyProtection="1">
      <alignment horizontal="right"/>
      <protection locked="0"/>
    </xf>
    <xf numFmtId="0" fontId="5" fillId="0" borderId="0" xfId="15" applyFont="1">
      <alignment/>
      <protection/>
    </xf>
    <xf numFmtId="0" fontId="5" fillId="0" borderId="15" xfId="15" applyFont="1" applyBorder="1">
      <alignment/>
      <protection/>
    </xf>
    <xf numFmtId="167" fontId="5" fillId="43" borderId="15" xfId="15" applyNumberFormat="1" applyFont="1" applyFill="1" applyBorder="1" applyAlignment="1">
      <alignment horizontal="center"/>
      <protection/>
    </xf>
    <xf numFmtId="166" fontId="5" fillId="33" borderId="15" xfId="15" applyNumberFormat="1" applyFont="1" applyFill="1" applyBorder="1" applyAlignment="1" applyProtection="1">
      <alignment horizontal="center"/>
      <protection locked="0"/>
    </xf>
    <xf numFmtId="167" fontId="5" fillId="33" borderId="15" xfId="15" applyNumberFormat="1" applyFont="1" applyFill="1" applyBorder="1" applyAlignment="1" applyProtection="1">
      <alignment horizontal="center"/>
      <protection locked="0"/>
    </xf>
    <xf numFmtId="170" fontId="5" fillId="43" borderId="23" xfId="15" applyNumberFormat="1" applyFont="1" applyFill="1" applyBorder="1">
      <alignment/>
      <protection/>
    </xf>
    <xf numFmtId="0" fontId="5" fillId="0" borderId="15" xfId="59" applyFont="1" applyBorder="1" applyAlignment="1" applyProtection="1">
      <alignment/>
      <protection/>
    </xf>
    <xf numFmtId="0" fontId="5" fillId="0" borderId="0" xfId="59" applyFont="1" applyAlignment="1" applyProtection="1">
      <alignment/>
      <protection/>
    </xf>
    <xf numFmtId="0" fontId="5" fillId="0" borderId="15" xfId="59" applyFont="1" applyBorder="1" applyAlignment="1" applyProtection="1">
      <alignment vertical="center" wrapText="1"/>
      <protection/>
    </xf>
    <xf numFmtId="177" fontId="5" fillId="0" borderId="15" xfId="59" applyNumberFormat="1" applyFont="1" applyBorder="1" applyAlignment="1" applyProtection="1">
      <alignment horizontal="left" vertical="center" wrapText="1"/>
      <protection/>
    </xf>
    <xf numFmtId="0" fontId="5" fillId="0" borderId="0" xfId="59" applyFont="1" applyAlignment="1" applyProtection="1">
      <alignment vertical="center"/>
      <protection/>
    </xf>
    <xf numFmtId="0" fontId="5" fillId="0" borderId="0" xfId="59" applyFont="1" applyAlignment="1" applyProtection="1">
      <alignment vertical="center" wrapText="1"/>
      <protection/>
    </xf>
    <xf numFmtId="0" fontId="5" fillId="0" borderId="15" xfId="59" applyFont="1" applyBorder="1" applyAlignment="1" applyProtection="1">
      <alignment horizontal="center" vertical="center" wrapText="1"/>
      <protection/>
    </xf>
    <xf numFmtId="0" fontId="5" fillId="0" borderId="21" xfId="59" applyFont="1" applyBorder="1" applyAlignment="1" applyProtection="1">
      <alignment vertical="center"/>
      <protection/>
    </xf>
    <xf numFmtId="0" fontId="5" fillId="33" borderId="10" xfId="59" applyFont="1" applyFill="1" applyBorder="1" applyAlignment="1" applyProtection="1" quotePrefix="1">
      <alignment vertical="top"/>
      <protection/>
    </xf>
    <xf numFmtId="0" fontId="5" fillId="0" borderId="10" xfId="59" applyFont="1" applyBorder="1" applyAlignment="1" applyProtection="1">
      <alignment horizontal="center"/>
      <protection/>
    </xf>
    <xf numFmtId="0" fontId="5" fillId="0" borderId="10" xfId="59" applyFont="1" applyFill="1" applyBorder="1" applyAlignment="1" applyProtection="1" quotePrefix="1">
      <alignment horizontal="center"/>
      <protection/>
    </xf>
    <xf numFmtId="0" fontId="5" fillId="0" borderId="10" xfId="59" applyFont="1" applyBorder="1" applyAlignment="1" applyProtection="1">
      <alignment/>
      <protection/>
    </xf>
    <xf numFmtId="0" fontId="5" fillId="0" borderId="10" xfId="59" applyFont="1" applyBorder="1" applyAlignment="1" applyProtection="1" quotePrefix="1">
      <alignment horizontal="center"/>
      <protection/>
    </xf>
    <xf numFmtId="0" fontId="5" fillId="0" borderId="10" xfId="59" applyFont="1" applyFill="1" applyBorder="1" applyAlignment="1" applyProtection="1">
      <alignment horizontal="center"/>
      <protection/>
    </xf>
    <xf numFmtId="0" fontId="5" fillId="0" borderId="10" xfId="59" applyFont="1" applyBorder="1" applyAlignment="1" applyProtection="1">
      <alignment horizontal="left"/>
      <protection/>
    </xf>
    <xf numFmtId="0" fontId="5" fillId="0" borderId="10" xfId="59" applyFont="1" applyBorder="1" applyAlignment="1" applyProtection="1">
      <alignment horizontal="left" indent="1"/>
      <protection/>
    </xf>
    <xf numFmtId="0" fontId="5" fillId="0" borderId="11" xfId="59" applyFont="1" applyBorder="1" applyAlignment="1" applyProtection="1">
      <alignment/>
      <protection/>
    </xf>
    <xf numFmtId="0" fontId="5" fillId="0" borderId="11" xfId="59" applyFont="1" applyFill="1" applyBorder="1" applyAlignment="1" applyProtection="1">
      <alignment horizontal="left"/>
      <protection/>
    </xf>
    <xf numFmtId="0" fontId="5" fillId="0" borderId="11" xfId="59" applyFont="1" applyBorder="1" applyAlignment="1" applyProtection="1">
      <alignment horizontal="left" indent="1"/>
      <protection/>
    </xf>
    <xf numFmtId="0" fontId="5" fillId="0" borderId="11" xfId="59" applyFont="1" applyFill="1" applyBorder="1" applyAlignment="1" applyProtection="1">
      <alignment horizontal="left" indent="1"/>
      <protection/>
    </xf>
    <xf numFmtId="172" fontId="5" fillId="0" borderId="0" xfId="72" applyNumberFormat="1" applyFont="1" applyBorder="1" applyAlignment="1" applyProtection="1">
      <alignment horizontal="center"/>
      <protection/>
    </xf>
    <xf numFmtId="0" fontId="5" fillId="43" borderId="19" xfId="72" applyFont="1" applyFill="1" applyBorder="1" applyAlignment="1" applyProtection="1">
      <alignment horizontal="center"/>
      <protection locked="0"/>
    </xf>
    <xf numFmtId="0" fontId="5" fillId="35" borderId="16" xfId="72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15" fillId="0" borderId="0" xfId="72" applyFont="1" applyBorder="1" applyAlignment="1" applyProtection="1">
      <alignment horizontal="center"/>
      <protection/>
    </xf>
    <xf numFmtId="170" fontId="5" fillId="0" borderId="0" xfId="0" applyNumberFormat="1" applyFont="1" applyAlignment="1" applyProtection="1">
      <alignment horizontal="center"/>
      <protection/>
    </xf>
    <xf numFmtId="171" fontId="5" fillId="0" borderId="0" xfId="72" applyNumberFormat="1" applyFont="1" applyAlignment="1">
      <alignment horizontal="center"/>
      <protection/>
    </xf>
    <xf numFmtId="173" fontId="8" fillId="0" borderId="0" xfId="72" applyNumberFormat="1" applyFont="1" applyAlignment="1">
      <alignment horizontal="center"/>
      <protection/>
    </xf>
    <xf numFmtId="171" fontId="8" fillId="0" borderId="0" xfId="72" applyNumberFormat="1" applyFont="1" applyAlignment="1">
      <alignment horizontal="center"/>
      <protection/>
    </xf>
    <xf numFmtId="171" fontId="5" fillId="0" borderId="14" xfId="72" applyNumberFormat="1" applyFont="1" applyBorder="1" applyAlignment="1">
      <alignment horizontal="center"/>
      <protection/>
    </xf>
    <xf numFmtId="171" fontId="5" fillId="0" borderId="11" xfId="72" applyNumberFormat="1" applyFont="1" applyBorder="1" applyAlignment="1">
      <alignment horizontal="center"/>
      <protection/>
    </xf>
    <xf numFmtId="0" fontId="5" fillId="0" borderId="0" xfId="72" applyFont="1" applyAlignment="1" applyProtection="1">
      <alignment horizontal="center"/>
      <protection locked="0"/>
    </xf>
    <xf numFmtId="171" fontId="8" fillId="0" borderId="0" xfId="72" applyNumberFormat="1" applyFont="1" applyAlignment="1" applyProtection="1">
      <alignment horizontal="center"/>
      <protection/>
    </xf>
    <xf numFmtId="171" fontId="5" fillId="0" borderId="0" xfId="72" applyNumberFormat="1" applyFont="1" applyAlignment="1" applyProtection="1">
      <alignment horizontal="center"/>
      <protection/>
    </xf>
    <xf numFmtId="171" fontId="8" fillId="0" borderId="15" xfId="72" applyNumberFormat="1" applyFont="1" applyBorder="1" applyAlignment="1">
      <alignment horizontal="center" wrapText="1"/>
      <protection/>
    </xf>
    <xf numFmtId="0" fontId="8" fillId="0" borderId="14" xfId="72" applyFont="1" applyBorder="1" applyAlignment="1">
      <alignment horizontal="center" vertical="center"/>
      <protection/>
    </xf>
    <xf numFmtId="0" fontId="8" fillId="0" borderId="12" xfId="72" applyFont="1" applyBorder="1" applyAlignment="1" applyProtection="1">
      <alignment horizontal="center"/>
      <protection/>
    </xf>
    <xf numFmtId="169" fontId="5" fillId="0" borderId="12" xfId="72" applyNumberFormat="1" applyFont="1" applyBorder="1" applyAlignment="1">
      <alignment horizontal="center"/>
      <protection/>
    </xf>
    <xf numFmtId="169" fontId="5" fillId="0" borderId="12" xfId="72" applyNumberFormat="1" applyFont="1" applyFill="1" applyBorder="1" applyAlignment="1">
      <alignment horizontal="center"/>
      <protection/>
    </xf>
    <xf numFmtId="169" fontId="5" fillId="33" borderId="12" xfId="72" applyNumberFormat="1" applyFont="1" applyFill="1" applyBorder="1" applyAlignment="1" applyProtection="1">
      <alignment horizontal="center"/>
      <protection locked="0"/>
    </xf>
    <xf numFmtId="169" fontId="5" fillId="42" borderId="23" xfId="72" applyNumberFormat="1" applyFont="1" applyFill="1" applyBorder="1" applyAlignment="1">
      <alignment horizontal="center"/>
      <protection/>
    </xf>
    <xf numFmtId="169" fontId="5" fillId="33" borderId="23" xfId="72" applyNumberFormat="1" applyFont="1" applyFill="1" applyBorder="1" applyAlignment="1" applyProtection="1">
      <alignment horizontal="center"/>
      <protection locked="0"/>
    </xf>
    <xf numFmtId="169" fontId="5" fillId="0" borderId="12" xfId="72" applyNumberFormat="1" applyFont="1" applyFill="1" applyBorder="1" applyAlignment="1" applyProtection="1">
      <alignment horizontal="center"/>
      <protection locked="0"/>
    </xf>
    <xf numFmtId="169" fontId="5" fillId="42" borderId="12" xfId="72" applyNumberFormat="1" applyFont="1" applyFill="1" applyBorder="1" applyAlignment="1" applyProtection="1">
      <alignment horizontal="center"/>
      <protection locked="0"/>
    </xf>
    <xf numFmtId="0" fontId="8" fillId="0" borderId="15" xfId="72" applyFont="1" applyBorder="1">
      <alignment/>
      <protection/>
    </xf>
    <xf numFmtId="0" fontId="8" fillId="0" borderId="15" xfId="72" applyFont="1" applyFill="1" applyBorder="1" applyAlignment="1">
      <alignment horizontal="left"/>
      <protection/>
    </xf>
    <xf numFmtId="0" fontId="8" fillId="0" borderId="15" xfId="72" applyFont="1" applyBorder="1" applyAlignment="1">
      <alignment horizontal="left"/>
      <protection/>
    </xf>
    <xf numFmtId="166" fontId="5" fillId="46" borderId="22" xfId="72" applyNumberFormat="1" applyFont="1" applyFill="1" applyBorder="1" applyAlignment="1">
      <alignment horizontal="center"/>
      <protection/>
    </xf>
    <xf numFmtId="169" fontId="5" fillId="0" borderId="22" xfId="72" applyNumberFormat="1" applyFont="1" applyFill="1" applyBorder="1" applyAlignment="1">
      <alignment horizontal="center"/>
      <protection/>
    </xf>
    <xf numFmtId="169" fontId="5" fillId="0" borderId="23" xfId="72" applyNumberFormat="1" applyFont="1" applyFill="1" applyBorder="1" applyAlignment="1">
      <alignment horizontal="center"/>
      <protection/>
    </xf>
    <xf numFmtId="166" fontId="5" fillId="43" borderId="22" xfId="72" applyNumberFormat="1" applyFont="1" applyFill="1" applyBorder="1" applyAlignment="1">
      <alignment horizontal="center"/>
      <protection/>
    </xf>
    <xf numFmtId="169" fontId="5" fillId="33" borderId="22" xfId="72" applyNumberFormat="1" applyFont="1" applyFill="1" applyBorder="1" applyAlignment="1">
      <alignment horizontal="center"/>
      <protection/>
    </xf>
    <xf numFmtId="169" fontId="5" fillId="33" borderId="23" xfId="72" applyNumberFormat="1" applyFont="1" applyFill="1" applyBorder="1" applyAlignment="1">
      <alignment horizontal="center"/>
      <protection/>
    </xf>
    <xf numFmtId="169" fontId="5" fillId="0" borderId="10" xfId="72" applyNumberFormat="1" applyFont="1" applyFill="1" applyBorder="1" applyAlignment="1" applyProtection="1">
      <alignment horizontal="center"/>
      <protection locked="0"/>
    </xf>
    <xf numFmtId="169" fontId="5" fillId="33" borderId="21" xfId="72" applyNumberFormat="1" applyFont="1" applyFill="1" applyBorder="1" applyAlignment="1" applyProtection="1">
      <alignment horizontal="center"/>
      <protection locked="0"/>
    </xf>
    <xf numFmtId="169" fontId="5" fillId="42" borderId="10" xfId="72" applyNumberFormat="1" applyFont="1" applyFill="1" applyBorder="1" applyAlignment="1" applyProtection="1">
      <alignment horizontal="center"/>
      <protection locked="0"/>
    </xf>
    <xf numFmtId="169" fontId="5" fillId="42" borderId="21" xfId="72" applyNumberFormat="1" applyFont="1" applyFill="1" applyBorder="1" applyAlignment="1">
      <alignment horizontal="center"/>
      <protection/>
    </xf>
    <xf numFmtId="169" fontId="5" fillId="0" borderId="21" xfId="72" applyNumberFormat="1" applyFont="1" applyFill="1" applyBorder="1" applyAlignment="1">
      <alignment horizontal="center"/>
      <protection/>
    </xf>
    <xf numFmtId="169" fontId="5" fillId="33" borderId="21" xfId="72" applyNumberFormat="1" applyFont="1" applyFill="1" applyBorder="1" applyAlignment="1">
      <alignment horizontal="center"/>
      <protection/>
    </xf>
    <xf numFmtId="169" fontId="5" fillId="42" borderId="22" xfId="72" applyNumberFormat="1" applyFont="1" applyFill="1" applyBorder="1" applyAlignment="1" applyProtection="1">
      <alignment horizontal="center"/>
      <protection locked="0"/>
    </xf>
    <xf numFmtId="169" fontId="5" fillId="42" borderId="23" xfId="72" applyNumberFormat="1" applyFont="1" applyFill="1" applyBorder="1" applyAlignment="1" applyProtection="1">
      <alignment horizontal="center"/>
      <protection locked="0"/>
    </xf>
    <xf numFmtId="0" fontId="11" fillId="0" borderId="14" xfId="72" applyFont="1" applyBorder="1">
      <alignment/>
      <protection/>
    </xf>
    <xf numFmtId="0" fontId="5" fillId="0" borderId="14" xfId="72" applyFont="1" applyBorder="1">
      <alignment/>
      <protection/>
    </xf>
    <xf numFmtId="0" fontId="5" fillId="0" borderId="18" xfId="72" applyFont="1" applyBorder="1">
      <alignment/>
      <protection/>
    </xf>
    <xf numFmtId="0" fontId="8" fillId="0" borderId="17" xfId="72" applyFont="1" applyBorder="1" applyAlignment="1">
      <alignment horizontal="center"/>
      <protection/>
    </xf>
    <xf numFmtId="0" fontId="8" fillId="0" borderId="14" xfId="72" applyFont="1" applyBorder="1" applyAlignment="1">
      <alignment horizontal="center"/>
      <protection/>
    </xf>
    <xf numFmtId="0" fontId="8" fillId="0" borderId="18" xfId="72" applyFont="1" applyBorder="1" applyAlignment="1">
      <alignment horizontal="center"/>
      <protection/>
    </xf>
    <xf numFmtId="0" fontId="8" fillId="0" borderId="10" xfId="72" applyFont="1" applyBorder="1" applyAlignment="1" applyProtection="1">
      <alignment horizontal="center"/>
      <protection/>
    </xf>
    <xf numFmtId="6" fontId="8" fillId="0" borderId="19" xfId="72" applyNumberFormat="1" applyFont="1" applyBorder="1" applyAlignment="1">
      <alignment horizontal="center"/>
      <protection/>
    </xf>
    <xf numFmtId="6" fontId="8" fillId="0" borderId="16" xfId="72" applyNumberFormat="1" applyFont="1" applyBorder="1" applyAlignment="1">
      <alignment horizontal="center"/>
      <protection/>
    </xf>
    <xf numFmtId="6" fontId="8" fillId="0" borderId="20" xfId="72" applyNumberFormat="1" applyFont="1" applyBorder="1" applyAlignment="1">
      <alignment horizontal="center"/>
      <protection/>
    </xf>
    <xf numFmtId="0" fontId="8" fillId="0" borderId="18" xfId="72" applyFont="1" applyBorder="1" applyAlignment="1">
      <alignment horizontal="center" vertical="center"/>
      <protection/>
    </xf>
    <xf numFmtId="0" fontId="8" fillId="0" borderId="12" xfId="72" applyNumberFormat="1" applyFont="1" applyBorder="1" applyAlignment="1" applyProtection="1">
      <alignment horizontal="center"/>
      <protection/>
    </xf>
    <xf numFmtId="170" fontId="8" fillId="0" borderId="16" xfId="72" applyNumberFormat="1" applyFont="1" applyBorder="1" applyAlignment="1">
      <alignment horizontal="center"/>
      <protection/>
    </xf>
    <xf numFmtId="170" fontId="8" fillId="0" borderId="20" xfId="72" applyNumberFormat="1" applyFont="1" applyBorder="1" applyAlignment="1">
      <alignment horizontal="center"/>
      <protection/>
    </xf>
    <xf numFmtId="0" fontId="5" fillId="0" borderId="21" xfId="59" applyFont="1" applyBorder="1" applyAlignment="1" applyProtection="1">
      <alignment horizontal="left"/>
      <protection/>
    </xf>
    <xf numFmtId="0" fontId="5" fillId="0" borderId="21" xfId="59" applyFont="1" applyBorder="1" applyAlignment="1" applyProtection="1">
      <alignment/>
      <protection/>
    </xf>
    <xf numFmtId="0" fontId="8" fillId="0" borderId="17" xfId="72" applyFont="1" applyBorder="1" applyAlignment="1">
      <alignment horizontal="center" vertical="center"/>
      <protection/>
    </xf>
    <xf numFmtId="170" fontId="8" fillId="0" borderId="14" xfId="72" applyNumberFormat="1" applyFont="1" applyBorder="1" applyAlignment="1">
      <alignment horizontal="center"/>
      <protection/>
    </xf>
    <xf numFmtId="170" fontId="8" fillId="0" borderId="18" xfId="72" applyNumberFormat="1" applyFont="1" applyBorder="1" applyAlignment="1">
      <alignment horizontal="center"/>
      <protection/>
    </xf>
    <xf numFmtId="169" fontId="5" fillId="0" borderId="10" xfId="72" applyNumberFormat="1" applyFont="1" applyBorder="1" applyAlignment="1">
      <alignment horizontal="center"/>
      <protection/>
    </xf>
    <xf numFmtId="169" fontId="5" fillId="0" borderId="10" xfId="72" applyNumberFormat="1" applyFont="1" applyFill="1" applyBorder="1" applyAlignment="1">
      <alignment horizontal="center"/>
      <protection/>
    </xf>
    <xf numFmtId="169" fontId="5" fillId="43" borderId="10" xfId="72" applyNumberFormat="1" applyFont="1" applyFill="1" applyBorder="1" applyAlignment="1">
      <alignment horizontal="center"/>
      <protection/>
    </xf>
    <xf numFmtId="169" fontId="5" fillId="43" borderId="12" xfId="72" applyNumberFormat="1" applyFont="1" applyFill="1" applyBorder="1" applyAlignment="1">
      <alignment horizontal="center"/>
      <protection/>
    </xf>
    <xf numFmtId="169" fontId="5" fillId="43" borderId="12" xfId="72" applyNumberFormat="1" applyFont="1" applyFill="1" applyBorder="1" applyAlignment="1">
      <alignment horizontal="center" vertical="center"/>
      <protection/>
    </xf>
    <xf numFmtId="169" fontId="5" fillId="35" borderId="10" xfId="72" applyNumberFormat="1" applyFont="1" applyFill="1" applyBorder="1" applyAlignment="1">
      <alignment horizontal="center"/>
      <protection/>
    </xf>
    <xf numFmtId="0" fontId="14" fillId="0" borderId="10" xfId="72" applyFont="1" applyBorder="1">
      <alignment/>
      <protection/>
    </xf>
    <xf numFmtId="0" fontId="8" fillId="0" borderId="13" xfId="72" applyFont="1" applyBorder="1">
      <alignment/>
      <protection/>
    </xf>
    <xf numFmtId="0" fontId="8" fillId="0" borderId="24" xfId="72" applyFont="1" applyBorder="1">
      <alignment/>
      <protection/>
    </xf>
    <xf numFmtId="0" fontId="5" fillId="0" borderId="10" xfId="59" applyFont="1" applyFill="1" applyBorder="1" applyAlignment="1" applyProtection="1">
      <alignment horizontal="left" indent="1"/>
      <protection/>
    </xf>
    <xf numFmtId="0" fontId="5" fillId="0" borderId="10" xfId="72" applyFont="1" applyBorder="1" applyAlignment="1">
      <alignment horizontal="left" indent="1"/>
      <protection/>
    </xf>
    <xf numFmtId="0" fontId="5" fillId="0" borderId="10" xfId="72" applyFont="1" applyBorder="1" applyAlignment="1">
      <alignment horizontal="left" indent="2"/>
      <protection/>
    </xf>
    <xf numFmtId="0" fontId="5" fillId="0" borderId="21" xfId="72" applyFont="1" applyBorder="1" applyAlignment="1">
      <alignment horizontal="left" indent="1"/>
      <protection/>
    </xf>
    <xf numFmtId="3" fontId="5" fillId="43" borderId="10" xfId="72" applyNumberFormat="1" applyFont="1" applyFill="1" applyBorder="1" applyAlignment="1">
      <alignment horizontal="center"/>
      <protection/>
    </xf>
    <xf numFmtId="169" fontId="5" fillId="43" borderId="21" xfId="72" applyNumberFormat="1" applyFont="1" applyFill="1" applyBorder="1" applyAlignment="1">
      <alignment horizontal="center"/>
      <protection/>
    </xf>
    <xf numFmtId="166" fontId="5" fillId="0" borderId="12" xfId="72" applyNumberFormat="1" applyFont="1" applyFill="1" applyBorder="1" applyAlignment="1">
      <alignment horizontal="center"/>
      <protection/>
    </xf>
    <xf numFmtId="169" fontId="5" fillId="43" borderId="23" xfId="72" applyNumberFormat="1" applyFont="1" applyFill="1" applyBorder="1" applyAlignment="1">
      <alignment horizontal="center"/>
      <protection/>
    </xf>
    <xf numFmtId="169" fontId="5" fillId="19" borderId="12" xfId="72" applyNumberFormat="1" applyFont="1" applyFill="1" applyBorder="1" applyAlignment="1">
      <alignment horizontal="center"/>
      <protection/>
    </xf>
    <xf numFmtId="169" fontId="5" fillId="35" borderId="21" xfId="72" applyNumberFormat="1" applyFont="1" applyFill="1" applyBorder="1" applyAlignment="1">
      <alignment horizontal="center"/>
      <protection/>
    </xf>
    <xf numFmtId="169" fontId="5" fillId="46" borderId="23" xfId="72" applyNumberFormat="1" applyFont="1" applyFill="1" applyBorder="1" applyAlignment="1">
      <alignment horizontal="center"/>
      <protection/>
    </xf>
    <xf numFmtId="0" fontId="8" fillId="0" borderId="11" xfId="72" applyFont="1" applyFill="1" applyBorder="1">
      <alignment/>
      <protection/>
    </xf>
    <xf numFmtId="6" fontId="5" fillId="0" borderId="24" xfId="72" applyNumberFormat="1" applyFont="1" applyFill="1" applyBorder="1" applyAlignment="1">
      <alignment horizontal="center"/>
      <protection/>
    </xf>
    <xf numFmtId="6" fontId="5" fillId="0" borderId="16" xfId="72" applyNumberFormat="1" applyFont="1" applyFill="1" applyBorder="1" applyAlignment="1">
      <alignment horizontal="center"/>
      <protection/>
    </xf>
    <xf numFmtId="6" fontId="5" fillId="0" borderId="20" xfId="72" applyNumberFormat="1" applyFont="1" applyBorder="1" applyAlignment="1">
      <alignment horizontal="center"/>
      <protection/>
    </xf>
    <xf numFmtId="0" fontId="8" fillId="0" borderId="11" xfId="72" applyFont="1" applyBorder="1" applyAlignment="1">
      <alignment/>
      <protection/>
    </xf>
    <xf numFmtId="0" fontId="5" fillId="33" borderId="11" xfId="59" applyFont="1" applyFill="1" applyBorder="1" applyAlignment="1" applyProtection="1" quotePrefix="1">
      <alignment vertical="top"/>
      <protection locked="0"/>
    </xf>
    <xf numFmtId="0" fontId="5" fillId="33" borderId="11" xfId="59" applyFont="1" applyFill="1" applyBorder="1" applyAlignment="1" applyProtection="1">
      <alignment/>
      <protection locked="0"/>
    </xf>
    <xf numFmtId="0" fontId="5" fillId="0" borderId="11" xfId="59" applyFont="1" applyBorder="1" applyAlignment="1" applyProtection="1">
      <alignment horizontal="left"/>
      <protection/>
    </xf>
    <xf numFmtId="0" fontId="5" fillId="33" borderId="11" xfId="68" applyFont="1" applyFill="1" applyBorder="1" applyAlignment="1" applyProtection="1" quotePrefix="1">
      <alignment vertical="top"/>
      <protection locked="0"/>
    </xf>
    <xf numFmtId="0" fontId="5" fillId="33" borderId="11" xfId="72" applyFont="1" applyFill="1" applyBorder="1" applyProtection="1">
      <alignment/>
      <protection locked="0"/>
    </xf>
    <xf numFmtId="0" fontId="5" fillId="0" borderId="15" xfId="72" applyFont="1" applyBorder="1" applyAlignment="1">
      <alignment/>
      <protection/>
    </xf>
    <xf numFmtId="0" fontId="7" fillId="33" borderId="11" xfId="68" applyFont="1" applyFill="1" applyBorder="1" applyAlignment="1" applyProtection="1" quotePrefix="1">
      <alignment vertical="top"/>
      <protection locked="0"/>
    </xf>
    <xf numFmtId="0" fontId="5" fillId="0" borderId="15" xfId="72" applyFont="1" applyBorder="1">
      <alignment/>
      <protection/>
    </xf>
    <xf numFmtId="0" fontId="8" fillId="0" borderId="11" xfId="72" applyFont="1" applyBorder="1" applyAlignment="1">
      <alignment wrapText="1"/>
      <protection/>
    </xf>
    <xf numFmtId="0" fontId="5" fillId="33" borderId="11" xfId="68" applyFont="1" applyFill="1" applyBorder="1" applyAlignment="1" applyProtection="1">
      <alignment vertical="top"/>
      <protection locked="0"/>
    </xf>
    <xf numFmtId="0" fontId="5" fillId="33" borderId="11" xfId="68" applyFont="1" applyFill="1" applyBorder="1" applyAlignment="1" quotePrefix="1">
      <alignment vertical="top"/>
      <protection/>
    </xf>
    <xf numFmtId="176" fontId="5" fillId="33" borderId="11" xfId="68" applyNumberFormat="1" applyFont="1" applyFill="1" applyBorder="1" applyAlignment="1" quotePrefix="1">
      <alignment vertical="top"/>
      <protection/>
    </xf>
    <xf numFmtId="0" fontId="5" fillId="0" borderId="21" xfId="72" applyFont="1" applyFill="1" applyBorder="1" applyAlignment="1">
      <alignment horizontal="centerContinuous" wrapText="1"/>
      <protection/>
    </xf>
    <xf numFmtId="0" fontId="5" fillId="0" borderId="22" xfId="72" applyFont="1" applyFill="1" applyBorder="1" applyAlignment="1">
      <alignment horizontal="centerContinuous" wrapText="1"/>
      <protection/>
    </xf>
    <xf numFmtId="0" fontId="5" fillId="0" borderId="26" xfId="72" applyFont="1" applyFill="1" applyBorder="1" applyAlignment="1">
      <alignment horizontal="centerContinuous" wrapText="1"/>
      <protection/>
    </xf>
    <xf numFmtId="169" fontId="5" fillId="0" borderId="11" xfId="72" applyNumberFormat="1" applyFont="1" applyFill="1" applyBorder="1" applyAlignment="1">
      <alignment horizontal="center"/>
      <protection/>
    </xf>
    <xf numFmtId="169" fontId="5" fillId="45" borderId="15" xfId="72" applyNumberFormat="1" applyFont="1" applyFill="1" applyBorder="1" applyAlignment="1">
      <alignment horizontal="center"/>
      <protection/>
    </xf>
    <xf numFmtId="0" fontId="13" fillId="0" borderId="11" xfId="72" applyFont="1" applyBorder="1">
      <alignment/>
      <protection/>
    </xf>
    <xf numFmtId="166" fontId="8" fillId="42" borderId="15" xfId="72" applyNumberFormat="1" applyFont="1" applyFill="1" applyBorder="1" applyAlignment="1">
      <alignment horizontal="center"/>
      <protection/>
    </xf>
    <xf numFmtId="166" fontId="8" fillId="42" borderId="21" xfId="72" applyNumberFormat="1" applyFont="1" applyFill="1" applyBorder="1" applyAlignment="1">
      <alignment horizontal="center"/>
      <protection/>
    </xf>
    <xf numFmtId="0" fontId="5" fillId="0" borderId="10" xfId="72" applyFont="1" applyBorder="1" applyAlignment="1">
      <alignment horizontal="center" wrapText="1"/>
      <protection/>
    </xf>
    <xf numFmtId="0" fontId="13" fillId="0" borderId="10" xfId="72" applyFont="1" applyBorder="1">
      <alignment/>
      <protection/>
    </xf>
    <xf numFmtId="0" fontId="5" fillId="0" borderId="12" xfId="72" applyFont="1" applyBorder="1">
      <alignment/>
      <protection/>
    </xf>
    <xf numFmtId="0" fontId="13" fillId="0" borderId="12" xfId="72" applyFont="1" applyBorder="1">
      <alignment/>
      <protection/>
    </xf>
    <xf numFmtId="0" fontId="5" fillId="0" borderId="13" xfId="72" applyFont="1" applyBorder="1" applyAlignment="1">
      <alignment horizontal="center" wrapText="1"/>
      <protection/>
    </xf>
    <xf numFmtId="166" fontId="5" fillId="0" borderId="14" xfId="72" applyNumberFormat="1" applyFont="1" applyFill="1" applyBorder="1" applyAlignment="1">
      <alignment horizontal="centerContinuous" wrapText="1"/>
      <protection/>
    </xf>
    <xf numFmtId="166" fontId="8" fillId="0" borderId="14" xfId="72" applyNumberFormat="1" applyFont="1" applyFill="1" applyBorder="1" applyAlignment="1">
      <alignment horizontal="centerContinuous" wrapText="1"/>
      <protection/>
    </xf>
    <xf numFmtId="0" fontId="5" fillId="0" borderId="10" xfId="72" applyFont="1" applyFill="1" applyBorder="1" applyAlignment="1">
      <alignment horizontal="centerContinuous" wrapText="1"/>
      <protection/>
    </xf>
    <xf numFmtId="166" fontId="8" fillId="0" borderId="10" xfId="72" applyNumberFormat="1" applyFont="1" applyFill="1" applyBorder="1" applyAlignment="1">
      <alignment horizontal="center" wrapText="1"/>
      <protection/>
    </xf>
    <xf numFmtId="0" fontId="5" fillId="0" borderId="12" xfId="72" applyFont="1" applyFill="1" applyBorder="1">
      <alignment/>
      <protection/>
    </xf>
    <xf numFmtId="0" fontId="5" fillId="0" borderId="11" xfId="72" applyFont="1" applyFill="1" applyBorder="1">
      <alignment/>
      <protection/>
    </xf>
    <xf numFmtId="6" fontId="5" fillId="0" borderId="19" xfId="72" applyNumberFormat="1" applyFont="1" applyFill="1" applyBorder="1" applyAlignment="1">
      <alignment horizontal="center"/>
      <protection/>
    </xf>
    <xf numFmtId="0" fontId="5" fillId="0" borderId="10" xfId="72" applyFont="1" applyFill="1" applyBorder="1">
      <alignment/>
      <protection/>
    </xf>
    <xf numFmtId="166" fontId="8" fillId="42" borderId="15" xfId="68" applyNumberFormat="1" applyFont="1" applyFill="1" applyBorder="1" applyAlignment="1" quotePrefix="1">
      <alignment horizontal="center" vertical="top"/>
      <protection/>
    </xf>
    <xf numFmtId="166" fontId="8" fillId="42" borderId="21" xfId="68" applyNumberFormat="1" applyFont="1" applyFill="1" applyBorder="1" applyAlignment="1" quotePrefix="1">
      <alignment horizontal="center" vertical="top"/>
      <protection/>
    </xf>
    <xf numFmtId="0" fontId="13" fillId="0" borderId="10" xfId="68" applyFont="1" applyFill="1" applyBorder="1" applyAlignment="1">
      <alignment vertical="top"/>
      <protection/>
    </xf>
    <xf numFmtId="0" fontId="5" fillId="33" borderId="10" xfId="59" applyFont="1" applyFill="1" applyBorder="1" applyAlignment="1" applyProtection="1">
      <alignment vertical="top"/>
      <protection/>
    </xf>
    <xf numFmtId="0" fontId="5" fillId="33" borderId="10" xfId="68" applyFont="1" applyFill="1" applyBorder="1" applyAlignment="1">
      <alignment vertical="top"/>
      <protection/>
    </xf>
    <xf numFmtId="0" fontId="5" fillId="0" borderId="10" xfId="68" applyFont="1" applyFill="1" applyBorder="1" applyAlignment="1">
      <alignment vertical="top"/>
      <protection/>
    </xf>
    <xf numFmtId="0" fontId="8" fillId="0" borderId="10" xfId="68" applyFont="1" applyFill="1" applyBorder="1" applyAlignment="1">
      <alignment vertical="top"/>
      <protection/>
    </xf>
    <xf numFmtId="0" fontId="8" fillId="33" borderId="10" xfId="68" applyFont="1" applyFill="1" applyBorder="1" applyAlignment="1">
      <alignment vertical="top"/>
      <protection/>
    </xf>
    <xf numFmtId="0" fontId="5" fillId="33" borderId="10" xfId="68" applyFont="1" applyFill="1" applyBorder="1" applyAlignment="1">
      <alignment vertical="top" wrapText="1"/>
      <protection/>
    </xf>
    <xf numFmtId="166" fontId="5" fillId="42" borderId="21" xfId="68" applyNumberFormat="1" applyFont="1" applyFill="1" applyBorder="1" applyAlignment="1" quotePrefix="1">
      <alignment horizontal="center" vertical="top"/>
      <protection/>
    </xf>
    <xf numFmtId="166" fontId="5" fillId="0" borderId="10" xfId="68" applyNumberFormat="1" applyFont="1" applyFill="1" applyBorder="1" applyAlignment="1" quotePrefix="1">
      <alignment vertical="top"/>
      <protection/>
    </xf>
    <xf numFmtId="166" fontId="8" fillId="0" borderId="12" xfId="72" applyNumberFormat="1" applyFont="1" applyFill="1" applyBorder="1" applyAlignment="1">
      <alignment horizontal="center"/>
      <protection/>
    </xf>
    <xf numFmtId="166" fontId="5" fillId="0" borderId="12" xfId="68" applyNumberFormat="1" applyFont="1" applyFill="1" applyBorder="1" applyAlignment="1" quotePrefix="1">
      <alignment vertical="top"/>
      <protection/>
    </xf>
    <xf numFmtId="166" fontId="5" fillId="42" borderId="23" xfId="68" applyNumberFormat="1" applyFont="1" applyFill="1" applyBorder="1" applyAlignment="1" quotePrefix="1">
      <alignment horizontal="center" vertical="top"/>
      <protection/>
    </xf>
    <xf numFmtId="166" fontId="8" fillId="42" borderId="23" xfId="68" applyNumberFormat="1" applyFont="1" applyFill="1" applyBorder="1" applyAlignment="1" quotePrefix="1">
      <alignment horizontal="center" vertical="top"/>
      <protection/>
    </xf>
    <xf numFmtId="166" fontId="8" fillId="0" borderId="10" xfId="72" applyNumberFormat="1" applyFont="1" applyFill="1" applyBorder="1" applyAlignment="1">
      <alignment horizontal="center"/>
      <protection/>
    </xf>
    <xf numFmtId="6" fontId="8" fillId="0" borderId="11" xfId="72" applyNumberFormat="1" applyFont="1" applyFill="1" applyBorder="1" applyAlignment="1">
      <alignment horizontal="center"/>
      <protection/>
    </xf>
    <xf numFmtId="14" fontId="5" fillId="34" borderId="11" xfId="68" applyNumberFormat="1" applyFont="1" applyFill="1" applyBorder="1" applyAlignment="1">
      <alignment horizontal="center" vertical="top"/>
      <protection/>
    </xf>
    <xf numFmtId="0" fontId="5" fillId="45" borderId="15" xfId="68" applyFont="1" applyFill="1" applyBorder="1" applyAlignment="1">
      <alignment horizontal="center" vertical="top"/>
      <protection/>
    </xf>
    <xf numFmtId="0" fontId="5" fillId="33" borderId="11" xfId="68" applyFont="1" applyFill="1" applyBorder="1" applyAlignment="1">
      <alignment horizontal="center" vertical="top"/>
      <protection/>
    </xf>
    <xf numFmtId="0" fontId="5" fillId="0" borderId="11" xfId="72" applyFont="1" applyFill="1" applyBorder="1" applyAlignment="1">
      <alignment horizontal="center"/>
      <protection/>
    </xf>
    <xf numFmtId="0" fontId="5" fillId="33" borderId="10" xfId="59" applyFont="1" applyFill="1" applyBorder="1" applyAlignment="1" applyProtection="1">
      <alignment/>
      <protection/>
    </xf>
    <xf numFmtId="0" fontId="5" fillId="0" borderId="18" xfId="72" applyFont="1" applyBorder="1" applyAlignment="1" applyProtection="1">
      <alignment horizontal="center" wrapText="1"/>
      <protection/>
    </xf>
    <xf numFmtId="166" fontId="5" fillId="42" borderId="10" xfId="68" applyNumberFormat="1" applyFont="1" applyFill="1" applyBorder="1" applyAlignment="1" quotePrefix="1">
      <alignment horizontal="center" vertical="top"/>
      <protection/>
    </xf>
    <xf numFmtId="166" fontId="5" fillId="33" borderId="12" xfId="72" applyNumberFormat="1" applyFont="1" applyFill="1" applyBorder="1">
      <alignment/>
      <protection/>
    </xf>
    <xf numFmtId="166" fontId="5" fillId="0" borderId="10" xfId="72" applyNumberFormat="1" applyFont="1" applyFill="1" applyBorder="1" applyAlignment="1">
      <alignment horizontal="center"/>
      <protection/>
    </xf>
    <xf numFmtId="0" fontId="5" fillId="0" borderId="13" xfId="72" applyFont="1" applyBorder="1" applyAlignment="1">
      <alignment horizontal="center"/>
      <protection/>
    </xf>
    <xf numFmtId="166" fontId="8" fillId="0" borderId="13" xfId="72" applyNumberFormat="1" applyFont="1" applyFill="1" applyBorder="1" applyAlignment="1">
      <alignment horizontal="center" wrapText="1"/>
      <protection/>
    </xf>
    <xf numFmtId="166" fontId="8" fillId="0" borderId="17" xfId="72" applyNumberFormat="1" applyFont="1" applyFill="1" applyBorder="1" applyAlignment="1">
      <alignment horizontal="center" wrapText="1"/>
      <protection/>
    </xf>
    <xf numFmtId="169" fontId="5" fillId="44" borderId="11" xfId="72" applyNumberFormat="1" applyFont="1" applyFill="1" applyBorder="1">
      <alignment/>
      <protection/>
    </xf>
    <xf numFmtId="169" fontId="5" fillId="34" borderId="11" xfId="72" applyNumberFormat="1" applyFont="1" applyFill="1" applyBorder="1">
      <alignment/>
      <protection/>
    </xf>
    <xf numFmtId="166" fontId="5" fillId="0" borderId="17" xfId="72" applyNumberFormat="1" applyFont="1" applyFill="1" applyBorder="1" applyAlignment="1">
      <alignment horizontal="centerContinuous" wrapText="1"/>
      <protection/>
    </xf>
    <xf numFmtId="0" fontId="8" fillId="33" borderId="11" xfId="72" applyFont="1" applyFill="1" applyBorder="1">
      <alignment/>
      <protection/>
    </xf>
    <xf numFmtId="0" fontId="5" fillId="33" borderId="11" xfId="59" applyFont="1" applyFill="1" applyBorder="1" applyAlignment="1" applyProtection="1" quotePrefix="1">
      <alignment vertical="top"/>
      <protection/>
    </xf>
    <xf numFmtId="0" fontId="5" fillId="0" borderId="13" xfId="59" applyFont="1" applyBorder="1" applyAlignment="1" applyProtection="1">
      <alignment/>
      <protection/>
    </xf>
    <xf numFmtId="6" fontId="5" fillId="0" borderId="13" xfId="72" applyNumberFormat="1" applyFont="1" applyBorder="1" applyAlignment="1">
      <alignment horizontal="center"/>
      <protection/>
    </xf>
    <xf numFmtId="166" fontId="5" fillId="0" borderId="13" xfId="72" applyNumberFormat="1" applyFont="1" applyFill="1" applyBorder="1" applyAlignment="1">
      <alignment horizontal="center"/>
      <protection/>
    </xf>
    <xf numFmtId="166" fontId="5" fillId="0" borderId="17" xfId="72" applyNumberFormat="1" applyFont="1" applyFill="1" applyBorder="1" applyAlignment="1">
      <alignment horizontal="center"/>
      <protection/>
    </xf>
    <xf numFmtId="6" fontId="5" fillId="44" borderId="11" xfId="72" applyNumberFormat="1" applyFont="1" applyFill="1" applyBorder="1" applyAlignment="1">
      <alignment horizontal="center"/>
      <protection/>
    </xf>
    <xf numFmtId="6" fontId="5" fillId="44" borderId="13" xfId="72" applyNumberFormat="1" applyFont="1" applyFill="1" applyBorder="1" applyAlignment="1">
      <alignment horizontal="center"/>
      <protection/>
    </xf>
    <xf numFmtId="0" fontId="5" fillId="0" borderId="17" xfId="59" applyFont="1" applyBorder="1" applyAlignment="1" applyProtection="1">
      <alignment/>
      <protection/>
    </xf>
    <xf numFmtId="166" fontId="8" fillId="0" borderId="18" xfId="72" applyNumberFormat="1" applyFont="1" applyFill="1" applyBorder="1" applyAlignment="1">
      <alignment horizontal="center" wrapText="1"/>
      <protection/>
    </xf>
    <xf numFmtId="166" fontId="5" fillId="0" borderId="18" xfId="72" applyNumberFormat="1" applyFont="1" applyFill="1" applyBorder="1" applyAlignment="1">
      <alignment horizontal="center"/>
      <protection/>
    </xf>
    <xf numFmtId="0" fontId="5" fillId="0" borderId="10" xfId="64" applyFont="1" applyBorder="1" applyAlignment="1">
      <alignment vertical="top" wrapText="1"/>
      <protection/>
    </xf>
    <xf numFmtId="0" fontId="5" fillId="35" borderId="12" xfId="64" applyFont="1" applyFill="1" applyBorder="1">
      <alignment/>
      <protection/>
    </xf>
    <xf numFmtId="0" fontId="5" fillId="35" borderId="20" xfId="64" applyFont="1" applyFill="1" applyBorder="1" applyAlignment="1">
      <alignment horizontal="center"/>
      <protection/>
    </xf>
    <xf numFmtId="166" fontId="5" fillId="42" borderId="10" xfId="64" applyNumberFormat="1" applyFont="1" applyFill="1" applyBorder="1" applyAlignment="1">
      <alignment horizontal="center"/>
      <protection/>
    </xf>
    <xf numFmtId="166" fontId="5" fillId="42" borderId="12" xfId="64" applyNumberFormat="1" applyFont="1" applyFill="1" applyBorder="1" applyAlignment="1">
      <alignment horizontal="center"/>
      <protection/>
    </xf>
    <xf numFmtId="166" fontId="5" fillId="35" borderId="10" xfId="64" applyNumberFormat="1" applyFont="1" applyFill="1" applyBorder="1" applyAlignment="1">
      <alignment horizontal="center"/>
      <protection/>
    </xf>
    <xf numFmtId="166" fontId="5" fillId="35" borderId="12" xfId="64" applyNumberFormat="1" applyFont="1" applyFill="1" applyBorder="1" applyAlignment="1">
      <alignment horizontal="center"/>
      <protection/>
    </xf>
    <xf numFmtId="166" fontId="5" fillId="42" borderId="19" xfId="64" applyNumberFormat="1" applyFont="1" applyFill="1" applyBorder="1" applyAlignment="1">
      <alignment horizontal="center"/>
      <protection/>
    </xf>
    <xf numFmtId="166" fontId="5" fillId="42" borderId="16" xfId="64" applyNumberFormat="1" applyFont="1" applyFill="1" applyBorder="1" applyAlignment="1">
      <alignment horizontal="center"/>
      <protection/>
    </xf>
    <xf numFmtId="166" fontId="5" fillId="42" borderId="20" xfId="64" applyNumberFormat="1" applyFont="1" applyFill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5" fillId="0" borderId="19" xfId="64" applyFont="1" applyBorder="1">
      <alignment/>
      <protection/>
    </xf>
    <xf numFmtId="0" fontId="5" fillId="35" borderId="10" xfId="64" applyFont="1" applyFill="1" applyBorder="1">
      <alignment/>
      <protection/>
    </xf>
    <xf numFmtId="0" fontId="5" fillId="35" borderId="19" xfId="64" applyFont="1" applyFill="1" applyBorder="1" applyAlignment="1">
      <alignment horizontal="center"/>
      <protection/>
    </xf>
    <xf numFmtId="0" fontId="8" fillId="0" borderId="21" xfId="64" applyFont="1" applyBorder="1" applyAlignment="1">
      <alignment horizontal="center" vertical="top" wrapText="1"/>
      <protection/>
    </xf>
    <xf numFmtId="0" fontId="5" fillId="0" borderId="10" xfId="59" applyFont="1" applyBorder="1" applyAlignment="1" applyProtection="1" quotePrefix="1">
      <alignment/>
      <protection/>
    </xf>
    <xf numFmtId="0" fontId="8" fillId="35" borderId="22" xfId="64" applyFont="1" applyFill="1" applyBorder="1" applyAlignment="1">
      <alignment horizontal="center"/>
      <protection/>
    </xf>
    <xf numFmtId="166" fontId="8" fillId="42" borderId="22" xfId="64" applyNumberFormat="1" applyFont="1" applyFill="1" applyBorder="1" applyAlignment="1">
      <alignment horizontal="center"/>
      <protection/>
    </xf>
    <xf numFmtId="166" fontId="8" fillId="42" borderId="23" xfId="64" applyNumberFormat="1" applyFont="1" applyFill="1" applyBorder="1" applyAlignment="1">
      <alignment horizontal="center"/>
      <protection/>
    </xf>
    <xf numFmtId="1" fontId="5" fillId="43" borderId="10" xfId="64" applyNumberFormat="1" applyFont="1" applyFill="1" applyBorder="1" applyAlignment="1">
      <alignment horizontal="center"/>
      <protection/>
    </xf>
    <xf numFmtId="1" fontId="5" fillId="35" borderId="10" xfId="64" applyNumberFormat="1" applyFont="1" applyFill="1" applyBorder="1" applyAlignment="1">
      <alignment horizontal="center"/>
      <protection/>
    </xf>
    <xf numFmtId="0" fontId="8" fillId="35" borderId="21" xfId="64" applyFont="1" applyFill="1" applyBorder="1" applyAlignment="1">
      <alignment horizontal="center"/>
      <protection/>
    </xf>
    <xf numFmtId="0" fontId="5" fillId="0" borderId="21" xfId="64" applyFont="1" applyBorder="1">
      <alignment/>
      <protection/>
    </xf>
    <xf numFmtId="0" fontId="8" fillId="0" borderId="21" xfId="72" applyFont="1" applyBorder="1" applyAlignment="1" applyProtection="1">
      <alignment horizontal="center"/>
      <protection/>
    </xf>
    <xf numFmtId="0" fontId="8" fillId="0" borderId="14" xfId="72" applyFont="1" applyBorder="1" applyAlignment="1" applyProtection="1">
      <alignment horizontal="center"/>
      <protection/>
    </xf>
    <xf numFmtId="0" fontId="5" fillId="35" borderId="12" xfId="64" applyFont="1" applyFill="1" applyBorder="1" applyProtection="1">
      <alignment/>
      <protection/>
    </xf>
    <xf numFmtId="166" fontId="7" fillId="33" borderId="12" xfId="64" applyNumberFormat="1" applyFont="1" applyFill="1" applyBorder="1" applyProtection="1">
      <alignment/>
      <protection/>
    </xf>
    <xf numFmtId="0" fontId="5" fillId="0" borderId="12" xfId="64" applyFont="1" applyBorder="1" applyProtection="1">
      <alignment/>
      <protection/>
    </xf>
    <xf numFmtId="166" fontId="7" fillId="33" borderId="12" xfId="72" applyNumberFormat="1" applyFont="1" applyFill="1" applyBorder="1" applyAlignment="1" applyProtection="1">
      <alignment horizontal="right"/>
      <protection/>
    </xf>
    <xf numFmtId="0" fontId="5" fillId="35" borderId="12" xfId="15" applyFont="1" applyFill="1" applyBorder="1" applyProtection="1">
      <alignment/>
      <protection/>
    </xf>
    <xf numFmtId="0" fontId="5" fillId="0" borderId="12" xfId="15" applyFont="1" applyBorder="1" applyProtection="1">
      <alignment/>
      <protection/>
    </xf>
    <xf numFmtId="2" fontId="7" fillId="33" borderId="12" xfId="64" applyNumberFormat="1" applyFont="1" applyFill="1" applyBorder="1" applyProtection="1">
      <alignment/>
      <protection/>
    </xf>
    <xf numFmtId="0" fontId="5" fillId="0" borderId="12" xfId="64" applyFont="1" applyFill="1" applyBorder="1" applyProtection="1">
      <alignment/>
      <protection/>
    </xf>
    <xf numFmtId="0" fontId="5" fillId="0" borderId="10" xfId="72" applyFont="1" applyFill="1" applyBorder="1" applyAlignment="1" applyProtection="1">
      <alignment wrapText="1"/>
      <protection/>
    </xf>
    <xf numFmtId="0" fontId="5" fillId="0" borderId="10" xfId="59" applyFont="1" applyFill="1" applyBorder="1" applyAlignment="1" applyProtection="1">
      <alignment wrapText="1"/>
      <protection/>
    </xf>
    <xf numFmtId="0" fontId="5" fillId="0" borderId="10" xfId="59" applyFont="1" applyFill="1" applyBorder="1" applyAlignment="1" applyProtection="1">
      <alignment/>
      <protection/>
    </xf>
    <xf numFmtId="0" fontId="5" fillId="0" borderId="10" xfId="59" applyFont="1" applyFill="1" applyBorder="1" applyAlignment="1" applyProtection="1">
      <alignment vertical="top" wrapText="1"/>
      <protection/>
    </xf>
    <xf numFmtId="0" fontId="5" fillId="0" borderId="10" xfId="72" applyFont="1" applyFill="1" applyBorder="1" applyProtection="1">
      <alignment/>
      <protection/>
    </xf>
    <xf numFmtId="0" fontId="8" fillId="0" borderId="10" xfId="72" applyFont="1" applyFill="1" applyBorder="1" applyProtection="1">
      <alignment/>
      <protection/>
    </xf>
    <xf numFmtId="0" fontId="8" fillId="0" borderId="0" xfId="72" applyFont="1" applyBorder="1" applyAlignment="1">
      <alignment horizontal="center"/>
      <protection/>
    </xf>
    <xf numFmtId="0" fontId="8" fillId="0" borderId="12" xfId="72" applyFont="1" applyBorder="1" applyAlignment="1">
      <alignment horizontal="center"/>
      <protection/>
    </xf>
    <xf numFmtId="0" fontId="5" fillId="0" borderId="19" xfId="72" applyFont="1" applyBorder="1" applyProtection="1">
      <alignment/>
      <protection/>
    </xf>
    <xf numFmtId="0" fontId="8" fillId="0" borderId="16" xfId="70" applyFont="1" applyFill="1" applyBorder="1" applyAlignment="1" applyProtection="1">
      <alignment horizontal="center" vertical="center"/>
      <protection/>
    </xf>
    <xf numFmtId="0" fontId="8" fillId="0" borderId="16" xfId="69" applyFont="1" applyFill="1" applyBorder="1" applyAlignment="1" applyProtection="1">
      <alignment horizontal="center" vertical="center"/>
      <protection/>
    </xf>
    <xf numFmtId="0" fontId="8" fillId="0" borderId="20" xfId="69" applyFont="1" applyFill="1" applyBorder="1" applyAlignment="1" applyProtection="1">
      <alignment horizontal="center" vertical="center"/>
      <protection/>
    </xf>
    <xf numFmtId="0" fontId="8" fillId="0" borderId="17" xfId="72" applyFont="1" applyBorder="1" applyAlignment="1" applyProtection="1">
      <alignment horizontal="center"/>
      <protection/>
    </xf>
    <xf numFmtId="0" fontId="8" fillId="0" borderId="19" xfId="70" applyFont="1" applyFill="1" applyBorder="1" applyAlignment="1" applyProtection="1">
      <alignment horizontal="center" vertical="center"/>
      <protection/>
    </xf>
    <xf numFmtId="2" fontId="5" fillId="43" borderId="10" xfId="72" applyNumberFormat="1" applyFont="1" applyFill="1" applyBorder="1" applyAlignment="1" applyProtection="1">
      <alignment horizontal="right"/>
      <protection locked="0"/>
    </xf>
    <xf numFmtId="2" fontId="5" fillId="43" borderId="10" xfId="72" applyNumberFormat="1" applyFont="1" applyFill="1" applyBorder="1" applyAlignment="1">
      <alignment horizontal="right"/>
      <protection/>
    </xf>
    <xf numFmtId="0" fontId="5" fillId="43" borderId="10" xfId="72" applyFont="1" applyFill="1" applyBorder="1" applyAlignment="1" applyProtection="1">
      <alignment horizontal="right"/>
      <protection locked="0"/>
    </xf>
    <xf numFmtId="0" fontId="15" fillId="0" borderId="10" xfId="72" applyFont="1" applyFill="1" applyBorder="1" applyAlignment="1" applyProtection="1">
      <alignment horizontal="right"/>
      <protection/>
    </xf>
    <xf numFmtId="2" fontId="5" fillId="42" borderId="10" xfId="72" applyNumberFormat="1" applyFont="1" applyFill="1" applyBorder="1" applyAlignment="1" applyProtection="1">
      <alignment horizontal="right"/>
      <protection/>
    </xf>
    <xf numFmtId="0" fontId="5" fillId="0" borderId="10" xfId="72" applyFont="1" applyFill="1" applyBorder="1" applyAlignment="1" applyProtection="1">
      <alignment horizontal="right"/>
      <protection/>
    </xf>
    <xf numFmtId="170" fontId="5" fillId="43" borderId="10" xfId="72" applyNumberFormat="1" applyFont="1" applyFill="1" applyBorder="1" applyAlignment="1" applyProtection="1">
      <alignment horizontal="right"/>
      <protection locked="0"/>
    </xf>
    <xf numFmtId="0" fontId="5" fillId="0" borderId="10" xfId="72" applyFont="1" applyFill="1" applyBorder="1" applyAlignment="1" applyProtection="1">
      <alignment horizontal="right"/>
      <protection locked="0"/>
    </xf>
    <xf numFmtId="3" fontId="5" fillId="43" borderId="10" xfId="72" applyNumberFormat="1" applyFont="1" applyFill="1" applyBorder="1" applyAlignment="1" applyProtection="1">
      <alignment horizontal="right"/>
      <protection locked="0"/>
    </xf>
    <xf numFmtId="0" fontId="8" fillId="0" borderId="11" xfId="72" applyFont="1" applyBorder="1" applyAlignment="1">
      <alignment horizontal="center"/>
      <protection/>
    </xf>
    <xf numFmtId="171" fontId="8" fillId="0" borderId="11" xfId="72" applyNumberFormat="1" applyFont="1" applyBorder="1" applyAlignment="1">
      <alignment wrapText="1"/>
      <protection/>
    </xf>
    <xf numFmtId="171" fontId="8" fillId="0" borderId="11" xfId="72" applyNumberFormat="1" applyFont="1" applyBorder="1" applyAlignment="1">
      <alignment horizontal="left" wrapText="1"/>
      <protection/>
    </xf>
    <xf numFmtId="0" fontId="8" fillId="0" borderId="15" xfId="72" applyFont="1" applyBorder="1" applyAlignment="1">
      <alignment horizontal="center"/>
      <protection/>
    </xf>
    <xf numFmtId="171" fontId="5" fillId="0" borderId="11" xfId="72" applyNumberFormat="1" applyFont="1" applyFill="1" applyBorder="1" applyAlignment="1" applyProtection="1" quotePrefix="1">
      <alignment horizontal="center"/>
      <protection locked="0"/>
    </xf>
    <xf numFmtId="0" fontId="8" fillId="0" borderId="15" xfId="72" applyFont="1" applyBorder="1" applyAlignment="1">
      <alignment horizontal="center" wrapText="1"/>
      <protection/>
    </xf>
    <xf numFmtId="0" fontId="5" fillId="0" borderId="11" xfId="72" applyFont="1" applyBorder="1" applyAlignment="1">
      <alignment wrapText="1"/>
      <protection/>
    </xf>
    <xf numFmtId="171" fontId="5" fillId="0" borderId="11" xfId="72" applyNumberFormat="1" applyFont="1" applyFill="1" applyBorder="1" applyAlignment="1" applyProtection="1">
      <alignment wrapText="1"/>
      <protection locked="0"/>
    </xf>
    <xf numFmtId="0" fontId="5" fillId="0" borderId="13" xfId="72" applyFont="1" applyBorder="1" applyAlignment="1" applyProtection="1">
      <alignment wrapText="1"/>
      <protection/>
    </xf>
    <xf numFmtId="0" fontId="5" fillId="0" borderId="11" xfId="72" applyFont="1" applyBorder="1" applyAlignment="1" applyProtection="1">
      <alignment wrapText="1"/>
      <protection/>
    </xf>
    <xf numFmtId="171" fontId="8" fillId="0" borderId="13" xfId="72" applyNumberFormat="1" applyFont="1" applyBorder="1" applyProtection="1">
      <alignment/>
      <protection/>
    </xf>
    <xf numFmtId="171" fontId="8" fillId="0" borderId="13" xfId="72" applyNumberFormat="1" applyFont="1" applyBorder="1" applyAlignment="1" applyProtection="1">
      <alignment horizontal="center" wrapText="1"/>
      <protection/>
    </xf>
    <xf numFmtId="49" fontId="8" fillId="0" borderId="11" xfId="72" applyNumberFormat="1" applyFont="1" applyBorder="1" applyAlignment="1" applyProtection="1">
      <alignment horizontal="left"/>
      <protection/>
    </xf>
    <xf numFmtId="0" fontId="8" fillId="0" borderId="15" xfId="72" applyFont="1" applyBorder="1" applyAlignment="1" applyProtection="1">
      <alignment horizontal="center"/>
      <protection/>
    </xf>
    <xf numFmtId="171" fontId="5" fillId="0" borderId="11" xfId="72" applyNumberFormat="1" applyFont="1" applyBorder="1" applyProtection="1">
      <alignment/>
      <protection locked="0"/>
    </xf>
    <xf numFmtId="171" fontId="5" fillId="0" borderId="13" xfId="72" applyNumberFormat="1" applyFont="1" applyBorder="1" applyAlignment="1" applyProtection="1">
      <alignment horizontal="left"/>
      <protection/>
    </xf>
    <xf numFmtId="171" fontId="8" fillId="0" borderId="13" xfId="72" applyNumberFormat="1" applyFont="1" applyBorder="1" applyAlignment="1" applyProtection="1">
      <alignment horizontal="center"/>
      <protection/>
    </xf>
    <xf numFmtId="171" fontId="8" fillId="0" borderId="13" xfId="72" applyNumberFormat="1" applyFont="1" applyFill="1" applyBorder="1" applyAlignment="1" applyProtection="1">
      <alignment horizontal="center"/>
      <protection/>
    </xf>
    <xf numFmtId="49" fontId="8" fillId="0" borderId="11" xfId="72" applyNumberFormat="1" applyFont="1" applyFill="1" applyBorder="1" applyAlignment="1" applyProtection="1">
      <alignment horizontal="center"/>
      <protection/>
    </xf>
    <xf numFmtId="171" fontId="8" fillId="0" borderId="24" xfId="72" applyNumberFormat="1" applyFont="1" applyFill="1" applyBorder="1" applyAlignment="1" applyProtection="1">
      <alignment horizontal="center"/>
      <protection/>
    </xf>
    <xf numFmtId="171" fontId="8" fillId="0" borderId="11" xfId="72" applyNumberFormat="1" applyFont="1" applyFill="1" applyBorder="1" applyAlignment="1" applyProtection="1">
      <alignment horizontal="center"/>
      <protection/>
    </xf>
    <xf numFmtId="171" fontId="8" fillId="42" borderId="11" xfId="72" applyNumberFormat="1" applyFont="1" applyFill="1" applyBorder="1" applyProtection="1">
      <alignment/>
      <protection/>
    </xf>
    <xf numFmtId="171" fontId="8" fillId="0" borderId="13" xfId="72" applyNumberFormat="1" applyFont="1" applyBorder="1" applyAlignment="1">
      <alignment horizontal="center"/>
      <protection/>
    </xf>
    <xf numFmtId="0" fontId="5" fillId="0" borderId="13" xfId="72" applyFont="1" applyBorder="1" applyAlignment="1">
      <alignment wrapText="1"/>
      <protection/>
    </xf>
    <xf numFmtId="171" fontId="8" fillId="0" borderId="11" xfId="72" applyNumberFormat="1" applyFont="1" applyBorder="1" applyAlignment="1">
      <alignment horizontal="left"/>
      <protection/>
    </xf>
    <xf numFmtId="171" fontId="5" fillId="0" borderId="11" xfId="72" applyNumberFormat="1" applyFont="1" applyBorder="1" applyAlignment="1">
      <alignment horizontal="right"/>
      <protection/>
    </xf>
    <xf numFmtId="171" fontId="8" fillId="0" borderId="11" xfId="72" applyNumberFormat="1" applyFont="1" applyBorder="1" applyAlignment="1">
      <alignment horizontal="right" wrapText="1"/>
      <protection/>
    </xf>
    <xf numFmtId="171" fontId="5" fillId="0" borderId="11" xfId="72" applyNumberFormat="1" applyFont="1" applyBorder="1" applyAlignment="1">
      <alignment horizontal="right" wrapText="1"/>
      <protection/>
    </xf>
    <xf numFmtId="171" fontId="8" fillId="0" borderId="11" xfId="72" applyNumberFormat="1" applyFont="1" applyBorder="1" applyAlignment="1">
      <alignment horizontal="right"/>
      <protection/>
    </xf>
    <xf numFmtId="171" fontId="8" fillId="0" borderId="11" xfId="72" applyNumberFormat="1" applyFont="1" applyFill="1" applyBorder="1" applyAlignment="1">
      <alignment horizontal="left"/>
      <protection/>
    </xf>
    <xf numFmtId="49" fontId="8" fillId="0" borderId="15" xfId="72" applyNumberFormat="1" applyFont="1" applyBorder="1" applyAlignment="1">
      <alignment horizontal="center" wrapText="1"/>
      <protection/>
    </xf>
    <xf numFmtId="49" fontId="8" fillId="0" borderId="13" xfId="72" applyNumberFormat="1" applyFont="1" applyBorder="1" applyAlignment="1">
      <alignment horizontal="center" wrapText="1"/>
      <protection/>
    </xf>
    <xf numFmtId="171" fontId="5" fillId="0" borderId="24" xfId="72" applyNumberFormat="1" applyFont="1" applyBorder="1" applyAlignment="1">
      <alignment horizontal="center"/>
      <protection/>
    </xf>
    <xf numFmtId="171" fontId="8" fillId="0" borderId="11" xfId="72" applyNumberFormat="1" applyFont="1" applyBorder="1" applyAlignment="1">
      <alignment horizontal="center" vertical="center" wrapText="1"/>
      <protection/>
    </xf>
    <xf numFmtId="171" fontId="8" fillId="0" borderId="11" xfId="72" applyNumberFormat="1" applyFont="1" applyFill="1" applyBorder="1" applyAlignment="1">
      <alignment horizontal="center"/>
      <protection/>
    </xf>
    <xf numFmtId="171" fontId="8" fillId="42" borderId="24" xfId="72" applyNumberFormat="1" applyFont="1" applyFill="1" applyBorder="1" applyAlignment="1">
      <alignment horizontal="center"/>
      <protection/>
    </xf>
    <xf numFmtId="171" fontId="8" fillId="0" borderId="0" xfId="72" applyNumberFormat="1" applyFont="1" applyBorder="1" applyAlignment="1" applyProtection="1">
      <alignment horizontal="center"/>
      <protection/>
    </xf>
    <xf numFmtId="171" fontId="8" fillId="0" borderId="12" xfId="72" applyNumberFormat="1" applyFont="1" applyBorder="1" applyAlignment="1" applyProtection="1">
      <alignment horizontal="center" wrapText="1"/>
      <protection/>
    </xf>
    <xf numFmtId="0" fontId="5" fillId="0" borderId="13" xfId="72" applyFont="1" applyBorder="1" applyAlignment="1" applyProtection="1">
      <alignment horizontal="left" wrapText="1"/>
      <protection/>
    </xf>
    <xf numFmtId="0" fontId="5" fillId="0" borderId="11" xfId="72" applyFont="1" applyBorder="1" applyAlignment="1" applyProtection="1">
      <alignment horizontal="left" wrapText="1"/>
      <protection/>
    </xf>
    <xf numFmtId="171" fontId="8" fillId="0" borderId="21" xfId="72" applyNumberFormat="1" applyFont="1" applyBorder="1" applyAlignment="1" applyProtection="1">
      <alignment horizontal="centerContinuous" wrapText="1"/>
      <protection/>
    </xf>
    <xf numFmtId="171" fontId="8" fillId="0" borderId="22" xfId="72" applyNumberFormat="1" applyFont="1" applyBorder="1" applyAlignment="1" applyProtection="1">
      <alignment horizontal="centerContinuous" wrapText="1"/>
      <protection/>
    </xf>
    <xf numFmtId="171" fontId="8" fillId="0" borderId="23" xfId="72" applyNumberFormat="1" applyFont="1" applyBorder="1" applyAlignment="1" applyProtection="1">
      <alignment horizontal="centerContinuous" wrapText="1"/>
      <protection/>
    </xf>
    <xf numFmtId="171" fontId="8" fillId="0" borderId="0" xfId="72" applyNumberFormat="1" applyFont="1" applyBorder="1" applyAlignment="1" applyProtection="1">
      <alignment/>
      <protection/>
    </xf>
    <xf numFmtId="0" fontId="5" fillId="0" borderId="16" xfId="72" applyFont="1" applyBorder="1" applyProtection="1">
      <alignment/>
      <protection/>
    </xf>
    <xf numFmtId="171" fontId="8" fillId="0" borderId="21" xfId="72" applyNumberFormat="1" applyFont="1" applyFill="1" applyBorder="1" applyAlignment="1" applyProtection="1">
      <alignment horizontal="left" wrapText="1"/>
      <protection/>
    </xf>
    <xf numFmtId="0" fontId="5" fillId="0" borderId="22" xfId="72" applyFont="1" applyBorder="1" applyProtection="1">
      <alignment/>
      <protection/>
    </xf>
    <xf numFmtId="0" fontId="5" fillId="0" borderId="23" xfId="72" applyFont="1" applyBorder="1" applyProtection="1">
      <alignment/>
      <protection/>
    </xf>
    <xf numFmtId="171" fontId="8" fillId="0" borderId="19" xfId="72" applyNumberFormat="1" applyFont="1" applyBorder="1" applyAlignment="1" applyProtection="1">
      <alignment horizontal="center"/>
      <protection/>
    </xf>
    <xf numFmtId="171" fontId="8" fillId="0" borderId="10" xfId="72" applyNumberFormat="1" applyFont="1" applyFill="1" applyBorder="1" applyAlignment="1" applyProtection="1">
      <alignment vertical="center"/>
      <protection/>
    </xf>
    <xf numFmtId="0" fontId="5" fillId="0" borderId="12" xfId="72" applyFont="1" applyBorder="1" applyProtection="1">
      <alignment/>
      <protection/>
    </xf>
    <xf numFmtId="0" fontId="5" fillId="0" borderId="13" xfId="72" applyNumberFormat="1" applyFont="1" applyBorder="1" applyAlignment="1" applyProtection="1">
      <alignment horizontal="center"/>
      <protection/>
    </xf>
    <xf numFmtId="171" fontId="5" fillId="0" borderId="13" xfId="72" applyNumberFormat="1" applyFont="1" applyFill="1" applyBorder="1" applyAlignment="1" applyProtection="1">
      <alignment horizontal="center"/>
      <protection/>
    </xf>
    <xf numFmtId="171" fontId="5" fillId="0" borderId="17" xfId="72" applyNumberFormat="1" applyFont="1" applyFill="1" applyBorder="1" applyAlignment="1" applyProtection="1">
      <alignment horizontal="center"/>
      <protection/>
    </xf>
    <xf numFmtId="0" fontId="5" fillId="0" borderId="12" xfId="72" applyFont="1" applyBorder="1" applyAlignment="1" applyProtection="1">
      <alignment horizontal="center" wrapText="1"/>
      <protection/>
    </xf>
    <xf numFmtId="171" fontId="8" fillId="0" borderId="11" xfId="72" applyNumberFormat="1" applyFont="1" applyBorder="1" applyProtection="1">
      <alignment/>
      <protection/>
    </xf>
    <xf numFmtId="171" fontId="5" fillId="43" borderId="24" xfId="72" applyNumberFormat="1" applyFont="1" applyFill="1" applyBorder="1">
      <alignment/>
      <protection/>
    </xf>
    <xf numFmtId="0" fontId="8" fillId="0" borderId="10" xfId="72" applyFont="1" applyBorder="1" applyAlignment="1">
      <alignment horizontal="center"/>
      <protection/>
    </xf>
    <xf numFmtId="0" fontId="8" fillId="0" borderId="21" xfId="72" applyFont="1" applyBorder="1" applyAlignment="1">
      <alignment horizontal="centerContinuous"/>
      <protection/>
    </xf>
    <xf numFmtId="0" fontId="8" fillId="0" borderId="22" xfId="72" applyFont="1" applyBorder="1" applyAlignment="1">
      <alignment horizontal="centerContinuous"/>
      <protection/>
    </xf>
    <xf numFmtId="0" fontId="8" fillId="0" borderId="23" xfId="72" applyFont="1" applyBorder="1" applyAlignment="1">
      <alignment horizontal="centerContinuous"/>
      <protection/>
    </xf>
    <xf numFmtId="0" fontId="5" fillId="43" borderId="15" xfId="15" applyFont="1" applyFill="1" applyBorder="1" applyAlignment="1" applyProtection="1">
      <alignment horizontal="center" wrapText="1"/>
      <protection locked="0"/>
    </xf>
    <xf numFmtId="6" fontId="8" fillId="0" borderId="12" xfId="72" applyNumberFormat="1" applyFont="1" applyFill="1" applyBorder="1" applyAlignment="1">
      <alignment horizontal="center"/>
      <protection/>
    </xf>
    <xf numFmtId="0" fontId="5" fillId="0" borderId="12" xfId="68" applyFont="1" applyFill="1" applyBorder="1" applyAlignment="1">
      <alignment horizontal="center" vertical="top"/>
      <protection/>
    </xf>
    <xf numFmtId="14" fontId="5" fillId="34" borderId="12" xfId="68" applyNumberFormat="1" applyFont="1" applyFill="1" applyBorder="1" applyAlignment="1">
      <alignment horizontal="center" vertical="top"/>
      <protection/>
    </xf>
    <xf numFmtId="0" fontId="5" fillId="45" borderId="23" xfId="68" applyFont="1" applyFill="1" applyBorder="1" applyAlignment="1">
      <alignment horizontal="center" vertical="top"/>
      <protection/>
    </xf>
    <xf numFmtId="0" fontId="5" fillId="33" borderId="12" xfId="68" applyFont="1" applyFill="1" applyBorder="1" applyAlignment="1">
      <alignment horizontal="center" vertical="top"/>
      <protection/>
    </xf>
    <xf numFmtId="0" fontId="8" fillId="0" borderId="22" xfId="68" applyFont="1" applyFill="1" applyBorder="1" applyAlignment="1">
      <alignment horizontal="centerContinuous" vertical="top"/>
      <protection/>
    </xf>
    <xf numFmtId="0" fontId="8" fillId="0" borderId="23" xfId="68" applyFont="1" applyFill="1" applyBorder="1" applyAlignment="1">
      <alignment horizontal="centerContinuous" vertical="top"/>
      <protection/>
    </xf>
    <xf numFmtId="0" fontId="5" fillId="0" borderId="15" xfId="72" applyFont="1" applyBorder="1" applyAlignment="1">
      <alignment horizontal="centerContinuous" wrapText="1"/>
      <protection/>
    </xf>
    <xf numFmtId="0" fontId="5" fillId="0" borderId="21" xfId="68" applyFont="1" applyFill="1" applyBorder="1" applyAlignment="1">
      <alignment horizontal="centerContinuous" vertical="top"/>
      <protection/>
    </xf>
    <xf numFmtId="166" fontId="8" fillId="0" borderId="18" xfId="72" applyNumberFormat="1" applyFont="1" applyFill="1" applyBorder="1" applyAlignment="1">
      <alignment horizontal="centerContinuous" wrapText="1"/>
      <protection/>
    </xf>
    <xf numFmtId="0" fontId="5" fillId="0" borderId="23" xfId="64" applyFont="1" applyBorder="1">
      <alignment/>
      <protection/>
    </xf>
    <xf numFmtId="49" fontId="8" fillId="0" borderId="21" xfId="72" applyNumberFormat="1" applyFont="1" applyBorder="1" applyAlignment="1" applyProtection="1">
      <alignment horizontal="center" vertical="center"/>
      <protection/>
    </xf>
    <xf numFmtId="171" fontId="8" fillId="0" borderId="15" xfId="72" applyNumberFormat="1" applyFont="1" applyBorder="1" applyAlignment="1" applyProtection="1" quotePrefix="1">
      <alignment horizontal="center"/>
      <protection/>
    </xf>
    <xf numFmtId="171" fontId="8" fillId="0" borderId="17" xfId="72" applyNumberFormat="1" applyFont="1" applyBorder="1" applyProtection="1">
      <alignment/>
      <protection/>
    </xf>
    <xf numFmtId="171" fontId="8" fillId="0" borderId="10" xfId="72" applyNumberFormat="1" applyFont="1" applyBorder="1" applyProtection="1">
      <alignment/>
      <protection/>
    </xf>
    <xf numFmtId="171" fontId="5" fillId="0" borderId="10" xfId="71" applyNumberFormat="1" applyFont="1" applyBorder="1" applyAlignment="1" applyProtection="1" quotePrefix="1">
      <alignment horizontal="right"/>
      <protection locked="0"/>
    </xf>
    <xf numFmtId="171" fontId="5" fillId="0" borderId="10" xfId="71" applyNumberFormat="1" applyFont="1" applyBorder="1" applyAlignment="1" applyProtection="1">
      <alignment horizontal="right"/>
      <protection locked="0"/>
    </xf>
    <xf numFmtId="0" fontId="5" fillId="47" borderId="15" xfId="59" applyFont="1" applyFill="1" applyBorder="1" applyAlignment="1" applyProtection="1">
      <alignment/>
      <protection/>
    </xf>
    <xf numFmtId="0" fontId="5" fillId="47" borderId="15" xfId="72" applyFont="1" applyFill="1" applyBorder="1" applyAlignment="1">
      <alignment/>
      <protection/>
    </xf>
    <xf numFmtId="0" fontId="5" fillId="47" borderId="15" xfId="72" applyFont="1" applyFill="1" applyBorder="1">
      <alignment/>
      <protection/>
    </xf>
    <xf numFmtId="0" fontId="8" fillId="47" borderId="15" xfId="72" applyFont="1" applyFill="1" applyBorder="1">
      <alignment/>
      <protection/>
    </xf>
    <xf numFmtId="0" fontId="60" fillId="0" borderId="0" xfId="0" applyFont="1" applyAlignment="1">
      <alignment/>
    </xf>
    <xf numFmtId="2" fontId="5" fillId="47" borderId="0" xfId="0" applyNumberFormat="1" applyFont="1" applyFill="1" applyBorder="1" applyAlignment="1">
      <alignment horizontal="center"/>
    </xf>
    <xf numFmtId="2" fontId="5" fillId="47" borderId="12" xfId="0" applyNumberFormat="1" applyFont="1" applyFill="1" applyBorder="1" applyAlignment="1">
      <alignment horizontal="center"/>
    </xf>
    <xf numFmtId="0" fontId="5" fillId="48" borderId="0" xfId="64" applyFont="1" applyFill="1" applyBorder="1" applyProtection="1">
      <alignment/>
      <protection/>
    </xf>
    <xf numFmtId="0" fontId="5" fillId="48" borderId="12" xfId="64" applyFont="1" applyFill="1" applyBorder="1" applyProtection="1">
      <alignment/>
      <protection/>
    </xf>
    <xf numFmtId="0" fontId="8" fillId="0" borderId="10" xfId="59" applyFont="1" applyBorder="1" applyAlignment="1" applyProtection="1">
      <alignment/>
      <protection/>
    </xf>
    <xf numFmtId="171" fontId="5" fillId="0" borderId="11" xfId="72" applyNumberFormat="1" applyFont="1" applyFill="1" applyBorder="1" applyAlignment="1">
      <alignment horizontal="right"/>
      <protection/>
    </xf>
    <xf numFmtId="0" fontId="5" fillId="0" borderId="14" xfId="72" applyFont="1" applyFill="1" applyBorder="1" applyProtection="1">
      <alignment/>
      <protection/>
    </xf>
    <xf numFmtId="0" fontId="5" fillId="0" borderId="14" xfId="72" applyFont="1" applyFill="1" applyBorder="1" applyAlignment="1" applyProtection="1">
      <alignment horizontal="right"/>
      <protection/>
    </xf>
    <xf numFmtId="0" fontId="5" fillId="0" borderId="14" xfId="72" applyFont="1" applyFill="1" applyBorder="1" applyAlignment="1" applyProtection="1">
      <alignment horizontal="center"/>
      <protection/>
    </xf>
    <xf numFmtId="0" fontId="5" fillId="0" borderId="14" xfId="64" applyFont="1" applyBorder="1" applyProtection="1">
      <alignment/>
      <protection/>
    </xf>
    <xf numFmtId="0" fontId="5" fillId="47" borderId="10" xfId="72" applyFont="1" applyFill="1" applyBorder="1" applyAlignment="1" applyProtection="1">
      <alignment horizontal="right"/>
      <protection locked="0"/>
    </xf>
    <xf numFmtId="2" fontId="5" fillId="47" borderId="10" xfId="72" applyNumberFormat="1" applyFont="1" applyFill="1" applyBorder="1" applyAlignment="1" applyProtection="1">
      <alignment horizontal="right"/>
      <protection locked="0"/>
    </xf>
    <xf numFmtId="2" fontId="5" fillId="47" borderId="0" xfId="72" applyNumberFormat="1" applyFont="1" applyFill="1" applyBorder="1" applyAlignment="1" applyProtection="1">
      <alignment horizontal="right"/>
      <protection locked="0"/>
    </xf>
    <xf numFmtId="166" fontId="5" fillId="47" borderId="0" xfId="72" applyNumberFormat="1" applyFont="1" applyFill="1" applyBorder="1" applyAlignment="1" applyProtection="1">
      <alignment horizontal="right"/>
      <protection locked="0"/>
    </xf>
    <xf numFmtId="0" fontId="8" fillId="0" borderId="10" xfId="59" applyFont="1" applyFill="1" applyBorder="1" applyAlignment="1" applyProtection="1">
      <alignment/>
      <protection/>
    </xf>
    <xf numFmtId="166" fontId="5" fillId="0" borderId="0" xfId="72" applyNumberFormat="1" applyFont="1" applyFill="1" applyBorder="1" applyAlignment="1" applyProtection="1">
      <alignment horizontal="right"/>
      <protection locked="0"/>
    </xf>
    <xf numFmtId="0" fontId="5" fillId="35" borderId="10" xfId="64" applyFont="1" applyFill="1" applyBorder="1" applyProtection="1">
      <alignment/>
      <protection/>
    </xf>
    <xf numFmtId="166" fontId="7" fillId="33" borderId="10" xfId="64" applyNumberFormat="1" applyFont="1" applyFill="1" applyBorder="1" applyProtection="1">
      <alignment/>
      <protection/>
    </xf>
    <xf numFmtId="0" fontId="5" fillId="0" borderId="10" xfId="64" applyFont="1" applyFill="1" applyBorder="1" applyProtection="1">
      <alignment/>
      <protection/>
    </xf>
    <xf numFmtId="0" fontId="5" fillId="0" borderId="10" xfId="64" applyFont="1" applyBorder="1" applyProtection="1">
      <alignment/>
      <protection/>
    </xf>
    <xf numFmtId="166" fontId="7" fillId="33" borderId="10" xfId="72" applyNumberFormat="1" applyFont="1" applyFill="1" applyBorder="1" applyAlignment="1" applyProtection="1">
      <alignment horizontal="right"/>
      <protection/>
    </xf>
    <xf numFmtId="0" fontId="5" fillId="35" borderId="10" xfId="15" applyFont="1" applyFill="1" applyBorder="1" applyProtection="1">
      <alignment/>
      <protection/>
    </xf>
    <xf numFmtId="0" fontId="5" fillId="0" borderId="10" xfId="15" applyFont="1" applyBorder="1" applyProtection="1">
      <alignment/>
      <protection/>
    </xf>
    <xf numFmtId="2" fontId="7" fillId="33" borderId="10" xfId="64" applyNumberFormat="1" applyFont="1" applyFill="1" applyBorder="1" applyProtection="1">
      <alignment/>
      <protection/>
    </xf>
    <xf numFmtId="2" fontId="7" fillId="33" borderId="10" xfId="72" applyNumberFormat="1" applyFont="1" applyFill="1" applyBorder="1" applyAlignment="1" applyProtection="1">
      <alignment horizontal="right"/>
      <protection locked="0"/>
    </xf>
    <xf numFmtId="0" fontId="5" fillId="48" borderId="10" xfId="64" applyFont="1" applyFill="1" applyBorder="1" applyProtection="1">
      <alignment/>
      <protection/>
    </xf>
    <xf numFmtId="2" fontId="5" fillId="0" borderId="0" xfId="72" applyNumberFormat="1" applyFont="1" applyFill="1" applyBorder="1" applyAlignment="1" applyProtection="1">
      <alignment horizontal="right"/>
      <protection/>
    </xf>
    <xf numFmtId="0" fontId="15" fillId="47" borderId="10" xfId="72" applyFont="1" applyFill="1" applyBorder="1" applyAlignment="1" applyProtection="1">
      <alignment horizontal="right"/>
      <protection locked="0"/>
    </xf>
    <xf numFmtId="3" fontId="5" fillId="47" borderId="0" xfId="72" applyNumberFormat="1" applyFont="1" applyFill="1" applyBorder="1" applyAlignment="1" applyProtection="1">
      <alignment horizontal="right"/>
      <protection locked="0"/>
    </xf>
    <xf numFmtId="169" fontId="5" fillId="43" borderId="10" xfId="72" applyNumberFormat="1" applyFont="1" applyFill="1" applyBorder="1" applyAlignment="1">
      <alignment horizontal="center" vertical="center"/>
      <protection/>
    </xf>
    <xf numFmtId="166" fontId="5" fillId="47" borderId="0" xfId="72" applyNumberFormat="1" applyFont="1" applyFill="1" applyBorder="1" applyAlignment="1">
      <alignment horizontal="right"/>
      <protection/>
    </xf>
    <xf numFmtId="0" fontId="8" fillId="0" borderId="10" xfId="72" applyFont="1" applyFill="1" applyBorder="1" applyAlignment="1" applyProtection="1">
      <alignment/>
      <protection/>
    </xf>
    <xf numFmtId="2" fontId="5" fillId="30" borderId="0" xfId="49" applyNumberFormat="1" applyFont="1" applyFill="1" applyBorder="1" applyAlignment="1" applyProtection="1">
      <alignment horizontal="center"/>
      <protection locked="0"/>
    </xf>
    <xf numFmtId="9" fontId="5" fillId="43" borderId="0" xfId="75" applyFont="1" applyFill="1" applyBorder="1" applyAlignment="1">
      <alignment horizontal="center"/>
    </xf>
    <xf numFmtId="9" fontId="5" fillId="43" borderId="0" xfId="75" applyFont="1" applyFill="1" applyBorder="1" applyAlignment="1" applyProtection="1">
      <alignment horizontal="center"/>
      <protection locked="0"/>
    </xf>
    <xf numFmtId="9" fontId="5" fillId="43" borderId="29" xfId="75" applyFont="1" applyFill="1" applyBorder="1" applyAlignment="1" applyProtection="1">
      <alignment horizontal="center"/>
      <protection locked="0"/>
    </xf>
    <xf numFmtId="9" fontId="5" fillId="0" borderId="0" xfId="75" applyFont="1" applyFill="1" applyBorder="1" applyAlignment="1" applyProtection="1">
      <alignment horizontal="center"/>
      <protection locked="0"/>
    </xf>
    <xf numFmtId="9" fontId="5" fillId="48" borderId="10" xfId="75" applyFont="1" applyFill="1" applyBorder="1" applyAlignment="1" applyProtection="1">
      <alignment horizontal="center"/>
      <protection locked="0"/>
    </xf>
    <xf numFmtId="9" fontId="5" fillId="48" borderId="0" xfId="75" applyFont="1" applyFill="1" applyBorder="1" applyAlignment="1" applyProtection="1">
      <alignment horizontal="center"/>
      <protection locked="0"/>
    </xf>
    <xf numFmtId="9" fontId="5" fillId="42" borderId="21" xfId="75" applyFont="1" applyFill="1" applyBorder="1" applyAlignment="1">
      <alignment horizontal="center"/>
    </xf>
    <xf numFmtId="9" fontId="5" fillId="42" borderId="22" xfId="75" applyFont="1" applyFill="1" applyBorder="1" applyAlignment="1">
      <alignment horizontal="center"/>
    </xf>
    <xf numFmtId="9" fontId="5" fillId="42" borderId="23" xfId="75" applyFont="1" applyFill="1" applyBorder="1" applyAlignment="1">
      <alignment horizontal="center"/>
    </xf>
    <xf numFmtId="9" fontId="5" fillId="48" borderId="10" xfId="75" applyFont="1" applyFill="1" applyBorder="1" applyAlignment="1">
      <alignment horizontal="center"/>
    </xf>
    <xf numFmtId="9" fontId="5" fillId="48" borderId="0" xfId="75" applyFont="1" applyFill="1" applyBorder="1" applyAlignment="1">
      <alignment horizontal="center"/>
    </xf>
    <xf numFmtId="9" fontId="5" fillId="0" borderId="10" xfId="75" applyFont="1" applyFill="1" applyBorder="1" applyAlignment="1">
      <alignment horizontal="center"/>
    </xf>
    <xf numFmtId="9" fontId="5" fillId="0" borderId="0" xfId="75" applyFont="1" applyFill="1" applyBorder="1" applyAlignment="1">
      <alignment horizontal="center"/>
    </xf>
    <xf numFmtId="9" fontId="5" fillId="0" borderId="12" xfId="75" applyFont="1" applyFill="1" applyBorder="1" applyAlignment="1">
      <alignment horizontal="center"/>
    </xf>
    <xf numFmtId="0" fontId="5" fillId="0" borderId="19" xfId="72" applyFont="1" applyBorder="1" applyAlignment="1" applyProtection="1">
      <alignment horizontal="left" indent="1"/>
      <protection/>
    </xf>
    <xf numFmtId="1" fontId="5" fillId="47" borderId="10" xfId="72" applyNumberFormat="1" applyFont="1" applyFill="1" applyBorder="1" applyAlignment="1" applyProtection="1">
      <alignment horizontal="center"/>
      <protection locked="0"/>
    </xf>
    <xf numFmtId="1" fontId="5" fillId="47" borderId="0" xfId="72" applyNumberFormat="1" applyFont="1" applyFill="1" applyBorder="1" applyAlignment="1" applyProtection="1">
      <alignment horizontal="center"/>
      <protection locked="0"/>
    </xf>
    <xf numFmtId="1" fontId="5" fillId="47" borderId="12" xfId="72" applyNumberFormat="1" applyFont="1" applyFill="1" applyBorder="1" applyAlignment="1" applyProtection="1">
      <alignment horizontal="center"/>
      <protection locked="0"/>
    </xf>
    <xf numFmtId="171" fontId="8" fillId="0" borderId="11" xfId="64" applyNumberFormat="1" applyFont="1" applyFill="1" applyBorder="1" applyAlignment="1" applyProtection="1" quotePrefix="1">
      <alignment horizontal="left" wrapText="1"/>
      <protection locked="0"/>
    </xf>
    <xf numFmtId="171" fontId="5" fillId="0" borderId="11" xfId="64" applyNumberFormat="1" applyFont="1" applyFill="1" applyBorder="1" applyAlignment="1" applyProtection="1" quotePrefix="1">
      <alignment horizontal="right" wrapText="1"/>
      <protection locked="0"/>
    </xf>
    <xf numFmtId="171" fontId="5" fillId="0" borderId="11" xfId="59" applyNumberFormat="1" applyFont="1" applyFill="1" applyBorder="1" applyAlignment="1" applyProtection="1">
      <alignment horizontal="right" wrapText="1"/>
      <protection locked="0"/>
    </xf>
    <xf numFmtId="171" fontId="8" fillId="0" borderId="11" xfId="59" applyNumberFormat="1" applyFont="1" applyFill="1" applyBorder="1" applyAlignment="1" applyProtection="1">
      <alignment horizontal="left" wrapText="1"/>
      <protection locked="0"/>
    </xf>
    <xf numFmtId="174" fontId="5" fillId="0" borderId="11" xfId="72" applyNumberFormat="1" applyFont="1" applyFill="1" applyBorder="1" applyAlignment="1" applyProtection="1">
      <alignment horizontal="center"/>
      <protection locked="0"/>
    </xf>
    <xf numFmtId="171" fontId="5" fillId="0" borderId="11" xfId="59" applyNumberFormat="1" applyFont="1" applyFill="1" applyBorder="1" applyAlignment="1" applyProtection="1" quotePrefix="1">
      <alignment horizontal="right" wrapText="1"/>
      <protection locked="0"/>
    </xf>
    <xf numFmtId="171" fontId="8" fillId="0" borderId="11" xfId="59" applyNumberFormat="1" applyFont="1" applyFill="1" applyBorder="1" applyAlignment="1" applyProtection="1">
      <alignment horizontal="right" wrapText="1"/>
      <protection locked="0"/>
    </xf>
    <xf numFmtId="171" fontId="8" fillId="0" borderId="11" xfId="64" applyNumberFormat="1" applyFont="1" applyFill="1" applyBorder="1" applyAlignment="1" applyProtection="1" quotePrefix="1">
      <alignment horizontal="right" wrapText="1"/>
      <protection locked="0"/>
    </xf>
    <xf numFmtId="171" fontId="8" fillId="0" borderId="11" xfId="64" applyNumberFormat="1" applyFont="1" applyFill="1" applyBorder="1" applyAlignment="1" applyProtection="1">
      <alignment horizontal="left" wrapText="1"/>
      <protection locked="0"/>
    </xf>
    <xf numFmtId="171" fontId="8" fillId="0" borderId="11" xfId="72" applyNumberFormat="1" applyFont="1" applyFill="1" applyBorder="1" applyAlignment="1" applyProtection="1">
      <alignment horizontal="left" wrapText="1"/>
      <protection locked="0"/>
    </xf>
    <xf numFmtId="171" fontId="5" fillId="0" borderId="14" xfId="64" applyNumberFormat="1" applyFont="1" applyFill="1" applyBorder="1" applyAlignment="1" applyProtection="1">
      <alignment horizontal="right" wrapText="1"/>
      <protection locked="0"/>
    </xf>
    <xf numFmtId="171" fontId="5" fillId="0" borderId="14" xfId="72" applyNumberFormat="1" applyFont="1" applyFill="1" applyBorder="1" applyAlignment="1" applyProtection="1">
      <alignment horizontal="center"/>
      <protection locked="0"/>
    </xf>
    <xf numFmtId="171" fontId="5" fillId="0" borderId="14" xfId="72" applyNumberFormat="1" applyFont="1" applyFill="1" applyBorder="1" applyAlignment="1" applyProtection="1">
      <alignment wrapText="1"/>
      <protection locked="0"/>
    </xf>
    <xf numFmtId="171" fontId="5" fillId="0" borderId="0" xfId="64" applyNumberFormat="1" applyFont="1" applyFill="1" applyBorder="1" applyAlignment="1" applyProtection="1">
      <alignment horizontal="right" wrapText="1"/>
      <protection locked="0"/>
    </xf>
    <xf numFmtId="171" fontId="5" fillId="0" borderId="0" xfId="72" applyNumberFormat="1" applyFont="1" applyFill="1" applyBorder="1" applyAlignment="1" applyProtection="1">
      <alignment wrapText="1"/>
      <protection locked="0"/>
    </xf>
    <xf numFmtId="0" fontId="5" fillId="0" borderId="0" xfId="15" applyFont="1" applyFill="1" applyBorder="1" applyAlignment="1">
      <alignment vertical="top"/>
      <protection/>
    </xf>
    <xf numFmtId="171" fontId="5" fillId="0" borderId="0" xfId="64" applyNumberFormat="1" applyFont="1" applyFill="1" applyBorder="1" applyAlignment="1" applyProtection="1">
      <alignment horizontal="right"/>
      <protection locked="0"/>
    </xf>
    <xf numFmtId="0" fontId="5" fillId="0" borderId="0" xfId="15" applyFont="1" applyFill="1" applyBorder="1">
      <alignment/>
      <protection/>
    </xf>
    <xf numFmtId="171" fontId="5" fillId="0" borderId="0" xfId="72" applyNumberFormat="1" applyFont="1" applyFill="1" applyBorder="1" applyAlignment="1" applyProtection="1">
      <alignment horizontal="right" wrapText="1"/>
      <protection locked="0"/>
    </xf>
    <xf numFmtId="171" fontId="8" fillId="0" borderId="0" xfId="72" applyNumberFormat="1" applyFont="1" applyFill="1" applyBorder="1" applyAlignment="1" applyProtection="1">
      <alignment horizontal="right" wrapText="1"/>
      <protection locked="0"/>
    </xf>
    <xf numFmtId="171" fontId="12" fillId="0" borderId="0" xfId="64" applyNumberFormat="1" applyFont="1" applyFill="1" applyBorder="1" applyAlignment="1" applyProtection="1">
      <alignment horizontal="right" wrapText="1"/>
      <protection locked="0"/>
    </xf>
    <xf numFmtId="171" fontId="12" fillId="0" borderId="0" xfId="72" applyNumberFormat="1" applyFont="1" applyFill="1" applyBorder="1" applyAlignment="1" applyProtection="1">
      <alignment wrapText="1"/>
      <protection locked="0"/>
    </xf>
    <xf numFmtId="171" fontId="8" fillId="0" borderId="0" xfId="72" applyNumberFormat="1" applyFont="1" applyFill="1" applyBorder="1" applyAlignment="1" applyProtection="1">
      <alignment horizontal="left" wrapText="1"/>
      <protection locked="0"/>
    </xf>
    <xf numFmtId="171" fontId="5" fillId="0" borderId="0" xfId="72" applyNumberFormat="1" applyFont="1" applyFill="1" applyBorder="1" applyAlignment="1" applyProtection="1" quotePrefix="1">
      <alignment horizontal="center"/>
      <protection locked="0"/>
    </xf>
    <xf numFmtId="171" fontId="8" fillId="0" borderId="0" xfId="72" applyNumberFormat="1" applyFont="1" applyFill="1" applyBorder="1" applyAlignment="1" applyProtection="1">
      <alignment horizontal="left"/>
      <protection locked="0"/>
    </xf>
    <xf numFmtId="171" fontId="8" fillId="0" borderId="0" xfId="64" applyNumberFormat="1" applyFont="1" applyFill="1" applyBorder="1" applyAlignment="1" applyProtection="1">
      <alignment horizontal="left"/>
      <protection locked="0"/>
    </xf>
    <xf numFmtId="171" fontId="12" fillId="0" borderId="0" xfId="64" applyNumberFormat="1" applyFont="1" applyFill="1" applyBorder="1" applyAlignment="1" applyProtection="1">
      <alignment horizontal="right"/>
      <protection locked="0"/>
    </xf>
    <xf numFmtId="171" fontId="5" fillId="0" borderId="0" xfId="72" applyNumberFormat="1" applyFont="1" applyBorder="1" applyAlignment="1" applyProtection="1">
      <alignment horizontal="right" wrapText="1"/>
      <protection locked="0"/>
    </xf>
    <xf numFmtId="0" fontId="5" fillId="0" borderId="0" xfId="72" applyFont="1" applyFill="1" applyBorder="1" applyAlignment="1" applyProtection="1">
      <alignment horizontal="center" wrapText="1"/>
      <protection locked="0"/>
    </xf>
    <xf numFmtId="171" fontId="5" fillId="48" borderId="11" xfId="64" applyNumberFormat="1" applyFont="1" applyFill="1" applyBorder="1" applyAlignment="1" applyProtection="1" quotePrefix="1">
      <alignment horizontal="right" wrapText="1"/>
      <protection locked="0"/>
    </xf>
    <xf numFmtId="171" fontId="5" fillId="48" borderId="11" xfId="72" applyNumberFormat="1" applyFont="1" applyFill="1" applyBorder="1" applyAlignment="1" applyProtection="1" quotePrefix="1">
      <alignment horizontal="center"/>
      <protection locked="0"/>
    </xf>
    <xf numFmtId="171" fontId="5" fillId="48" borderId="11" xfId="72" applyNumberFormat="1" applyFont="1" applyFill="1" applyBorder="1" applyAlignment="1" applyProtection="1">
      <alignment horizontal="center"/>
      <protection locked="0"/>
    </xf>
    <xf numFmtId="171" fontId="5" fillId="48" borderId="11" xfId="72" applyNumberFormat="1" applyFont="1" applyFill="1" applyBorder="1" applyAlignment="1" applyProtection="1">
      <alignment wrapText="1"/>
      <protection locked="0"/>
    </xf>
    <xf numFmtId="171" fontId="5" fillId="48" borderId="11" xfId="59" applyNumberFormat="1" applyFont="1" applyFill="1" applyBorder="1" applyAlignment="1" applyProtection="1">
      <alignment horizontal="right" wrapText="1"/>
      <protection locked="0"/>
    </xf>
    <xf numFmtId="174" fontId="5" fillId="48" borderId="11" xfId="72" applyNumberFormat="1" applyFont="1" applyFill="1" applyBorder="1" applyAlignment="1" applyProtection="1">
      <alignment horizontal="center"/>
      <protection locked="0"/>
    </xf>
    <xf numFmtId="174" fontId="5" fillId="48" borderId="11" xfId="72" applyNumberFormat="1" applyFont="1" applyFill="1" applyBorder="1" applyAlignment="1" applyProtection="1" quotePrefix="1">
      <alignment horizontal="center"/>
      <protection locked="0"/>
    </xf>
    <xf numFmtId="171" fontId="5" fillId="48" borderId="11" xfId="59" applyNumberFormat="1" applyFont="1" applyFill="1" applyBorder="1" applyAlignment="1" applyProtection="1" quotePrefix="1">
      <alignment horizontal="right" wrapText="1"/>
      <protection locked="0"/>
    </xf>
    <xf numFmtId="171" fontId="12" fillId="48" borderId="11" xfId="64" applyNumberFormat="1" applyFont="1" applyFill="1" applyBorder="1" applyAlignment="1" applyProtection="1" quotePrefix="1">
      <alignment horizontal="right" wrapText="1"/>
      <protection locked="0"/>
    </xf>
    <xf numFmtId="171" fontId="12" fillId="48" borderId="11" xfId="72" applyNumberFormat="1" applyFont="1" applyFill="1" applyBorder="1" applyAlignment="1" applyProtection="1">
      <alignment horizontal="center"/>
      <protection locked="0"/>
    </xf>
    <xf numFmtId="171" fontId="12" fillId="48" borderId="11" xfId="72" applyNumberFormat="1" applyFont="1" applyFill="1" applyBorder="1" applyAlignment="1" applyProtection="1">
      <alignment wrapText="1"/>
      <protection locked="0"/>
    </xf>
    <xf numFmtId="171" fontId="5" fillId="48" borderId="11" xfId="64" applyNumberFormat="1" applyFont="1" applyFill="1" applyBorder="1" applyAlignment="1" applyProtection="1">
      <alignment horizontal="right" wrapText="1"/>
      <protection locked="0"/>
    </xf>
    <xf numFmtId="171" fontId="5" fillId="48" borderId="11" xfId="72" applyNumberFormat="1" applyFont="1" applyFill="1" applyBorder="1" applyAlignment="1" applyProtection="1">
      <alignment horizontal="right" wrapText="1"/>
      <protection locked="0"/>
    </xf>
    <xf numFmtId="171" fontId="5" fillId="48" borderId="11" xfId="64" applyNumberFormat="1" applyFont="1" applyFill="1" applyBorder="1" applyAlignment="1" applyProtection="1">
      <alignment horizontal="right" vertical="center" wrapText="1"/>
      <protection locked="0"/>
    </xf>
    <xf numFmtId="171" fontId="5" fillId="48" borderId="11" xfId="72" applyNumberFormat="1" applyFont="1" applyFill="1" applyBorder="1" applyAlignment="1" applyProtection="1">
      <alignment horizontal="center" vertical="center" wrapText="1"/>
      <protection locked="0"/>
    </xf>
    <xf numFmtId="171" fontId="5" fillId="48" borderId="11" xfId="72" applyNumberFormat="1" applyFont="1" applyFill="1" applyBorder="1" applyAlignment="1" applyProtection="1">
      <alignment vertical="center" wrapText="1"/>
      <protection locked="0"/>
    </xf>
    <xf numFmtId="171" fontId="5" fillId="48" borderId="11" xfId="72" applyNumberFormat="1" applyFont="1" applyFill="1" applyBorder="1" applyAlignment="1" applyProtection="1">
      <alignment horizontal="center" wrapText="1"/>
      <protection locked="0"/>
    </xf>
    <xf numFmtId="171" fontId="5" fillId="48" borderId="11" xfId="64" applyNumberFormat="1" applyFont="1" applyFill="1" applyBorder="1" applyAlignment="1" applyProtection="1">
      <alignment horizontal="left" vertical="center" wrapText="1"/>
      <protection locked="0"/>
    </xf>
    <xf numFmtId="171" fontId="5" fillId="48" borderId="11" xfId="72" applyNumberFormat="1" applyFont="1" applyFill="1" applyBorder="1" applyAlignment="1" applyProtection="1">
      <alignment vertical="top" wrapText="1"/>
      <protection locked="0"/>
    </xf>
    <xf numFmtId="171" fontId="5" fillId="33" borderId="11" xfId="0" applyNumberFormat="1" applyFont="1" applyFill="1" applyBorder="1" applyAlignment="1" applyProtection="1">
      <alignment/>
      <protection locked="0"/>
    </xf>
    <xf numFmtId="171" fontId="5" fillId="0" borderId="11" xfId="0" applyNumberFormat="1" applyFont="1" applyFill="1" applyBorder="1" applyAlignment="1" applyProtection="1">
      <alignment/>
      <protection locked="0"/>
    </xf>
    <xf numFmtId="171" fontId="5" fillId="0" borderId="30" xfId="0" applyNumberFormat="1" applyFont="1" applyFill="1" applyBorder="1" applyAlignment="1" applyProtection="1">
      <alignment/>
      <protection locked="0"/>
    </xf>
    <xf numFmtId="0" fontId="5" fillId="0" borderId="11" xfId="72" applyFont="1" applyBorder="1" applyProtection="1">
      <alignment/>
      <protection/>
    </xf>
    <xf numFmtId="0" fontId="5" fillId="0" borderId="11" xfId="64" applyFont="1" applyBorder="1" applyProtection="1">
      <alignment/>
      <protection/>
    </xf>
    <xf numFmtId="171" fontId="5" fillId="0" borderId="11" xfId="72" applyNumberFormat="1" applyFont="1" applyFill="1" applyBorder="1" applyAlignment="1" quotePrefix="1">
      <alignment horizontal="right"/>
      <protection/>
    </xf>
    <xf numFmtId="171" fontId="8" fillId="0" borderId="11" xfId="72" applyNumberFormat="1" applyFont="1" applyFill="1" applyBorder="1" applyProtection="1">
      <alignment/>
      <protection/>
    </xf>
    <xf numFmtId="171" fontId="8" fillId="0" borderId="11" xfId="72" applyNumberFormat="1" applyFont="1" applyFill="1" applyBorder="1" applyAlignment="1">
      <alignment wrapText="1"/>
      <protection/>
    </xf>
    <xf numFmtId="171" fontId="8" fillId="0" borderId="11" xfId="72" applyNumberFormat="1" applyFont="1" applyFill="1" applyBorder="1" applyAlignment="1">
      <alignment horizontal="left" wrapText="1"/>
      <protection/>
    </xf>
    <xf numFmtId="171" fontId="8" fillId="0" borderId="11" xfId="72" applyNumberFormat="1" applyFont="1" applyFill="1" applyBorder="1" applyAlignment="1">
      <alignment horizontal="right" wrapText="1"/>
      <protection/>
    </xf>
    <xf numFmtId="171" fontId="5" fillId="0" borderId="11" xfId="72" applyNumberFormat="1" applyFont="1" applyFill="1" applyBorder="1" applyAlignment="1">
      <alignment horizontal="right" wrapText="1"/>
      <protection/>
    </xf>
    <xf numFmtId="178" fontId="5" fillId="0" borderId="11" xfId="72" applyNumberFormat="1" applyFont="1" applyFill="1" applyBorder="1" applyAlignment="1">
      <alignment horizontal="right" wrapText="1"/>
      <protection/>
    </xf>
    <xf numFmtId="171" fontId="5" fillId="0" borderId="30" xfId="72" applyNumberFormat="1" applyFont="1" applyBorder="1" applyAlignment="1">
      <alignment horizontal="right"/>
      <protection/>
    </xf>
    <xf numFmtId="171" fontId="5" fillId="0" borderId="30" xfId="72" applyNumberFormat="1" applyFont="1" applyBorder="1" applyAlignment="1">
      <alignment horizontal="center"/>
      <protection/>
    </xf>
    <xf numFmtId="171" fontId="8" fillId="0" borderId="30" xfId="72" applyNumberFormat="1" applyFont="1" applyFill="1" applyBorder="1" applyProtection="1">
      <alignment/>
      <protection/>
    </xf>
    <xf numFmtId="171" fontId="8" fillId="0" borderId="13" xfId="72" applyNumberFormat="1" applyFont="1" applyBorder="1">
      <alignment/>
      <protection/>
    </xf>
    <xf numFmtId="171" fontId="5" fillId="0" borderId="11" xfId="72" applyNumberFormat="1" applyFont="1" applyBorder="1" applyAlignment="1" quotePrefix="1">
      <alignment horizontal="right"/>
      <protection/>
    </xf>
    <xf numFmtId="171" fontId="5" fillId="42" borderId="11" xfId="72" applyNumberFormat="1" applyFont="1" applyFill="1" applyBorder="1">
      <alignment/>
      <protection/>
    </xf>
    <xf numFmtId="171" fontId="8" fillId="42" borderId="11" xfId="72" applyNumberFormat="1" applyFont="1" applyFill="1" applyBorder="1">
      <alignment/>
      <protection/>
    </xf>
    <xf numFmtId="171" fontId="8" fillId="0" borderId="11" xfId="72" applyNumberFormat="1" applyFont="1" applyFill="1" applyBorder="1">
      <alignment/>
      <protection/>
    </xf>
    <xf numFmtId="171" fontId="5" fillId="0" borderId="24" xfId="72" applyNumberFormat="1" applyFont="1" applyBorder="1" applyAlignment="1">
      <alignment horizontal="right"/>
      <protection/>
    </xf>
    <xf numFmtId="171" fontId="5" fillId="42" borderId="24" xfId="72" applyNumberFormat="1" applyFont="1" applyFill="1" applyBorder="1">
      <alignment/>
      <protection/>
    </xf>
    <xf numFmtId="171" fontId="8" fillId="42" borderId="24" xfId="72" applyNumberFormat="1" applyFont="1" applyFill="1" applyBorder="1">
      <alignment/>
      <protection/>
    </xf>
    <xf numFmtId="171" fontId="8" fillId="0" borderId="13" xfId="72" applyNumberFormat="1" applyFont="1" applyBorder="1" applyAlignment="1">
      <alignment horizontal="left"/>
      <protection/>
    </xf>
    <xf numFmtId="171" fontId="5" fillId="0" borderId="13" xfId="72" applyNumberFormat="1" applyFont="1" applyBorder="1">
      <alignment/>
      <protection/>
    </xf>
    <xf numFmtId="171" fontId="5" fillId="0" borderId="11" xfId="0" applyNumberFormat="1" applyFont="1" applyBorder="1" applyAlignment="1">
      <alignment horizontal="right"/>
    </xf>
    <xf numFmtId="171" fontId="5" fillId="33" borderId="11" xfId="72" applyNumberFormat="1" applyFont="1" applyFill="1" applyBorder="1" applyAlignment="1">
      <alignment horizontal="center"/>
      <protection/>
    </xf>
    <xf numFmtId="171" fontId="5" fillId="0" borderId="11" xfId="0" applyNumberFormat="1" applyFont="1" applyBorder="1" applyAlignment="1" quotePrefix="1">
      <alignment horizontal="right"/>
    </xf>
    <xf numFmtId="171" fontId="5" fillId="0" borderId="11" xfId="0" applyNumberFormat="1" applyFont="1" applyFill="1" applyBorder="1" applyAlignment="1">
      <alignment horizontal="right"/>
    </xf>
    <xf numFmtId="171" fontId="8" fillId="0" borderId="11" xfId="0" applyNumberFormat="1" applyFont="1" applyBorder="1" applyAlignment="1">
      <alignment horizontal="left"/>
    </xf>
    <xf numFmtId="171" fontId="5" fillId="0" borderId="24" xfId="0" applyNumberFormat="1" applyFont="1" applyBorder="1" applyAlignment="1">
      <alignment horizontal="right"/>
    </xf>
    <xf numFmtId="171" fontId="5" fillId="33" borderId="24" xfId="72" applyNumberFormat="1" applyFont="1" applyFill="1" applyBorder="1" applyAlignment="1">
      <alignment horizontal="center"/>
      <protection/>
    </xf>
    <xf numFmtId="174" fontId="5" fillId="33" borderId="11" xfId="72" applyNumberFormat="1" applyFont="1" applyFill="1" applyBorder="1">
      <alignment/>
      <protection/>
    </xf>
    <xf numFmtId="164" fontId="5" fillId="0" borderId="11" xfId="72" applyNumberFormat="1" applyFont="1" applyFill="1" applyBorder="1" applyAlignment="1" applyProtection="1">
      <alignment horizontal="center"/>
      <protection/>
    </xf>
    <xf numFmtId="171" fontId="5" fillId="0" borderId="24" xfId="0" applyNumberFormat="1" applyFont="1" applyFill="1" applyBorder="1" applyAlignment="1" applyProtection="1">
      <alignment/>
      <protection locked="0"/>
    </xf>
    <xf numFmtId="169" fontId="5" fillId="47" borderId="0" xfId="72" applyNumberFormat="1" applyFont="1" applyFill="1" applyBorder="1" applyAlignment="1">
      <alignment horizontal="center"/>
      <protection/>
    </xf>
    <xf numFmtId="169" fontId="5" fillId="47" borderId="12" xfId="72" applyNumberFormat="1" applyFont="1" applyFill="1" applyBorder="1" applyAlignment="1">
      <alignment horizontal="center"/>
      <protection/>
    </xf>
    <xf numFmtId="169" fontId="5" fillId="47" borderId="0" xfId="72" applyNumberFormat="1" applyFont="1" applyFill="1" applyBorder="1" applyAlignment="1" applyProtection="1">
      <alignment horizontal="center"/>
      <protection locked="0"/>
    </xf>
    <xf numFmtId="169" fontId="5" fillId="47" borderId="16" xfId="72" applyNumberFormat="1" applyFont="1" applyFill="1" applyBorder="1" applyAlignment="1" applyProtection="1">
      <alignment horizontal="center"/>
      <protection locked="0"/>
    </xf>
    <xf numFmtId="169" fontId="5" fillId="47" borderId="20" xfId="72" applyNumberFormat="1" applyFont="1" applyFill="1" applyBorder="1" applyAlignment="1" applyProtection="1">
      <alignment horizontal="center"/>
      <protection locked="0"/>
    </xf>
    <xf numFmtId="0" fontId="8" fillId="0" borderId="11" xfId="59" applyFont="1" applyBorder="1" applyAlignment="1" applyProtection="1">
      <alignment horizontal="left"/>
      <protection/>
    </xf>
    <xf numFmtId="0" fontId="8" fillId="0" borderId="10" xfId="59" applyFont="1" applyFill="1" applyBorder="1" applyAlignment="1" applyProtection="1">
      <alignment vertical="top"/>
      <protection/>
    </xf>
    <xf numFmtId="166" fontId="5" fillId="47" borderId="10" xfId="68" applyNumberFormat="1" applyFont="1" applyFill="1" applyBorder="1" applyAlignment="1" quotePrefix="1">
      <alignment horizontal="center" vertical="top"/>
      <protection/>
    </xf>
    <xf numFmtId="166" fontId="5" fillId="47" borderId="11" xfId="68" applyNumberFormat="1" applyFont="1" applyFill="1" applyBorder="1" applyAlignment="1" quotePrefix="1">
      <alignment horizontal="center" vertical="top"/>
      <protection/>
    </xf>
    <xf numFmtId="166" fontId="5" fillId="47" borderId="0" xfId="68" applyNumberFormat="1" applyFont="1" applyFill="1" applyBorder="1" applyAlignment="1" quotePrefix="1">
      <alignment horizontal="center" vertical="top"/>
      <protection/>
    </xf>
    <xf numFmtId="166" fontId="5" fillId="47" borderId="10" xfId="68" applyNumberFormat="1" applyFont="1" applyFill="1" applyBorder="1" applyAlignment="1" quotePrefix="1">
      <alignment horizontal="left" vertical="top"/>
      <protection/>
    </xf>
    <xf numFmtId="0" fontId="5" fillId="47" borderId="10" xfId="68" applyFont="1" applyFill="1" applyBorder="1" applyAlignment="1" applyProtection="1" quotePrefix="1">
      <alignment horizontal="left" vertical="top"/>
      <protection locked="0"/>
    </xf>
    <xf numFmtId="166" fontId="5" fillId="47" borderId="11" xfId="68" applyNumberFormat="1" applyFont="1" applyFill="1" applyBorder="1" applyAlignment="1" applyProtection="1" quotePrefix="1">
      <alignment horizontal="center" vertical="top"/>
      <protection locked="0"/>
    </xf>
    <xf numFmtId="166" fontId="5" fillId="47" borderId="11" xfId="68" applyNumberFormat="1" applyFont="1" applyFill="1" applyBorder="1" applyAlignment="1" applyProtection="1" quotePrefix="1">
      <alignment vertical="top"/>
      <protection locked="0"/>
    </xf>
    <xf numFmtId="2" fontId="5" fillId="47" borderId="0" xfId="68" applyNumberFormat="1" applyFont="1" applyFill="1" applyBorder="1" applyAlignment="1" applyProtection="1">
      <alignment vertical="top"/>
      <protection locked="0"/>
    </xf>
    <xf numFmtId="2" fontId="5" fillId="47" borderId="11" xfId="68" applyNumberFormat="1" applyFont="1" applyFill="1" applyBorder="1" applyAlignment="1" applyProtection="1">
      <alignment vertical="top"/>
      <protection locked="0"/>
    </xf>
    <xf numFmtId="166" fontId="5" fillId="48" borderId="10" xfId="68" applyNumberFormat="1" applyFont="1" applyFill="1" applyBorder="1" applyAlignment="1" quotePrefix="1">
      <alignment horizontal="center" vertical="top"/>
      <protection/>
    </xf>
    <xf numFmtId="166" fontId="5" fillId="48" borderId="11" xfId="68" applyNumberFormat="1" applyFont="1" applyFill="1" applyBorder="1" applyAlignment="1" quotePrefix="1">
      <alignment horizontal="center" vertical="top"/>
      <protection/>
    </xf>
    <xf numFmtId="166" fontId="5" fillId="48" borderId="0" xfId="68" applyNumberFormat="1" applyFont="1" applyFill="1" applyBorder="1" applyAlignment="1" quotePrefix="1">
      <alignment horizontal="center" vertical="top"/>
      <protection/>
    </xf>
    <xf numFmtId="166" fontId="5" fillId="0" borderId="0" xfId="0" applyNumberFormat="1" applyFont="1" applyAlignment="1">
      <alignment/>
    </xf>
    <xf numFmtId="0" fontId="5" fillId="0" borderId="13" xfId="67" applyFont="1" applyBorder="1" applyAlignment="1">
      <alignment horizontal="left" vertical="center"/>
      <protection/>
    </xf>
    <xf numFmtId="0" fontId="5" fillId="0" borderId="21" xfId="67" applyFont="1" applyBorder="1" applyAlignment="1">
      <alignment horizontal="center"/>
      <protection/>
    </xf>
    <xf numFmtId="0" fontId="5" fillId="0" borderId="22" xfId="67" applyFont="1" applyBorder="1" applyAlignment="1">
      <alignment horizontal="center"/>
      <protection/>
    </xf>
    <xf numFmtId="0" fontId="5" fillId="0" borderId="23" xfId="67" applyFont="1" applyBorder="1" applyAlignment="1">
      <alignment horizontal="center"/>
      <protection/>
    </xf>
    <xf numFmtId="0" fontId="5" fillId="0" borderId="24" xfId="67" applyFont="1" applyBorder="1" applyAlignment="1">
      <alignment horizontal="left" vertical="center"/>
      <protection/>
    </xf>
    <xf numFmtId="0" fontId="5" fillId="0" borderId="10" xfId="67" applyFont="1" applyBorder="1">
      <alignment/>
      <protection/>
    </xf>
    <xf numFmtId="3" fontId="5" fillId="33" borderId="14" xfId="67" applyNumberFormat="1" applyFont="1" applyFill="1" applyBorder="1" applyAlignment="1">
      <alignment horizontal="center"/>
      <protection/>
    </xf>
    <xf numFmtId="3" fontId="5" fillId="33" borderId="18" xfId="67" applyNumberFormat="1" applyFont="1" applyFill="1" applyBorder="1" applyAlignment="1">
      <alignment horizontal="center"/>
      <protection/>
    </xf>
    <xf numFmtId="3" fontId="5" fillId="33" borderId="0" xfId="67" applyNumberFormat="1" applyFont="1" applyFill="1" applyBorder="1" applyAlignment="1">
      <alignment horizontal="center"/>
      <protection/>
    </xf>
    <xf numFmtId="3" fontId="5" fillId="33" borderId="20" xfId="67" applyNumberFormat="1" applyFont="1" applyFill="1" applyBorder="1" applyAlignment="1">
      <alignment horizontal="center"/>
      <protection/>
    </xf>
    <xf numFmtId="0" fontId="5" fillId="42" borderId="21" xfId="67" applyFont="1" applyFill="1" applyBorder="1">
      <alignment/>
      <protection/>
    </xf>
    <xf numFmtId="3" fontId="5" fillId="42" borderId="22" xfId="67" applyNumberFormat="1" applyFont="1" applyFill="1" applyBorder="1" applyAlignment="1">
      <alignment horizontal="center"/>
      <protection/>
    </xf>
    <xf numFmtId="3" fontId="5" fillId="42" borderId="23" xfId="67" applyNumberFormat="1" applyFont="1" applyFill="1" applyBorder="1" applyAlignment="1">
      <alignment horizontal="center"/>
      <protection/>
    </xf>
    <xf numFmtId="0" fontId="5" fillId="0" borderId="13" xfId="67" applyFont="1" applyBorder="1" applyAlignment="1">
      <alignment vertical="top" wrapText="1"/>
      <protection/>
    </xf>
    <xf numFmtId="0" fontId="5" fillId="0" borderId="17" xfId="67" applyFont="1" applyBorder="1" applyAlignment="1">
      <alignment horizontal="left"/>
      <protection/>
    </xf>
    <xf numFmtId="0" fontId="5" fillId="0" borderId="14" xfId="67" applyFont="1" applyBorder="1" applyAlignment="1">
      <alignment horizontal="center"/>
      <protection/>
    </xf>
    <xf numFmtId="0" fontId="5" fillId="0" borderId="18" xfId="67" applyFont="1" applyBorder="1" applyAlignment="1">
      <alignment horizontal="center"/>
      <protection/>
    </xf>
    <xf numFmtId="166" fontId="5" fillId="0" borderId="13" xfId="67" applyNumberFormat="1" applyFont="1" applyBorder="1" applyAlignment="1">
      <alignment horizontal="center"/>
      <protection/>
    </xf>
    <xf numFmtId="0" fontId="5" fillId="0" borderId="13" xfId="67" applyFont="1" applyBorder="1" applyAlignment="1">
      <alignment horizontal="center"/>
      <protection/>
    </xf>
    <xf numFmtId="166" fontId="5" fillId="0" borderId="13" xfId="67" applyNumberFormat="1" applyFont="1" applyBorder="1" applyAlignment="1">
      <alignment horizontal="center" vertical="center" wrapText="1"/>
      <protection/>
    </xf>
    <xf numFmtId="0" fontId="5" fillId="0" borderId="24" xfId="67" applyFont="1" applyBorder="1" applyAlignment="1">
      <alignment vertical="top" wrapText="1"/>
      <protection/>
    </xf>
    <xf numFmtId="0" fontId="5" fillId="0" borderId="19" xfId="67" applyFont="1" applyBorder="1" applyAlignment="1">
      <alignment horizontal="center"/>
      <protection/>
    </xf>
    <xf numFmtId="0" fontId="5" fillId="0" borderId="16" xfId="67" applyFont="1" applyBorder="1" applyAlignment="1">
      <alignment horizontal="center"/>
      <protection/>
    </xf>
    <xf numFmtId="0" fontId="5" fillId="0" borderId="20" xfId="67" applyFont="1" applyBorder="1" applyAlignment="1">
      <alignment horizontal="center"/>
      <protection/>
    </xf>
    <xf numFmtId="166" fontId="5" fillId="0" borderId="24" xfId="67" applyNumberFormat="1" applyFont="1" applyBorder="1" applyAlignment="1">
      <alignment horizontal="center"/>
      <protection/>
    </xf>
    <xf numFmtId="0" fontId="5" fillId="0" borderId="24" xfId="67" applyFont="1" applyBorder="1" applyAlignment="1">
      <alignment horizontal="center"/>
      <protection/>
    </xf>
    <xf numFmtId="166" fontId="5" fillId="0" borderId="24" xfId="67" applyNumberFormat="1" applyFont="1" applyBorder="1" applyAlignment="1">
      <alignment horizontal="center" vertical="center" wrapText="1"/>
      <protection/>
    </xf>
    <xf numFmtId="0" fontId="5" fillId="0" borderId="13" xfId="67" applyFont="1" applyBorder="1" applyAlignment="1">
      <alignment horizontal="left" vertical="top" wrapText="1"/>
      <protection/>
    </xf>
    <xf numFmtId="0" fontId="5" fillId="0" borderId="0" xfId="67" applyFont="1" applyBorder="1" applyAlignment="1">
      <alignment horizontal="center"/>
      <protection/>
    </xf>
    <xf numFmtId="0" fontId="5" fillId="0" borderId="12" xfId="67" applyFont="1" applyBorder="1" applyAlignment="1">
      <alignment horizontal="center"/>
      <protection/>
    </xf>
    <xf numFmtId="166" fontId="5" fillId="0" borderId="11" xfId="67" applyNumberFormat="1" applyFont="1" applyBorder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0" fontId="13" fillId="0" borderId="11" xfId="67" applyFont="1" applyFill="1" applyBorder="1" applyAlignment="1">
      <alignment horizontal="left" indent="1"/>
      <protection/>
    </xf>
    <xf numFmtId="0" fontId="5" fillId="0" borderId="0" xfId="67" applyFont="1" applyFill="1" applyBorder="1">
      <alignment/>
      <protection/>
    </xf>
    <xf numFmtId="0" fontId="5" fillId="0" borderId="12" xfId="67" applyFont="1" applyFill="1" applyBorder="1">
      <alignment/>
      <protection/>
    </xf>
    <xf numFmtId="166" fontId="5" fillId="0" borderId="11" xfId="67" applyNumberFormat="1" applyFont="1" applyFill="1" applyBorder="1">
      <alignment/>
      <protection/>
    </xf>
    <xf numFmtId="0" fontId="5" fillId="0" borderId="11" xfId="67" applyFont="1" applyFill="1" applyBorder="1">
      <alignment/>
      <protection/>
    </xf>
    <xf numFmtId="0" fontId="5" fillId="0" borderId="11" xfId="67" applyFont="1" applyFill="1" applyBorder="1" applyAlignment="1" applyProtection="1">
      <alignment/>
      <protection locked="0"/>
    </xf>
    <xf numFmtId="166" fontId="5" fillId="33" borderId="0" xfId="67" applyNumberFormat="1" applyFont="1" applyFill="1" applyBorder="1" applyAlignment="1">
      <alignment horizontal="center"/>
      <protection/>
    </xf>
    <xf numFmtId="166" fontId="5" fillId="33" borderId="11" xfId="67" applyNumberFormat="1" applyFont="1" applyFill="1" applyBorder="1" applyAlignment="1">
      <alignment horizontal="center"/>
      <protection/>
    </xf>
    <xf numFmtId="166" fontId="5" fillId="49" borderId="11" xfId="67" applyNumberFormat="1" applyFont="1" applyFill="1" applyBorder="1" applyAlignment="1">
      <alignment horizontal="center"/>
      <protection/>
    </xf>
    <xf numFmtId="166" fontId="5" fillId="42" borderId="11" xfId="67" applyNumberFormat="1" applyFont="1" applyFill="1" applyBorder="1" applyAlignment="1">
      <alignment horizontal="center"/>
      <protection/>
    </xf>
    <xf numFmtId="166" fontId="5" fillId="42" borderId="12" xfId="67" applyNumberFormat="1" applyFont="1" applyFill="1" applyBorder="1" applyAlignment="1">
      <alignment horizontal="center"/>
      <protection/>
    </xf>
    <xf numFmtId="0" fontId="5" fillId="49" borderId="11" xfId="67" applyFont="1" applyFill="1" applyBorder="1">
      <alignment/>
      <protection/>
    </xf>
    <xf numFmtId="166" fontId="5" fillId="42" borderId="22" xfId="67" applyNumberFormat="1" applyFont="1" applyFill="1" applyBorder="1" applyAlignment="1">
      <alignment horizontal="center"/>
      <protection/>
    </xf>
    <xf numFmtId="166" fontId="5" fillId="42" borderId="15" xfId="67" applyNumberFormat="1" applyFont="1" applyFill="1" applyBorder="1" applyAlignment="1">
      <alignment horizontal="center"/>
      <protection/>
    </xf>
    <xf numFmtId="166" fontId="5" fillId="42" borderId="23" xfId="67" applyNumberFormat="1" applyFont="1" applyFill="1" applyBorder="1" applyAlignment="1">
      <alignment horizontal="center"/>
      <protection/>
    </xf>
    <xf numFmtId="166" fontId="5" fillId="35" borderId="15" xfId="67" applyNumberFormat="1" applyFont="1" applyFill="1" applyBorder="1" applyAlignment="1">
      <alignment horizontal="center"/>
      <protection/>
    </xf>
    <xf numFmtId="0" fontId="5" fillId="0" borderId="17" xfId="67" applyFont="1" applyFill="1" applyBorder="1" applyAlignment="1">
      <alignment/>
      <protection/>
    </xf>
    <xf numFmtId="0" fontId="5" fillId="0" borderId="17" xfId="67" applyFont="1" applyFill="1" applyBorder="1">
      <alignment/>
      <protection/>
    </xf>
    <xf numFmtId="0" fontId="5" fillId="0" borderId="14" xfId="67" applyFont="1" applyFill="1" applyBorder="1">
      <alignment/>
      <protection/>
    </xf>
    <xf numFmtId="0" fontId="5" fillId="0" borderId="18" xfId="67" applyFont="1" applyFill="1" applyBorder="1">
      <alignment/>
      <protection/>
    </xf>
    <xf numFmtId="166" fontId="5" fillId="0" borderId="13" xfId="67" applyNumberFormat="1" applyFont="1" applyFill="1" applyBorder="1">
      <alignment/>
      <protection/>
    </xf>
    <xf numFmtId="0" fontId="5" fillId="0" borderId="13" xfId="67" applyFont="1" applyFill="1" applyBorder="1">
      <alignment/>
      <protection/>
    </xf>
    <xf numFmtId="166" fontId="5" fillId="0" borderId="18" xfId="67" applyNumberFormat="1" applyFont="1" applyFill="1" applyBorder="1" applyAlignment="1">
      <alignment horizontal="center"/>
      <protection/>
    </xf>
    <xf numFmtId="0" fontId="5" fillId="0" borderId="10" xfId="67" applyFont="1" applyFill="1" applyBorder="1" applyAlignment="1">
      <alignment/>
      <protection/>
    </xf>
    <xf numFmtId="0" fontId="5" fillId="0" borderId="10" xfId="67" applyFont="1" applyFill="1" applyBorder="1">
      <alignment/>
      <protection/>
    </xf>
    <xf numFmtId="166" fontId="5" fillId="0" borderId="12" xfId="67" applyNumberFormat="1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horizontal="left" indent="1"/>
      <protection/>
    </xf>
    <xf numFmtId="0" fontId="5" fillId="49" borderId="12" xfId="67" applyFont="1" applyFill="1" applyBorder="1">
      <alignment/>
      <protection/>
    </xf>
    <xf numFmtId="0" fontId="5" fillId="0" borderId="13" xfId="67" applyFont="1" applyFill="1" applyBorder="1" applyAlignment="1">
      <alignment/>
      <protection/>
    </xf>
    <xf numFmtId="166" fontId="5" fillId="42" borderId="14" xfId="67" applyNumberFormat="1" applyFont="1" applyFill="1" applyBorder="1" applyAlignment="1">
      <alignment horizontal="center"/>
      <protection/>
    </xf>
    <xf numFmtId="166" fontId="5" fillId="42" borderId="18" xfId="67" applyNumberFormat="1" applyFont="1" applyFill="1" applyBorder="1" applyAlignment="1">
      <alignment horizontal="center"/>
      <protection/>
    </xf>
    <xf numFmtId="166" fontId="5" fillId="35" borderId="13" xfId="67" applyNumberFormat="1" applyFont="1" applyFill="1" applyBorder="1" applyAlignment="1">
      <alignment horizontal="center"/>
      <protection/>
    </xf>
    <xf numFmtId="0" fontId="5" fillId="0" borderId="22" xfId="67" applyFont="1" applyFill="1" applyBorder="1" applyAlignment="1">
      <alignment/>
      <protection/>
    </xf>
    <xf numFmtId="0" fontId="5" fillId="0" borderId="22" xfId="67" applyFont="1" applyFill="1" applyBorder="1">
      <alignment/>
      <protection/>
    </xf>
    <xf numFmtId="166" fontId="5" fillId="0" borderId="22" xfId="67" applyNumberFormat="1" applyFont="1" applyFill="1" applyBorder="1">
      <alignment/>
      <protection/>
    </xf>
    <xf numFmtId="166" fontId="5" fillId="0" borderId="22" xfId="67" applyNumberFormat="1" applyFont="1" applyFill="1" applyBorder="1" applyAlignment="1">
      <alignment horizontal="center"/>
      <protection/>
    </xf>
    <xf numFmtId="0" fontId="5" fillId="0" borderId="11" xfId="67" applyFont="1" applyBorder="1" applyAlignment="1">
      <alignment vertical="top" wrapText="1"/>
      <protection/>
    </xf>
    <xf numFmtId="0" fontId="5" fillId="0" borderId="10" xfId="67" applyFont="1" applyBorder="1" applyAlignment="1">
      <alignment horizontal="left"/>
      <protection/>
    </xf>
    <xf numFmtId="166" fontId="5" fillId="0" borderId="11" xfId="67" applyNumberFormat="1" applyFont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left" indent="1"/>
      <protection/>
    </xf>
    <xf numFmtId="169" fontId="5" fillId="43" borderId="17" xfId="72" applyNumberFormat="1" applyFont="1" applyFill="1" applyBorder="1" applyAlignment="1">
      <alignment horizontal="center"/>
      <protection/>
    </xf>
    <xf numFmtId="169" fontId="5" fillId="43" borderId="14" xfId="72" applyNumberFormat="1" applyFont="1" applyFill="1" applyBorder="1" applyAlignment="1">
      <alignment horizontal="center"/>
      <protection/>
    </xf>
    <xf numFmtId="0" fontId="13" fillId="0" borderId="19" xfId="67" applyFont="1" applyFill="1" applyBorder="1" applyAlignment="1">
      <alignment horizontal="left" indent="1"/>
      <protection/>
    </xf>
    <xf numFmtId="0" fontId="5" fillId="49" borderId="24" xfId="67" applyFont="1" applyFill="1" applyBorder="1">
      <alignment/>
      <protection/>
    </xf>
    <xf numFmtId="166" fontId="5" fillId="42" borderId="20" xfId="67" applyNumberFormat="1" applyFont="1" applyFill="1" applyBorder="1" applyAlignment="1">
      <alignment horizontal="center"/>
      <protection/>
    </xf>
    <xf numFmtId="0" fontId="5" fillId="0" borderId="15" xfId="67" applyFont="1" applyFill="1" applyBorder="1" applyAlignment="1">
      <alignment/>
      <protection/>
    </xf>
    <xf numFmtId="0" fontId="5" fillId="0" borderId="19" xfId="67" applyFont="1" applyFill="1" applyBorder="1" applyAlignment="1">
      <alignment/>
      <protection/>
    </xf>
    <xf numFmtId="0" fontId="5" fillId="0" borderId="16" xfId="67" applyFont="1" applyFill="1" applyBorder="1">
      <alignment/>
      <protection/>
    </xf>
    <xf numFmtId="0" fontId="5" fillId="0" borderId="20" xfId="67" applyFont="1" applyFill="1" applyBorder="1">
      <alignment/>
      <protection/>
    </xf>
    <xf numFmtId="166" fontId="5" fillId="0" borderId="20" xfId="67" applyNumberFormat="1" applyFont="1" applyFill="1" applyBorder="1">
      <alignment/>
      <protection/>
    </xf>
    <xf numFmtId="166" fontId="5" fillId="0" borderId="24" xfId="67" applyNumberFormat="1" applyFont="1" applyFill="1" applyBorder="1" applyAlignment="1">
      <alignment horizontal="center"/>
      <protection/>
    </xf>
    <xf numFmtId="0" fontId="8" fillId="42" borderId="19" xfId="67" applyFont="1" applyFill="1" applyBorder="1" applyAlignment="1">
      <alignment horizontal="left"/>
      <protection/>
    </xf>
    <xf numFmtId="166" fontId="8" fillId="42" borderId="21" xfId="67" applyNumberFormat="1" applyFont="1" applyFill="1" applyBorder="1" applyAlignment="1">
      <alignment horizontal="center"/>
      <protection/>
    </xf>
    <xf numFmtId="166" fontId="8" fillId="42" borderId="22" xfId="67" applyNumberFormat="1" applyFont="1" applyFill="1" applyBorder="1" applyAlignment="1">
      <alignment horizontal="center"/>
      <protection/>
    </xf>
    <xf numFmtId="166" fontId="8" fillId="42" borderId="20" xfId="67" applyNumberFormat="1" applyFont="1" applyFill="1" applyBorder="1" applyAlignment="1">
      <alignment horizontal="center"/>
      <protection/>
    </xf>
    <xf numFmtId="166" fontId="8" fillId="42" borderId="15" xfId="67" applyNumberFormat="1" applyFont="1" applyFill="1" applyBorder="1" applyAlignment="1">
      <alignment horizontal="center"/>
      <protection/>
    </xf>
    <xf numFmtId="166" fontId="5" fillId="35" borderId="24" xfId="67" applyNumberFormat="1" applyFont="1" applyFill="1" applyBorder="1">
      <alignment/>
      <protection/>
    </xf>
    <xf numFmtId="0" fontId="5" fillId="0" borderId="0" xfId="67" applyFont="1">
      <alignment/>
      <protection/>
    </xf>
    <xf numFmtId="0" fontId="5" fillId="0" borderId="0" xfId="67" applyFont="1" applyBorder="1">
      <alignment/>
      <protection/>
    </xf>
    <xf numFmtId="0" fontId="5" fillId="0" borderId="13" xfId="67" applyFont="1" applyBorder="1">
      <alignment/>
      <protection/>
    </xf>
    <xf numFmtId="0" fontId="5" fillId="0" borderId="17" xfId="67" applyFont="1" applyBorder="1" applyAlignment="1">
      <alignment horizontal="center"/>
      <protection/>
    </xf>
    <xf numFmtId="166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9" xfId="67" applyFont="1" applyBorder="1">
      <alignment/>
      <protection/>
    </xf>
    <xf numFmtId="166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179" fontId="5" fillId="33" borderId="0" xfId="47" applyNumberFormat="1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/>
    </xf>
    <xf numFmtId="0" fontId="5" fillId="33" borderId="11" xfId="47" applyNumberFormat="1" applyFont="1" applyFill="1" applyBorder="1" applyAlignment="1" quotePrefix="1">
      <alignment horizontal="center"/>
    </xf>
    <xf numFmtId="166" fontId="5" fillId="33" borderId="0" xfId="47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47" applyNumberFormat="1" applyFont="1" applyFill="1" applyBorder="1" applyAlignment="1">
      <alignment horizontal="center"/>
    </xf>
    <xf numFmtId="0" fontId="5" fillId="33" borderId="12" xfId="67" applyNumberFormat="1" applyFont="1" applyFill="1" applyBorder="1" applyAlignment="1">
      <alignment horizontal="center"/>
      <protection/>
    </xf>
    <xf numFmtId="166" fontId="5" fillId="33" borderId="12" xfId="67" applyNumberFormat="1" applyFont="1" applyFill="1" applyBorder="1" applyAlignment="1">
      <alignment horizontal="center"/>
      <protection/>
    </xf>
    <xf numFmtId="166" fontId="5" fillId="33" borderId="16" xfId="67" applyNumberFormat="1" applyFont="1" applyFill="1" applyBorder="1" applyAlignment="1">
      <alignment horizontal="center"/>
      <protection/>
    </xf>
    <xf numFmtId="166" fontId="5" fillId="33" borderId="20" xfId="67" applyNumberFormat="1" applyFont="1" applyFill="1" applyBorder="1" applyAlignment="1">
      <alignment horizontal="center"/>
      <protection/>
    </xf>
    <xf numFmtId="0" fontId="5" fillId="33" borderId="20" xfId="67" applyNumberFormat="1" applyFont="1" applyFill="1" applyBorder="1" applyAlignment="1">
      <alignment horizontal="center"/>
      <protection/>
    </xf>
    <xf numFmtId="0" fontId="8" fillId="42" borderId="21" xfId="67" applyFont="1" applyFill="1" applyBorder="1">
      <alignment/>
      <protection/>
    </xf>
    <xf numFmtId="166" fontId="5" fillId="49" borderId="15" xfId="0" applyNumberFormat="1" applyFont="1" applyFill="1" applyBorder="1" applyAlignment="1">
      <alignment/>
    </xf>
    <xf numFmtId="0" fontId="5" fillId="49" borderId="15" xfId="0" applyFont="1" applyFill="1" applyBorder="1" applyAlignment="1">
      <alignment/>
    </xf>
    <xf numFmtId="3" fontId="5" fillId="33" borderId="16" xfId="67" applyNumberFormat="1" applyFont="1" applyFill="1" applyBorder="1" applyAlignment="1">
      <alignment horizontal="center"/>
      <protection/>
    </xf>
    <xf numFmtId="0" fontId="5" fillId="47" borderId="15" xfId="15" applyFont="1" applyFill="1" applyBorder="1">
      <alignment/>
      <protection/>
    </xf>
    <xf numFmtId="0" fontId="5" fillId="46" borderId="15" xfId="15" applyFont="1" applyFill="1" applyBorder="1">
      <alignment/>
      <protection/>
    </xf>
    <xf numFmtId="0" fontId="5" fillId="30" borderId="10" xfId="72" applyFont="1" applyFill="1" applyBorder="1" applyAlignment="1" applyProtection="1">
      <alignment horizontal="right"/>
      <protection locked="0"/>
    </xf>
    <xf numFmtId="3" fontId="5" fillId="30" borderId="0" xfId="72" applyNumberFormat="1" applyFont="1" applyFill="1" applyBorder="1" applyAlignment="1" applyProtection="1">
      <alignment horizontal="right"/>
      <protection locked="0"/>
    </xf>
    <xf numFmtId="0" fontId="5" fillId="30" borderId="10" xfId="68" applyFont="1" applyFill="1" applyBorder="1" applyAlignment="1" quotePrefix="1">
      <alignment vertical="top"/>
      <protection/>
    </xf>
    <xf numFmtId="166" fontId="5" fillId="30" borderId="11" xfId="68" applyNumberFormat="1" applyFont="1" applyFill="1" applyBorder="1" applyAlignment="1" quotePrefix="1">
      <alignment horizontal="center" vertical="top"/>
      <protection/>
    </xf>
    <xf numFmtId="0" fontId="5" fillId="30" borderId="10" xfId="59" applyFont="1" applyFill="1" applyBorder="1" applyAlignment="1" applyProtection="1" quotePrefix="1">
      <alignment vertical="top"/>
      <protection/>
    </xf>
    <xf numFmtId="0" fontId="8" fillId="30" borderId="10" xfId="68" applyFont="1" applyFill="1" applyBorder="1" applyAlignment="1" quotePrefix="1">
      <alignment vertical="top"/>
      <protection/>
    </xf>
    <xf numFmtId="169" fontId="59" fillId="0" borderId="0" xfId="72" applyNumberFormat="1" applyFont="1" applyFill="1" applyBorder="1" applyAlignment="1">
      <alignment horizontal="center"/>
      <protection/>
    </xf>
    <xf numFmtId="10" fontId="5" fillId="47" borderId="0" xfId="0" applyNumberFormat="1" applyFont="1" applyFill="1" applyBorder="1" applyAlignment="1">
      <alignment horizontal="center"/>
    </xf>
    <xf numFmtId="10" fontId="5" fillId="47" borderId="12" xfId="0" applyNumberFormat="1" applyFont="1" applyFill="1" applyBorder="1" applyAlignment="1">
      <alignment horizontal="center"/>
    </xf>
    <xf numFmtId="10" fontId="5" fillId="47" borderId="16" xfId="0" applyNumberFormat="1" applyFont="1" applyFill="1" applyBorder="1" applyAlignment="1">
      <alignment horizontal="center"/>
    </xf>
    <xf numFmtId="10" fontId="5" fillId="47" borderId="20" xfId="0" applyNumberFormat="1" applyFont="1" applyFill="1" applyBorder="1" applyAlignment="1">
      <alignment horizontal="center"/>
    </xf>
    <xf numFmtId="3" fontId="5" fillId="30" borderId="14" xfId="67" applyNumberFormat="1" applyFont="1" applyFill="1" applyBorder="1" applyAlignment="1">
      <alignment horizontal="center"/>
      <protection/>
    </xf>
    <xf numFmtId="3" fontId="5" fillId="30" borderId="0" xfId="67" applyNumberFormat="1" applyFont="1" applyFill="1" applyBorder="1" applyAlignment="1">
      <alignment horizontal="center"/>
      <protection/>
    </xf>
    <xf numFmtId="166" fontId="5" fillId="30" borderId="0" xfId="67" applyNumberFormat="1" applyFont="1" applyFill="1" applyBorder="1" applyAlignment="1">
      <alignment horizontal="center"/>
      <protection/>
    </xf>
    <xf numFmtId="179" fontId="5" fillId="30" borderId="0" xfId="47" applyNumberFormat="1" applyFont="1" applyFill="1" applyBorder="1" applyAlignment="1">
      <alignment/>
    </xf>
    <xf numFmtId="166" fontId="5" fillId="30" borderId="0" xfId="47" applyNumberFormat="1" applyFont="1" applyFill="1" applyBorder="1" applyAlignment="1">
      <alignment horizontal="center"/>
    </xf>
    <xf numFmtId="166" fontId="5" fillId="30" borderId="16" xfId="67" applyNumberFormat="1" applyFont="1" applyFill="1" applyBorder="1" applyAlignment="1">
      <alignment horizontal="center"/>
      <protection/>
    </xf>
    <xf numFmtId="2" fontId="5" fillId="47" borderId="10" xfId="0" applyNumberFormat="1" applyFont="1" applyFill="1" applyBorder="1" applyAlignment="1">
      <alignment horizontal="center"/>
    </xf>
    <xf numFmtId="9" fontId="5" fillId="47" borderId="10" xfId="75" applyFont="1" applyFill="1" applyBorder="1" applyAlignment="1" applyProtection="1">
      <alignment horizontal="center"/>
      <protection locked="0"/>
    </xf>
    <xf numFmtId="9" fontId="5" fillId="47" borderId="0" xfId="75" applyFont="1" applyFill="1" applyBorder="1" applyAlignment="1" applyProtection="1">
      <alignment horizontal="center"/>
      <protection locked="0"/>
    </xf>
    <xf numFmtId="9" fontId="5" fillId="47" borderId="12" xfId="75" applyFont="1" applyFill="1" applyBorder="1" applyAlignment="1" applyProtection="1">
      <alignment horizontal="center"/>
      <protection locked="0"/>
    </xf>
    <xf numFmtId="10" fontId="5" fillId="47" borderId="10" xfId="0" applyNumberFormat="1" applyFont="1" applyFill="1" applyBorder="1" applyAlignment="1">
      <alignment horizontal="center"/>
    </xf>
    <xf numFmtId="10" fontId="5" fillId="47" borderId="19" xfId="0" applyNumberFormat="1" applyFont="1" applyFill="1" applyBorder="1" applyAlignment="1">
      <alignment horizontal="center"/>
    </xf>
    <xf numFmtId="10" fontId="5" fillId="47" borderId="21" xfId="0" applyNumberFormat="1" applyFont="1" applyFill="1" applyBorder="1" applyAlignment="1">
      <alignment horizontal="center"/>
    </xf>
    <xf numFmtId="10" fontId="5" fillId="47" borderId="22" xfId="0" applyNumberFormat="1" applyFont="1" applyFill="1" applyBorder="1" applyAlignment="1">
      <alignment horizontal="center"/>
    </xf>
    <xf numFmtId="10" fontId="5" fillId="47" borderId="23" xfId="0" applyNumberFormat="1" applyFont="1" applyFill="1" applyBorder="1" applyAlignment="1">
      <alignment horizontal="center"/>
    </xf>
    <xf numFmtId="10" fontId="5" fillId="48" borderId="21" xfId="0" applyNumberFormat="1" applyFont="1" applyFill="1" applyBorder="1" applyAlignment="1">
      <alignment horizontal="center"/>
    </xf>
    <xf numFmtId="10" fontId="5" fillId="48" borderId="22" xfId="0" applyNumberFormat="1" applyFont="1" applyFill="1" applyBorder="1" applyAlignment="1">
      <alignment horizontal="center"/>
    </xf>
    <xf numFmtId="1" fontId="5" fillId="47" borderId="10" xfId="49" applyNumberFormat="1" applyFont="1" applyFill="1" applyBorder="1" applyAlignment="1" applyProtection="1">
      <alignment horizontal="center"/>
      <protection locked="0"/>
    </xf>
    <xf numFmtId="1" fontId="5" fillId="47" borderId="0" xfId="49" applyNumberFormat="1" applyFont="1" applyFill="1" applyBorder="1" applyAlignment="1" applyProtection="1">
      <alignment horizontal="center"/>
      <protection locked="0"/>
    </xf>
    <xf numFmtId="1" fontId="5" fillId="47" borderId="12" xfId="49" applyNumberFormat="1" applyFont="1" applyFill="1" applyBorder="1" applyAlignment="1" applyProtection="1">
      <alignment horizontal="center"/>
      <protection locked="0"/>
    </xf>
    <xf numFmtId="1" fontId="5" fillId="47" borderId="10" xfId="0" applyNumberFormat="1" applyFont="1" applyFill="1" applyBorder="1" applyAlignment="1" applyProtection="1">
      <alignment horizontal="center"/>
      <protection locked="0"/>
    </xf>
    <xf numFmtId="1" fontId="5" fillId="47" borderId="0" xfId="0" applyNumberFormat="1" applyFont="1" applyFill="1" applyBorder="1" applyAlignment="1" applyProtection="1">
      <alignment horizontal="center"/>
      <protection locked="0"/>
    </xf>
    <xf numFmtId="1" fontId="5" fillId="47" borderId="12" xfId="0" applyNumberFormat="1" applyFont="1" applyFill="1" applyBorder="1" applyAlignment="1" applyProtection="1">
      <alignment horizontal="center"/>
      <protection locked="0"/>
    </xf>
    <xf numFmtId="2" fontId="5" fillId="47" borderId="19" xfId="49" applyNumberFormat="1" applyFont="1" applyFill="1" applyBorder="1" applyAlignment="1" applyProtection="1">
      <alignment horizontal="center"/>
      <protection locked="0"/>
    </xf>
    <xf numFmtId="2" fontId="5" fillId="47" borderId="16" xfId="49" applyNumberFormat="1" applyFont="1" applyFill="1" applyBorder="1" applyAlignment="1" applyProtection="1">
      <alignment horizontal="center"/>
      <protection locked="0"/>
    </xf>
    <xf numFmtId="2" fontId="5" fillId="47" borderId="20" xfId="49" applyNumberFormat="1" applyFont="1" applyFill="1" applyBorder="1" applyAlignment="1" applyProtection="1">
      <alignment horizontal="center"/>
      <protection locked="0"/>
    </xf>
    <xf numFmtId="2" fontId="5" fillId="48" borderId="19" xfId="0" applyNumberFormat="1" applyFont="1" applyFill="1" applyBorder="1" applyAlignment="1" applyProtection="1">
      <alignment horizontal="center"/>
      <protection locked="0"/>
    </xf>
    <xf numFmtId="2" fontId="5" fillId="48" borderId="16" xfId="0" applyNumberFormat="1" applyFont="1" applyFill="1" applyBorder="1" applyAlignment="1" applyProtection="1">
      <alignment horizontal="center"/>
      <protection locked="0"/>
    </xf>
    <xf numFmtId="0" fontId="5" fillId="0" borderId="17" xfId="72" applyFont="1" applyFill="1" applyBorder="1" applyAlignment="1">
      <alignment horizontal="center"/>
      <protection/>
    </xf>
    <xf numFmtId="0" fontId="5" fillId="0" borderId="18" xfId="72" applyFont="1" applyFill="1" applyBorder="1" applyAlignment="1">
      <alignment horizontal="center"/>
      <protection/>
    </xf>
    <xf numFmtId="0" fontId="5" fillId="0" borderId="13" xfId="72" applyFont="1" applyFill="1" applyBorder="1" applyAlignment="1">
      <alignment horizontal="center" vertical="center" wrapText="1"/>
      <protection/>
    </xf>
    <xf numFmtId="0" fontId="5" fillId="0" borderId="11" xfId="72" applyFont="1" applyFill="1" applyBorder="1" applyAlignment="1">
      <alignment horizontal="center" vertical="center" wrapText="1"/>
      <protection/>
    </xf>
    <xf numFmtId="2" fontId="5" fillId="47" borderId="16" xfId="0" applyNumberFormat="1" applyFont="1" applyFill="1" applyBorder="1" applyAlignment="1" applyProtection="1">
      <alignment horizontal="center"/>
      <protection locked="0"/>
    </xf>
    <xf numFmtId="2" fontId="5" fillId="47" borderId="20" xfId="0" applyNumberFormat="1" applyFont="1" applyFill="1" applyBorder="1" applyAlignment="1" applyProtection="1">
      <alignment horizontal="center"/>
      <protection locked="0"/>
    </xf>
    <xf numFmtId="171" fontId="5" fillId="47" borderId="11" xfId="72" applyNumberFormat="1" applyFont="1" applyFill="1" applyBorder="1" applyAlignment="1">
      <alignment horizontal="center"/>
      <protection/>
    </xf>
    <xf numFmtId="171" fontId="8" fillId="47" borderId="11" xfId="72" applyNumberFormat="1" applyFont="1" applyFill="1" applyBorder="1" applyAlignment="1">
      <alignment horizontal="center"/>
      <protection/>
    </xf>
    <xf numFmtId="171" fontId="5" fillId="47" borderId="24" xfId="72" applyNumberFormat="1" applyFont="1" applyFill="1" applyBorder="1" applyAlignment="1">
      <alignment horizontal="center"/>
      <protection/>
    </xf>
    <xf numFmtId="171" fontId="8" fillId="47" borderId="24" xfId="72" applyNumberFormat="1" applyFont="1" applyFill="1" applyBorder="1" applyAlignment="1">
      <alignment horizontal="center"/>
      <protection/>
    </xf>
    <xf numFmtId="1" fontId="5" fillId="47" borderId="12" xfId="64" applyNumberFormat="1" applyFont="1" applyFill="1" applyBorder="1" applyAlignment="1">
      <alignment horizontal="center"/>
      <protection/>
    </xf>
    <xf numFmtId="166" fontId="5" fillId="47" borderId="12" xfId="64" applyNumberFormat="1" applyFont="1" applyFill="1" applyBorder="1" applyAlignment="1">
      <alignment horizontal="center"/>
      <protection/>
    </xf>
    <xf numFmtId="0" fontId="5" fillId="0" borderId="17" xfId="72" applyFont="1" applyBorder="1" applyAlignment="1">
      <alignment horizontal="center" wrapText="1"/>
      <protection/>
    </xf>
    <xf numFmtId="0" fontId="5" fillId="0" borderId="15" xfId="72" applyFont="1" applyBorder="1" applyAlignment="1">
      <alignment horizontal="center" wrapText="1"/>
      <protection/>
    </xf>
    <xf numFmtId="0" fontId="5" fillId="0" borderId="21" xfId="72" applyFont="1" applyBorder="1" applyAlignment="1">
      <alignment horizontal="centerContinuous" wrapText="1"/>
      <protection/>
    </xf>
    <xf numFmtId="0" fontId="5" fillId="0" borderId="23" xfId="72" applyFont="1" applyBorder="1" applyAlignment="1">
      <alignment horizontal="centerContinuous" wrapText="1"/>
      <protection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0" xfId="72" applyFont="1" applyBorder="1" applyAlignment="1">
      <alignment horizontal="center"/>
      <protection/>
    </xf>
    <xf numFmtId="0" fontId="5" fillId="0" borderId="19" xfId="72" applyFont="1" applyBorder="1" applyAlignment="1">
      <alignment horizontal="center"/>
      <protection/>
    </xf>
    <xf numFmtId="0" fontId="5" fillId="0" borderId="24" xfId="72" applyFont="1" applyBorder="1" applyAlignment="1">
      <alignment horizontal="center"/>
      <protection/>
    </xf>
    <xf numFmtId="169" fontId="5" fillId="0" borderId="11" xfId="72" applyNumberFormat="1" applyFont="1" applyBorder="1" applyAlignment="1">
      <alignment horizontal="center"/>
      <protection/>
    </xf>
    <xf numFmtId="166" fontId="5" fillId="0" borderId="11" xfId="68" applyNumberFormat="1" applyFont="1" applyFill="1" applyBorder="1" applyAlignment="1" applyProtection="1" quotePrefix="1">
      <alignment horizontal="center" vertical="top"/>
      <protection locked="0"/>
    </xf>
    <xf numFmtId="166" fontId="5" fillId="0" borderId="12" xfId="68" applyNumberFormat="1" applyFont="1" applyFill="1" applyBorder="1" applyAlignment="1" applyProtection="1" quotePrefix="1">
      <alignment horizontal="center" vertical="top"/>
      <protection locked="0"/>
    </xf>
    <xf numFmtId="166" fontId="5" fillId="0" borderId="10" xfId="68" applyNumberFormat="1" applyFont="1" applyFill="1" applyBorder="1" applyAlignment="1" applyProtection="1" quotePrefix="1">
      <alignment horizontal="center" vertical="top"/>
      <protection locked="0"/>
    </xf>
    <xf numFmtId="166" fontId="5" fillId="33" borderId="12" xfId="68" applyNumberFormat="1" applyFont="1" applyFill="1" applyBorder="1" applyAlignment="1" applyProtection="1" quotePrefix="1">
      <alignment horizontal="center" vertical="top"/>
      <protection locked="0"/>
    </xf>
    <xf numFmtId="166" fontId="5" fillId="33" borderId="10" xfId="68" applyNumberFormat="1" applyFont="1" applyFill="1" applyBorder="1" applyAlignment="1" applyProtection="1" quotePrefix="1">
      <alignment horizontal="center" vertical="top"/>
      <protection locked="0"/>
    </xf>
    <xf numFmtId="166" fontId="5" fillId="33" borderId="12" xfId="68" applyNumberFormat="1" applyFont="1" applyFill="1" applyBorder="1" applyAlignment="1" applyProtection="1">
      <alignment horizontal="center" vertical="top"/>
      <protection locked="0"/>
    </xf>
    <xf numFmtId="166" fontId="5" fillId="33" borderId="11" xfId="68" applyNumberFormat="1" applyFont="1" applyFill="1" applyBorder="1" applyAlignment="1" applyProtection="1">
      <alignment horizontal="center" vertical="top"/>
      <protection locked="0"/>
    </xf>
    <xf numFmtId="166" fontId="5" fillId="46" borderId="11" xfId="68" applyNumberFormat="1" applyFont="1" applyFill="1" applyBorder="1" applyAlignment="1" applyProtection="1">
      <alignment horizontal="center" vertical="top"/>
      <protection locked="0"/>
    </xf>
    <xf numFmtId="0" fontId="5" fillId="33" borderId="12" xfId="72" applyFont="1" applyFill="1" applyBorder="1" applyAlignment="1">
      <alignment horizontal="center"/>
      <protection/>
    </xf>
    <xf numFmtId="0" fontId="5" fillId="33" borderId="10" xfId="72" applyFont="1" applyFill="1" applyBorder="1" applyAlignment="1">
      <alignment horizontal="center"/>
      <protection/>
    </xf>
    <xf numFmtId="0" fontId="5" fillId="33" borderId="11" xfId="72" applyFont="1" applyFill="1" applyBorder="1" applyAlignment="1">
      <alignment horizontal="center"/>
      <protection/>
    </xf>
    <xf numFmtId="0" fontId="5" fillId="33" borderId="10" xfId="68" applyFont="1" applyFill="1" applyBorder="1" applyAlignment="1">
      <alignment horizontal="center" vertical="top"/>
      <protection/>
    </xf>
    <xf numFmtId="176" fontId="5" fillId="33" borderId="10" xfId="68" applyNumberFormat="1" applyFont="1" applyFill="1" applyBorder="1" applyAlignment="1" quotePrefix="1">
      <alignment horizontal="center" vertical="top"/>
      <protection/>
    </xf>
    <xf numFmtId="176" fontId="5" fillId="33" borderId="11" xfId="68" applyNumberFormat="1" applyFont="1" applyFill="1" applyBorder="1" applyAlignment="1" quotePrefix="1">
      <alignment horizontal="center" vertical="top"/>
      <protection/>
    </xf>
    <xf numFmtId="176" fontId="5" fillId="33" borderId="12" xfId="68" applyNumberFormat="1" applyFont="1" applyFill="1" applyBorder="1" applyAlignment="1" quotePrefix="1">
      <alignment horizontal="center" vertical="top"/>
      <protection/>
    </xf>
    <xf numFmtId="166" fontId="5" fillId="46" borderId="15" xfId="68" applyNumberFormat="1" applyFont="1" applyFill="1" applyBorder="1" applyAlignment="1" quotePrefix="1">
      <alignment horizontal="center" vertical="top"/>
      <protection/>
    </xf>
    <xf numFmtId="0" fontId="5" fillId="0" borderId="10" xfId="68" applyFont="1" applyFill="1" applyBorder="1" applyAlignment="1">
      <alignment horizontal="center" vertical="top"/>
      <protection/>
    </xf>
    <xf numFmtId="166" fontId="5" fillId="0" borderId="12" xfId="68" applyNumberFormat="1" applyFont="1" applyFill="1" applyBorder="1" applyAlignment="1" quotePrefix="1">
      <alignment horizontal="center" vertical="top"/>
      <protection/>
    </xf>
    <xf numFmtId="166" fontId="5" fillId="0" borderId="10" xfId="68" applyNumberFormat="1" applyFont="1" applyFill="1" applyBorder="1" applyAlignment="1" quotePrefix="1">
      <alignment horizontal="center" vertical="top"/>
      <protection/>
    </xf>
    <xf numFmtId="0" fontId="8" fillId="0" borderId="11" xfId="68" applyFont="1" applyFill="1" applyBorder="1" applyAlignment="1">
      <alignment horizontal="center" vertical="top"/>
      <protection/>
    </xf>
    <xf numFmtId="0" fontId="8" fillId="0" borderId="12" xfId="68" applyFont="1" applyFill="1" applyBorder="1" applyAlignment="1">
      <alignment horizontal="center" vertical="top"/>
      <protection/>
    </xf>
    <xf numFmtId="0" fontId="8" fillId="0" borderId="10" xfId="68" applyFont="1" applyFill="1" applyBorder="1" applyAlignment="1">
      <alignment horizontal="center" vertical="top"/>
      <protection/>
    </xf>
    <xf numFmtId="0" fontId="8" fillId="33" borderId="11" xfId="68" applyFont="1" applyFill="1" applyBorder="1" applyAlignment="1">
      <alignment horizontal="center" vertical="top"/>
      <protection/>
    </xf>
    <xf numFmtId="0" fontId="8" fillId="33" borderId="12" xfId="68" applyFont="1" applyFill="1" applyBorder="1" applyAlignment="1">
      <alignment horizontal="center" vertical="top"/>
      <protection/>
    </xf>
    <xf numFmtId="0" fontId="8" fillId="33" borderId="10" xfId="68" applyFont="1" applyFill="1" applyBorder="1" applyAlignment="1">
      <alignment horizontal="center" vertical="top"/>
      <protection/>
    </xf>
    <xf numFmtId="2" fontId="5" fillId="33" borderId="12" xfId="68" applyNumberFormat="1" applyFont="1" applyFill="1" applyBorder="1" applyAlignment="1" applyProtection="1">
      <alignment horizontal="center" vertical="top"/>
      <protection locked="0"/>
    </xf>
    <xf numFmtId="2" fontId="5" fillId="33" borderId="11" xfId="68" applyNumberFormat="1" applyFont="1" applyFill="1" applyBorder="1" applyAlignment="1" applyProtection="1">
      <alignment horizontal="center" vertical="top"/>
      <protection locked="0"/>
    </xf>
    <xf numFmtId="166" fontId="5" fillId="33" borderId="10" xfId="68" applyNumberFormat="1" applyFont="1" applyFill="1" applyBorder="1" applyAlignment="1" applyProtection="1">
      <alignment horizontal="center" vertical="top"/>
      <protection locked="0"/>
    </xf>
    <xf numFmtId="0" fontId="5" fillId="33" borderId="11" xfId="68" applyFont="1" applyFill="1" applyBorder="1" applyAlignment="1">
      <alignment horizontal="center" vertical="top" wrapText="1"/>
      <protection/>
    </xf>
    <xf numFmtId="0" fontId="5" fillId="33" borderId="12" xfId="68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horizontal="center" vertical="top" wrapText="1"/>
      <protection/>
    </xf>
    <xf numFmtId="0" fontId="5" fillId="0" borderId="13" xfId="72" applyFont="1" applyFill="1" applyBorder="1" applyAlignment="1">
      <alignment horizontal="center"/>
      <protection/>
    </xf>
    <xf numFmtId="0" fontId="5" fillId="35" borderId="23" xfId="72" applyFont="1" applyFill="1" applyBorder="1" applyAlignment="1">
      <alignment horizontal="center"/>
      <protection/>
    </xf>
    <xf numFmtId="0" fontId="5" fillId="35" borderId="21" xfId="72" applyFont="1" applyFill="1" applyBorder="1" applyAlignment="1">
      <alignment horizontal="center"/>
      <protection/>
    </xf>
    <xf numFmtId="0" fontId="5" fillId="35" borderId="15" xfId="72" applyFont="1" applyFill="1" applyBorder="1" applyAlignment="1">
      <alignment horizontal="center"/>
      <protection/>
    </xf>
    <xf numFmtId="165" fontId="5" fillId="0" borderId="14" xfId="45" applyNumberFormat="1" applyFont="1" applyFill="1" applyBorder="1" applyAlignment="1">
      <alignment horizontal="center" vertical="center" wrapText="1"/>
    </xf>
    <xf numFmtId="165" fontId="5" fillId="0" borderId="0" xfId="45" applyNumberFormat="1" applyFont="1" applyFill="1" applyBorder="1" applyAlignment="1">
      <alignment horizontal="center" vertical="center" wrapText="1"/>
    </xf>
    <xf numFmtId="166" fontId="5" fillId="46" borderId="10" xfId="68" applyNumberFormat="1" applyFont="1" applyFill="1" applyBorder="1" applyAlignment="1" applyProtection="1">
      <alignment horizontal="center" vertical="top"/>
      <protection locked="0"/>
    </xf>
    <xf numFmtId="166" fontId="5" fillId="33" borderId="11" xfId="72" applyNumberFormat="1" applyFont="1" applyFill="1" applyBorder="1" applyAlignment="1" applyProtection="1">
      <alignment horizontal="center"/>
      <protection locked="0"/>
    </xf>
    <xf numFmtId="166" fontId="5" fillId="33" borderId="10" xfId="72" applyNumberFormat="1" applyFont="1" applyFill="1" applyBorder="1" applyAlignment="1" applyProtection="1">
      <alignment horizontal="center"/>
      <protection locked="0"/>
    </xf>
    <xf numFmtId="166" fontId="5" fillId="47" borderId="15" xfId="72" applyNumberFormat="1" applyFont="1" applyFill="1" applyBorder="1" applyAlignment="1">
      <alignment horizontal="center"/>
      <protection/>
    </xf>
    <xf numFmtId="166" fontId="5" fillId="0" borderId="11" xfId="72" applyNumberFormat="1" applyFont="1" applyBorder="1" applyAlignment="1">
      <alignment horizontal="center"/>
      <protection/>
    </xf>
    <xf numFmtId="166" fontId="5" fillId="0" borderId="10" xfId="72" applyNumberFormat="1" applyFont="1" applyBorder="1" applyAlignment="1">
      <alignment horizontal="center"/>
      <protection/>
    </xf>
    <xf numFmtId="166" fontId="7" fillId="33" borderId="11" xfId="68" applyNumberFormat="1" applyFont="1" applyFill="1" applyBorder="1" applyAlignment="1" applyProtection="1" quotePrefix="1">
      <alignment horizontal="center" vertical="top"/>
      <protection locked="0"/>
    </xf>
    <xf numFmtId="166" fontId="6" fillId="33" borderId="11" xfId="68" applyNumberFormat="1" applyFont="1" applyFill="1" applyBorder="1" applyAlignment="1" applyProtection="1" quotePrefix="1">
      <alignment horizontal="center" vertical="top"/>
      <protection locked="0"/>
    </xf>
    <xf numFmtId="166" fontId="6" fillId="33" borderId="11" xfId="68" applyNumberFormat="1" applyFont="1" applyFill="1" applyBorder="1" applyAlignment="1" applyProtection="1">
      <alignment horizontal="center" vertical="top"/>
      <protection locked="0"/>
    </xf>
    <xf numFmtId="166" fontId="7" fillId="46" borderId="10" xfId="68" applyNumberFormat="1" applyFont="1" applyFill="1" applyBorder="1" applyAlignment="1" applyProtection="1">
      <alignment horizontal="center" vertical="top"/>
      <protection locked="0"/>
    </xf>
    <xf numFmtId="166" fontId="5" fillId="33" borderId="24" xfId="72" applyNumberFormat="1" applyFont="1" applyFill="1" applyBorder="1" applyAlignment="1" applyProtection="1">
      <alignment horizontal="center"/>
      <protection locked="0"/>
    </xf>
    <xf numFmtId="166" fontId="8" fillId="47" borderId="15" xfId="72" applyNumberFormat="1" applyFont="1" applyFill="1" applyBorder="1" applyAlignment="1">
      <alignment horizontal="center"/>
      <protection/>
    </xf>
    <xf numFmtId="171" fontId="8" fillId="0" borderId="15" xfId="72" applyNumberFormat="1" applyFont="1" applyBorder="1" applyAlignment="1" applyProtection="1">
      <alignment horizontal="center" wrapText="1"/>
      <protection/>
    </xf>
    <xf numFmtId="171" fontId="8" fillId="0" borderId="10" xfId="60" applyNumberFormat="1" applyFont="1" applyBorder="1" applyAlignment="1" applyProtection="1">
      <alignment horizontal="left"/>
      <protection locked="0"/>
    </xf>
    <xf numFmtId="171" fontId="5" fillId="0" borderId="11" xfId="72" applyNumberFormat="1" applyFont="1" applyBorder="1" applyProtection="1">
      <alignment/>
      <protection/>
    </xf>
    <xf numFmtId="171" fontId="8" fillId="33" borderId="12" xfId="72" applyNumberFormat="1" applyFont="1" applyFill="1" applyBorder="1" applyAlignment="1" applyProtection="1" quotePrefix="1">
      <alignment horizontal="center"/>
      <protection/>
    </xf>
    <xf numFmtId="171" fontId="8" fillId="0" borderId="10" xfId="72" applyNumberFormat="1" applyFont="1" applyBorder="1" applyAlignment="1" applyProtection="1">
      <alignment horizontal="left" wrapText="1"/>
      <protection locked="0"/>
    </xf>
    <xf numFmtId="171" fontId="8" fillId="0" borderId="10" xfId="72" applyNumberFormat="1" applyFont="1" applyBorder="1" applyAlignment="1" applyProtection="1">
      <alignment horizontal="right" wrapText="1"/>
      <protection locked="0"/>
    </xf>
    <xf numFmtId="171" fontId="5" fillId="0" borderId="10" xfId="72" applyNumberFormat="1" applyFont="1" applyBorder="1" applyAlignment="1" applyProtection="1">
      <alignment horizontal="right" wrapText="1"/>
      <protection locked="0"/>
    </xf>
    <xf numFmtId="171" fontId="5" fillId="0" borderId="10" xfId="71" applyNumberFormat="1" applyFont="1" applyBorder="1" applyAlignment="1" applyProtection="1">
      <alignment horizontal="right" wrapText="1"/>
      <protection locked="0"/>
    </xf>
    <xf numFmtId="171" fontId="5" fillId="0" borderId="10" xfId="71" applyNumberFormat="1" applyFont="1" applyFill="1" applyBorder="1" applyAlignment="1" applyProtection="1">
      <alignment horizontal="right" wrapText="1"/>
      <protection locked="0"/>
    </xf>
    <xf numFmtId="171" fontId="8" fillId="0" borderId="10" xfId="71" applyNumberFormat="1" applyFont="1" applyFill="1" applyBorder="1" applyAlignment="1" applyProtection="1">
      <alignment horizontal="left" wrapText="1"/>
      <protection locked="0"/>
    </xf>
    <xf numFmtId="171" fontId="5" fillId="0" borderId="10" xfId="72" applyNumberFormat="1" applyFont="1" applyFill="1" applyBorder="1" applyAlignment="1" applyProtection="1">
      <alignment horizontal="right"/>
      <protection locked="0"/>
    </xf>
    <xf numFmtId="171" fontId="8" fillId="0" borderId="10" xfId="72" applyNumberFormat="1" applyFont="1" applyBorder="1" applyAlignment="1" applyProtection="1">
      <alignment horizontal="left"/>
      <protection locked="0"/>
    </xf>
    <xf numFmtId="171" fontId="5" fillId="0" borderId="10" xfId="72" applyNumberFormat="1" applyFont="1" applyBorder="1" applyAlignment="1" applyProtection="1">
      <alignment horizontal="right"/>
      <protection/>
    </xf>
    <xf numFmtId="171" fontId="5" fillId="0" borderId="10" xfId="72" applyNumberFormat="1" applyFont="1" applyFill="1" applyBorder="1" applyAlignment="1" applyProtection="1">
      <alignment horizontal="right"/>
      <protection/>
    </xf>
    <xf numFmtId="171" fontId="5" fillId="0" borderId="10" xfId="72" applyNumberFormat="1" applyFont="1" applyBorder="1" applyProtection="1">
      <alignment/>
      <protection/>
    </xf>
    <xf numFmtId="171" fontId="8" fillId="0" borderId="19" xfId="72" applyNumberFormat="1" applyFont="1" applyBorder="1" applyProtection="1">
      <alignment/>
      <protection/>
    </xf>
    <xf numFmtId="171" fontId="8" fillId="0" borderId="24" xfId="72" applyNumberFormat="1" applyFont="1" applyBorder="1" applyProtection="1">
      <alignment/>
      <protection/>
    </xf>
    <xf numFmtId="171" fontId="8" fillId="0" borderId="20" xfId="72" applyNumberFormat="1" applyFont="1" applyBorder="1" applyAlignment="1" applyProtection="1" quotePrefix="1">
      <alignment horizontal="center"/>
      <protection/>
    </xf>
    <xf numFmtId="0" fontId="61" fillId="0" borderId="13" xfId="0" applyFont="1" applyBorder="1" applyAlignment="1">
      <alignment horizontal="left" wrapText="1"/>
    </xf>
    <xf numFmtId="0" fontId="61" fillId="0" borderId="15" xfId="0" applyFont="1" applyBorder="1" applyAlignment="1">
      <alignment wrapText="1"/>
    </xf>
    <xf numFmtId="0" fontId="61" fillId="0" borderId="24" xfId="0" applyFont="1" applyBorder="1" applyAlignment="1">
      <alignment horizontal="center" wrapText="1"/>
    </xf>
    <xf numFmtId="0" fontId="61" fillId="0" borderId="15" xfId="0" applyFont="1" applyBorder="1" applyAlignment="1">
      <alignment/>
    </xf>
    <xf numFmtId="0" fontId="62" fillId="0" borderId="13" xfId="0" applyFont="1" applyBorder="1" applyAlignment="1">
      <alignment wrapText="1"/>
    </xf>
    <xf numFmtId="0" fontId="63" fillId="0" borderId="13" xfId="0" applyFont="1" applyBorder="1" applyAlignment="1">
      <alignment/>
    </xf>
    <xf numFmtId="0" fontId="64" fillId="0" borderId="11" xfId="0" applyFont="1" applyBorder="1" applyAlignment="1">
      <alignment horizontal="left" wrapText="1"/>
    </xf>
    <xf numFmtId="0" fontId="63" fillId="0" borderId="11" xfId="0" applyFont="1" applyFill="1" applyBorder="1" applyAlignment="1">
      <alignment/>
    </xf>
    <xf numFmtId="0" fontId="63" fillId="0" borderId="11" xfId="0" applyFont="1" applyBorder="1" applyAlignment="1">
      <alignment horizontal="left" wrapText="1" indent="1"/>
    </xf>
    <xf numFmtId="0" fontId="63" fillId="48" borderId="11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3" fillId="0" borderId="24" xfId="0" applyFont="1" applyBorder="1" applyAlignment="1">
      <alignment wrapText="1"/>
    </xf>
    <xf numFmtId="0" fontId="63" fillId="0" borderId="24" xfId="0" applyFont="1" applyBorder="1" applyAlignment="1">
      <alignment/>
    </xf>
    <xf numFmtId="0" fontId="61" fillId="0" borderId="11" xfId="0" applyFont="1" applyBorder="1" applyAlignment="1">
      <alignment wrapText="1"/>
    </xf>
    <xf numFmtId="0" fontId="61" fillId="0" borderId="24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63" fillId="0" borderId="11" xfId="0" applyFont="1" applyBorder="1" applyAlignment="1">
      <alignment horizontal="left" wrapText="1" indent="2"/>
    </xf>
    <xf numFmtId="171" fontId="5" fillId="48" borderId="11" xfId="72" applyNumberFormat="1" applyFont="1" applyFill="1" applyBorder="1">
      <alignment/>
      <protection/>
    </xf>
    <xf numFmtId="171" fontId="5" fillId="48" borderId="24" xfId="72" applyNumberFormat="1" applyFont="1" applyFill="1" applyBorder="1">
      <alignment/>
      <protection/>
    </xf>
    <xf numFmtId="171" fontId="8" fillId="0" borderId="21" xfId="72" applyNumberFormat="1" applyFont="1" applyBorder="1" applyAlignment="1">
      <alignment horizontal="center"/>
      <protection/>
    </xf>
    <xf numFmtId="171" fontId="8" fillId="0" borderId="23" xfId="72" applyNumberFormat="1" applyFont="1" applyBorder="1" applyAlignment="1">
      <alignment horizontal="center"/>
      <protection/>
    </xf>
    <xf numFmtId="171" fontId="8" fillId="0" borderId="22" xfId="72" applyNumberFormat="1" applyFont="1" applyBorder="1" applyAlignment="1">
      <alignment horizontal="center"/>
      <protection/>
    </xf>
    <xf numFmtId="0" fontId="8" fillId="0" borderId="21" xfId="72" applyFont="1" applyBorder="1" applyAlignment="1">
      <alignment horizontal="center"/>
      <protection/>
    </xf>
    <xf numFmtId="0" fontId="8" fillId="0" borderId="22" xfId="72" applyFont="1" applyBorder="1" applyAlignment="1">
      <alignment horizontal="center"/>
      <protection/>
    </xf>
    <xf numFmtId="0" fontId="8" fillId="0" borderId="23" xfId="72" applyFont="1" applyBorder="1" applyAlignment="1">
      <alignment horizontal="center"/>
      <protection/>
    </xf>
    <xf numFmtId="171" fontId="8" fillId="0" borderId="21" xfId="72" applyNumberFormat="1" applyFont="1" applyBorder="1" applyAlignment="1" quotePrefix="1">
      <alignment horizontal="center"/>
      <protection/>
    </xf>
    <xf numFmtId="171" fontId="8" fillId="0" borderId="22" xfId="72" applyNumberFormat="1" applyFont="1" applyBorder="1" applyAlignment="1" quotePrefix="1">
      <alignment horizontal="center"/>
      <protection/>
    </xf>
    <xf numFmtId="171" fontId="8" fillId="0" borderId="23" xfId="72" applyNumberFormat="1" applyFont="1" applyBorder="1" applyAlignment="1" quotePrefix="1">
      <alignment horizontal="center"/>
      <protection/>
    </xf>
    <xf numFmtId="0" fontId="5" fillId="0" borderId="21" xfId="72" applyFont="1" applyFill="1" applyBorder="1" applyAlignment="1">
      <alignment horizontal="center"/>
      <protection/>
    </xf>
    <xf numFmtId="0" fontId="5" fillId="0" borderId="22" xfId="72" applyFont="1" applyFill="1" applyBorder="1" applyAlignment="1">
      <alignment horizontal="center"/>
      <protection/>
    </xf>
    <xf numFmtId="0" fontId="5" fillId="0" borderId="23" xfId="72" applyFont="1" applyFill="1" applyBorder="1" applyAlignment="1">
      <alignment horizontal="center"/>
      <protection/>
    </xf>
    <xf numFmtId="0" fontId="5" fillId="0" borderId="14" xfId="72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center" vertical="center"/>
      <protection/>
    </xf>
    <xf numFmtId="0" fontId="5" fillId="0" borderId="16" xfId="72" applyFont="1" applyFill="1" applyBorder="1" applyAlignment="1">
      <alignment horizontal="center" vertical="center"/>
      <protection/>
    </xf>
    <xf numFmtId="171" fontId="5" fillId="0" borderId="21" xfId="72" applyNumberFormat="1" applyFont="1" applyBorder="1" applyAlignment="1" applyProtection="1">
      <alignment horizontal="center"/>
      <protection/>
    </xf>
    <xf numFmtId="171" fontId="5" fillId="0" borderId="22" xfId="72" applyNumberFormat="1" applyFont="1" applyBorder="1" applyAlignment="1" applyProtection="1">
      <alignment horizontal="center"/>
      <protection/>
    </xf>
    <xf numFmtId="171" fontId="5" fillId="0" borderId="23" xfId="72" applyNumberFormat="1" applyFont="1" applyBorder="1" applyAlignment="1" applyProtection="1">
      <alignment horizontal="center"/>
      <protection/>
    </xf>
    <xf numFmtId="0" fontId="5" fillId="0" borderId="17" xfId="72" applyFont="1" applyBorder="1" applyAlignment="1">
      <alignment horizontal="center" wrapText="1"/>
      <protection/>
    </xf>
    <xf numFmtId="0" fontId="5" fillId="0" borderId="18" xfId="15" applyFont="1" applyBorder="1" applyAlignment="1">
      <alignment horizontal="center" wrapText="1"/>
      <protection/>
    </xf>
    <xf numFmtId="0" fontId="5" fillId="0" borderId="14" xfId="72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17" xfId="64" applyFont="1" applyBorder="1" applyAlignment="1">
      <alignment horizontal="center"/>
      <protection/>
    </xf>
    <xf numFmtId="0" fontId="5" fillId="0" borderId="14" xfId="64" applyFont="1" applyBorder="1" applyAlignment="1">
      <alignment horizontal="center"/>
      <protection/>
    </xf>
    <xf numFmtId="15" fontId="8" fillId="0" borderId="15" xfId="65" applyNumberFormat="1" applyFont="1" applyBorder="1" applyAlignment="1">
      <alignment horizontal="center" vertical="center" wrapText="1"/>
      <protection/>
    </xf>
  </cellXfs>
  <cellStyles count="67">
    <cellStyle name="Normal" xfId="0"/>
    <cellStyle name="%" xfId="15"/>
    <cellStyle name="%_Transmission PCRRP tables_SPTL_200809 V1" xfId="16"/>
    <cellStyle name="=C:\WINNT\SYSTEM32\COMMAND.COM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2" xfId="47"/>
    <cellStyle name="Comma 2 2" xfId="48"/>
    <cellStyle name="Comma 3" xfId="49"/>
    <cellStyle name="Comma 3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_NGET_Rollover_FBPQ_NetInv_draft_20100623 (3)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rmal_070301 Revenue Drivers SPTL" xfId="67"/>
    <cellStyle name="Normal_Actuals Listing" xfId="68"/>
    <cellStyle name="Normal_FBPQ_data_links" xfId="69"/>
    <cellStyle name="Normal_HBPQ_data_links" xfId="70"/>
    <cellStyle name="Normal_Table 98_011205v3" xfId="71"/>
    <cellStyle name="Normal_TPCR Electricity Capex Questionnaire Historical v2 050711" xfId="72"/>
    <cellStyle name="Note" xfId="73"/>
    <cellStyle name="Output" xfId="74"/>
    <cellStyle name="Percent" xfId="75"/>
    <cellStyle name="Percent 2" xfId="76"/>
    <cellStyle name="Percent 2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SGT utilisation reporting year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6275"/>
          <c:w val="0.756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'4.9_Demand_&amp;_Supply_at_sub'!$S$21:$S$26</c:f>
              <c:strCache/>
            </c:strRef>
          </c:cat>
          <c:val>
            <c:numRef>
              <c:f>'4.9_Demand_&amp;_Supply_at_sub'!$T$21:$T$26</c:f>
              <c:numCache/>
            </c:numRef>
          </c:val>
        </c:ser>
        <c:axId val="60374796"/>
        <c:axId val="32511261"/>
      </c:barChart>
      <c:catAx>
        <c:axId val="6037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11261"/>
        <c:crosses val="autoZero"/>
        <c:auto val="1"/>
        <c:lblOffset val="100"/>
        <c:tickLblSkip val="1"/>
        <c:noMultiLvlLbl val="0"/>
      </c:catAx>
      <c:valAx>
        <c:axId val="32511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74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635"/>
          <c:w val="0.17825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8"/>
          <c:w val="0.63125"/>
          <c:h val="0.8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'4.9_Demand_&amp;_Supply_at_sub'!$S$21:$S$26</c:f>
              <c:strCache/>
            </c:strRef>
          </c:cat>
          <c:val>
            <c:numRef>
              <c:f>'4.9_Demand_&amp;_Supply_at_sub'!$V$21:$V$26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17325"/>
          <c:w val="0.2697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Non SGT utilisation 31 March 2013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645"/>
          <c:w val="0.756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'4.9_Demand_&amp;_Supply_at_sub'!$S$30:$S$35</c:f>
              <c:strCache/>
            </c:strRef>
          </c:cat>
          <c:val>
            <c:numRef>
              <c:f>'4.9_Demand_&amp;_Supply_at_sub'!$V$30:$V$35</c:f>
              <c:numCache/>
            </c:numRef>
          </c:val>
        </c:ser>
        <c:axId val="34679858"/>
        <c:axId val="17089739"/>
      </c:barChart>
      <c:catAx>
        <c:axId val="34679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89739"/>
        <c:crosses val="autoZero"/>
        <c:auto val="1"/>
        <c:lblOffset val="100"/>
        <c:tickLblSkip val="1"/>
        <c:noMultiLvlLbl val="0"/>
      </c:catAx>
      <c:valAx>
        <c:axId val="17089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61"/>
          <c:w val="0.17825"/>
          <c:h val="0.6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525"/>
          <c:w val="0.63125"/>
          <c:h val="0.86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'4.9_Demand_&amp;_Supply_at_sub'!$S$30:$S$35</c:f>
              <c:strCache/>
            </c:strRef>
          </c:cat>
          <c:val>
            <c:numRef>
              <c:f>'4.9_Demand_&amp;_Supply_at_sub'!$V$30:$V$35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17725"/>
          <c:w val="0.26975"/>
          <c:h val="0.6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Reporting year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205"/>
          <c:w val="0.81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'4.28B_Asset_health_&amp;_crit'!$B$15</c:f>
              <c:strCache>
                <c:ptCount val="1"/>
                <c:pt idx="0">
                  <c:v>Reporting year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'4.28B_Asset_health_&amp;_crit'!$C$14:$F$14</c:f>
              <c:strCache/>
            </c:strRef>
          </c:cat>
          <c:val>
            <c:numRef>
              <c:f>'4.28B_Asset_health_&amp;_crit'!$C$15:$F$15</c:f>
              <c:numCache/>
            </c:numRef>
          </c:val>
        </c:ser>
        <c:axId val="30840752"/>
        <c:axId val="45656561"/>
      </c:barChart>
      <c:catAx>
        <c:axId val="30840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6561"/>
        <c:crosses val="autoZero"/>
        <c:auto val="1"/>
        <c:lblOffset val="100"/>
        <c:tickLblSkip val="1"/>
        <c:noMultiLvlLbl val="0"/>
      </c:catAx>
      <c:valAx>
        <c:axId val="45656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4075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40425"/>
          <c:w val="0.12175"/>
          <c:h val="0.3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 March 2012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195"/>
          <c:w val="0.81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'4.28B_Asset_health_&amp;_crit'!$B$16</c:f>
              <c:strCache>
                <c:ptCount val="1"/>
                <c:pt idx="0">
                  <c:v>31 March 2012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'4.28B_Asset_health_&amp;_crit'!$C$14:$F$14</c:f>
              <c:strCache/>
            </c:strRef>
          </c:cat>
          <c:val>
            <c:numRef>
              <c:f>'4.28B_Asset_health_&amp;_crit'!$C$16:$F$16</c:f>
              <c:numCache/>
            </c:numRef>
          </c:val>
        </c:ser>
        <c:axId val="41279326"/>
        <c:axId val="45630343"/>
      </c:barChart>
      <c:catAx>
        <c:axId val="4127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30343"/>
        <c:crosses val="autoZero"/>
        <c:auto val="1"/>
        <c:lblOffset val="100"/>
        <c:tickLblSkip val="1"/>
        <c:noMultiLvlLbl val="0"/>
      </c:catAx>
      <c:valAx>
        <c:axId val="45630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7932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4035"/>
          <c:w val="0.12175"/>
          <c:h val="0.3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Reporting year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05"/>
          <c:w val="0.861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'4.28B_Asset_health_&amp;_crit'!$B$15</c:f>
              <c:strCache>
                <c:ptCount val="1"/>
                <c:pt idx="0">
                  <c:v>Reporting year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'4.28B_Asset_health_&amp;_crit'!$I$14:$L$14</c:f>
              <c:numCache/>
            </c:numRef>
          </c:cat>
          <c:val>
            <c:numRef>
              <c:f>'4.28B_Asset_health_&amp;_crit'!$I$15:$L$15</c:f>
              <c:numCache/>
            </c:numRef>
          </c:val>
        </c:ser>
        <c:axId val="40099516"/>
        <c:axId val="59647757"/>
      </c:barChart>
      <c:catAx>
        <c:axId val="4009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7757"/>
        <c:crosses val="autoZero"/>
        <c:auto val="1"/>
        <c:lblOffset val="100"/>
        <c:tickLblSkip val="1"/>
        <c:noMultiLvlLbl val="0"/>
      </c:catAx>
      <c:valAx>
        <c:axId val="5964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9951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75"/>
          <c:y val="0.40425"/>
          <c:w val="0.06825"/>
          <c:h val="0.3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 March 2012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195"/>
          <c:w val="0.8617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'4.28B_Asset_health_&amp;_crit'!$B$16</c:f>
              <c:strCache>
                <c:ptCount val="1"/>
                <c:pt idx="0">
                  <c:v>31 March 2012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'4.28B_Asset_health_&amp;_crit'!$I$14:$L$14</c:f>
              <c:numCache/>
            </c:numRef>
          </c:cat>
          <c:val>
            <c:numRef>
              <c:f>'4.28B_Asset_health_&amp;_crit'!$I$16:$L$16</c:f>
              <c:numCache/>
            </c:numRef>
          </c:val>
        </c:ser>
        <c:axId val="66903370"/>
        <c:axId val="57861635"/>
      </c:barChart>
      <c:catAx>
        <c:axId val="6690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61635"/>
        <c:crosses val="autoZero"/>
        <c:auto val="1"/>
        <c:lblOffset val="100"/>
        <c:tickLblSkip val="1"/>
        <c:noMultiLvlLbl val="0"/>
      </c:catAx>
      <c:valAx>
        <c:axId val="57861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03370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75"/>
          <c:y val="0.4035"/>
          <c:w val="0.06825"/>
          <c:h val="0.3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 March 2013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215"/>
          <c:w val="0.81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'4.28B_Asset_health_&amp;_crit'!$B$17</c:f>
              <c:strCache>
                <c:ptCount val="1"/>
                <c:pt idx="0">
                  <c:v>31 March 2013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'4.28B_Asset_health_&amp;_crit'!$C$14:$F$14</c:f>
              <c:strCache/>
            </c:strRef>
          </c:cat>
          <c:val>
            <c:numRef>
              <c:f>'4.28B_Asset_health_&amp;_crit'!$C$17:$F$17</c:f>
              <c:numCache/>
            </c:numRef>
          </c:val>
        </c:ser>
        <c:axId val="53636744"/>
        <c:axId val="64843241"/>
      </c:barChart>
      <c:catAx>
        <c:axId val="5363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3241"/>
        <c:crosses val="autoZero"/>
        <c:auto val="1"/>
        <c:lblOffset val="100"/>
        <c:tickLblSkip val="1"/>
        <c:noMultiLvlLbl val="0"/>
      </c:catAx>
      <c:valAx>
        <c:axId val="64843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36744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40375"/>
          <c:w val="0.12175"/>
          <c:h val="0.3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 March 2013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15"/>
          <c:w val="0.8617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'4.28B_Asset_health_&amp;_crit'!$B$17</c:f>
              <c:strCache>
                <c:ptCount val="1"/>
                <c:pt idx="0">
                  <c:v>31 March 2013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'4.28B_Asset_health_&amp;_crit'!$I$14:$L$14</c:f>
              <c:numCache/>
            </c:numRef>
          </c:cat>
          <c:val>
            <c:numRef>
              <c:f>'4.28B_Asset_health_&amp;_crit'!$I$17:$L$17</c:f>
              <c:numCache/>
            </c:numRef>
          </c:val>
        </c:ser>
        <c:axId val="32264694"/>
        <c:axId val="42625087"/>
      </c:barChart>
      <c:catAx>
        <c:axId val="3226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25087"/>
        <c:crosses val="autoZero"/>
        <c:auto val="1"/>
        <c:lblOffset val="100"/>
        <c:tickLblSkip val="1"/>
        <c:noMultiLvlLbl val="0"/>
      </c:catAx>
      <c:valAx>
        <c:axId val="42625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4694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75"/>
          <c:y val="0.40375"/>
          <c:w val="0.06825"/>
          <c:h val="0.3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95"/>
          <c:w val="0.63125"/>
          <c:h val="0.85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'4.9_Demand_&amp;_Supply_at_sub'!$S$21:$S$26</c:f>
              <c:strCache/>
            </c:strRef>
          </c:cat>
          <c:val>
            <c:numRef>
              <c:f>'4.9_Demand_&amp;_Supply_at_sub'!$T$21:$T$26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1805"/>
          <c:w val="0.26975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SGT utilisation 31 March 2012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6525"/>
          <c:w val="0.756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'4.9_Demand_&amp;_Supply_at_sub'!$S$21:$S$26</c:f>
              <c:strCache/>
            </c:strRef>
          </c:cat>
          <c:val>
            <c:numRef>
              <c:f>'4.9_Demand_&amp;_Supply_at_sub'!$U$21:$U$26</c:f>
              <c:numCache/>
            </c:numRef>
          </c:val>
        </c:ser>
        <c:axId val="53720602"/>
        <c:axId val="1507987"/>
      </c:barChart>
      <c:catAx>
        <c:axId val="5372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7987"/>
        <c:crosses val="autoZero"/>
        <c:auto val="1"/>
        <c:lblOffset val="100"/>
        <c:tickLblSkip val="1"/>
        <c:noMultiLvlLbl val="0"/>
      </c:catAx>
      <c:valAx>
        <c:axId val="1507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20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625"/>
          <c:w val="0.178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8"/>
          <c:w val="0.63125"/>
          <c:h val="0.8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'4.9_Demand_&amp;_Supply_at_sub'!$S$21:$S$26</c:f>
              <c:strCache/>
            </c:strRef>
          </c:cat>
          <c:val>
            <c:numRef>
              <c:f>'4.9_Demand_&amp;_Supply_at_sub'!$U$21:$U$26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17325"/>
          <c:w val="0.2697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Non SGT utilisation reporting year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645"/>
          <c:w val="0.756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'4.9_Demand_&amp;_Supply_at_sub'!$S$30:$S$35</c:f>
              <c:strCache/>
            </c:strRef>
          </c:cat>
          <c:val>
            <c:numRef>
              <c:f>'4.9_Demand_&amp;_Supply_at_sub'!$T$30:$T$35</c:f>
              <c:numCache/>
            </c:numRef>
          </c:val>
        </c:ser>
        <c:axId val="750552"/>
        <c:axId val="33774841"/>
      </c:barChart>
      <c:catAx>
        <c:axId val="75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74841"/>
        <c:crosses val="autoZero"/>
        <c:auto val="1"/>
        <c:lblOffset val="100"/>
        <c:tickLblSkip val="1"/>
        <c:noMultiLvlLbl val="0"/>
      </c:catAx>
      <c:valAx>
        <c:axId val="33774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61"/>
          <c:w val="0.17825"/>
          <c:h val="0.6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525"/>
          <c:w val="0.63125"/>
          <c:h val="0.86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'4.9_Demand_&amp;_Supply_at_sub'!$S$30:$S$35</c:f>
              <c:strCache/>
            </c:strRef>
          </c:cat>
          <c:val>
            <c:numRef>
              <c:f>'4.9_Demand_&amp;_Supply_at_sub'!$T$30:$T$35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17725"/>
          <c:w val="0.26975"/>
          <c:h val="0.6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Non SGT utilisation 31 March 2012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6525"/>
          <c:w val="0.756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'4.9_Demand_&amp;_Supply_at_sub'!$S$30:$S$35</c:f>
              <c:strCache/>
            </c:strRef>
          </c:cat>
          <c:val>
            <c:numRef>
              <c:f>'4.9_Demand_&amp;_Supply_at_sub'!$U$30:$U$35</c:f>
              <c:numCache/>
            </c:numRef>
          </c:val>
        </c:ser>
        <c:axId val="43472838"/>
        <c:axId val="10120655"/>
      </c:barChart>
      <c:catAx>
        <c:axId val="434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20655"/>
        <c:crosses val="autoZero"/>
        <c:auto val="1"/>
        <c:lblOffset val="100"/>
        <c:tickLblSkip val="1"/>
        <c:noMultiLvlLbl val="0"/>
      </c:catAx>
      <c:valAx>
        <c:axId val="10120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2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625"/>
          <c:w val="0.178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1"/>
          <c:w val="0.63125"/>
          <c:h val="0.87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'4.9_Demand_&amp;_Supply_at_sub'!$S$30:$S$35</c:f>
              <c:strCache/>
            </c:strRef>
          </c:cat>
          <c:val>
            <c:numRef>
              <c:f>'4.9_Demand_&amp;_Supply_at_sub'!$U$30:$U$35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17425"/>
          <c:w val="0.26975"/>
          <c:h val="0.6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SGT utilisation 31 March 2013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6525"/>
          <c:w val="0.756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'4.9_Demand_&amp;_Supply_at_sub'!$S$21:$S$26</c:f>
              <c:strCache/>
            </c:strRef>
          </c:cat>
          <c:val>
            <c:numRef>
              <c:f>'4.9_Demand_&amp;_Supply_at_sub'!$V$21:$V$26</c:f>
              <c:numCache/>
            </c:numRef>
          </c:val>
        </c:ser>
        <c:axId val="52776292"/>
        <c:axId val="26122901"/>
      </c:barChart>
      <c:catAx>
        <c:axId val="52776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22901"/>
        <c:crosses val="autoZero"/>
        <c:auto val="1"/>
        <c:lblOffset val="100"/>
        <c:tickLblSkip val="1"/>
        <c:noMultiLvlLbl val="0"/>
      </c:catAx>
      <c:valAx>
        <c:axId val="26122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76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625"/>
          <c:w val="0.178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</xdr:row>
      <xdr:rowOff>0</xdr:rowOff>
    </xdr:from>
    <xdr:to>
      <xdr:col>28</xdr:col>
      <xdr:colOff>0</xdr:colOff>
      <xdr:row>95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11420475" y="666750"/>
          <a:ext cx="6858000" cy="12001500"/>
          <a:chOff x="13025438" y="1452563"/>
          <a:chExt cx="6905625" cy="15025686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3025438" y="1452563"/>
          <a:ext cx="4143375" cy="25243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4"/>
          <xdr:cNvGraphicFramePr/>
        </xdr:nvGraphicFramePr>
        <xdr:xfrm>
          <a:off x="17168813" y="1452563"/>
          <a:ext cx="2762250" cy="252431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13025438" y="3976878"/>
          <a:ext cx="4143375" cy="250177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17168813" y="3976878"/>
          <a:ext cx="2762250" cy="250177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3"/>
          <xdr:cNvGraphicFramePr/>
        </xdr:nvGraphicFramePr>
        <xdr:xfrm>
          <a:off x="13025438" y="8976675"/>
          <a:ext cx="4143375" cy="250177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4"/>
          <xdr:cNvGraphicFramePr/>
        </xdr:nvGraphicFramePr>
        <xdr:xfrm>
          <a:off x="17168813" y="8976675"/>
          <a:ext cx="2762250" cy="250177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3"/>
          <xdr:cNvGraphicFramePr/>
        </xdr:nvGraphicFramePr>
        <xdr:xfrm>
          <a:off x="13025438" y="11478452"/>
          <a:ext cx="4143375" cy="250177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4"/>
          <xdr:cNvGraphicFramePr/>
        </xdr:nvGraphicFramePr>
        <xdr:xfrm>
          <a:off x="17168813" y="11478452"/>
          <a:ext cx="2762250" cy="249050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3"/>
          <xdr:cNvGraphicFramePr/>
        </xdr:nvGraphicFramePr>
        <xdr:xfrm>
          <a:off x="13025438" y="6478655"/>
          <a:ext cx="4143375" cy="250177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4"/>
          <xdr:cNvGraphicFramePr/>
        </xdr:nvGraphicFramePr>
        <xdr:xfrm>
          <a:off x="17168813" y="6478655"/>
          <a:ext cx="2762250" cy="250177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3"/>
          <xdr:cNvGraphicFramePr/>
        </xdr:nvGraphicFramePr>
        <xdr:xfrm>
          <a:off x="13025438" y="13976472"/>
          <a:ext cx="4143375" cy="2501777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3" name="Chart 4"/>
          <xdr:cNvGraphicFramePr/>
        </xdr:nvGraphicFramePr>
        <xdr:xfrm>
          <a:off x="17168813" y="13976472"/>
          <a:ext cx="2762250" cy="2501777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5</xdr:col>
      <xdr:colOff>771525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714375" y="2781300"/>
        <a:ext cx="44672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5</xdr:col>
      <xdr:colOff>771525</xdr:colOff>
      <xdr:row>53</xdr:row>
      <xdr:rowOff>0</xdr:rowOff>
    </xdr:to>
    <xdr:graphicFrame>
      <xdr:nvGraphicFramePr>
        <xdr:cNvPr id="2" name="Chart 5"/>
        <xdr:cNvGraphicFramePr/>
      </xdr:nvGraphicFramePr>
      <xdr:xfrm>
        <a:off x="714375" y="5505450"/>
        <a:ext cx="4467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3" name="Chart 6"/>
        <xdr:cNvGraphicFramePr/>
      </xdr:nvGraphicFramePr>
      <xdr:xfrm>
        <a:off x="5953125" y="2781300"/>
        <a:ext cx="38576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12</xdr:col>
      <xdr:colOff>0</xdr:colOff>
      <xdr:row>53</xdr:row>
      <xdr:rowOff>0</xdr:rowOff>
    </xdr:to>
    <xdr:graphicFrame>
      <xdr:nvGraphicFramePr>
        <xdr:cNvPr id="4" name="Chart 7"/>
        <xdr:cNvGraphicFramePr/>
      </xdr:nvGraphicFramePr>
      <xdr:xfrm>
        <a:off x="5953125" y="5505450"/>
        <a:ext cx="38576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6</xdr:col>
      <xdr:colOff>0</xdr:colOff>
      <xdr:row>69</xdr:row>
      <xdr:rowOff>142875</xdr:rowOff>
    </xdr:to>
    <xdr:graphicFrame>
      <xdr:nvGraphicFramePr>
        <xdr:cNvPr id="5" name="Chart 5"/>
        <xdr:cNvGraphicFramePr/>
      </xdr:nvGraphicFramePr>
      <xdr:xfrm>
        <a:off x="714375" y="8258175"/>
        <a:ext cx="446722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69</xdr:row>
      <xdr:rowOff>142875</xdr:rowOff>
    </xdr:to>
    <xdr:graphicFrame>
      <xdr:nvGraphicFramePr>
        <xdr:cNvPr id="6" name="Chart 7"/>
        <xdr:cNvGraphicFramePr/>
      </xdr:nvGraphicFramePr>
      <xdr:xfrm>
        <a:off x="5953125" y="8258175"/>
        <a:ext cx="38576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Network_Strategy\Projects\RRP%202008-09\DO%20NOT%20FILL%20-%20Transmission%20PCRRP%20Tables%20NGET%20Capex%20200809_4_1%20to%204_27%20and%204_32%20-%2024.07.09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tx/RRP2008-09/DO%20NOT%20FILL%20-%20Transmission%20PCRRP%20Tables%20NGET%20Capex%20200809_4_1%20to%204_27%20and%204_32%20-%2027.07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4.1  System Info"/>
      <sheetName val="4.2  Activity indicators"/>
      <sheetName val="4.3  System performance"/>
      <sheetName val="4.4  Defects NGET"/>
      <sheetName val="4.5  Faults"/>
      <sheetName val="4.6  Failures"/>
      <sheetName val="4.7  Condition Assessment NGET"/>
      <sheetName val="4.8  Boundary Transfers"/>
      <sheetName val="4.9  Demand &amp; Supply at subs"/>
      <sheetName val="4.10 Reactive compensation"/>
      <sheetName val="4.11 Asset description NGET"/>
      <sheetName val="4.12 Asset age 2007"/>
      <sheetName val="4.12 Asset age 2008"/>
      <sheetName val="4.12 Asset age 2008_SHADOW"/>
      <sheetName val="4.12 Asset age 2009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 e"/>
      <sheetName val="4.22 Other Capex costs"/>
      <sheetName val="4.23 TIRG"/>
      <sheetName val="4.24 Revenue Driver info"/>
      <sheetName val="4.25 CEI"/>
      <sheetName val="4.26.1 Capex Movement"/>
      <sheetName val="4.27.1 Capex Price Vol Var"/>
      <sheetName val="4.27.2 Capex Price Vol Var"/>
      <sheetName val="4.32 TPCR vs VWD"/>
    </sheetNames>
    <sheetDataSet>
      <sheetData sheetId="2">
        <row r="21">
          <cell r="C21" t="str">
            <v>2008/09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4.1  System Info"/>
      <sheetName val="4.2  Activity indicators"/>
      <sheetName val="4.3  System performance"/>
      <sheetName val="4.4  Defects NGET"/>
      <sheetName val="4.5  Faults"/>
      <sheetName val="4.6  Failures"/>
      <sheetName val="4.7  Condition Assessment NGET"/>
      <sheetName val="4.8  Boundary Transfers"/>
      <sheetName val="4.9  Demand &amp; Supply at subs"/>
      <sheetName val="4.10 Reactive compensation"/>
      <sheetName val="4.11 Asset description NGET"/>
      <sheetName val="4.12 Asset age 2007"/>
      <sheetName val="4.12 Asset age 2008"/>
      <sheetName val="4.12 Asset age 2008_SHADOW"/>
      <sheetName val="4.12 Asset age 2009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.1 Capex Movement"/>
      <sheetName val="4.27.1 Capex Price Vol Var"/>
      <sheetName val="4.27.2 Capex Price Vol Var"/>
      <sheetName val="4.32 TPCR vs VWD"/>
    </sheetNames>
    <sheetDataSet>
      <sheetData sheetId="2">
        <row r="21">
          <cell r="C21" t="str">
            <v>2008/09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IL44"/>
  <sheetViews>
    <sheetView tabSelected="1" view="pageBreakPreview" zoomScale="85" zoomScaleSheetLayoutView="85" zoomScalePageLayoutView="0" workbookViewId="0" topLeftCell="A1">
      <selection activeCell="E23" sqref="E23"/>
    </sheetView>
  </sheetViews>
  <sheetFormatPr defaultColWidth="9.00390625" defaultRowHeight="15"/>
  <cols>
    <col min="1" max="1" width="6.375" style="30" customWidth="1"/>
    <col min="2" max="2" width="27.375" style="30" bestFit="1" customWidth="1"/>
    <col min="3" max="16384" width="9.00390625" style="30" customWidth="1"/>
  </cols>
  <sheetData>
    <row r="1" spans="1:246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5" spans="2:9" ht="10.5">
      <c r="B5" s="31" t="s">
        <v>125</v>
      </c>
      <c r="C5" s="32"/>
      <c r="D5" s="33"/>
      <c r="E5" s="32"/>
      <c r="F5" s="32"/>
      <c r="G5" s="32"/>
      <c r="H5" s="32"/>
      <c r="I5" s="32"/>
    </row>
    <row r="6" spans="2:9" ht="10.5">
      <c r="B6" s="31"/>
      <c r="C6" s="32"/>
      <c r="D6" s="32"/>
      <c r="E6" s="32"/>
      <c r="F6" s="32"/>
      <c r="G6" s="32"/>
      <c r="H6" s="32"/>
      <c r="I6" s="32"/>
    </row>
    <row r="7" spans="2:9" ht="15" customHeight="1">
      <c r="B7" s="34"/>
      <c r="C7" s="32" t="s">
        <v>446</v>
      </c>
      <c r="F7" s="32"/>
      <c r="G7" s="32"/>
      <c r="H7" s="32"/>
      <c r="I7" s="32"/>
    </row>
    <row r="8" spans="2:9" ht="15" customHeight="1">
      <c r="B8" s="35"/>
      <c r="C8" s="32" t="s">
        <v>446</v>
      </c>
      <c r="F8" s="32"/>
      <c r="G8" s="32"/>
      <c r="H8" s="32"/>
      <c r="I8" s="32"/>
    </row>
    <row r="9" spans="2:9" ht="15" customHeight="1">
      <c r="B9" s="1045"/>
      <c r="C9" s="32" t="s">
        <v>439</v>
      </c>
      <c r="F9" s="32"/>
      <c r="G9" s="32"/>
      <c r="H9" s="32"/>
      <c r="I9" s="32"/>
    </row>
    <row r="10" spans="2:9" ht="15" customHeight="1">
      <c r="B10" s="1044"/>
      <c r="C10" s="32" t="s">
        <v>175</v>
      </c>
      <c r="F10" s="36"/>
      <c r="G10" s="36"/>
      <c r="H10" s="36"/>
      <c r="I10" s="36"/>
    </row>
    <row r="11" spans="2:9" ht="10.5">
      <c r="B11" s="32"/>
      <c r="C11" s="32"/>
      <c r="D11" s="32"/>
      <c r="E11" s="32"/>
      <c r="F11" s="32"/>
      <c r="G11" s="32"/>
      <c r="H11" s="32"/>
      <c r="I11" s="32"/>
    </row>
    <row r="12" ht="10.5">
      <c r="B12" s="31" t="s">
        <v>428</v>
      </c>
    </row>
    <row r="14" spans="2:3" ht="10.5">
      <c r="B14" s="37" t="s">
        <v>428</v>
      </c>
      <c r="C14" s="38"/>
    </row>
    <row r="15" spans="2:3" ht="10.5">
      <c r="B15" s="37" t="s">
        <v>160</v>
      </c>
      <c r="C15" s="38"/>
    </row>
    <row r="16" spans="2:3" ht="10.5">
      <c r="B16" s="37" t="s">
        <v>429</v>
      </c>
      <c r="C16" s="38"/>
    </row>
    <row r="17" spans="2:3" ht="10.5">
      <c r="B17" s="37" t="s">
        <v>636</v>
      </c>
      <c r="C17" s="38"/>
    </row>
    <row r="18" spans="2:3" ht="10.5">
      <c r="B18" s="37" t="s">
        <v>430</v>
      </c>
      <c r="C18" s="38"/>
    </row>
    <row r="19" spans="2:3" ht="10.5">
      <c r="B19" s="37" t="s">
        <v>431</v>
      </c>
      <c r="C19" s="38"/>
    </row>
    <row r="20" spans="2:3" ht="10.5">
      <c r="B20" s="37" t="s">
        <v>637</v>
      </c>
      <c r="C20" s="38"/>
    </row>
    <row r="21" spans="2:3" ht="10.5">
      <c r="B21" s="37" t="s">
        <v>432</v>
      </c>
      <c r="C21" s="38"/>
    </row>
    <row r="22" spans="2:3" ht="10.5">
      <c r="B22" s="37" t="s">
        <v>433</v>
      </c>
      <c r="C22" s="38"/>
    </row>
    <row r="23" spans="2:3" ht="10.5">
      <c r="B23" s="37" t="s">
        <v>434</v>
      </c>
      <c r="C23" s="38"/>
    </row>
    <row r="24" spans="2:3" ht="10.5">
      <c r="B24" s="37" t="s">
        <v>195</v>
      </c>
      <c r="C24" s="38"/>
    </row>
    <row r="25" spans="2:3" ht="10.5">
      <c r="B25" s="37" t="s">
        <v>13</v>
      </c>
      <c r="C25" s="38"/>
    </row>
    <row r="26" spans="2:3" ht="10.5">
      <c r="B26" s="37" t="s">
        <v>229</v>
      </c>
      <c r="C26" s="38"/>
    </row>
    <row r="27" spans="2:3" ht="10.5">
      <c r="B27" s="37" t="s">
        <v>130</v>
      </c>
      <c r="C27" s="38"/>
    </row>
    <row r="28" spans="2:3" ht="10.5">
      <c r="B28" s="37" t="s">
        <v>316</v>
      </c>
      <c r="C28" s="38"/>
    </row>
    <row r="29" spans="2:3" ht="10.5">
      <c r="B29" s="37" t="s">
        <v>435</v>
      </c>
      <c r="C29" s="38"/>
    </row>
    <row r="30" spans="2:3" ht="10.5">
      <c r="B30" s="37" t="s">
        <v>436</v>
      </c>
      <c r="C30" s="38"/>
    </row>
    <row r="31" spans="2:3" ht="10.5">
      <c r="B31" s="37" t="s">
        <v>802</v>
      </c>
      <c r="C31" s="38"/>
    </row>
    <row r="32" spans="2:3" ht="10.5">
      <c r="B32" s="37" t="s">
        <v>437</v>
      </c>
      <c r="C32" s="38"/>
    </row>
    <row r="33" spans="2:3" ht="10.5">
      <c r="B33" s="37" t="s">
        <v>438</v>
      </c>
      <c r="C33" s="38"/>
    </row>
    <row r="34" ht="10.5">
      <c r="C34" s="38"/>
    </row>
    <row r="35" ht="10.5">
      <c r="C35" s="38"/>
    </row>
    <row r="36" ht="10.5">
      <c r="C36" s="38"/>
    </row>
    <row r="37" ht="10.5">
      <c r="C37" s="38"/>
    </row>
    <row r="38" ht="10.5">
      <c r="C38" s="38"/>
    </row>
    <row r="39" ht="10.5">
      <c r="C39" s="38"/>
    </row>
    <row r="40" ht="10.5">
      <c r="C40" s="38"/>
    </row>
    <row r="41" ht="10.5">
      <c r="C41" s="38"/>
    </row>
    <row r="42" ht="10.5">
      <c r="C42" s="38"/>
    </row>
    <row r="43" ht="10.5">
      <c r="C43" s="38"/>
    </row>
    <row r="44" ht="10.5">
      <c r="C44" s="38"/>
    </row>
  </sheetData>
  <sheetProtection/>
  <hyperlinks>
    <hyperlink ref="A3" location="Index!A1" display="Index"/>
    <hyperlink ref="B14" location="'Index'!A1" display="Index"/>
    <hyperlink ref="B15" location="'Universal data'!A1" display="Universal data"/>
    <hyperlink ref="B16" location="'4.2  Activity indicators'!A1" display="4.2  Activity indicators"/>
    <hyperlink ref="B17" location="'4.3_System_perf'!A1" display="4.3_System_perf"/>
    <hyperlink ref="B18" location="'4.8_Boundary_transf_capab'!A1" display="4.8_Boundary_transf_capab"/>
    <hyperlink ref="B19" location="'4.9_Demand_&amp;_Supply_at_sub'!A1" display="4.9_Demand_&amp;_Supply_at_sub"/>
    <hyperlink ref="B20" location="'4.11 Asset description SPTL'!A1" display="4.11 Asset description SPTL"/>
    <hyperlink ref="B21" location="'4.12 Asset age 2012'!A1" display="4.12 Asset age 2012"/>
    <hyperlink ref="B22" location="'4.15 Asset adds &amp; disps'!A1" display="4.15 Asset adds &amp; disps"/>
    <hyperlink ref="B23" location="'4.16 Asset lives'!A1" display="4.16 Asset lives"/>
    <hyperlink ref="B24" location="'4.18 Capex summary e'!A1" display="4.18 Capex summary e"/>
    <hyperlink ref="B25" location="'4.19 Scheme Listing LR'!A1" display="4.19 Scheme Listing LR"/>
    <hyperlink ref="B26" location="'4.20 Scheme Listing NLR'!A1" display="4.20 Scheme Listing NLR"/>
    <hyperlink ref="B27" location="'4.22 Other Capex costs'!A1" display="4.22 Other Capex costs"/>
    <hyperlink ref="B28" location="'4.23 TIRG'!A1" display="4.23 TIRG"/>
    <hyperlink ref="B29" location="'4.24 Revenue Driver info'!A1" display="4.24 Revenue Driver info"/>
    <hyperlink ref="B30" location="'4.25 CEI'!A1" display="4.25 CEI"/>
    <hyperlink ref="B31" location="'4.27.3_Unit_costs'!A1" display="4.27.3_Unit_costs"/>
    <hyperlink ref="B32" location="'4.28A_Asset_health_&amp;_crit'!A1" display="4.28A_Asset_health_&amp;_crit"/>
    <hyperlink ref="B33" location="'4.28B_Asset_health_&amp;_crit'!A1" display="4.28B_Asset_health_&amp;_cri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IL214"/>
  <sheetViews>
    <sheetView view="pageBreakPreview" zoomScale="85" zoomScaleNormal="75" zoomScaleSheetLayoutView="85" zoomScalePageLayoutView="0" workbookViewId="0" topLeftCell="A1">
      <selection activeCell="B25" sqref="B25"/>
    </sheetView>
  </sheetViews>
  <sheetFormatPr defaultColWidth="8.00390625" defaultRowHeight="15"/>
  <cols>
    <col min="1" max="1" width="5.875" style="40" customWidth="1"/>
    <col min="2" max="2" width="49.125" style="40" customWidth="1"/>
    <col min="3" max="3" width="11.75390625" style="262" bestFit="1" customWidth="1"/>
    <col min="4" max="6" width="10.00390625" style="40" customWidth="1"/>
    <col min="7" max="8" width="8.875" style="40" customWidth="1"/>
    <col min="9" max="109" width="7.125" style="40" customWidth="1"/>
    <col min="110" max="16384" width="8.00390625" style="40" customWidth="1"/>
  </cols>
  <sheetData>
    <row r="1" spans="1:246" s="24" customFormat="1" ht="10.5">
      <c r="A1" s="22" t="s">
        <v>419</v>
      </c>
      <c r="B1" s="23"/>
      <c r="C1" s="319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31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321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3" ht="10.5">
      <c r="A4" s="39" t="str">
        <f ca="1">LEFT(RIGHT(CELL("filename",A1),LEN(CELL("filename",A1))-FIND("]",CELL("filename",A1))),4)</f>
        <v>4.16</v>
      </c>
      <c r="B4" s="39"/>
      <c r="C4" s="323"/>
    </row>
    <row r="5" spans="1:9" ht="10.5">
      <c r="A5" s="42">
        <v>4.16</v>
      </c>
      <c r="B5" s="43" t="s">
        <v>43</v>
      </c>
      <c r="C5" s="488"/>
      <c r="D5" s="256"/>
      <c r="E5" s="44"/>
      <c r="F5" s="45"/>
      <c r="G5" s="46"/>
      <c r="H5" s="46"/>
      <c r="I5" s="46"/>
    </row>
    <row r="6" spans="2:9" ht="10.5">
      <c r="B6" s="43"/>
      <c r="C6" s="488"/>
      <c r="D6" s="46"/>
      <c r="E6" s="46"/>
      <c r="F6" s="46"/>
      <c r="G6" s="46"/>
      <c r="H6" s="46"/>
      <c r="I6" s="46"/>
    </row>
    <row r="7" spans="2:9" ht="10.5">
      <c r="B7" s="46"/>
      <c r="C7" s="489"/>
      <c r="D7" s="46"/>
      <c r="E7" s="46"/>
      <c r="F7" s="46"/>
      <c r="G7" s="46"/>
      <c r="H7" s="46"/>
      <c r="I7" s="46"/>
    </row>
    <row r="8" spans="2:109" ht="40.5" customHeight="1">
      <c r="B8" s="731"/>
      <c r="C8" s="616"/>
      <c r="D8" s="733" t="s">
        <v>239</v>
      </c>
      <c r="E8" s="734"/>
      <c r="F8" s="735"/>
      <c r="G8" s="733" t="s">
        <v>240</v>
      </c>
      <c r="H8" s="734"/>
      <c r="I8" s="738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39"/>
      <c r="BP8" s="739"/>
      <c r="BQ8" s="739"/>
      <c r="BR8" s="739"/>
      <c r="BS8" s="739"/>
      <c r="BT8" s="739"/>
      <c r="BU8" s="739"/>
      <c r="BV8" s="739"/>
      <c r="BW8" s="739"/>
      <c r="BX8" s="739"/>
      <c r="BY8" s="739"/>
      <c r="BZ8" s="739"/>
      <c r="CA8" s="739"/>
      <c r="CB8" s="739"/>
      <c r="CC8" s="739"/>
      <c r="CD8" s="739"/>
      <c r="CE8" s="739"/>
      <c r="CF8" s="739"/>
      <c r="CG8" s="739"/>
      <c r="CH8" s="739"/>
      <c r="CI8" s="739"/>
      <c r="CJ8" s="739"/>
      <c r="CK8" s="739"/>
      <c r="CL8" s="739"/>
      <c r="CM8" s="739"/>
      <c r="CN8" s="739"/>
      <c r="CO8" s="739"/>
      <c r="CP8" s="739"/>
      <c r="CQ8" s="739"/>
      <c r="CR8" s="739"/>
      <c r="CS8" s="739"/>
      <c r="CT8" s="739"/>
      <c r="CU8" s="739"/>
      <c r="CV8" s="739"/>
      <c r="CW8" s="739"/>
      <c r="CX8" s="739"/>
      <c r="CY8" s="739"/>
      <c r="CZ8" s="739"/>
      <c r="DA8" s="739"/>
      <c r="DB8" s="739"/>
      <c r="DC8" s="739"/>
      <c r="DD8" s="739"/>
      <c r="DE8" s="740"/>
    </row>
    <row r="9" spans="2:109" ht="52.5">
      <c r="B9" s="732"/>
      <c r="C9" s="747"/>
      <c r="D9" s="257" t="s">
        <v>241</v>
      </c>
      <c r="E9" s="257" t="s">
        <v>242</v>
      </c>
      <c r="F9" s="730" t="s">
        <v>243</v>
      </c>
      <c r="G9" s="257" t="s">
        <v>244</v>
      </c>
      <c r="H9" s="258" t="s">
        <v>245</v>
      </c>
      <c r="I9" s="742" t="s">
        <v>246</v>
      </c>
      <c r="J9" s="73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737"/>
      <c r="AZ9" s="737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743"/>
    </row>
    <row r="10" spans="2:110" ht="10.5">
      <c r="B10" s="279" t="s">
        <v>214</v>
      </c>
      <c r="C10" s="278"/>
      <c r="D10" s="279" t="s">
        <v>247</v>
      </c>
      <c r="E10" s="279" t="s">
        <v>247</v>
      </c>
      <c r="F10" s="278" t="s">
        <v>247</v>
      </c>
      <c r="G10" s="279" t="s">
        <v>247</v>
      </c>
      <c r="H10" s="741" t="s">
        <v>248</v>
      </c>
      <c r="I10" s="744">
        <v>0</v>
      </c>
      <c r="J10" s="260">
        <v>1</v>
      </c>
      <c r="K10" s="260">
        <v>2</v>
      </c>
      <c r="L10" s="261">
        <v>3</v>
      </c>
      <c r="M10" s="261">
        <v>4</v>
      </c>
      <c r="N10" s="261">
        <v>5</v>
      </c>
      <c r="O10" s="261">
        <v>6</v>
      </c>
      <c r="P10" s="261">
        <v>7</v>
      </c>
      <c r="Q10" s="261">
        <v>8</v>
      </c>
      <c r="R10" s="261">
        <v>9</v>
      </c>
      <c r="S10" s="261">
        <v>10</v>
      </c>
      <c r="T10" s="261">
        <v>11</v>
      </c>
      <c r="U10" s="261">
        <v>12</v>
      </c>
      <c r="V10" s="261">
        <v>13</v>
      </c>
      <c r="W10" s="261">
        <v>14</v>
      </c>
      <c r="X10" s="261">
        <v>15</v>
      </c>
      <c r="Y10" s="261">
        <v>16</v>
      </c>
      <c r="Z10" s="261">
        <v>17</v>
      </c>
      <c r="AA10" s="261">
        <v>18</v>
      </c>
      <c r="AB10" s="261">
        <v>19</v>
      </c>
      <c r="AC10" s="261">
        <v>20</v>
      </c>
      <c r="AD10" s="261">
        <v>21</v>
      </c>
      <c r="AE10" s="261">
        <v>22</v>
      </c>
      <c r="AF10" s="261">
        <v>23</v>
      </c>
      <c r="AG10" s="261">
        <v>24</v>
      </c>
      <c r="AH10" s="261">
        <v>25</v>
      </c>
      <c r="AI10" s="261">
        <v>26</v>
      </c>
      <c r="AJ10" s="261">
        <v>27</v>
      </c>
      <c r="AK10" s="261">
        <v>28</v>
      </c>
      <c r="AL10" s="261">
        <v>29</v>
      </c>
      <c r="AM10" s="261">
        <v>30</v>
      </c>
      <c r="AN10" s="261">
        <v>31</v>
      </c>
      <c r="AO10" s="261">
        <v>32</v>
      </c>
      <c r="AP10" s="261">
        <v>33</v>
      </c>
      <c r="AQ10" s="261">
        <v>34</v>
      </c>
      <c r="AR10" s="261">
        <v>35</v>
      </c>
      <c r="AS10" s="261">
        <v>36</v>
      </c>
      <c r="AT10" s="261">
        <v>37</v>
      </c>
      <c r="AU10" s="261">
        <v>38</v>
      </c>
      <c r="AV10" s="261">
        <v>39</v>
      </c>
      <c r="AW10" s="261">
        <v>40</v>
      </c>
      <c r="AX10" s="261">
        <v>41</v>
      </c>
      <c r="AY10" s="261">
        <v>42</v>
      </c>
      <c r="AZ10" s="261">
        <v>43</v>
      </c>
      <c r="BA10" s="261">
        <v>44</v>
      </c>
      <c r="BB10" s="261">
        <v>45</v>
      </c>
      <c r="BC10" s="261">
        <v>46</v>
      </c>
      <c r="BD10" s="261">
        <v>47</v>
      </c>
      <c r="BE10" s="261">
        <v>48</v>
      </c>
      <c r="BF10" s="261">
        <v>49</v>
      </c>
      <c r="BG10" s="261">
        <v>50</v>
      </c>
      <c r="BH10" s="261">
        <v>51</v>
      </c>
      <c r="BI10" s="261">
        <v>52</v>
      </c>
      <c r="BJ10" s="261">
        <v>53</v>
      </c>
      <c r="BK10" s="261">
        <v>54</v>
      </c>
      <c r="BL10" s="261">
        <v>55</v>
      </c>
      <c r="BM10" s="261">
        <v>56</v>
      </c>
      <c r="BN10" s="261">
        <v>57</v>
      </c>
      <c r="BO10" s="261">
        <v>58</v>
      </c>
      <c r="BP10" s="261">
        <v>59</v>
      </c>
      <c r="BQ10" s="261">
        <v>60</v>
      </c>
      <c r="BR10" s="261">
        <v>61</v>
      </c>
      <c r="BS10" s="261">
        <v>62</v>
      </c>
      <c r="BT10" s="261">
        <v>63</v>
      </c>
      <c r="BU10" s="261">
        <v>64</v>
      </c>
      <c r="BV10" s="261">
        <v>65</v>
      </c>
      <c r="BW10" s="261">
        <v>66</v>
      </c>
      <c r="BX10" s="261">
        <v>67</v>
      </c>
      <c r="BY10" s="261">
        <v>68</v>
      </c>
      <c r="BZ10" s="261">
        <v>69</v>
      </c>
      <c r="CA10" s="261">
        <v>70</v>
      </c>
      <c r="CB10" s="261">
        <v>71</v>
      </c>
      <c r="CC10" s="261">
        <v>72</v>
      </c>
      <c r="CD10" s="261">
        <v>73</v>
      </c>
      <c r="CE10" s="261">
        <v>74</v>
      </c>
      <c r="CF10" s="261">
        <v>75</v>
      </c>
      <c r="CG10" s="261">
        <v>76</v>
      </c>
      <c r="CH10" s="261">
        <v>77</v>
      </c>
      <c r="CI10" s="261">
        <v>78</v>
      </c>
      <c r="CJ10" s="261">
        <v>79</v>
      </c>
      <c r="CK10" s="261">
        <v>80</v>
      </c>
      <c r="CL10" s="261">
        <v>81</v>
      </c>
      <c r="CM10" s="261">
        <v>82</v>
      </c>
      <c r="CN10" s="261">
        <v>83</v>
      </c>
      <c r="CO10" s="261">
        <v>84</v>
      </c>
      <c r="CP10" s="261">
        <v>85</v>
      </c>
      <c r="CQ10" s="261">
        <v>86</v>
      </c>
      <c r="CR10" s="261">
        <v>87</v>
      </c>
      <c r="CS10" s="261">
        <v>88</v>
      </c>
      <c r="CT10" s="261">
        <v>89</v>
      </c>
      <c r="CU10" s="261">
        <v>90</v>
      </c>
      <c r="CV10" s="261">
        <v>91</v>
      </c>
      <c r="CW10" s="261">
        <v>92</v>
      </c>
      <c r="CX10" s="261">
        <v>93</v>
      </c>
      <c r="CY10" s="261">
        <v>94</v>
      </c>
      <c r="CZ10" s="261">
        <v>95</v>
      </c>
      <c r="DA10" s="261">
        <v>96</v>
      </c>
      <c r="DB10" s="261">
        <v>97</v>
      </c>
      <c r="DC10" s="261">
        <v>98</v>
      </c>
      <c r="DD10" s="261">
        <v>99</v>
      </c>
      <c r="DE10" s="261">
        <v>100</v>
      </c>
      <c r="DF10" s="262"/>
    </row>
    <row r="11" spans="2:110" ht="10.5">
      <c r="B11" s="748"/>
      <c r="C11" s="729"/>
      <c r="D11" s="745"/>
      <c r="E11" s="746"/>
      <c r="F11" s="745"/>
      <c r="G11" s="280"/>
      <c r="H11" s="282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4"/>
    </row>
    <row r="12" spans="2:109" ht="14.25">
      <c r="B12" s="717" t="s">
        <v>544</v>
      </c>
      <c r="C12" s="707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</row>
    <row r="13" spans="2:109" ht="14.25">
      <c r="B13" s="881" t="s">
        <v>480</v>
      </c>
      <c r="C13" s="273" t="s">
        <v>393</v>
      </c>
      <c r="D13" s="876"/>
      <c r="E13" s="876"/>
      <c r="F13" s="876"/>
      <c r="G13" s="908"/>
      <c r="H13" s="908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  <c r="Z13" s="876"/>
      <c r="AA13" s="876"/>
      <c r="AB13" s="876"/>
      <c r="AC13" s="876"/>
      <c r="AD13" s="876"/>
      <c r="AE13" s="876"/>
      <c r="AF13" s="876"/>
      <c r="AG13" s="876"/>
      <c r="AH13" s="876"/>
      <c r="AI13" s="876"/>
      <c r="AJ13" s="876"/>
      <c r="AK13" s="876"/>
      <c r="AL13" s="876"/>
      <c r="AM13" s="876"/>
      <c r="AN13" s="876"/>
      <c r="AO13" s="876"/>
      <c r="AP13" s="876"/>
      <c r="AQ13" s="876"/>
      <c r="AR13" s="876"/>
      <c r="AS13" s="876"/>
      <c r="AT13" s="876"/>
      <c r="AU13" s="876"/>
      <c r="AV13" s="876"/>
      <c r="AW13" s="876"/>
      <c r="AX13" s="876"/>
      <c r="AY13" s="876"/>
      <c r="AZ13" s="876"/>
      <c r="BA13" s="876"/>
      <c r="BB13" s="876"/>
      <c r="BC13" s="876"/>
      <c r="BD13" s="876"/>
      <c r="BE13" s="876"/>
      <c r="BF13" s="876"/>
      <c r="BG13" s="876"/>
      <c r="BH13" s="876"/>
      <c r="BI13" s="876"/>
      <c r="BJ13" s="876"/>
      <c r="BK13" s="876"/>
      <c r="BL13" s="876"/>
      <c r="BM13" s="876"/>
      <c r="BN13" s="876"/>
      <c r="BO13" s="876"/>
      <c r="BP13" s="876"/>
      <c r="BQ13" s="876"/>
      <c r="BR13" s="876"/>
      <c r="BS13" s="876"/>
      <c r="BT13" s="876"/>
      <c r="BU13" s="876"/>
      <c r="BV13" s="876"/>
      <c r="BW13" s="876"/>
      <c r="BX13" s="876"/>
      <c r="BY13" s="876"/>
      <c r="BZ13" s="876"/>
      <c r="CA13" s="876"/>
      <c r="CB13" s="876"/>
      <c r="CC13" s="876"/>
      <c r="CD13" s="876"/>
      <c r="CE13" s="876"/>
      <c r="CF13" s="876"/>
      <c r="CG13" s="876"/>
      <c r="CH13" s="876"/>
      <c r="CI13" s="876"/>
      <c r="CJ13" s="876"/>
      <c r="CK13" s="876"/>
      <c r="CL13" s="876"/>
      <c r="CM13" s="876"/>
      <c r="CN13" s="876"/>
      <c r="CO13" s="876"/>
      <c r="CP13" s="876"/>
      <c r="CQ13" s="876"/>
      <c r="CR13" s="876"/>
      <c r="CS13" s="876"/>
      <c r="CT13" s="876"/>
      <c r="CU13" s="876"/>
      <c r="CV13" s="876"/>
      <c r="CW13" s="876"/>
      <c r="CX13" s="876"/>
      <c r="CY13" s="876"/>
      <c r="CZ13" s="876"/>
      <c r="DA13" s="876"/>
      <c r="DB13" s="876"/>
      <c r="DC13" s="876"/>
      <c r="DD13" s="876"/>
      <c r="DE13" s="876"/>
    </row>
    <row r="14" spans="2:109" ht="14.25">
      <c r="B14" s="881" t="s">
        <v>481</v>
      </c>
      <c r="C14" s="273" t="s">
        <v>393</v>
      </c>
      <c r="D14" s="876"/>
      <c r="E14" s="876"/>
      <c r="F14" s="876"/>
      <c r="G14" s="908"/>
      <c r="H14" s="908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876"/>
      <c r="AM14" s="876"/>
      <c r="AN14" s="876"/>
      <c r="AO14" s="876"/>
      <c r="AP14" s="876"/>
      <c r="AQ14" s="876"/>
      <c r="AR14" s="876"/>
      <c r="AS14" s="876"/>
      <c r="AT14" s="876"/>
      <c r="AU14" s="876"/>
      <c r="AV14" s="876"/>
      <c r="AW14" s="876"/>
      <c r="AX14" s="876"/>
      <c r="AY14" s="876"/>
      <c r="AZ14" s="876"/>
      <c r="BA14" s="876"/>
      <c r="BB14" s="876"/>
      <c r="BC14" s="876"/>
      <c r="BD14" s="876"/>
      <c r="BE14" s="876"/>
      <c r="BF14" s="876"/>
      <c r="BG14" s="876"/>
      <c r="BH14" s="876"/>
      <c r="BI14" s="876"/>
      <c r="BJ14" s="876"/>
      <c r="BK14" s="876"/>
      <c r="BL14" s="876"/>
      <c r="BM14" s="876"/>
      <c r="BN14" s="876"/>
      <c r="BO14" s="876"/>
      <c r="BP14" s="876"/>
      <c r="BQ14" s="876"/>
      <c r="BR14" s="876"/>
      <c r="BS14" s="876"/>
      <c r="BT14" s="876"/>
      <c r="BU14" s="876"/>
      <c r="BV14" s="876"/>
      <c r="BW14" s="876"/>
      <c r="BX14" s="876"/>
      <c r="BY14" s="876"/>
      <c r="BZ14" s="876"/>
      <c r="CA14" s="876"/>
      <c r="CB14" s="876"/>
      <c r="CC14" s="876"/>
      <c r="CD14" s="876"/>
      <c r="CE14" s="876"/>
      <c r="CF14" s="876"/>
      <c r="CG14" s="876"/>
      <c r="CH14" s="876"/>
      <c r="CI14" s="876"/>
      <c r="CJ14" s="876"/>
      <c r="CK14" s="876"/>
      <c r="CL14" s="876"/>
      <c r="CM14" s="876"/>
      <c r="CN14" s="876"/>
      <c r="CO14" s="876"/>
      <c r="CP14" s="876"/>
      <c r="CQ14" s="876"/>
      <c r="CR14" s="876"/>
      <c r="CS14" s="876"/>
      <c r="CT14" s="876"/>
      <c r="CU14" s="876"/>
      <c r="CV14" s="876"/>
      <c r="CW14" s="876"/>
      <c r="CX14" s="876"/>
      <c r="CY14" s="876"/>
      <c r="CZ14" s="876"/>
      <c r="DA14" s="876"/>
      <c r="DB14" s="876"/>
      <c r="DC14" s="876"/>
      <c r="DD14" s="876"/>
      <c r="DE14" s="876"/>
    </row>
    <row r="15" spans="2:109" ht="14.25">
      <c r="B15" s="881" t="s">
        <v>482</v>
      </c>
      <c r="C15" s="273" t="s">
        <v>393</v>
      </c>
      <c r="D15" s="876"/>
      <c r="E15" s="876"/>
      <c r="F15" s="876"/>
      <c r="G15" s="908"/>
      <c r="H15" s="908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76"/>
      <c r="Z15" s="876"/>
      <c r="AA15" s="876"/>
      <c r="AB15" s="876"/>
      <c r="AC15" s="876"/>
      <c r="AD15" s="876"/>
      <c r="AE15" s="876"/>
      <c r="AF15" s="876"/>
      <c r="AG15" s="876"/>
      <c r="AH15" s="876"/>
      <c r="AI15" s="876"/>
      <c r="AJ15" s="876"/>
      <c r="AK15" s="876"/>
      <c r="AL15" s="876"/>
      <c r="AM15" s="876"/>
      <c r="AN15" s="876"/>
      <c r="AO15" s="876"/>
      <c r="AP15" s="876"/>
      <c r="AQ15" s="876"/>
      <c r="AR15" s="876"/>
      <c r="AS15" s="876"/>
      <c r="AT15" s="876"/>
      <c r="AU15" s="876"/>
      <c r="AV15" s="876"/>
      <c r="AW15" s="876"/>
      <c r="AX15" s="876"/>
      <c r="AY15" s="876"/>
      <c r="AZ15" s="876"/>
      <c r="BA15" s="876"/>
      <c r="BB15" s="876"/>
      <c r="BC15" s="876"/>
      <c r="BD15" s="876"/>
      <c r="BE15" s="876"/>
      <c r="BF15" s="876"/>
      <c r="BG15" s="876"/>
      <c r="BH15" s="876"/>
      <c r="BI15" s="876"/>
      <c r="BJ15" s="876"/>
      <c r="BK15" s="876"/>
      <c r="BL15" s="876"/>
      <c r="BM15" s="876"/>
      <c r="BN15" s="876"/>
      <c r="BO15" s="876"/>
      <c r="BP15" s="876"/>
      <c r="BQ15" s="876"/>
      <c r="BR15" s="876"/>
      <c r="BS15" s="876"/>
      <c r="BT15" s="876"/>
      <c r="BU15" s="876"/>
      <c r="BV15" s="876"/>
      <c r="BW15" s="876"/>
      <c r="BX15" s="876"/>
      <c r="BY15" s="876"/>
      <c r="BZ15" s="876"/>
      <c r="CA15" s="876"/>
      <c r="CB15" s="876"/>
      <c r="CC15" s="876"/>
      <c r="CD15" s="876"/>
      <c r="CE15" s="876"/>
      <c r="CF15" s="876"/>
      <c r="CG15" s="876"/>
      <c r="CH15" s="876"/>
      <c r="CI15" s="876"/>
      <c r="CJ15" s="876"/>
      <c r="CK15" s="876"/>
      <c r="CL15" s="876"/>
      <c r="CM15" s="876"/>
      <c r="CN15" s="876"/>
      <c r="CO15" s="876"/>
      <c r="CP15" s="876"/>
      <c r="CQ15" s="876"/>
      <c r="CR15" s="876"/>
      <c r="CS15" s="876"/>
      <c r="CT15" s="876"/>
      <c r="CU15" s="876"/>
      <c r="CV15" s="876"/>
      <c r="CW15" s="876"/>
      <c r="CX15" s="876"/>
      <c r="CY15" s="876"/>
      <c r="CZ15" s="876"/>
      <c r="DA15" s="876"/>
      <c r="DB15" s="876"/>
      <c r="DC15" s="876"/>
      <c r="DD15" s="876"/>
      <c r="DE15" s="876"/>
    </row>
    <row r="16" spans="2:109" ht="14.25">
      <c r="B16" s="881" t="s">
        <v>483</v>
      </c>
      <c r="C16" s="273" t="s">
        <v>393</v>
      </c>
      <c r="D16" s="876"/>
      <c r="E16" s="876"/>
      <c r="F16" s="876"/>
      <c r="G16" s="908"/>
      <c r="H16" s="908"/>
      <c r="I16" s="876"/>
      <c r="J16" s="876"/>
      <c r="K16" s="876"/>
      <c r="L16" s="876"/>
      <c r="M16" s="876"/>
      <c r="N16" s="876"/>
      <c r="O16" s="876"/>
      <c r="P16" s="876"/>
      <c r="Q16" s="876"/>
      <c r="R16" s="876"/>
      <c r="S16" s="876"/>
      <c r="T16" s="876"/>
      <c r="U16" s="876"/>
      <c r="V16" s="876"/>
      <c r="W16" s="876"/>
      <c r="X16" s="876"/>
      <c r="Y16" s="876"/>
      <c r="Z16" s="876"/>
      <c r="AA16" s="876"/>
      <c r="AB16" s="876"/>
      <c r="AC16" s="876"/>
      <c r="AD16" s="876"/>
      <c r="AE16" s="876"/>
      <c r="AF16" s="876"/>
      <c r="AG16" s="876"/>
      <c r="AH16" s="876"/>
      <c r="AI16" s="876"/>
      <c r="AJ16" s="876"/>
      <c r="AK16" s="876"/>
      <c r="AL16" s="876"/>
      <c r="AM16" s="876"/>
      <c r="AN16" s="876"/>
      <c r="AO16" s="876"/>
      <c r="AP16" s="876"/>
      <c r="AQ16" s="876"/>
      <c r="AR16" s="876"/>
      <c r="AS16" s="876"/>
      <c r="AT16" s="876"/>
      <c r="AU16" s="876"/>
      <c r="AV16" s="876"/>
      <c r="AW16" s="876"/>
      <c r="AX16" s="876"/>
      <c r="AY16" s="876"/>
      <c r="AZ16" s="876"/>
      <c r="BA16" s="876"/>
      <c r="BB16" s="876"/>
      <c r="BC16" s="876"/>
      <c r="BD16" s="876"/>
      <c r="BE16" s="876"/>
      <c r="BF16" s="876"/>
      <c r="BG16" s="876"/>
      <c r="BH16" s="876"/>
      <c r="BI16" s="876"/>
      <c r="BJ16" s="876"/>
      <c r="BK16" s="876"/>
      <c r="BL16" s="876"/>
      <c r="BM16" s="876"/>
      <c r="BN16" s="876"/>
      <c r="BO16" s="876"/>
      <c r="BP16" s="876"/>
      <c r="BQ16" s="876"/>
      <c r="BR16" s="876"/>
      <c r="BS16" s="876"/>
      <c r="BT16" s="876"/>
      <c r="BU16" s="876"/>
      <c r="BV16" s="876"/>
      <c r="BW16" s="876"/>
      <c r="BX16" s="876"/>
      <c r="BY16" s="876"/>
      <c r="BZ16" s="876"/>
      <c r="CA16" s="876"/>
      <c r="CB16" s="876"/>
      <c r="CC16" s="876"/>
      <c r="CD16" s="876"/>
      <c r="CE16" s="876"/>
      <c r="CF16" s="876"/>
      <c r="CG16" s="876"/>
      <c r="CH16" s="876"/>
      <c r="CI16" s="876"/>
      <c r="CJ16" s="876"/>
      <c r="CK16" s="876"/>
      <c r="CL16" s="876"/>
      <c r="CM16" s="876"/>
      <c r="CN16" s="876"/>
      <c r="CO16" s="876"/>
      <c r="CP16" s="876"/>
      <c r="CQ16" s="876"/>
      <c r="CR16" s="876"/>
      <c r="CS16" s="876"/>
      <c r="CT16" s="876"/>
      <c r="CU16" s="876"/>
      <c r="CV16" s="876"/>
      <c r="CW16" s="876"/>
      <c r="CX16" s="876"/>
      <c r="CY16" s="876"/>
      <c r="CZ16" s="876"/>
      <c r="DA16" s="876"/>
      <c r="DB16" s="876"/>
      <c r="DC16" s="876"/>
      <c r="DD16" s="876"/>
      <c r="DE16" s="876"/>
    </row>
    <row r="17" spans="2:109" ht="14.25">
      <c r="B17" s="881"/>
      <c r="C17" s="273"/>
      <c r="D17" s="877"/>
      <c r="E17" s="877"/>
      <c r="F17" s="877"/>
      <c r="G17" s="267"/>
      <c r="H17" s="267"/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7"/>
      <c r="W17" s="877"/>
      <c r="X17" s="877"/>
      <c r="Y17" s="877"/>
      <c r="Z17" s="877"/>
      <c r="AA17" s="877"/>
      <c r="AB17" s="877"/>
      <c r="AC17" s="877"/>
      <c r="AD17" s="877"/>
      <c r="AE17" s="877"/>
      <c r="AF17" s="877"/>
      <c r="AG17" s="877"/>
      <c r="AH17" s="877"/>
      <c r="AI17" s="877"/>
      <c r="AJ17" s="877"/>
      <c r="AK17" s="877"/>
      <c r="AL17" s="877"/>
      <c r="AM17" s="877"/>
      <c r="AN17" s="877"/>
      <c r="AO17" s="877"/>
      <c r="AP17" s="877"/>
      <c r="AQ17" s="877"/>
      <c r="AR17" s="877"/>
      <c r="AS17" s="877"/>
      <c r="AT17" s="877"/>
      <c r="AU17" s="877"/>
      <c r="AV17" s="877"/>
      <c r="AW17" s="877"/>
      <c r="AX17" s="877"/>
      <c r="AY17" s="877"/>
      <c r="AZ17" s="877"/>
      <c r="BA17" s="877"/>
      <c r="BB17" s="877"/>
      <c r="BC17" s="877"/>
      <c r="BD17" s="877"/>
      <c r="BE17" s="877"/>
      <c r="BF17" s="877"/>
      <c r="BG17" s="877"/>
      <c r="BH17" s="877"/>
      <c r="BI17" s="877"/>
      <c r="BJ17" s="877"/>
      <c r="BK17" s="877"/>
      <c r="BL17" s="877"/>
      <c r="BM17" s="877"/>
      <c r="BN17" s="877"/>
      <c r="BO17" s="877"/>
      <c r="BP17" s="877"/>
      <c r="BQ17" s="877"/>
      <c r="BR17" s="877"/>
      <c r="BS17" s="877"/>
      <c r="BT17" s="877"/>
      <c r="BU17" s="877"/>
      <c r="BV17" s="877"/>
      <c r="BW17" s="877"/>
      <c r="BX17" s="877"/>
      <c r="BY17" s="877"/>
      <c r="BZ17" s="877"/>
      <c r="CA17" s="877"/>
      <c r="CB17" s="877"/>
      <c r="CC17" s="877"/>
      <c r="CD17" s="877"/>
      <c r="CE17" s="877"/>
      <c r="CF17" s="877"/>
      <c r="CG17" s="877"/>
      <c r="CH17" s="877"/>
      <c r="CI17" s="877"/>
      <c r="CJ17" s="877"/>
      <c r="CK17" s="877"/>
      <c r="CL17" s="877"/>
      <c r="CM17" s="877"/>
      <c r="CN17" s="877"/>
      <c r="CO17" s="877"/>
      <c r="CP17" s="877"/>
      <c r="CQ17" s="877"/>
      <c r="CR17" s="877"/>
      <c r="CS17" s="877"/>
      <c r="CT17" s="877"/>
      <c r="CU17" s="877"/>
      <c r="CV17" s="877"/>
      <c r="CW17" s="877"/>
      <c r="CX17" s="877"/>
      <c r="CY17" s="877"/>
      <c r="CZ17" s="877"/>
      <c r="DA17" s="877"/>
      <c r="DB17" s="877"/>
      <c r="DC17" s="877"/>
      <c r="DD17" s="877"/>
      <c r="DE17" s="877"/>
    </row>
    <row r="18" spans="2:109" ht="32.25">
      <c r="B18" s="883" t="s">
        <v>0</v>
      </c>
      <c r="C18" s="255"/>
      <c r="D18" s="877"/>
      <c r="E18" s="877"/>
      <c r="F18" s="877"/>
      <c r="G18" s="267"/>
      <c r="H18" s="26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  <c r="AA18" s="877"/>
      <c r="AB18" s="877"/>
      <c r="AC18" s="877"/>
      <c r="AD18" s="877"/>
      <c r="AE18" s="877"/>
      <c r="AF18" s="877"/>
      <c r="AG18" s="877"/>
      <c r="AH18" s="877"/>
      <c r="AI18" s="877"/>
      <c r="AJ18" s="877"/>
      <c r="AK18" s="877"/>
      <c r="AL18" s="877"/>
      <c r="AM18" s="877"/>
      <c r="AN18" s="877"/>
      <c r="AO18" s="877"/>
      <c r="AP18" s="877"/>
      <c r="AQ18" s="877"/>
      <c r="AR18" s="877"/>
      <c r="AS18" s="877"/>
      <c r="AT18" s="877"/>
      <c r="AU18" s="877"/>
      <c r="AV18" s="877"/>
      <c r="AW18" s="877"/>
      <c r="AX18" s="877"/>
      <c r="AY18" s="877"/>
      <c r="AZ18" s="877"/>
      <c r="BA18" s="877"/>
      <c r="BB18" s="877"/>
      <c r="BC18" s="877"/>
      <c r="BD18" s="877"/>
      <c r="BE18" s="877"/>
      <c r="BF18" s="877"/>
      <c r="BG18" s="877"/>
      <c r="BH18" s="877"/>
      <c r="BI18" s="877"/>
      <c r="BJ18" s="877"/>
      <c r="BK18" s="877"/>
      <c r="BL18" s="877"/>
      <c r="BM18" s="877"/>
      <c r="BN18" s="877"/>
      <c r="BO18" s="877"/>
      <c r="BP18" s="877"/>
      <c r="BQ18" s="877"/>
      <c r="BR18" s="877"/>
      <c r="BS18" s="877"/>
      <c r="BT18" s="877"/>
      <c r="BU18" s="877"/>
      <c r="BV18" s="877"/>
      <c r="BW18" s="877"/>
      <c r="BX18" s="877"/>
      <c r="BY18" s="877"/>
      <c r="BZ18" s="877"/>
      <c r="CA18" s="877"/>
      <c r="CB18" s="877"/>
      <c r="CC18" s="877"/>
      <c r="CD18" s="877"/>
      <c r="CE18" s="877"/>
      <c r="CF18" s="877"/>
      <c r="CG18" s="877"/>
      <c r="CH18" s="877"/>
      <c r="CI18" s="877"/>
      <c r="CJ18" s="877"/>
      <c r="CK18" s="877"/>
      <c r="CL18" s="877"/>
      <c r="CM18" s="877"/>
      <c r="CN18" s="877"/>
      <c r="CO18" s="877"/>
      <c r="CP18" s="877"/>
      <c r="CQ18" s="877"/>
      <c r="CR18" s="877"/>
      <c r="CS18" s="877"/>
      <c r="CT18" s="877"/>
      <c r="CU18" s="877"/>
      <c r="CV18" s="877"/>
      <c r="CW18" s="877"/>
      <c r="CX18" s="877"/>
      <c r="CY18" s="877"/>
      <c r="CZ18" s="877"/>
      <c r="DA18" s="877"/>
      <c r="DB18" s="877"/>
      <c r="DC18" s="877"/>
      <c r="DD18" s="877"/>
      <c r="DE18" s="877"/>
    </row>
    <row r="19" spans="2:109" ht="14.25">
      <c r="B19" s="881" t="s">
        <v>486</v>
      </c>
      <c r="C19" s="273" t="s">
        <v>545</v>
      </c>
      <c r="D19" s="876"/>
      <c r="E19" s="876"/>
      <c r="F19" s="876"/>
      <c r="G19" s="908"/>
      <c r="H19" s="908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876"/>
      <c r="AI19" s="876"/>
      <c r="AJ19" s="876"/>
      <c r="AK19" s="876"/>
      <c r="AL19" s="876"/>
      <c r="AM19" s="876"/>
      <c r="AN19" s="876"/>
      <c r="AO19" s="876"/>
      <c r="AP19" s="876"/>
      <c r="AQ19" s="876"/>
      <c r="AR19" s="876"/>
      <c r="AS19" s="876"/>
      <c r="AT19" s="876"/>
      <c r="AU19" s="876"/>
      <c r="AV19" s="876"/>
      <c r="AW19" s="876"/>
      <c r="AX19" s="876"/>
      <c r="AY19" s="876"/>
      <c r="AZ19" s="876"/>
      <c r="BA19" s="876"/>
      <c r="BB19" s="876"/>
      <c r="BC19" s="876"/>
      <c r="BD19" s="876"/>
      <c r="BE19" s="876"/>
      <c r="BF19" s="876"/>
      <c r="BG19" s="876"/>
      <c r="BH19" s="876"/>
      <c r="BI19" s="876"/>
      <c r="BJ19" s="876"/>
      <c r="BK19" s="876"/>
      <c r="BL19" s="876"/>
      <c r="BM19" s="876"/>
      <c r="BN19" s="876"/>
      <c r="BO19" s="876"/>
      <c r="BP19" s="876"/>
      <c r="BQ19" s="876"/>
      <c r="BR19" s="876"/>
      <c r="BS19" s="876"/>
      <c r="BT19" s="876"/>
      <c r="BU19" s="876"/>
      <c r="BV19" s="876"/>
      <c r="BW19" s="876"/>
      <c r="BX19" s="876"/>
      <c r="BY19" s="876"/>
      <c r="BZ19" s="876"/>
      <c r="CA19" s="876"/>
      <c r="CB19" s="876"/>
      <c r="CC19" s="876"/>
      <c r="CD19" s="876"/>
      <c r="CE19" s="876"/>
      <c r="CF19" s="876"/>
      <c r="CG19" s="876"/>
      <c r="CH19" s="876"/>
      <c r="CI19" s="876"/>
      <c r="CJ19" s="876"/>
      <c r="CK19" s="876"/>
      <c r="CL19" s="876"/>
      <c r="CM19" s="876"/>
      <c r="CN19" s="876"/>
      <c r="CO19" s="876"/>
      <c r="CP19" s="876"/>
      <c r="CQ19" s="876"/>
      <c r="CR19" s="876"/>
      <c r="CS19" s="876"/>
      <c r="CT19" s="876"/>
      <c r="CU19" s="876"/>
      <c r="CV19" s="876"/>
      <c r="CW19" s="876"/>
      <c r="CX19" s="876"/>
      <c r="CY19" s="876"/>
      <c r="CZ19" s="876"/>
      <c r="DA19" s="876"/>
      <c r="DB19" s="876"/>
      <c r="DC19" s="876"/>
      <c r="DD19" s="876"/>
      <c r="DE19" s="876"/>
    </row>
    <row r="20" spans="2:109" ht="14.25">
      <c r="B20" s="881" t="s">
        <v>487</v>
      </c>
      <c r="C20" s="273" t="s">
        <v>545</v>
      </c>
      <c r="D20" s="876"/>
      <c r="E20" s="876"/>
      <c r="F20" s="876"/>
      <c r="G20" s="908"/>
      <c r="H20" s="908"/>
      <c r="I20" s="876"/>
      <c r="J20" s="876"/>
      <c r="K20" s="876"/>
      <c r="L20" s="876"/>
      <c r="M20" s="876"/>
      <c r="N20" s="876"/>
      <c r="O20" s="876"/>
      <c r="P20" s="876"/>
      <c r="Q20" s="876"/>
      <c r="R20" s="876"/>
      <c r="S20" s="876"/>
      <c r="T20" s="876"/>
      <c r="U20" s="876"/>
      <c r="V20" s="876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876"/>
      <c r="AI20" s="876"/>
      <c r="AJ20" s="876"/>
      <c r="AK20" s="876"/>
      <c r="AL20" s="876"/>
      <c r="AM20" s="876"/>
      <c r="AN20" s="876"/>
      <c r="AO20" s="876"/>
      <c r="AP20" s="876"/>
      <c r="AQ20" s="876"/>
      <c r="AR20" s="876"/>
      <c r="AS20" s="876"/>
      <c r="AT20" s="876"/>
      <c r="AU20" s="876"/>
      <c r="AV20" s="876"/>
      <c r="AW20" s="876"/>
      <c r="AX20" s="876"/>
      <c r="AY20" s="876"/>
      <c r="AZ20" s="876"/>
      <c r="BA20" s="876"/>
      <c r="BB20" s="876"/>
      <c r="BC20" s="876"/>
      <c r="BD20" s="876"/>
      <c r="BE20" s="876"/>
      <c r="BF20" s="876"/>
      <c r="BG20" s="876"/>
      <c r="BH20" s="876"/>
      <c r="BI20" s="876"/>
      <c r="BJ20" s="876"/>
      <c r="BK20" s="876"/>
      <c r="BL20" s="876"/>
      <c r="BM20" s="876"/>
      <c r="BN20" s="876"/>
      <c r="BO20" s="876"/>
      <c r="BP20" s="876"/>
      <c r="BQ20" s="876"/>
      <c r="BR20" s="876"/>
      <c r="BS20" s="876"/>
      <c r="BT20" s="876"/>
      <c r="BU20" s="876"/>
      <c r="BV20" s="876"/>
      <c r="BW20" s="876"/>
      <c r="BX20" s="876"/>
      <c r="BY20" s="876"/>
      <c r="BZ20" s="876"/>
      <c r="CA20" s="876"/>
      <c r="CB20" s="876"/>
      <c r="CC20" s="876"/>
      <c r="CD20" s="876"/>
      <c r="CE20" s="876"/>
      <c r="CF20" s="876"/>
      <c r="CG20" s="876"/>
      <c r="CH20" s="876"/>
      <c r="CI20" s="876"/>
      <c r="CJ20" s="876"/>
      <c r="CK20" s="876"/>
      <c r="CL20" s="876"/>
      <c r="CM20" s="876"/>
      <c r="CN20" s="876"/>
      <c r="CO20" s="876"/>
      <c r="CP20" s="876"/>
      <c r="CQ20" s="876"/>
      <c r="CR20" s="876"/>
      <c r="CS20" s="876"/>
      <c r="CT20" s="876"/>
      <c r="CU20" s="876"/>
      <c r="CV20" s="876"/>
      <c r="CW20" s="876"/>
      <c r="CX20" s="876"/>
      <c r="CY20" s="876"/>
      <c r="CZ20" s="876"/>
      <c r="DA20" s="876"/>
      <c r="DB20" s="876"/>
      <c r="DC20" s="876"/>
      <c r="DD20" s="876"/>
      <c r="DE20" s="876"/>
    </row>
    <row r="21" spans="2:109" ht="14.25">
      <c r="B21" s="881" t="s">
        <v>488</v>
      </c>
      <c r="C21" s="273" t="s">
        <v>545</v>
      </c>
      <c r="D21" s="876"/>
      <c r="E21" s="876"/>
      <c r="F21" s="876"/>
      <c r="G21" s="908"/>
      <c r="H21" s="908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  <c r="Z21" s="876"/>
      <c r="AA21" s="876"/>
      <c r="AB21" s="876"/>
      <c r="AC21" s="876"/>
      <c r="AD21" s="876"/>
      <c r="AE21" s="876"/>
      <c r="AF21" s="876"/>
      <c r="AG21" s="876"/>
      <c r="AH21" s="876"/>
      <c r="AI21" s="876"/>
      <c r="AJ21" s="876"/>
      <c r="AK21" s="876"/>
      <c r="AL21" s="876"/>
      <c r="AM21" s="876"/>
      <c r="AN21" s="876"/>
      <c r="AO21" s="876"/>
      <c r="AP21" s="876"/>
      <c r="AQ21" s="876"/>
      <c r="AR21" s="876"/>
      <c r="AS21" s="876"/>
      <c r="AT21" s="876"/>
      <c r="AU21" s="876"/>
      <c r="AV21" s="876"/>
      <c r="AW21" s="876"/>
      <c r="AX21" s="876"/>
      <c r="AY21" s="876"/>
      <c r="AZ21" s="876"/>
      <c r="BA21" s="876"/>
      <c r="BB21" s="876"/>
      <c r="BC21" s="876"/>
      <c r="BD21" s="876"/>
      <c r="BE21" s="876"/>
      <c r="BF21" s="876"/>
      <c r="BG21" s="876"/>
      <c r="BH21" s="876"/>
      <c r="BI21" s="876"/>
      <c r="BJ21" s="876"/>
      <c r="BK21" s="876"/>
      <c r="BL21" s="876"/>
      <c r="BM21" s="876"/>
      <c r="BN21" s="876"/>
      <c r="BO21" s="876"/>
      <c r="BP21" s="876"/>
      <c r="BQ21" s="876"/>
      <c r="BR21" s="876"/>
      <c r="BS21" s="876"/>
      <c r="BT21" s="876"/>
      <c r="BU21" s="876"/>
      <c r="BV21" s="876"/>
      <c r="BW21" s="876"/>
      <c r="BX21" s="876"/>
      <c r="BY21" s="876"/>
      <c r="BZ21" s="876"/>
      <c r="CA21" s="876"/>
      <c r="CB21" s="876"/>
      <c r="CC21" s="876"/>
      <c r="CD21" s="876"/>
      <c r="CE21" s="876"/>
      <c r="CF21" s="876"/>
      <c r="CG21" s="876"/>
      <c r="CH21" s="876"/>
      <c r="CI21" s="876"/>
      <c r="CJ21" s="876"/>
      <c r="CK21" s="876"/>
      <c r="CL21" s="876"/>
      <c r="CM21" s="876"/>
      <c r="CN21" s="876"/>
      <c r="CO21" s="876"/>
      <c r="CP21" s="876"/>
      <c r="CQ21" s="876"/>
      <c r="CR21" s="876"/>
      <c r="CS21" s="876"/>
      <c r="CT21" s="876"/>
      <c r="CU21" s="876"/>
      <c r="CV21" s="876"/>
      <c r="CW21" s="876"/>
      <c r="CX21" s="876"/>
      <c r="CY21" s="876"/>
      <c r="CZ21" s="876"/>
      <c r="DA21" s="876"/>
      <c r="DB21" s="876"/>
      <c r="DC21" s="876"/>
      <c r="DD21" s="876"/>
      <c r="DE21" s="876"/>
    </row>
    <row r="22" spans="2:109" ht="14.25">
      <c r="B22" s="782" t="s">
        <v>489</v>
      </c>
      <c r="C22" s="273" t="s">
        <v>545</v>
      </c>
      <c r="D22" s="876"/>
      <c r="E22" s="876"/>
      <c r="F22" s="876"/>
      <c r="G22" s="908"/>
      <c r="H22" s="908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6"/>
      <c r="AG22" s="876"/>
      <c r="AH22" s="876"/>
      <c r="AI22" s="876"/>
      <c r="AJ22" s="876"/>
      <c r="AK22" s="876"/>
      <c r="AL22" s="876"/>
      <c r="AM22" s="876"/>
      <c r="AN22" s="876"/>
      <c r="AO22" s="876"/>
      <c r="AP22" s="876"/>
      <c r="AQ22" s="876"/>
      <c r="AR22" s="876"/>
      <c r="AS22" s="876"/>
      <c r="AT22" s="876"/>
      <c r="AU22" s="876"/>
      <c r="AV22" s="876"/>
      <c r="AW22" s="876"/>
      <c r="AX22" s="876"/>
      <c r="AY22" s="876"/>
      <c r="AZ22" s="876"/>
      <c r="BA22" s="876"/>
      <c r="BB22" s="876"/>
      <c r="BC22" s="876"/>
      <c r="BD22" s="876"/>
      <c r="BE22" s="876"/>
      <c r="BF22" s="876"/>
      <c r="BG22" s="876"/>
      <c r="BH22" s="876"/>
      <c r="BI22" s="876"/>
      <c r="BJ22" s="876"/>
      <c r="BK22" s="876"/>
      <c r="BL22" s="876"/>
      <c r="BM22" s="876"/>
      <c r="BN22" s="876"/>
      <c r="BO22" s="876"/>
      <c r="BP22" s="876"/>
      <c r="BQ22" s="876"/>
      <c r="BR22" s="876"/>
      <c r="BS22" s="876"/>
      <c r="BT22" s="876"/>
      <c r="BU22" s="876"/>
      <c r="BV22" s="876"/>
      <c r="BW22" s="876"/>
      <c r="BX22" s="876"/>
      <c r="BY22" s="876"/>
      <c r="BZ22" s="876"/>
      <c r="CA22" s="876"/>
      <c r="CB22" s="876"/>
      <c r="CC22" s="876"/>
      <c r="CD22" s="876"/>
      <c r="CE22" s="876"/>
      <c r="CF22" s="876"/>
      <c r="CG22" s="876"/>
      <c r="CH22" s="876"/>
      <c r="CI22" s="876"/>
      <c r="CJ22" s="876"/>
      <c r="CK22" s="876"/>
      <c r="CL22" s="876"/>
      <c r="CM22" s="876"/>
      <c r="CN22" s="876"/>
      <c r="CO22" s="876"/>
      <c r="CP22" s="876"/>
      <c r="CQ22" s="876"/>
      <c r="CR22" s="876"/>
      <c r="CS22" s="876"/>
      <c r="CT22" s="876"/>
      <c r="CU22" s="876"/>
      <c r="CV22" s="876"/>
      <c r="CW22" s="876"/>
      <c r="CX22" s="876"/>
      <c r="CY22" s="876"/>
      <c r="CZ22" s="876"/>
      <c r="DA22" s="876"/>
      <c r="DB22" s="876"/>
      <c r="DC22" s="876"/>
      <c r="DD22" s="876"/>
      <c r="DE22" s="876"/>
    </row>
    <row r="23" spans="2:109" ht="14.25">
      <c r="B23" s="782" t="s">
        <v>490</v>
      </c>
      <c r="C23" s="273" t="s">
        <v>545</v>
      </c>
      <c r="D23" s="876"/>
      <c r="E23" s="876"/>
      <c r="F23" s="876"/>
      <c r="G23" s="908"/>
      <c r="H23" s="908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6"/>
      <c r="AF23" s="876"/>
      <c r="AG23" s="876"/>
      <c r="AH23" s="876"/>
      <c r="AI23" s="876"/>
      <c r="AJ23" s="876"/>
      <c r="AK23" s="876"/>
      <c r="AL23" s="876"/>
      <c r="AM23" s="876"/>
      <c r="AN23" s="876"/>
      <c r="AO23" s="876"/>
      <c r="AP23" s="876"/>
      <c r="AQ23" s="876"/>
      <c r="AR23" s="876"/>
      <c r="AS23" s="876"/>
      <c r="AT23" s="876"/>
      <c r="AU23" s="876"/>
      <c r="AV23" s="876"/>
      <c r="AW23" s="876"/>
      <c r="AX23" s="876"/>
      <c r="AY23" s="876"/>
      <c r="AZ23" s="876"/>
      <c r="BA23" s="876"/>
      <c r="BB23" s="876"/>
      <c r="BC23" s="876"/>
      <c r="BD23" s="876"/>
      <c r="BE23" s="876"/>
      <c r="BF23" s="876"/>
      <c r="BG23" s="876"/>
      <c r="BH23" s="876"/>
      <c r="BI23" s="876"/>
      <c r="BJ23" s="876"/>
      <c r="BK23" s="876"/>
      <c r="BL23" s="876"/>
      <c r="BM23" s="876"/>
      <c r="BN23" s="876"/>
      <c r="BO23" s="876"/>
      <c r="BP23" s="876"/>
      <c r="BQ23" s="876"/>
      <c r="BR23" s="876"/>
      <c r="BS23" s="876"/>
      <c r="BT23" s="876"/>
      <c r="BU23" s="876"/>
      <c r="BV23" s="876"/>
      <c r="BW23" s="876"/>
      <c r="BX23" s="876"/>
      <c r="BY23" s="876"/>
      <c r="BZ23" s="876"/>
      <c r="CA23" s="876"/>
      <c r="CB23" s="876"/>
      <c r="CC23" s="876"/>
      <c r="CD23" s="876"/>
      <c r="CE23" s="876"/>
      <c r="CF23" s="876"/>
      <c r="CG23" s="876"/>
      <c r="CH23" s="876"/>
      <c r="CI23" s="876"/>
      <c r="CJ23" s="876"/>
      <c r="CK23" s="876"/>
      <c r="CL23" s="876"/>
      <c r="CM23" s="876"/>
      <c r="CN23" s="876"/>
      <c r="CO23" s="876"/>
      <c r="CP23" s="876"/>
      <c r="CQ23" s="876"/>
      <c r="CR23" s="876"/>
      <c r="CS23" s="876"/>
      <c r="CT23" s="876"/>
      <c r="CU23" s="876"/>
      <c r="CV23" s="876"/>
      <c r="CW23" s="876"/>
      <c r="CX23" s="876"/>
      <c r="CY23" s="876"/>
      <c r="CZ23" s="876"/>
      <c r="DA23" s="876"/>
      <c r="DB23" s="876"/>
      <c r="DC23" s="876"/>
      <c r="DD23" s="876"/>
      <c r="DE23" s="876"/>
    </row>
    <row r="24" spans="2:109" ht="14.25">
      <c r="B24" s="782" t="s">
        <v>491</v>
      </c>
      <c r="C24" s="273" t="s">
        <v>545</v>
      </c>
      <c r="D24" s="876"/>
      <c r="E24" s="876"/>
      <c r="F24" s="876"/>
      <c r="G24" s="908"/>
      <c r="H24" s="908"/>
      <c r="I24" s="876"/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876"/>
      <c r="Y24" s="876"/>
      <c r="Z24" s="876"/>
      <c r="AA24" s="876"/>
      <c r="AB24" s="876"/>
      <c r="AC24" s="876"/>
      <c r="AD24" s="876"/>
      <c r="AE24" s="876"/>
      <c r="AF24" s="876"/>
      <c r="AG24" s="876"/>
      <c r="AH24" s="876"/>
      <c r="AI24" s="876"/>
      <c r="AJ24" s="876"/>
      <c r="AK24" s="876"/>
      <c r="AL24" s="876"/>
      <c r="AM24" s="876"/>
      <c r="AN24" s="876"/>
      <c r="AO24" s="876"/>
      <c r="AP24" s="876"/>
      <c r="AQ24" s="876"/>
      <c r="AR24" s="876"/>
      <c r="AS24" s="876"/>
      <c r="AT24" s="876"/>
      <c r="AU24" s="876"/>
      <c r="AV24" s="876"/>
      <c r="AW24" s="876"/>
      <c r="AX24" s="876"/>
      <c r="AY24" s="876"/>
      <c r="AZ24" s="876"/>
      <c r="BA24" s="876"/>
      <c r="BB24" s="876"/>
      <c r="BC24" s="876"/>
      <c r="BD24" s="876"/>
      <c r="BE24" s="876"/>
      <c r="BF24" s="876"/>
      <c r="BG24" s="876"/>
      <c r="BH24" s="876"/>
      <c r="BI24" s="876"/>
      <c r="BJ24" s="876"/>
      <c r="BK24" s="876"/>
      <c r="BL24" s="876"/>
      <c r="BM24" s="876"/>
      <c r="BN24" s="876"/>
      <c r="BO24" s="876"/>
      <c r="BP24" s="876"/>
      <c r="BQ24" s="876"/>
      <c r="BR24" s="876"/>
      <c r="BS24" s="876"/>
      <c r="BT24" s="876"/>
      <c r="BU24" s="876"/>
      <c r="BV24" s="876"/>
      <c r="BW24" s="876"/>
      <c r="BX24" s="876"/>
      <c r="BY24" s="876"/>
      <c r="BZ24" s="876"/>
      <c r="CA24" s="876"/>
      <c r="CB24" s="876"/>
      <c r="CC24" s="876"/>
      <c r="CD24" s="876"/>
      <c r="CE24" s="876"/>
      <c r="CF24" s="876"/>
      <c r="CG24" s="876"/>
      <c r="CH24" s="876"/>
      <c r="CI24" s="876"/>
      <c r="CJ24" s="876"/>
      <c r="CK24" s="876"/>
      <c r="CL24" s="876"/>
      <c r="CM24" s="876"/>
      <c r="CN24" s="876"/>
      <c r="CO24" s="876"/>
      <c r="CP24" s="876"/>
      <c r="CQ24" s="876"/>
      <c r="CR24" s="876"/>
      <c r="CS24" s="876"/>
      <c r="CT24" s="876"/>
      <c r="CU24" s="876"/>
      <c r="CV24" s="876"/>
      <c r="CW24" s="876"/>
      <c r="CX24" s="876"/>
      <c r="CY24" s="876"/>
      <c r="CZ24" s="876"/>
      <c r="DA24" s="876"/>
      <c r="DB24" s="876"/>
      <c r="DC24" s="876"/>
      <c r="DD24" s="876"/>
      <c r="DE24" s="876"/>
    </row>
    <row r="25" spans="2:109" ht="14.25">
      <c r="B25" s="782" t="s">
        <v>492</v>
      </c>
      <c r="C25" s="273" t="s">
        <v>545</v>
      </c>
      <c r="D25" s="876"/>
      <c r="E25" s="876"/>
      <c r="F25" s="876"/>
      <c r="G25" s="908"/>
      <c r="H25" s="908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  <c r="Z25" s="876"/>
      <c r="AA25" s="876"/>
      <c r="AB25" s="876"/>
      <c r="AC25" s="876"/>
      <c r="AD25" s="876"/>
      <c r="AE25" s="876"/>
      <c r="AF25" s="876"/>
      <c r="AG25" s="876"/>
      <c r="AH25" s="876"/>
      <c r="AI25" s="876"/>
      <c r="AJ25" s="876"/>
      <c r="AK25" s="876"/>
      <c r="AL25" s="876"/>
      <c r="AM25" s="876"/>
      <c r="AN25" s="876"/>
      <c r="AO25" s="876"/>
      <c r="AP25" s="876"/>
      <c r="AQ25" s="876"/>
      <c r="AR25" s="876"/>
      <c r="AS25" s="876"/>
      <c r="AT25" s="876"/>
      <c r="AU25" s="876"/>
      <c r="AV25" s="876"/>
      <c r="AW25" s="876"/>
      <c r="AX25" s="876"/>
      <c r="AY25" s="876"/>
      <c r="AZ25" s="876"/>
      <c r="BA25" s="876"/>
      <c r="BB25" s="876"/>
      <c r="BC25" s="876"/>
      <c r="BD25" s="876"/>
      <c r="BE25" s="876"/>
      <c r="BF25" s="876"/>
      <c r="BG25" s="876"/>
      <c r="BH25" s="876"/>
      <c r="BI25" s="876"/>
      <c r="BJ25" s="876"/>
      <c r="BK25" s="876"/>
      <c r="BL25" s="876"/>
      <c r="BM25" s="876"/>
      <c r="BN25" s="876"/>
      <c r="BO25" s="876"/>
      <c r="BP25" s="876"/>
      <c r="BQ25" s="876"/>
      <c r="BR25" s="876"/>
      <c r="BS25" s="876"/>
      <c r="BT25" s="876"/>
      <c r="BU25" s="876"/>
      <c r="BV25" s="876"/>
      <c r="BW25" s="876"/>
      <c r="BX25" s="876"/>
      <c r="BY25" s="876"/>
      <c r="BZ25" s="876"/>
      <c r="CA25" s="876"/>
      <c r="CB25" s="876"/>
      <c r="CC25" s="876"/>
      <c r="CD25" s="876"/>
      <c r="CE25" s="876"/>
      <c r="CF25" s="876"/>
      <c r="CG25" s="876"/>
      <c r="CH25" s="876"/>
      <c r="CI25" s="876"/>
      <c r="CJ25" s="876"/>
      <c r="CK25" s="876"/>
      <c r="CL25" s="876"/>
      <c r="CM25" s="876"/>
      <c r="CN25" s="876"/>
      <c r="CO25" s="876"/>
      <c r="CP25" s="876"/>
      <c r="CQ25" s="876"/>
      <c r="CR25" s="876"/>
      <c r="CS25" s="876"/>
      <c r="CT25" s="876"/>
      <c r="CU25" s="876"/>
      <c r="CV25" s="876"/>
      <c r="CW25" s="876"/>
      <c r="CX25" s="876"/>
      <c r="CY25" s="876"/>
      <c r="CZ25" s="876"/>
      <c r="DA25" s="876"/>
      <c r="DB25" s="876"/>
      <c r="DC25" s="876"/>
      <c r="DD25" s="876"/>
      <c r="DE25" s="876"/>
    </row>
    <row r="26" spans="2:109" ht="14.25">
      <c r="B26" s="881" t="s">
        <v>493</v>
      </c>
      <c r="C26" s="273" t="s">
        <v>545</v>
      </c>
      <c r="D26" s="876"/>
      <c r="E26" s="876"/>
      <c r="F26" s="876"/>
      <c r="G26" s="908"/>
      <c r="H26" s="908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6"/>
      <c r="V26" s="876"/>
      <c r="W26" s="876"/>
      <c r="X26" s="876"/>
      <c r="Y26" s="876"/>
      <c r="Z26" s="876"/>
      <c r="AA26" s="876"/>
      <c r="AB26" s="876"/>
      <c r="AC26" s="876"/>
      <c r="AD26" s="876"/>
      <c r="AE26" s="876"/>
      <c r="AF26" s="876"/>
      <c r="AG26" s="876"/>
      <c r="AH26" s="876"/>
      <c r="AI26" s="876"/>
      <c r="AJ26" s="876"/>
      <c r="AK26" s="876"/>
      <c r="AL26" s="876"/>
      <c r="AM26" s="876"/>
      <c r="AN26" s="876"/>
      <c r="AO26" s="876"/>
      <c r="AP26" s="876"/>
      <c r="AQ26" s="876"/>
      <c r="AR26" s="876"/>
      <c r="AS26" s="876"/>
      <c r="AT26" s="876"/>
      <c r="AU26" s="876"/>
      <c r="AV26" s="876"/>
      <c r="AW26" s="876"/>
      <c r="AX26" s="876"/>
      <c r="AY26" s="876"/>
      <c r="AZ26" s="876"/>
      <c r="BA26" s="876"/>
      <c r="BB26" s="876"/>
      <c r="BC26" s="876"/>
      <c r="BD26" s="876"/>
      <c r="BE26" s="876"/>
      <c r="BF26" s="876"/>
      <c r="BG26" s="876"/>
      <c r="BH26" s="876"/>
      <c r="BI26" s="876"/>
      <c r="BJ26" s="876"/>
      <c r="BK26" s="876"/>
      <c r="BL26" s="876"/>
      <c r="BM26" s="876"/>
      <c r="BN26" s="876"/>
      <c r="BO26" s="876"/>
      <c r="BP26" s="876"/>
      <c r="BQ26" s="876"/>
      <c r="BR26" s="876"/>
      <c r="BS26" s="876"/>
      <c r="BT26" s="876"/>
      <c r="BU26" s="876"/>
      <c r="BV26" s="876"/>
      <c r="BW26" s="876"/>
      <c r="BX26" s="876"/>
      <c r="BY26" s="876"/>
      <c r="BZ26" s="876"/>
      <c r="CA26" s="876"/>
      <c r="CB26" s="876"/>
      <c r="CC26" s="876"/>
      <c r="CD26" s="876"/>
      <c r="CE26" s="876"/>
      <c r="CF26" s="876"/>
      <c r="CG26" s="876"/>
      <c r="CH26" s="876"/>
      <c r="CI26" s="876"/>
      <c r="CJ26" s="876"/>
      <c r="CK26" s="876"/>
      <c r="CL26" s="876"/>
      <c r="CM26" s="876"/>
      <c r="CN26" s="876"/>
      <c r="CO26" s="876"/>
      <c r="CP26" s="876"/>
      <c r="CQ26" s="876"/>
      <c r="CR26" s="876"/>
      <c r="CS26" s="876"/>
      <c r="CT26" s="876"/>
      <c r="CU26" s="876"/>
      <c r="CV26" s="876"/>
      <c r="CW26" s="876"/>
      <c r="CX26" s="876"/>
      <c r="CY26" s="876"/>
      <c r="CZ26" s="876"/>
      <c r="DA26" s="876"/>
      <c r="DB26" s="876"/>
      <c r="DC26" s="876"/>
      <c r="DD26" s="876"/>
      <c r="DE26" s="876"/>
    </row>
    <row r="27" spans="2:109" ht="14.25">
      <c r="B27" s="782" t="s">
        <v>494</v>
      </c>
      <c r="C27" s="273" t="s">
        <v>545</v>
      </c>
      <c r="D27" s="876"/>
      <c r="E27" s="876"/>
      <c r="F27" s="876"/>
      <c r="G27" s="908"/>
      <c r="H27" s="908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76"/>
      <c r="AI27" s="876"/>
      <c r="AJ27" s="876"/>
      <c r="AK27" s="876"/>
      <c r="AL27" s="876"/>
      <c r="AM27" s="876"/>
      <c r="AN27" s="876"/>
      <c r="AO27" s="876"/>
      <c r="AP27" s="876"/>
      <c r="AQ27" s="876"/>
      <c r="AR27" s="876"/>
      <c r="AS27" s="876"/>
      <c r="AT27" s="876"/>
      <c r="AU27" s="876"/>
      <c r="AV27" s="876"/>
      <c r="AW27" s="876"/>
      <c r="AX27" s="876"/>
      <c r="AY27" s="876"/>
      <c r="AZ27" s="876"/>
      <c r="BA27" s="876"/>
      <c r="BB27" s="876"/>
      <c r="BC27" s="876"/>
      <c r="BD27" s="876"/>
      <c r="BE27" s="876"/>
      <c r="BF27" s="876"/>
      <c r="BG27" s="876"/>
      <c r="BH27" s="876"/>
      <c r="BI27" s="876"/>
      <c r="BJ27" s="876"/>
      <c r="BK27" s="876"/>
      <c r="BL27" s="876"/>
      <c r="BM27" s="876"/>
      <c r="BN27" s="876"/>
      <c r="BO27" s="876"/>
      <c r="BP27" s="876"/>
      <c r="BQ27" s="876"/>
      <c r="BR27" s="876"/>
      <c r="BS27" s="876"/>
      <c r="BT27" s="876"/>
      <c r="BU27" s="876"/>
      <c r="BV27" s="876"/>
      <c r="BW27" s="876"/>
      <c r="BX27" s="876"/>
      <c r="BY27" s="876"/>
      <c r="BZ27" s="876"/>
      <c r="CA27" s="876"/>
      <c r="CB27" s="876"/>
      <c r="CC27" s="876"/>
      <c r="CD27" s="876"/>
      <c r="CE27" s="876"/>
      <c r="CF27" s="876"/>
      <c r="CG27" s="876"/>
      <c r="CH27" s="876"/>
      <c r="CI27" s="876"/>
      <c r="CJ27" s="876"/>
      <c r="CK27" s="876"/>
      <c r="CL27" s="876"/>
      <c r="CM27" s="876"/>
      <c r="CN27" s="876"/>
      <c r="CO27" s="876"/>
      <c r="CP27" s="876"/>
      <c r="CQ27" s="876"/>
      <c r="CR27" s="876"/>
      <c r="CS27" s="876"/>
      <c r="CT27" s="876"/>
      <c r="CU27" s="876"/>
      <c r="CV27" s="876"/>
      <c r="CW27" s="876"/>
      <c r="CX27" s="876"/>
      <c r="CY27" s="876"/>
      <c r="CZ27" s="876"/>
      <c r="DA27" s="876"/>
      <c r="DB27" s="876"/>
      <c r="DC27" s="876"/>
      <c r="DD27" s="876"/>
      <c r="DE27" s="876"/>
    </row>
    <row r="28" spans="2:109" ht="14.25">
      <c r="B28" s="782" t="s">
        <v>495</v>
      </c>
      <c r="C28" s="273" t="s">
        <v>545</v>
      </c>
      <c r="D28" s="876"/>
      <c r="E28" s="876"/>
      <c r="F28" s="876"/>
      <c r="G28" s="908"/>
      <c r="H28" s="908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876"/>
      <c r="V28" s="876"/>
      <c r="W28" s="876"/>
      <c r="X28" s="876"/>
      <c r="Y28" s="876"/>
      <c r="Z28" s="876"/>
      <c r="AA28" s="876"/>
      <c r="AB28" s="876"/>
      <c r="AC28" s="876"/>
      <c r="AD28" s="876"/>
      <c r="AE28" s="876"/>
      <c r="AF28" s="876"/>
      <c r="AG28" s="876"/>
      <c r="AH28" s="876"/>
      <c r="AI28" s="876"/>
      <c r="AJ28" s="876"/>
      <c r="AK28" s="876"/>
      <c r="AL28" s="876"/>
      <c r="AM28" s="876"/>
      <c r="AN28" s="876"/>
      <c r="AO28" s="876"/>
      <c r="AP28" s="876"/>
      <c r="AQ28" s="876"/>
      <c r="AR28" s="876"/>
      <c r="AS28" s="876"/>
      <c r="AT28" s="876"/>
      <c r="AU28" s="876"/>
      <c r="AV28" s="876"/>
      <c r="AW28" s="876"/>
      <c r="AX28" s="876"/>
      <c r="AY28" s="876"/>
      <c r="AZ28" s="876"/>
      <c r="BA28" s="876"/>
      <c r="BB28" s="876"/>
      <c r="BC28" s="876"/>
      <c r="BD28" s="876"/>
      <c r="BE28" s="876"/>
      <c r="BF28" s="876"/>
      <c r="BG28" s="876"/>
      <c r="BH28" s="876"/>
      <c r="BI28" s="876"/>
      <c r="BJ28" s="876"/>
      <c r="BK28" s="876"/>
      <c r="BL28" s="876"/>
      <c r="BM28" s="876"/>
      <c r="BN28" s="876"/>
      <c r="BO28" s="876"/>
      <c r="BP28" s="876"/>
      <c r="BQ28" s="876"/>
      <c r="BR28" s="876"/>
      <c r="BS28" s="876"/>
      <c r="BT28" s="876"/>
      <c r="BU28" s="876"/>
      <c r="BV28" s="876"/>
      <c r="BW28" s="876"/>
      <c r="BX28" s="876"/>
      <c r="BY28" s="876"/>
      <c r="BZ28" s="876"/>
      <c r="CA28" s="876"/>
      <c r="CB28" s="876"/>
      <c r="CC28" s="876"/>
      <c r="CD28" s="876"/>
      <c r="CE28" s="876"/>
      <c r="CF28" s="876"/>
      <c r="CG28" s="876"/>
      <c r="CH28" s="876"/>
      <c r="CI28" s="876"/>
      <c r="CJ28" s="876"/>
      <c r="CK28" s="876"/>
      <c r="CL28" s="876"/>
      <c r="CM28" s="876"/>
      <c r="CN28" s="876"/>
      <c r="CO28" s="876"/>
      <c r="CP28" s="876"/>
      <c r="CQ28" s="876"/>
      <c r="CR28" s="876"/>
      <c r="CS28" s="876"/>
      <c r="CT28" s="876"/>
      <c r="CU28" s="876"/>
      <c r="CV28" s="876"/>
      <c r="CW28" s="876"/>
      <c r="CX28" s="876"/>
      <c r="CY28" s="876"/>
      <c r="CZ28" s="876"/>
      <c r="DA28" s="876"/>
      <c r="DB28" s="876"/>
      <c r="DC28" s="876"/>
      <c r="DD28" s="876"/>
      <c r="DE28" s="876"/>
    </row>
    <row r="29" spans="2:109" ht="14.25">
      <c r="B29" s="782"/>
      <c r="C29" s="255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7"/>
      <c r="AO29" s="877"/>
      <c r="AP29" s="877"/>
      <c r="AQ29" s="877"/>
      <c r="AR29" s="877"/>
      <c r="AS29" s="877"/>
      <c r="AT29" s="877"/>
      <c r="AU29" s="877"/>
      <c r="AV29" s="877"/>
      <c r="AW29" s="877"/>
      <c r="AX29" s="877"/>
      <c r="AY29" s="877"/>
      <c r="AZ29" s="877"/>
      <c r="BA29" s="877"/>
      <c r="BB29" s="877"/>
      <c r="BC29" s="877"/>
      <c r="BD29" s="877"/>
      <c r="BE29" s="877"/>
      <c r="BF29" s="877"/>
      <c r="BG29" s="877"/>
      <c r="BH29" s="877"/>
      <c r="BI29" s="877"/>
      <c r="BJ29" s="877"/>
      <c r="BK29" s="877"/>
      <c r="BL29" s="877"/>
      <c r="BM29" s="877"/>
      <c r="BN29" s="877"/>
      <c r="BO29" s="877"/>
      <c r="BP29" s="877"/>
      <c r="BQ29" s="877"/>
      <c r="BR29" s="877"/>
      <c r="BS29" s="877"/>
      <c r="BT29" s="877"/>
      <c r="BU29" s="877"/>
      <c r="BV29" s="877"/>
      <c r="BW29" s="877"/>
      <c r="BX29" s="877"/>
      <c r="BY29" s="877"/>
      <c r="BZ29" s="877"/>
      <c r="CA29" s="877"/>
      <c r="CB29" s="877"/>
      <c r="CC29" s="877"/>
      <c r="CD29" s="877"/>
      <c r="CE29" s="877"/>
      <c r="CF29" s="877"/>
      <c r="CG29" s="877"/>
      <c r="CH29" s="877"/>
      <c r="CI29" s="877"/>
      <c r="CJ29" s="877"/>
      <c r="CK29" s="877"/>
      <c r="CL29" s="877"/>
      <c r="CM29" s="877"/>
      <c r="CN29" s="877"/>
      <c r="CO29" s="877"/>
      <c r="CP29" s="877"/>
      <c r="CQ29" s="877"/>
      <c r="CR29" s="877"/>
      <c r="CS29" s="877"/>
      <c r="CT29" s="877"/>
      <c r="CU29" s="877"/>
      <c r="CV29" s="877"/>
      <c r="CW29" s="877"/>
      <c r="CX29" s="877"/>
      <c r="CY29" s="877"/>
      <c r="CZ29" s="877"/>
      <c r="DA29" s="877"/>
      <c r="DB29" s="877"/>
      <c r="DC29" s="877"/>
      <c r="DD29" s="877"/>
      <c r="DE29" s="877"/>
    </row>
    <row r="30" spans="2:109" ht="21.75">
      <c r="B30" s="884" t="s">
        <v>145</v>
      </c>
      <c r="C30" s="255"/>
      <c r="D30" s="877"/>
      <c r="E30" s="877"/>
      <c r="F30" s="877"/>
      <c r="G30" s="877"/>
      <c r="H30" s="877"/>
      <c r="I30" s="877"/>
      <c r="J30" s="877"/>
      <c r="K30" s="877"/>
      <c r="L30" s="877"/>
      <c r="M30" s="877"/>
      <c r="N30" s="877"/>
      <c r="O30" s="877"/>
      <c r="P30" s="877"/>
      <c r="Q30" s="877"/>
      <c r="R30" s="877"/>
      <c r="S30" s="877"/>
      <c r="T30" s="877"/>
      <c r="U30" s="877"/>
      <c r="V30" s="877"/>
      <c r="W30" s="877"/>
      <c r="X30" s="877"/>
      <c r="Y30" s="877"/>
      <c r="Z30" s="877"/>
      <c r="AA30" s="877"/>
      <c r="AB30" s="877"/>
      <c r="AC30" s="877"/>
      <c r="AD30" s="877"/>
      <c r="AE30" s="877"/>
      <c r="AF30" s="877"/>
      <c r="AG30" s="877"/>
      <c r="AH30" s="877"/>
      <c r="AI30" s="877"/>
      <c r="AJ30" s="877"/>
      <c r="AK30" s="877"/>
      <c r="AL30" s="877"/>
      <c r="AM30" s="877"/>
      <c r="AN30" s="877"/>
      <c r="AO30" s="877"/>
      <c r="AP30" s="877"/>
      <c r="AQ30" s="877"/>
      <c r="AR30" s="877"/>
      <c r="AS30" s="877"/>
      <c r="AT30" s="877"/>
      <c r="AU30" s="877"/>
      <c r="AV30" s="877"/>
      <c r="AW30" s="877"/>
      <c r="AX30" s="877"/>
      <c r="AY30" s="877"/>
      <c r="AZ30" s="877"/>
      <c r="BA30" s="877"/>
      <c r="BB30" s="877"/>
      <c r="BC30" s="877"/>
      <c r="BD30" s="877"/>
      <c r="BE30" s="877"/>
      <c r="BF30" s="877"/>
      <c r="BG30" s="877"/>
      <c r="BH30" s="877"/>
      <c r="BI30" s="877"/>
      <c r="BJ30" s="877"/>
      <c r="BK30" s="877"/>
      <c r="BL30" s="877"/>
      <c r="BM30" s="877"/>
      <c r="BN30" s="877"/>
      <c r="BO30" s="877"/>
      <c r="BP30" s="877"/>
      <c r="BQ30" s="877"/>
      <c r="BR30" s="877"/>
      <c r="BS30" s="877"/>
      <c r="BT30" s="877"/>
      <c r="BU30" s="877"/>
      <c r="BV30" s="877"/>
      <c r="BW30" s="877"/>
      <c r="BX30" s="877"/>
      <c r="BY30" s="877"/>
      <c r="BZ30" s="877"/>
      <c r="CA30" s="877"/>
      <c r="CB30" s="877"/>
      <c r="CC30" s="877"/>
      <c r="CD30" s="877"/>
      <c r="CE30" s="877"/>
      <c r="CF30" s="877"/>
      <c r="CG30" s="877"/>
      <c r="CH30" s="877"/>
      <c r="CI30" s="877"/>
      <c r="CJ30" s="877"/>
      <c r="CK30" s="877"/>
      <c r="CL30" s="877"/>
      <c r="CM30" s="877"/>
      <c r="CN30" s="877"/>
      <c r="CO30" s="877"/>
      <c r="CP30" s="877"/>
      <c r="CQ30" s="877"/>
      <c r="CR30" s="877"/>
      <c r="CS30" s="877"/>
      <c r="CT30" s="877"/>
      <c r="CU30" s="877"/>
      <c r="CV30" s="877"/>
      <c r="CW30" s="877"/>
      <c r="CX30" s="877"/>
      <c r="CY30" s="877"/>
      <c r="CZ30" s="877"/>
      <c r="DA30" s="877"/>
      <c r="DB30" s="877"/>
      <c r="DC30" s="877"/>
      <c r="DD30" s="877"/>
      <c r="DE30" s="877"/>
    </row>
    <row r="31" spans="2:109" ht="14.25">
      <c r="B31" s="885" t="s">
        <v>146</v>
      </c>
      <c r="C31" s="255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7"/>
      <c r="V31" s="877"/>
      <c r="W31" s="877"/>
      <c r="X31" s="877"/>
      <c r="Y31" s="877"/>
      <c r="Z31" s="877"/>
      <c r="AA31" s="877"/>
      <c r="AB31" s="877"/>
      <c r="AC31" s="877"/>
      <c r="AD31" s="877"/>
      <c r="AE31" s="877"/>
      <c r="AF31" s="877"/>
      <c r="AG31" s="877"/>
      <c r="AH31" s="877"/>
      <c r="AI31" s="877"/>
      <c r="AJ31" s="877"/>
      <c r="AK31" s="877"/>
      <c r="AL31" s="877"/>
      <c r="AM31" s="877"/>
      <c r="AN31" s="877"/>
      <c r="AO31" s="877"/>
      <c r="AP31" s="877"/>
      <c r="AQ31" s="877"/>
      <c r="AR31" s="877"/>
      <c r="AS31" s="877"/>
      <c r="AT31" s="877"/>
      <c r="AU31" s="877"/>
      <c r="AV31" s="877"/>
      <c r="AW31" s="877"/>
      <c r="AX31" s="877"/>
      <c r="AY31" s="877"/>
      <c r="AZ31" s="877"/>
      <c r="BA31" s="877"/>
      <c r="BB31" s="877"/>
      <c r="BC31" s="877"/>
      <c r="BD31" s="877"/>
      <c r="BE31" s="877"/>
      <c r="BF31" s="877"/>
      <c r="BG31" s="877"/>
      <c r="BH31" s="877"/>
      <c r="BI31" s="877"/>
      <c r="BJ31" s="877"/>
      <c r="BK31" s="877"/>
      <c r="BL31" s="877"/>
      <c r="BM31" s="877"/>
      <c r="BN31" s="877"/>
      <c r="BO31" s="877"/>
      <c r="BP31" s="877"/>
      <c r="BQ31" s="877"/>
      <c r="BR31" s="877"/>
      <c r="BS31" s="877"/>
      <c r="BT31" s="877"/>
      <c r="BU31" s="877"/>
      <c r="BV31" s="877"/>
      <c r="BW31" s="877"/>
      <c r="BX31" s="877"/>
      <c r="BY31" s="877"/>
      <c r="BZ31" s="877"/>
      <c r="CA31" s="877"/>
      <c r="CB31" s="877"/>
      <c r="CC31" s="877"/>
      <c r="CD31" s="877"/>
      <c r="CE31" s="877"/>
      <c r="CF31" s="877"/>
      <c r="CG31" s="877"/>
      <c r="CH31" s="877"/>
      <c r="CI31" s="877"/>
      <c r="CJ31" s="877"/>
      <c r="CK31" s="877"/>
      <c r="CL31" s="877"/>
      <c r="CM31" s="877"/>
      <c r="CN31" s="877"/>
      <c r="CO31" s="877"/>
      <c r="CP31" s="877"/>
      <c r="CQ31" s="877"/>
      <c r="CR31" s="877"/>
      <c r="CS31" s="877"/>
      <c r="CT31" s="877"/>
      <c r="CU31" s="877"/>
      <c r="CV31" s="877"/>
      <c r="CW31" s="877"/>
      <c r="CX31" s="877"/>
      <c r="CY31" s="877"/>
      <c r="CZ31" s="877"/>
      <c r="DA31" s="877"/>
      <c r="DB31" s="877"/>
      <c r="DC31" s="877"/>
      <c r="DD31" s="877"/>
      <c r="DE31" s="877"/>
    </row>
    <row r="32" spans="2:109" ht="14.25">
      <c r="B32" s="886" t="s">
        <v>496</v>
      </c>
      <c r="C32" s="273" t="s">
        <v>546</v>
      </c>
      <c r="D32" s="876"/>
      <c r="E32" s="876"/>
      <c r="F32" s="876"/>
      <c r="G32" s="908"/>
      <c r="H32" s="908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6"/>
      <c r="V32" s="876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876"/>
      <c r="AL32" s="876"/>
      <c r="AM32" s="876"/>
      <c r="AN32" s="876"/>
      <c r="AO32" s="876"/>
      <c r="AP32" s="876"/>
      <c r="AQ32" s="876"/>
      <c r="AR32" s="876"/>
      <c r="AS32" s="876"/>
      <c r="AT32" s="876"/>
      <c r="AU32" s="876"/>
      <c r="AV32" s="876"/>
      <c r="AW32" s="876"/>
      <c r="AX32" s="876"/>
      <c r="AY32" s="876"/>
      <c r="AZ32" s="876"/>
      <c r="BA32" s="876"/>
      <c r="BB32" s="876"/>
      <c r="BC32" s="876"/>
      <c r="BD32" s="876"/>
      <c r="BE32" s="876"/>
      <c r="BF32" s="876"/>
      <c r="BG32" s="876"/>
      <c r="BH32" s="876"/>
      <c r="BI32" s="876"/>
      <c r="BJ32" s="876"/>
      <c r="BK32" s="876"/>
      <c r="BL32" s="876"/>
      <c r="BM32" s="876"/>
      <c r="BN32" s="876"/>
      <c r="BO32" s="876"/>
      <c r="BP32" s="876"/>
      <c r="BQ32" s="876"/>
      <c r="BR32" s="876"/>
      <c r="BS32" s="876"/>
      <c r="BT32" s="876"/>
      <c r="BU32" s="876"/>
      <c r="BV32" s="876"/>
      <c r="BW32" s="876"/>
      <c r="BX32" s="876"/>
      <c r="BY32" s="876"/>
      <c r="BZ32" s="876"/>
      <c r="CA32" s="876"/>
      <c r="CB32" s="876"/>
      <c r="CC32" s="876"/>
      <c r="CD32" s="876"/>
      <c r="CE32" s="876"/>
      <c r="CF32" s="876"/>
      <c r="CG32" s="876"/>
      <c r="CH32" s="876"/>
      <c r="CI32" s="876"/>
      <c r="CJ32" s="876"/>
      <c r="CK32" s="876"/>
      <c r="CL32" s="876"/>
      <c r="CM32" s="876"/>
      <c r="CN32" s="876"/>
      <c r="CO32" s="876"/>
      <c r="CP32" s="876"/>
      <c r="CQ32" s="876"/>
      <c r="CR32" s="876"/>
      <c r="CS32" s="876"/>
      <c r="CT32" s="876"/>
      <c r="CU32" s="876"/>
      <c r="CV32" s="876"/>
      <c r="CW32" s="876"/>
      <c r="CX32" s="876"/>
      <c r="CY32" s="876"/>
      <c r="CZ32" s="876"/>
      <c r="DA32" s="876"/>
      <c r="DB32" s="876"/>
      <c r="DC32" s="876"/>
      <c r="DD32" s="876"/>
      <c r="DE32" s="876"/>
    </row>
    <row r="33" spans="2:109" ht="14.25">
      <c r="B33" s="886"/>
      <c r="C33" s="273"/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877"/>
      <c r="P33" s="877"/>
      <c r="Q33" s="877"/>
      <c r="R33" s="877"/>
      <c r="S33" s="877"/>
      <c r="T33" s="877"/>
      <c r="U33" s="877"/>
      <c r="V33" s="877"/>
      <c r="W33" s="877"/>
      <c r="X33" s="877"/>
      <c r="Y33" s="877"/>
      <c r="Z33" s="877"/>
      <c r="AA33" s="877"/>
      <c r="AB33" s="877"/>
      <c r="AC33" s="877"/>
      <c r="AD33" s="877"/>
      <c r="AE33" s="877"/>
      <c r="AF33" s="877"/>
      <c r="AG33" s="877"/>
      <c r="AH33" s="877"/>
      <c r="AI33" s="877"/>
      <c r="AJ33" s="877"/>
      <c r="AK33" s="877"/>
      <c r="AL33" s="877"/>
      <c r="AM33" s="877"/>
      <c r="AN33" s="877"/>
      <c r="AO33" s="877"/>
      <c r="AP33" s="877"/>
      <c r="AQ33" s="877"/>
      <c r="AR33" s="877"/>
      <c r="AS33" s="877"/>
      <c r="AT33" s="877"/>
      <c r="AU33" s="877"/>
      <c r="AV33" s="877"/>
      <c r="AW33" s="877"/>
      <c r="AX33" s="877"/>
      <c r="AY33" s="877"/>
      <c r="AZ33" s="877"/>
      <c r="BA33" s="877"/>
      <c r="BB33" s="877"/>
      <c r="BC33" s="877"/>
      <c r="BD33" s="877"/>
      <c r="BE33" s="877"/>
      <c r="BF33" s="877"/>
      <c r="BG33" s="877"/>
      <c r="BH33" s="877"/>
      <c r="BI33" s="877"/>
      <c r="BJ33" s="877"/>
      <c r="BK33" s="877"/>
      <c r="BL33" s="877"/>
      <c r="BM33" s="877"/>
      <c r="BN33" s="877"/>
      <c r="BO33" s="877"/>
      <c r="BP33" s="877"/>
      <c r="BQ33" s="877"/>
      <c r="BR33" s="877"/>
      <c r="BS33" s="877"/>
      <c r="BT33" s="877"/>
      <c r="BU33" s="877"/>
      <c r="BV33" s="877"/>
      <c r="BW33" s="877"/>
      <c r="BX33" s="877"/>
      <c r="BY33" s="877"/>
      <c r="BZ33" s="877"/>
      <c r="CA33" s="877"/>
      <c r="CB33" s="877"/>
      <c r="CC33" s="877"/>
      <c r="CD33" s="877"/>
      <c r="CE33" s="877"/>
      <c r="CF33" s="877"/>
      <c r="CG33" s="877"/>
      <c r="CH33" s="877"/>
      <c r="CI33" s="877"/>
      <c r="CJ33" s="877"/>
      <c r="CK33" s="877"/>
      <c r="CL33" s="877"/>
      <c r="CM33" s="877"/>
      <c r="CN33" s="877"/>
      <c r="CO33" s="877"/>
      <c r="CP33" s="877"/>
      <c r="CQ33" s="877"/>
      <c r="CR33" s="877"/>
      <c r="CS33" s="877"/>
      <c r="CT33" s="877"/>
      <c r="CU33" s="877"/>
      <c r="CV33" s="877"/>
      <c r="CW33" s="877"/>
      <c r="CX33" s="877"/>
      <c r="CY33" s="877"/>
      <c r="CZ33" s="877"/>
      <c r="DA33" s="877"/>
      <c r="DB33" s="877"/>
      <c r="DC33" s="877"/>
      <c r="DD33" s="877"/>
      <c r="DE33" s="877"/>
    </row>
    <row r="34" spans="2:109" ht="14.25">
      <c r="B34" s="885" t="s">
        <v>25</v>
      </c>
      <c r="C34" s="273"/>
      <c r="D34" s="877"/>
      <c r="E34" s="877"/>
      <c r="F34" s="877"/>
      <c r="G34" s="877"/>
      <c r="H34" s="877"/>
      <c r="I34" s="877"/>
      <c r="J34" s="877"/>
      <c r="K34" s="877"/>
      <c r="L34" s="877"/>
      <c r="M34" s="877"/>
      <c r="N34" s="877"/>
      <c r="O34" s="877"/>
      <c r="P34" s="877"/>
      <c r="Q34" s="877"/>
      <c r="R34" s="877"/>
      <c r="S34" s="877"/>
      <c r="T34" s="877"/>
      <c r="U34" s="877"/>
      <c r="V34" s="877"/>
      <c r="W34" s="877"/>
      <c r="X34" s="877"/>
      <c r="Y34" s="877"/>
      <c r="Z34" s="877"/>
      <c r="AA34" s="877"/>
      <c r="AB34" s="877"/>
      <c r="AC34" s="877"/>
      <c r="AD34" s="877"/>
      <c r="AE34" s="877"/>
      <c r="AF34" s="877"/>
      <c r="AG34" s="877"/>
      <c r="AH34" s="877"/>
      <c r="AI34" s="877"/>
      <c r="AJ34" s="877"/>
      <c r="AK34" s="877"/>
      <c r="AL34" s="877"/>
      <c r="AM34" s="877"/>
      <c r="AN34" s="877"/>
      <c r="AO34" s="877"/>
      <c r="AP34" s="877"/>
      <c r="AQ34" s="877"/>
      <c r="AR34" s="877"/>
      <c r="AS34" s="877"/>
      <c r="AT34" s="877"/>
      <c r="AU34" s="877"/>
      <c r="AV34" s="877"/>
      <c r="AW34" s="877"/>
      <c r="AX34" s="877"/>
      <c r="AY34" s="877"/>
      <c r="AZ34" s="877"/>
      <c r="BA34" s="877"/>
      <c r="BB34" s="877"/>
      <c r="BC34" s="877"/>
      <c r="BD34" s="877"/>
      <c r="BE34" s="877"/>
      <c r="BF34" s="877"/>
      <c r="BG34" s="877"/>
      <c r="BH34" s="877"/>
      <c r="BI34" s="877"/>
      <c r="BJ34" s="877"/>
      <c r="BK34" s="877"/>
      <c r="BL34" s="877"/>
      <c r="BM34" s="877"/>
      <c r="BN34" s="877"/>
      <c r="BO34" s="877"/>
      <c r="BP34" s="877"/>
      <c r="BQ34" s="877"/>
      <c r="BR34" s="877"/>
      <c r="BS34" s="877"/>
      <c r="BT34" s="877"/>
      <c r="BU34" s="877"/>
      <c r="BV34" s="877"/>
      <c r="BW34" s="877"/>
      <c r="BX34" s="877"/>
      <c r="BY34" s="877"/>
      <c r="BZ34" s="877"/>
      <c r="CA34" s="877"/>
      <c r="CB34" s="877"/>
      <c r="CC34" s="877"/>
      <c r="CD34" s="877"/>
      <c r="CE34" s="877"/>
      <c r="CF34" s="877"/>
      <c r="CG34" s="877"/>
      <c r="CH34" s="877"/>
      <c r="CI34" s="877"/>
      <c r="CJ34" s="877"/>
      <c r="CK34" s="877"/>
      <c r="CL34" s="877"/>
      <c r="CM34" s="877"/>
      <c r="CN34" s="877"/>
      <c r="CO34" s="877"/>
      <c r="CP34" s="877"/>
      <c r="CQ34" s="877"/>
      <c r="CR34" s="877"/>
      <c r="CS34" s="877"/>
      <c r="CT34" s="877"/>
      <c r="CU34" s="877"/>
      <c r="CV34" s="877"/>
      <c r="CW34" s="877"/>
      <c r="CX34" s="877"/>
      <c r="CY34" s="877"/>
      <c r="CZ34" s="877"/>
      <c r="DA34" s="877"/>
      <c r="DB34" s="877"/>
      <c r="DC34" s="877"/>
      <c r="DD34" s="877"/>
      <c r="DE34" s="877"/>
    </row>
    <row r="35" spans="2:109" ht="14.25">
      <c r="B35" s="886" t="s">
        <v>497</v>
      </c>
      <c r="C35" s="273" t="s">
        <v>263</v>
      </c>
      <c r="D35" s="876"/>
      <c r="E35" s="876"/>
      <c r="F35" s="876"/>
      <c r="G35" s="908"/>
      <c r="H35" s="908"/>
      <c r="I35" s="876"/>
      <c r="J35" s="876"/>
      <c r="K35" s="876"/>
      <c r="L35" s="876"/>
      <c r="M35" s="876"/>
      <c r="N35" s="876"/>
      <c r="O35" s="876"/>
      <c r="P35" s="876"/>
      <c r="Q35" s="876"/>
      <c r="R35" s="876"/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6"/>
      <c r="AF35" s="876"/>
      <c r="AG35" s="876"/>
      <c r="AH35" s="876"/>
      <c r="AI35" s="876"/>
      <c r="AJ35" s="876"/>
      <c r="AK35" s="876"/>
      <c r="AL35" s="876"/>
      <c r="AM35" s="876"/>
      <c r="AN35" s="876"/>
      <c r="AO35" s="876"/>
      <c r="AP35" s="876"/>
      <c r="AQ35" s="876"/>
      <c r="AR35" s="876"/>
      <c r="AS35" s="876"/>
      <c r="AT35" s="876"/>
      <c r="AU35" s="876"/>
      <c r="AV35" s="876"/>
      <c r="AW35" s="876"/>
      <c r="AX35" s="876"/>
      <c r="AY35" s="876"/>
      <c r="AZ35" s="876"/>
      <c r="BA35" s="876"/>
      <c r="BB35" s="876"/>
      <c r="BC35" s="876"/>
      <c r="BD35" s="876"/>
      <c r="BE35" s="876"/>
      <c r="BF35" s="876"/>
      <c r="BG35" s="876"/>
      <c r="BH35" s="876"/>
      <c r="BI35" s="876"/>
      <c r="BJ35" s="876"/>
      <c r="BK35" s="876"/>
      <c r="BL35" s="876"/>
      <c r="BM35" s="876"/>
      <c r="BN35" s="876"/>
      <c r="BO35" s="876"/>
      <c r="BP35" s="876"/>
      <c r="BQ35" s="876"/>
      <c r="BR35" s="876"/>
      <c r="BS35" s="876"/>
      <c r="BT35" s="876"/>
      <c r="BU35" s="876"/>
      <c r="BV35" s="876"/>
      <c r="BW35" s="876"/>
      <c r="BX35" s="876"/>
      <c r="BY35" s="876"/>
      <c r="BZ35" s="876"/>
      <c r="CA35" s="876"/>
      <c r="CB35" s="876"/>
      <c r="CC35" s="876"/>
      <c r="CD35" s="876"/>
      <c r="CE35" s="876"/>
      <c r="CF35" s="876"/>
      <c r="CG35" s="876"/>
      <c r="CH35" s="876"/>
      <c r="CI35" s="876"/>
      <c r="CJ35" s="876"/>
      <c r="CK35" s="876"/>
      <c r="CL35" s="876"/>
      <c r="CM35" s="876"/>
      <c r="CN35" s="876"/>
      <c r="CO35" s="876"/>
      <c r="CP35" s="876"/>
      <c r="CQ35" s="876"/>
      <c r="CR35" s="876"/>
      <c r="CS35" s="876"/>
      <c r="CT35" s="876"/>
      <c r="CU35" s="876"/>
      <c r="CV35" s="876"/>
      <c r="CW35" s="876"/>
      <c r="CX35" s="876"/>
      <c r="CY35" s="876"/>
      <c r="CZ35" s="876"/>
      <c r="DA35" s="876"/>
      <c r="DB35" s="876"/>
      <c r="DC35" s="876"/>
      <c r="DD35" s="876"/>
      <c r="DE35" s="876"/>
    </row>
    <row r="36" spans="2:109" ht="14.25">
      <c r="B36" s="886" t="s">
        <v>498</v>
      </c>
      <c r="C36" s="273" t="s">
        <v>263</v>
      </c>
      <c r="D36" s="876"/>
      <c r="E36" s="876"/>
      <c r="F36" s="876"/>
      <c r="G36" s="908"/>
      <c r="H36" s="908"/>
      <c r="I36" s="876"/>
      <c r="J36" s="876"/>
      <c r="K36" s="876"/>
      <c r="L36" s="876"/>
      <c r="M36" s="876"/>
      <c r="N36" s="876"/>
      <c r="O36" s="876"/>
      <c r="P36" s="876"/>
      <c r="Q36" s="876"/>
      <c r="R36" s="876"/>
      <c r="S36" s="876"/>
      <c r="T36" s="876"/>
      <c r="U36" s="876"/>
      <c r="V36" s="876"/>
      <c r="W36" s="876"/>
      <c r="X36" s="876"/>
      <c r="Y36" s="876"/>
      <c r="Z36" s="876"/>
      <c r="AA36" s="876"/>
      <c r="AB36" s="876"/>
      <c r="AC36" s="876"/>
      <c r="AD36" s="876"/>
      <c r="AE36" s="876"/>
      <c r="AF36" s="876"/>
      <c r="AG36" s="876"/>
      <c r="AH36" s="876"/>
      <c r="AI36" s="876"/>
      <c r="AJ36" s="876"/>
      <c r="AK36" s="876"/>
      <c r="AL36" s="876"/>
      <c r="AM36" s="876"/>
      <c r="AN36" s="876"/>
      <c r="AO36" s="876"/>
      <c r="AP36" s="876"/>
      <c r="AQ36" s="876"/>
      <c r="AR36" s="876"/>
      <c r="AS36" s="876"/>
      <c r="AT36" s="876"/>
      <c r="AU36" s="876"/>
      <c r="AV36" s="876"/>
      <c r="AW36" s="876"/>
      <c r="AX36" s="876"/>
      <c r="AY36" s="876"/>
      <c r="AZ36" s="876"/>
      <c r="BA36" s="876"/>
      <c r="BB36" s="876"/>
      <c r="BC36" s="876"/>
      <c r="BD36" s="876"/>
      <c r="BE36" s="876"/>
      <c r="BF36" s="876"/>
      <c r="BG36" s="876"/>
      <c r="BH36" s="876"/>
      <c r="BI36" s="876"/>
      <c r="BJ36" s="876"/>
      <c r="BK36" s="876"/>
      <c r="BL36" s="876"/>
      <c r="BM36" s="876"/>
      <c r="BN36" s="876"/>
      <c r="BO36" s="876"/>
      <c r="BP36" s="876"/>
      <c r="BQ36" s="876"/>
      <c r="BR36" s="876"/>
      <c r="BS36" s="876"/>
      <c r="BT36" s="876"/>
      <c r="BU36" s="876"/>
      <c r="BV36" s="876"/>
      <c r="BW36" s="876"/>
      <c r="BX36" s="876"/>
      <c r="BY36" s="876"/>
      <c r="BZ36" s="876"/>
      <c r="CA36" s="876"/>
      <c r="CB36" s="876"/>
      <c r="CC36" s="876"/>
      <c r="CD36" s="876"/>
      <c r="CE36" s="876"/>
      <c r="CF36" s="876"/>
      <c r="CG36" s="876"/>
      <c r="CH36" s="876"/>
      <c r="CI36" s="876"/>
      <c r="CJ36" s="876"/>
      <c r="CK36" s="876"/>
      <c r="CL36" s="876"/>
      <c r="CM36" s="876"/>
      <c r="CN36" s="876"/>
      <c r="CO36" s="876"/>
      <c r="CP36" s="876"/>
      <c r="CQ36" s="876"/>
      <c r="CR36" s="876"/>
      <c r="CS36" s="876"/>
      <c r="CT36" s="876"/>
      <c r="CU36" s="876"/>
      <c r="CV36" s="876"/>
      <c r="CW36" s="876"/>
      <c r="CX36" s="876"/>
      <c r="CY36" s="876"/>
      <c r="CZ36" s="876"/>
      <c r="DA36" s="876"/>
      <c r="DB36" s="876"/>
      <c r="DC36" s="876"/>
      <c r="DD36" s="876"/>
      <c r="DE36" s="876"/>
    </row>
    <row r="37" spans="2:109" ht="14.25">
      <c r="B37" s="884"/>
      <c r="C37" s="255"/>
      <c r="D37" s="877"/>
      <c r="E37" s="877"/>
      <c r="F37" s="877"/>
      <c r="G37" s="877"/>
      <c r="H37" s="877"/>
      <c r="I37" s="877"/>
      <c r="J37" s="877"/>
      <c r="K37" s="877"/>
      <c r="L37" s="877"/>
      <c r="M37" s="877"/>
      <c r="N37" s="877"/>
      <c r="O37" s="877"/>
      <c r="P37" s="877"/>
      <c r="Q37" s="877"/>
      <c r="R37" s="877"/>
      <c r="S37" s="877"/>
      <c r="T37" s="877"/>
      <c r="U37" s="877"/>
      <c r="V37" s="877"/>
      <c r="W37" s="877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7"/>
      <c r="AM37" s="877"/>
      <c r="AN37" s="877"/>
      <c r="AO37" s="877"/>
      <c r="AP37" s="877"/>
      <c r="AQ37" s="877"/>
      <c r="AR37" s="877"/>
      <c r="AS37" s="877"/>
      <c r="AT37" s="877"/>
      <c r="AU37" s="877"/>
      <c r="AV37" s="877"/>
      <c r="AW37" s="877"/>
      <c r="AX37" s="877"/>
      <c r="AY37" s="877"/>
      <c r="AZ37" s="877"/>
      <c r="BA37" s="877"/>
      <c r="BB37" s="877"/>
      <c r="BC37" s="877"/>
      <c r="BD37" s="877"/>
      <c r="BE37" s="877"/>
      <c r="BF37" s="877"/>
      <c r="BG37" s="877"/>
      <c r="BH37" s="877"/>
      <c r="BI37" s="877"/>
      <c r="BJ37" s="877"/>
      <c r="BK37" s="877"/>
      <c r="BL37" s="877"/>
      <c r="BM37" s="877"/>
      <c r="BN37" s="877"/>
      <c r="BO37" s="877"/>
      <c r="BP37" s="877"/>
      <c r="BQ37" s="877"/>
      <c r="BR37" s="877"/>
      <c r="BS37" s="877"/>
      <c r="BT37" s="877"/>
      <c r="BU37" s="877"/>
      <c r="BV37" s="877"/>
      <c r="BW37" s="877"/>
      <c r="BX37" s="877"/>
      <c r="BY37" s="877"/>
      <c r="BZ37" s="877"/>
      <c r="CA37" s="877"/>
      <c r="CB37" s="877"/>
      <c r="CC37" s="877"/>
      <c r="CD37" s="877"/>
      <c r="CE37" s="877"/>
      <c r="CF37" s="877"/>
      <c r="CG37" s="877"/>
      <c r="CH37" s="877"/>
      <c r="CI37" s="877"/>
      <c r="CJ37" s="877"/>
      <c r="CK37" s="877"/>
      <c r="CL37" s="877"/>
      <c r="CM37" s="877"/>
      <c r="CN37" s="877"/>
      <c r="CO37" s="877"/>
      <c r="CP37" s="877"/>
      <c r="CQ37" s="877"/>
      <c r="CR37" s="877"/>
      <c r="CS37" s="877"/>
      <c r="CT37" s="877"/>
      <c r="CU37" s="877"/>
      <c r="CV37" s="877"/>
      <c r="CW37" s="877"/>
      <c r="CX37" s="877"/>
      <c r="CY37" s="877"/>
      <c r="CZ37" s="877"/>
      <c r="DA37" s="877"/>
      <c r="DB37" s="877"/>
      <c r="DC37" s="877"/>
      <c r="DD37" s="877"/>
      <c r="DE37" s="877"/>
    </row>
    <row r="38" spans="2:109" ht="14.25">
      <c r="B38" s="885" t="s">
        <v>237</v>
      </c>
      <c r="C38" s="255"/>
      <c r="D38" s="877"/>
      <c r="E38" s="877"/>
      <c r="F38" s="877"/>
      <c r="G38" s="877"/>
      <c r="H38" s="877"/>
      <c r="I38" s="877"/>
      <c r="J38" s="877"/>
      <c r="K38" s="877"/>
      <c r="L38" s="877"/>
      <c r="M38" s="877"/>
      <c r="N38" s="877"/>
      <c r="O38" s="877"/>
      <c r="P38" s="877"/>
      <c r="Q38" s="877"/>
      <c r="R38" s="877"/>
      <c r="S38" s="877"/>
      <c r="T38" s="877"/>
      <c r="U38" s="877"/>
      <c r="V38" s="877"/>
      <c r="W38" s="877"/>
      <c r="X38" s="877"/>
      <c r="Y38" s="877"/>
      <c r="Z38" s="877"/>
      <c r="AA38" s="877"/>
      <c r="AB38" s="877"/>
      <c r="AC38" s="877"/>
      <c r="AD38" s="877"/>
      <c r="AE38" s="877"/>
      <c r="AF38" s="877"/>
      <c r="AG38" s="877"/>
      <c r="AH38" s="877"/>
      <c r="AI38" s="877"/>
      <c r="AJ38" s="877"/>
      <c r="AK38" s="877"/>
      <c r="AL38" s="877"/>
      <c r="AM38" s="877"/>
      <c r="AN38" s="877"/>
      <c r="AO38" s="877"/>
      <c r="AP38" s="877"/>
      <c r="AQ38" s="877"/>
      <c r="AR38" s="877"/>
      <c r="AS38" s="877"/>
      <c r="AT38" s="877"/>
      <c r="AU38" s="877"/>
      <c r="AV38" s="877"/>
      <c r="AW38" s="877"/>
      <c r="AX38" s="877"/>
      <c r="AY38" s="877"/>
      <c r="AZ38" s="877"/>
      <c r="BA38" s="877"/>
      <c r="BB38" s="877"/>
      <c r="BC38" s="877"/>
      <c r="BD38" s="877"/>
      <c r="BE38" s="877"/>
      <c r="BF38" s="877"/>
      <c r="BG38" s="877"/>
      <c r="BH38" s="877"/>
      <c r="BI38" s="877"/>
      <c r="BJ38" s="877"/>
      <c r="BK38" s="877"/>
      <c r="BL38" s="877"/>
      <c r="BM38" s="877"/>
      <c r="BN38" s="877"/>
      <c r="BO38" s="877"/>
      <c r="BP38" s="877"/>
      <c r="BQ38" s="877"/>
      <c r="BR38" s="877"/>
      <c r="BS38" s="877"/>
      <c r="BT38" s="877"/>
      <c r="BU38" s="877"/>
      <c r="BV38" s="877"/>
      <c r="BW38" s="877"/>
      <c r="BX38" s="877"/>
      <c r="BY38" s="877"/>
      <c r="BZ38" s="877"/>
      <c r="CA38" s="877"/>
      <c r="CB38" s="877"/>
      <c r="CC38" s="877"/>
      <c r="CD38" s="877"/>
      <c r="CE38" s="877"/>
      <c r="CF38" s="877"/>
      <c r="CG38" s="877"/>
      <c r="CH38" s="877"/>
      <c r="CI38" s="877"/>
      <c r="CJ38" s="877"/>
      <c r="CK38" s="877"/>
      <c r="CL38" s="877"/>
      <c r="CM38" s="877"/>
      <c r="CN38" s="877"/>
      <c r="CO38" s="877"/>
      <c r="CP38" s="877"/>
      <c r="CQ38" s="877"/>
      <c r="CR38" s="877"/>
      <c r="CS38" s="877"/>
      <c r="CT38" s="877"/>
      <c r="CU38" s="877"/>
      <c r="CV38" s="877"/>
      <c r="CW38" s="877"/>
      <c r="CX38" s="877"/>
      <c r="CY38" s="877"/>
      <c r="CZ38" s="877"/>
      <c r="DA38" s="877"/>
      <c r="DB38" s="877"/>
      <c r="DC38" s="877"/>
      <c r="DD38" s="877"/>
      <c r="DE38" s="877"/>
    </row>
    <row r="39" spans="2:109" ht="14.25">
      <c r="B39" s="887" t="s">
        <v>499</v>
      </c>
      <c r="C39" s="273" t="s">
        <v>237</v>
      </c>
      <c r="D39" s="876"/>
      <c r="E39" s="876"/>
      <c r="F39" s="876"/>
      <c r="G39" s="908"/>
      <c r="H39" s="908"/>
      <c r="I39" s="876"/>
      <c r="J39" s="876"/>
      <c r="K39" s="876"/>
      <c r="L39" s="876"/>
      <c r="M39" s="876"/>
      <c r="N39" s="876"/>
      <c r="O39" s="876"/>
      <c r="P39" s="876"/>
      <c r="Q39" s="876"/>
      <c r="R39" s="876"/>
      <c r="S39" s="876"/>
      <c r="T39" s="876"/>
      <c r="U39" s="876"/>
      <c r="V39" s="876"/>
      <c r="W39" s="876"/>
      <c r="X39" s="876"/>
      <c r="Y39" s="876"/>
      <c r="Z39" s="876"/>
      <c r="AA39" s="876"/>
      <c r="AB39" s="876"/>
      <c r="AC39" s="876"/>
      <c r="AD39" s="876"/>
      <c r="AE39" s="876"/>
      <c r="AF39" s="876"/>
      <c r="AG39" s="876"/>
      <c r="AH39" s="876"/>
      <c r="AI39" s="876"/>
      <c r="AJ39" s="876"/>
      <c r="AK39" s="876"/>
      <c r="AL39" s="876"/>
      <c r="AM39" s="876"/>
      <c r="AN39" s="876"/>
      <c r="AO39" s="876"/>
      <c r="AP39" s="876"/>
      <c r="AQ39" s="876"/>
      <c r="AR39" s="876"/>
      <c r="AS39" s="876"/>
      <c r="AT39" s="876"/>
      <c r="AU39" s="876"/>
      <c r="AV39" s="876"/>
      <c r="AW39" s="876"/>
      <c r="AX39" s="876"/>
      <c r="AY39" s="876"/>
      <c r="AZ39" s="876"/>
      <c r="BA39" s="876"/>
      <c r="BB39" s="876"/>
      <c r="BC39" s="876"/>
      <c r="BD39" s="876"/>
      <c r="BE39" s="876"/>
      <c r="BF39" s="876"/>
      <c r="BG39" s="876"/>
      <c r="BH39" s="876"/>
      <c r="BI39" s="876"/>
      <c r="BJ39" s="876"/>
      <c r="BK39" s="876"/>
      <c r="BL39" s="876"/>
      <c r="BM39" s="876"/>
      <c r="BN39" s="876"/>
      <c r="BO39" s="876"/>
      <c r="BP39" s="876"/>
      <c r="BQ39" s="876"/>
      <c r="BR39" s="876"/>
      <c r="BS39" s="876"/>
      <c r="BT39" s="876"/>
      <c r="BU39" s="876"/>
      <c r="BV39" s="876"/>
      <c r="BW39" s="876"/>
      <c r="BX39" s="876"/>
      <c r="BY39" s="876"/>
      <c r="BZ39" s="876"/>
      <c r="CA39" s="876"/>
      <c r="CB39" s="876"/>
      <c r="CC39" s="876"/>
      <c r="CD39" s="876"/>
      <c r="CE39" s="876"/>
      <c r="CF39" s="876"/>
      <c r="CG39" s="876"/>
      <c r="CH39" s="876"/>
      <c r="CI39" s="876"/>
      <c r="CJ39" s="876"/>
      <c r="CK39" s="876"/>
      <c r="CL39" s="876"/>
      <c r="CM39" s="876"/>
      <c r="CN39" s="876"/>
      <c r="CO39" s="876"/>
      <c r="CP39" s="876"/>
      <c r="CQ39" s="876"/>
      <c r="CR39" s="876"/>
      <c r="CS39" s="876"/>
      <c r="CT39" s="876"/>
      <c r="CU39" s="876"/>
      <c r="CV39" s="876"/>
      <c r="CW39" s="876"/>
      <c r="CX39" s="876"/>
      <c r="CY39" s="876"/>
      <c r="CZ39" s="876"/>
      <c r="DA39" s="876"/>
      <c r="DB39" s="876"/>
      <c r="DC39" s="876"/>
      <c r="DD39" s="876"/>
      <c r="DE39" s="876"/>
    </row>
    <row r="40" spans="2:109" ht="14.25">
      <c r="B40" s="887" t="s">
        <v>500</v>
      </c>
      <c r="C40" s="273" t="s">
        <v>237</v>
      </c>
      <c r="D40" s="876"/>
      <c r="E40" s="876"/>
      <c r="F40" s="876"/>
      <c r="G40" s="908"/>
      <c r="H40" s="908"/>
      <c r="I40" s="876"/>
      <c r="J40" s="876"/>
      <c r="K40" s="876"/>
      <c r="L40" s="876"/>
      <c r="M40" s="876"/>
      <c r="N40" s="876"/>
      <c r="O40" s="876"/>
      <c r="P40" s="876"/>
      <c r="Q40" s="876"/>
      <c r="R40" s="876"/>
      <c r="S40" s="876"/>
      <c r="T40" s="876"/>
      <c r="U40" s="876"/>
      <c r="V40" s="876"/>
      <c r="W40" s="876"/>
      <c r="X40" s="876"/>
      <c r="Y40" s="876"/>
      <c r="Z40" s="876"/>
      <c r="AA40" s="876"/>
      <c r="AB40" s="876"/>
      <c r="AC40" s="876"/>
      <c r="AD40" s="876"/>
      <c r="AE40" s="876"/>
      <c r="AF40" s="876"/>
      <c r="AG40" s="876"/>
      <c r="AH40" s="876"/>
      <c r="AI40" s="876"/>
      <c r="AJ40" s="876"/>
      <c r="AK40" s="876"/>
      <c r="AL40" s="876"/>
      <c r="AM40" s="876"/>
      <c r="AN40" s="876"/>
      <c r="AO40" s="876"/>
      <c r="AP40" s="876"/>
      <c r="AQ40" s="876"/>
      <c r="AR40" s="876"/>
      <c r="AS40" s="876"/>
      <c r="AT40" s="876"/>
      <c r="AU40" s="876"/>
      <c r="AV40" s="876"/>
      <c r="AW40" s="876"/>
      <c r="AX40" s="876"/>
      <c r="AY40" s="876"/>
      <c r="AZ40" s="876"/>
      <c r="BA40" s="876"/>
      <c r="BB40" s="876"/>
      <c r="BC40" s="876"/>
      <c r="BD40" s="876"/>
      <c r="BE40" s="876"/>
      <c r="BF40" s="876"/>
      <c r="BG40" s="876"/>
      <c r="BH40" s="876"/>
      <c r="BI40" s="876"/>
      <c r="BJ40" s="876"/>
      <c r="BK40" s="876"/>
      <c r="BL40" s="876"/>
      <c r="BM40" s="876"/>
      <c r="BN40" s="876"/>
      <c r="BO40" s="876"/>
      <c r="BP40" s="876"/>
      <c r="BQ40" s="876"/>
      <c r="BR40" s="876"/>
      <c r="BS40" s="876"/>
      <c r="BT40" s="876"/>
      <c r="BU40" s="876"/>
      <c r="BV40" s="876"/>
      <c r="BW40" s="876"/>
      <c r="BX40" s="876"/>
      <c r="BY40" s="876"/>
      <c r="BZ40" s="876"/>
      <c r="CA40" s="876"/>
      <c r="CB40" s="876"/>
      <c r="CC40" s="876"/>
      <c r="CD40" s="876"/>
      <c r="CE40" s="876"/>
      <c r="CF40" s="876"/>
      <c r="CG40" s="876"/>
      <c r="CH40" s="876"/>
      <c r="CI40" s="876"/>
      <c r="CJ40" s="876"/>
      <c r="CK40" s="876"/>
      <c r="CL40" s="876"/>
      <c r="CM40" s="876"/>
      <c r="CN40" s="876"/>
      <c r="CO40" s="876"/>
      <c r="CP40" s="876"/>
      <c r="CQ40" s="876"/>
      <c r="CR40" s="876"/>
      <c r="CS40" s="876"/>
      <c r="CT40" s="876"/>
      <c r="CU40" s="876"/>
      <c r="CV40" s="876"/>
      <c r="CW40" s="876"/>
      <c r="CX40" s="876"/>
      <c r="CY40" s="876"/>
      <c r="CZ40" s="876"/>
      <c r="DA40" s="876"/>
      <c r="DB40" s="876"/>
      <c r="DC40" s="876"/>
      <c r="DD40" s="876"/>
      <c r="DE40" s="876"/>
    </row>
    <row r="41" spans="2:109" ht="14.25">
      <c r="B41" s="887" t="s">
        <v>501</v>
      </c>
      <c r="C41" s="273" t="s">
        <v>237</v>
      </c>
      <c r="D41" s="876"/>
      <c r="E41" s="876"/>
      <c r="F41" s="876"/>
      <c r="G41" s="908"/>
      <c r="H41" s="908"/>
      <c r="I41" s="876"/>
      <c r="J41" s="876"/>
      <c r="K41" s="876"/>
      <c r="L41" s="876"/>
      <c r="M41" s="876"/>
      <c r="N41" s="876"/>
      <c r="O41" s="876"/>
      <c r="P41" s="876"/>
      <c r="Q41" s="876"/>
      <c r="R41" s="876"/>
      <c r="S41" s="876"/>
      <c r="T41" s="876"/>
      <c r="U41" s="876"/>
      <c r="V41" s="876"/>
      <c r="W41" s="876"/>
      <c r="X41" s="876"/>
      <c r="Y41" s="876"/>
      <c r="Z41" s="876"/>
      <c r="AA41" s="876"/>
      <c r="AB41" s="876"/>
      <c r="AC41" s="876"/>
      <c r="AD41" s="876"/>
      <c r="AE41" s="876"/>
      <c r="AF41" s="876"/>
      <c r="AG41" s="876"/>
      <c r="AH41" s="876"/>
      <c r="AI41" s="876"/>
      <c r="AJ41" s="876"/>
      <c r="AK41" s="876"/>
      <c r="AL41" s="876"/>
      <c r="AM41" s="876"/>
      <c r="AN41" s="876"/>
      <c r="AO41" s="876"/>
      <c r="AP41" s="876"/>
      <c r="AQ41" s="876"/>
      <c r="AR41" s="876"/>
      <c r="AS41" s="876"/>
      <c r="AT41" s="876"/>
      <c r="AU41" s="876"/>
      <c r="AV41" s="876"/>
      <c r="AW41" s="876"/>
      <c r="AX41" s="876"/>
      <c r="AY41" s="876"/>
      <c r="AZ41" s="876"/>
      <c r="BA41" s="876"/>
      <c r="BB41" s="876"/>
      <c r="BC41" s="876"/>
      <c r="BD41" s="876"/>
      <c r="BE41" s="876"/>
      <c r="BF41" s="876"/>
      <c r="BG41" s="876"/>
      <c r="BH41" s="876"/>
      <c r="BI41" s="876"/>
      <c r="BJ41" s="876"/>
      <c r="BK41" s="876"/>
      <c r="BL41" s="876"/>
      <c r="BM41" s="876"/>
      <c r="BN41" s="876"/>
      <c r="BO41" s="876"/>
      <c r="BP41" s="876"/>
      <c r="BQ41" s="876"/>
      <c r="BR41" s="876"/>
      <c r="BS41" s="876"/>
      <c r="BT41" s="876"/>
      <c r="BU41" s="876"/>
      <c r="BV41" s="876"/>
      <c r="BW41" s="876"/>
      <c r="BX41" s="876"/>
      <c r="BY41" s="876"/>
      <c r="BZ41" s="876"/>
      <c r="CA41" s="876"/>
      <c r="CB41" s="876"/>
      <c r="CC41" s="876"/>
      <c r="CD41" s="876"/>
      <c r="CE41" s="876"/>
      <c r="CF41" s="876"/>
      <c r="CG41" s="876"/>
      <c r="CH41" s="876"/>
      <c r="CI41" s="876"/>
      <c r="CJ41" s="876"/>
      <c r="CK41" s="876"/>
      <c r="CL41" s="876"/>
      <c r="CM41" s="876"/>
      <c r="CN41" s="876"/>
      <c r="CO41" s="876"/>
      <c r="CP41" s="876"/>
      <c r="CQ41" s="876"/>
      <c r="CR41" s="876"/>
      <c r="CS41" s="876"/>
      <c r="CT41" s="876"/>
      <c r="CU41" s="876"/>
      <c r="CV41" s="876"/>
      <c r="CW41" s="876"/>
      <c r="CX41" s="876"/>
      <c r="CY41" s="876"/>
      <c r="CZ41" s="876"/>
      <c r="DA41" s="876"/>
      <c r="DB41" s="876"/>
      <c r="DC41" s="876"/>
      <c r="DD41" s="876"/>
      <c r="DE41" s="876"/>
    </row>
    <row r="42" spans="2:109" ht="14.25">
      <c r="B42" s="887" t="s">
        <v>502</v>
      </c>
      <c r="C42" s="273" t="s">
        <v>237</v>
      </c>
      <c r="D42" s="876"/>
      <c r="E42" s="876"/>
      <c r="F42" s="876"/>
      <c r="G42" s="908"/>
      <c r="H42" s="908"/>
      <c r="I42" s="876"/>
      <c r="J42" s="876"/>
      <c r="K42" s="876"/>
      <c r="L42" s="876"/>
      <c r="M42" s="876"/>
      <c r="N42" s="876"/>
      <c r="O42" s="876"/>
      <c r="P42" s="876"/>
      <c r="Q42" s="876"/>
      <c r="R42" s="876"/>
      <c r="S42" s="876"/>
      <c r="T42" s="876"/>
      <c r="U42" s="876"/>
      <c r="V42" s="876"/>
      <c r="W42" s="876"/>
      <c r="X42" s="876"/>
      <c r="Y42" s="876"/>
      <c r="Z42" s="876"/>
      <c r="AA42" s="876"/>
      <c r="AB42" s="876"/>
      <c r="AC42" s="876"/>
      <c r="AD42" s="876"/>
      <c r="AE42" s="876"/>
      <c r="AF42" s="876"/>
      <c r="AG42" s="876"/>
      <c r="AH42" s="876"/>
      <c r="AI42" s="876"/>
      <c r="AJ42" s="876"/>
      <c r="AK42" s="876"/>
      <c r="AL42" s="876"/>
      <c r="AM42" s="876"/>
      <c r="AN42" s="876"/>
      <c r="AO42" s="876"/>
      <c r="AP42" s="876"/>
      <c r="AQ42" s="876"/>
      <c r="AR42" s="876"/>
      <c r="AS42" s="876"/>
      <c r="AT42" s="876"/>
      <c r="AU42" s="876"/>
      <c r="AV42" s="876"/>
      <c r="AW42" s="876"/>
      <c r="AX42" s="876"/>
      <c r="AY42" s="876"/>
      <c r="AZ42" s="876"/>
      <c r="BA42" s="876"/>
      <c r="BB42" s="876"/>
      <c r="BC42" s="876"/>
      <c r="BD42" s="876"/>
      <c r="BE42" s="876"/>
      <c r="BF42" s="876"/>
      <c r="BG42" s="876"/>
      <c r="BH42" s="876"/>
      <c r="BI42" s="876"/>
      <c r="BJ42" s="876"/>
      <c r="BK42" s="876"/>
      <c r="BL42" s="876"/>
      <c r="BM42" s="876"/>
      <c r="BN42" s="876"/>
      <c r="BO42" s="876"/>
      <c r="BP42" s="876"/>
      <c r="BQ42" s="876"/>
      <c r="BR42" s="876"/>
      <c r="BS42" s="876"/>
      <c r="BT42" s="876"/>
      <c r="BU42" s="876"/>
      <c r="BV42" s="876"/>
      <c r="BW42" s="876"/>
      <c r="BX42" s="876"/>
      <c r="BY42" s="876"/>
      <c r="BZ42" s="876"/>
      <c r="CA42" s="876"/>
      <c r="CB42" s="876"/>
      <c r="CC42" s="876"/>
      <c r="CD42" s="876"/>
      <c r="CE42" s="876"/>
      <c r="CF42" s="876"/>
      <c r="CG42" s="876"/>
      <c r="CH42" s="876"/>
      <c r="CI42" s="876"/>
      <c r="CJ42" s="876"/>
      <c r="CK42" s="876"/>
      <c r="CL42" s="876"/>
      <c r="CM42" s="876"/>
      <c r="CN42" s="876"/>
      <c r="CO42" s="876"/>
      <c r="CP42" s="876"/>
      <c r="CQ42" s="876"/>
      <c r="CR42" s="876"/>
      <c r="CS42" s="876"/>
      <c r="CT42" s="876"/>
      <c r="CU42" s="876"/>
      <c r="CV42" s="876"/>
      <c r="CW42" s="876"/>
      <c r="CX42" s="876"/>
      <c r="CY42" s="876"/>
      <c r="CZ42" s="876"/>
      <c r="DA42" s="876"/>
      <c r="DB42" s="876"/>
      <c r="DC42" s="876"/>
      <c r="DD42" s="876"/>
      <c r="DE42" s="876"/>
    </row>
    <row r="43" spans="2:109" ht="14.25">
      <c r="B43" s="782" t="s">
        <v>503</v>
      </c>
      <c r="C43" s="273" t="s">
        <v>237</v>
      </c>
      <c r="D43" s="876"/>
      <c r="E43" s="876"/>
      <c r="F43" s="876"/>
      <c r="G43" s="908"/>
      <c r="H43" s="908"/>
      <c r="I43" s="876"/>
      <c r="J43" s="876"/>
      <c r="K43" s="876"/>
      <c r="L43" s="876"/>
      <c r="M43" s="876"/>
      <c r="N43" s="876"/>
      <c r="O43" s="876"/>
      <c r="P43" s="876"/>
      <c r="Q43" s="876"/>
      <c r="R43" s="876"/>
      <c r="S43" s="876"/>
      <c r="T43" s="876"/>
      <c r="U43" s="876"/>
      <c r="V43" s="876"/>
      <c r="W43" s="876"/>
      <c r="X43" s="876"/>
      <c r="Y43" s="876"/>
      <c r="Z43" s="876"/>
      <c r="AA43" s="876"/>
      <c r="AB43" s="876"/>
      <c r="AC43" s="876"/>
      <c r="AD43" s="876"/>
      <c r="AE43" s="876"/>
      <c r="AF43" s="876"/>
      <c r="AG43" s="876"/>
      <c r="AH43" s="876"/>
      <c r="AI43" s="876"/>
      <c r="AJ43" s="876"/>
      <c r="AK43" s="876"/>
      <c r="AL43" s="876"/>
      <c r="AM43" s="876"/>
      <c r="AN43" s="876"/>
      <c r="AO43" s="876"/>
      <c r="AP43" s="876"/>
      <c r="AQ43" s="876"/>
      <c r="AR43" s="876"/>
      <c r="AS43" s="876"/>
      <c r="AT43" s="876"/>
      <c r="AU43" s="876"/>
      <c r="AV43" s="876"/>
      <c r="AW43" s="876"/>
      <c r="AX43" s="876"/>
      <c r="AY43" s="876"/>
      <c r="AZ43" s="876"/>
      <c r="BA43" s="876"/>
      <c r="BB43" s="876"/>
      <c r="BC43" s="876"/>
      <c r="BD43" s="876"/>
      <c r="BE43" s="876"/>
      <c r="BF43" s="876"/>
      <c r="BG43" s="876"/>
      <c r="BH43" s="876"/>
      <c r="BI43" s="876"/>
      <c r="BJ43" s="876"/>
      <c r="BK43" s="876"/>
      <c r="BL43" s="876"/>
      <c r="BM43" s="876"/>
      <c r="BN43" s="876"/>
      <c r="BO43" s="876"/>
      <c r="BP43" s="876"/>
      <c r="BQ43" s="876"/>
      <c r="BR43" s="876"/>
      <c r="BS43" s="876"/>
      <c r="BT43" s="876"/>
      <c r="BU43" s="876"/>
      <c r="BV43" s="876"/>
      <c r="BW43" s="876"/>
      <c r="BX43" s="876"/>
      <c r="BY43" s="876"/>
      <c r="BZ43" s="876"/>
      <c r="CA43" s="876"/>
      <c r="CB43" s="876"/>
      <c r="CC43" s="876"/>
      <c r="CD43" s="876"/>
      <c r="CE43" s="876"/>
      <c r="CF43" s="876"/>
      <c r="CG43" s="876"/>
      <c r="CH43" s="876"/>
      <c r="CI43" s="876"/>
      <c r="CJ43" s="876"/>
      <c r="CK43" s="876"/>
      <c r="CL43" s="876"/>
      <c r="CM43" s="876"/>
      <c r="CN43" s="876"/>
      <c r="CO43" s="876"/>
      <c r="CP43" s="876"/>
      <c r="CQ43" s="876"/>
      <c r="CR43" s="876"/>
      <c r="CS43" s="876"/>
      <c r="CT43" s="876"/>
      <c r="CU43" s="876"/>
      <c r="CV43" s="876"/>
      <c r="CW43" s="876"/>
      <c r="CX43" s="876"/>
      <c r="CY43" s="876"/>
      <c r="CZ43" s="876"/>
      <c r="DA43" s="876"/>
      <c r="DB43" s="876"/>
      <c r="DC43" s="876"/>
      <c r="DD43" s="876"/>
      <c r="DE43" s="876"/>
    </row>
    <row r="44" spans="2:109" ht="14.25">
      <c r="B44" s="782" t="s">
        <v>504</v>
      </c>
      <c r="C44" s="273" t="s">
        <v>237</v>
      </c>
      <c r="D44" s="876"/>
      <c r="E44" s="876"/>
      <c r="F44" s="876"/>
      <c r="G44" s="908"/>
      <c r="H44" s="908"/>
      <c r="I44" s="876"/>
      <c r="J44" s="876"/>
      <c r="K44" s="876"/>
      <c r="L44" s="876"/>
      <c r="M44" s="876"/>
      <c r="N44" s="876"/>
      <c r="O44" s="876"/>
      <c r="P44" s="876"/>
      <c r="Q44" s="876"/>
      <c r="R44" s="876"/>
      <c r="S44" s="876"/>
      <c r="T44" s="876"/>
      <c r="U44" s="876"/>
      <c r="V44" s="876"/>
      <c r="W44" s="876"/>
      <c r="X44" s="876"/>
      <c r="Y44" s="876"/>
      <c r="Z44" s="876"/>
      <c r="AA44" s="876"/>
      <c r="AB44" s="876"/>
      <c r="AC44" s="876"/>
      <c r="AD44" s="876"/>
      <c r="AE44" s="876"/>
      <c r="AF44" s="876"/>
      <c r="AG44" s="876"/>
      <c r="AH44" s="876"/>
      <c r="AI44" s="876"/>
      <c r="AJ44" s="876"/>
      <c r="AK44" s="876"/>
      <c r="AL44" s="876"/>
      <c r="AM44" s="876"/>
      <c r="AN44" s="876"/>
      <c r="AO44" s="876"/>
      <c r="AP44" s="876"/>
      <c r="AQ44" s="876"/>
      <c r="AR44" s="876"/>
      <c r="AS44" s="876"/>
      <c r="AT44" s="876"/>
      <c r="AU44" s="876"/>
      <c r="AV44" s="876"/>
      <c r="AW44" s="876"/>
      <c r="AX44" s="876"/>
      <c r="AY44" s="876"/>
      <c r="AZ44" s="876"/>
      <c r="BA44" s="876"/>
      <c r="BB44" s="876"/>
      <c r="BC44" s="876"/>
      <c r="BD44" s="876"/>
      <c r="BE44" s="876"/>
      <c r="BF44" s="876"/>
      <c r="BG44" s="876"/>
      <c r="BH44" s="876"/>
      <c r="BI44" s="876"/>
      <c r="BJ44" s="876"/>
      <c r="BK44" s="876"/>
      <c r="BL44" s="876"/>
      <c r="BM44" s="876"/>
      <c r="BN44" s="876"/>
      <c r="BO44" s="876"/>
      <c r="BP44" s="876"/>
      <c r="BQ44" s="876"/>
      <c r="BR44" s="876"/>
      <c r="BS44" s="876"/>
      <c r="BT44" s="876"/>
      <c r="BU44" s="876"/>
      <c r="BV44" s="876"/>
      <c r="BW44" s="876"/>
      <c r="BX44" s="876"/>
      <c r="BY44" s="876"/>
      <c r="BZ44" s="876"/>
      <c r="CA44" s="876"/>
      <c r="CB44" s="876"/>
      <c r="CC44" s="876"/>
      <c r="CD44" s="876"/>
      <c r="CE44" s="876"/>
      <c r="CF44" s="876"/>
      <c r="CG44" s="876"/>
      <c r="CH44" s="876"/>
      <c r="CI44" s="876"/>
      <c r="CJ44" s="876"/>
      <c r="CK44" s="876"/>
      <c r="CL44" s="876"/>
      <c r="CM44" s="876"/>
      <c r="CN44" s="876"/>
      <c r="CO44" s="876"/>
      <c r="CP44" s="876"/>
      <c r="CQ44" s="876"/>
      <c r="CR44" s="876"/>
      <c r="CS44" s="876"/>
      <c r="CT44" s="876"/>
      <c r="CU44" s="876"/>
      <c r="CV44" s="876"/>
      <c r="CW44" s="876"/>
      <c r="CX44" s="876"/>
      <c r="CY44" s="876"/>
      <c r="CZ44" s="876"/>
      <c r="DA44" s="876"/>
      <c r="DB44" s="876"/>
      <c r="DC44" s="876"/>
      <c r="DD44" s="876"/>
      <c r="DE44" s="876"/>
    </row>
    <row r="45" spans="2:109" ht="14.25">
      <c r="B45" s="782" t="s">
        <v>505</v>
      </c>
      <c r="C45" s="273" t="s">
        <v>237</v>
      </c>
      <c r="D45" s="876"/>
      <c r="E45" s="876"/>
      <c r="F45" s="876"/>
      <c r="G45" s="908"/>
      <c r="H45" s="908"/>
      <c r="I45" s="876"/>
      <c r="J45" s="876"/>
      <c r="K45" s="876"/>
      <c r="L45" s="876"/>
      <c r="M45" s="876"/>
      <c r="N45" s="876"/>
      <c r="O45" s="876"/>
      <c r="P45" s="876"/>
      <c r="Q45" s="876"/>
      <c r="R45" s="876"/>
      <c r="S45" s="876"/>
      <c r="T45" s="876"/>
      <c r="U45" s="876"/>
      <c r="V45" s="876"/>
      <c r="W45" s="876"/>
      <c r="X45" s="876"/>
      <c r="Y45" s="876"/>
      <c r="Z45" s="876"/>
      <c r="AA45" s="876"/>
      <c r="AB45" s="876"/>
      <c r="AC45" s="876"/>
      <c r="AD45" s="876"/>
      <c r="AE45" s="876"/>
      <c r="AF45" s="876"/>
      <c r="AG45" s="876"/>
      <c r="AH45" s="876"/>
      <c r="AI45" s="876"/>
      <c r="AJ45" s="876"/>
      <c r="AK45" s="876"/>
      <c r="AL45" s="876"/>
      <c r="AM45" s="876"/>
      <c r="AN45" s="876"/>
      <c r="AO45" s="876"/>
      <c r="AP45" s="876"/>
      <c r="AQ45" s="876"/>
      <c r="AR45" s="876"/>
      <c r="AS45" s="876"/>
      <c r="AT45" s="876"/>
      <c r="AU45" s="876"/>
      <c r="AV45" s="876"/>
      <c r="AW45" s="876"/>
      <c r="AX45" s="876"/>
      <c r="AY45" s="876"/>
      <c r="AZ45" s="876"/>
      <c r="BA45" s="876"/>
      <c r="BB45" s="876"/>
      <c r="BC45" s="876"/>
      <c r="BD45" s="876"/>
      <c r="BE45" s="876"/>
      <c r="BF45" s="876"/>
      <c r="BG45" s="876"/>
      <c r="BH45" s="876"/>
      <c r="BI45" s="876"/>
      <c r="BJ45" s="876"/>
      <c r="BK45" s="876"/>
      <c r="BL45" s="876"/>
      <c r="BM45" s="876"/>
      <c r="BN45" s="876"/>
      <c r="BO45" s="876"/>
      <c r="BP45" s="876"/>
      <c r="BQ45" s="876"/>
      <c r="BR45" s="876"/>
      <c r="BS45" s="876"/>
      <c r="BT45" s="876"/>
      <c r="BU45" s="876"/>
      <c r="BV45" s="876"/>
      <c r="BW45" s="876"/>
      <c r="BX45" s="876"/>
      <c r="BY45" s="876"/>
      <c r="BZ45" s="876"/>
      <c r="CA45" s="876"/>
      <c r="CB45" s="876"/>
      <c r="CC45" s="876"/>
      <c r="CD45" s="876"/>
      <c r="CE45" s="876"/>
      <c r="CF45" s="876"/>
      <c r="CG45" s="876"/>
      <c r="CH45" s="876"/>
      <c r="CI45" s="876"/>
      <c r="CJ45" s="876"/>
      <c r="CK45" s="876"/>
      <c r="CL45" s="876"/>
      <c r="CM45" s="876"/>
      <c r="CN45" s="876"/>
      <c r="CO45" s="876"/>
      <c r="CP45" s="876"/>
      <c r="CQ45" s="876"/>
      <c r="CR45" s="876"/>
      <c r="CS45" s="876"/>
      <c r="CT45" s="876"/>
      <c r="CU45" s="876"/>
      <c r="CV45" s="876"/>
      <c r="CW45" s="876"/>
      <c r="CX45" s="876"/>
      <c r="CY45" s="876"/>
      <c r="CZ45" s="876"/>
      <c r="DA45" s="876"/>
      <c r="DB45" s="876"/>
      <c r="DC45" s="876"/>
      <c r="DD45" s="876"/>
      <c r="DE45" s="876"/>
    </row>
    <row r="46" spans="2:109" ht="14.25">
      <c r="B46" s="782" t="s">
        <v>506</v>
      </c>
      <c r="C46" s="273" t="s">
        <v>237</v>
      </c>
      <c r="D46" s="876"/>
      <c r="E46" s="876"/>
      <c r="F46" s="876"/>
      <c r="G46" s="908"/>
      <c r="H46" s="908"/>
      <c r="I46" s="876"/>
      <c r="J46" s="876"/>
      <c r="K46" s="876"/>
      <c r="L46" s="876"/>
      <c r="M46" s="876"/>
      <c r="N46" s="876"/>
      <c r="O46" s="876"/>
      <c r="P46" s="876"/>
      <c r="Q46" s="876"/>
      <c r="R46" s="876"/>
      <c r="S46" s="876"/>
      <c r="T46" s="876"/>
      <c r="U46" s="876"/>
      <c r="V46" s="876"/>
      <c r="W46" s="876"/>
      <c r="X46" s="876"/>
      <c r="Y46" s="876"/>
      <c r="Z46" s="876"/>
      <c r="AA46" s="876"/>
      <c r="AB46" s="876"/>
      <c r="AC46" s="876"/>
      <c r="AD46" s="876"/>
      <c r="AE46" s="876"/>
      <c r="AF46" s="876"/>
      <c r="AG46" s="876"/>
      <c r="AH46" s="876"/>
      <c r="AI46" s="876"/>
      <c r="AJ46" s="876"/>
      <c r="AK46" s="876"/>
      <c r="AL46" s="876"/>
      <c r="AM46" s="876"/>
      <c r="AN46" s="876"/>
      <c r="AO46" s="876"/>
      <c r="AP46" s="876"/>
      <c r="AQ46" s="876"/>
      <c r="AR46" s="876"/>
      <c r="AS46" s="876"/>
      <c r="AT46" s="876"/>
      <c r="AU46" s="876"/>
      <c r="AV46" s="876"/>
      <c r="AW46" s="876"/>
      <c r="AX46" s="876"/>
      <c r="AY46" s="876"/>
      <c r="AZ46" s="876"/>
      <c r="BA46" s="876"/>
      <c r="BB46" s="876"/>
      <c r="BC46" s="876"/>
      <c r="BD46" s="876"/>
      <c r="BE46" s="876"/>
      <c r="BF46" s="876"/>
      <c r="BG46" s="876"/>
      <c r="BH46" s="876"/>
      <c r="BI46" s="876"/>
      <c r="BJ46" s="876"/>
      <c r="BK46" s="876"/>
      <c r="BL46" s="876"/>
      <c r="BM46" s="876"/>
      <c r="BN46" s="876"/>
      <c r="BO46" s="876"/>
      <c r="BP46" s="876"/>
      <c r="BQ46" s="876"/>
      <c r="BR46" s="876"/>
      <c r="BS46" s="876"/>
      <c r="BT46" s="876"/>
      <c r="BU46" s="876"/>
      <c r="BV46" s="876"/>
      <c r="BW46" s="876"/>
      <c r="BX46" s="876"/>
      <c r="BY46" s="876"/>
      <c r="BZ46" s="876"/>
      <c r="CA46" s="876"/>
      <c r="CB46" s="876"/>
      <c r="CC46" s="876"/>
      <c r="CD46" s="876"/>
      <c r="CE46" s="876"/>
      <c r="CF46" s="876"/>
      <c r="CG46" s="876"/>
      <c r="CH46" s="876"/>
      <c r="CI46" s="876"/>
      <c r="CJ46" s="876"/>
      <c r="CK46" s="876"/>
      <c r="CL46" s="876"/>
      <c r="CM46" s="876"/>
      <c r="CN46" s="876"/>
      <c r="CO46" s="876"/>
      <c r="CP46" s="876"/>
      <c r="CQ46" s="876"/>
      <c r="CR46" s="876"/>
      <c r="CS46" s="876"/>
      <c r="CT46" s="876"/>
      <c r="CU46" s="876"/>
      <c r="CV46" s="876"/>
      <c r="CW46" s="876"/>
      <c r="CX46" s="876"/>
      <c r="CY46" s="876"/>
      <c r="CZ46" s="876"/>
      <c r="DA46" s="876"/>
      <c r="DB46" s="876"/>
      <c r="DC46" s="876"/>
      <c r="DD46" s="876"/>
      <c r="DE46" s="876"/>
    </row>
    <row r="47" spans="2:109" ht="14.25">
      <c r="B47" s="782" t="s">
        <v>507</v>
      </c>
      <c r="C47" s="273" t="s">
        <v>237</v>
      </c>
      <c r="D47" s="876"/>
      <c r="E47" s="876"/>
      <c r="F47" s="876"/>
      <c r="G47" s="908"/>
      <c r="H47" s="908"/>
      <c r="I47" s="876"/>
      <c r="J47" s="876"/>
      <c r="K47" s="876"/>
      <c r="L47" s="876"/>
      <c r="M47" s="876"/>
      <c r="N47" s="876"/>
      <c r="O47" s="876"/>
      <c r="P47" s="876"/>
      <c r="Q47" s="876"/>
      <c r="R47" s="876"/>
      <c r="S47" s="876"/>
      <c r="T47" s="876"/>
      <c r="U47" s="876"/>
      <c r="V47" s="876"/>
      <c r="W47" s="876"/>
      <c r="X47" s="876"/>
      <c r="Y47" s="876"/>
      <c r="Z47" s="876"/>
      <c r="AA47" s="876"/>
      <c r="AB47" s="876"/>
      <c r="AC47" s="876"/>
      <c r="AD47" s="876"/>
      <c r="AE47" s="876"/>
      <c r="AF47" s="876"/>
      <c r="AG47" s="876"/>
      <c r="AH47" s="876"/>
      <c r="AI47" s="876"/>
      <c r="AJ47" s="876"/>
      <c r="AK47" s="876"/>
      <c r="AL47" s="876"/>
      <c r="AM47" s="876"/>
      <c r="AN47" s="876"/>
      <c r="AO47" s="876"/>
      <c r="AP47" s="876"/>
      <c r="AQ47" s="876"/>
      <c r="AR47" s="876"/>
      <c r="AS47" s="876"/>
      <c r="AT47" s="876"/>
      <c r="AU47" s="876"/>
      <c r="AV47" s="876"/>
      <c r="AW47" s="876"/>
      <c r="AX47" s="876"/>
      <c r="AY47" s="876"/>
      <c r="AZ47" s="876"/>
      <c r="BA47" s="876"/>
      <c r="BB47" s="876"/>
      <c r="BC47" s="876"/>
      <c r="BD47" s="876"/>
      <c r="BE47" s="876"/>
      <c r="BF47" s="876"/>
      <c r="BG47" s="876"/>
      <c r="BH47" s="876"/>
      <c r="BI47" s="876"/>
      <c r="BJ47" s="876"/>
      <c r="BK47" s="876"/>
      <c r="BL47" s="876"/>
      <c r="BM47" s="876"/>
      <c r="BN47" s="876"/>
      <c r="BO47" s="876"/>
      <c r="BP47" s="876"/>
      <c r="BQ47" s="876"/>
      <c r="BR47" s="876"/>
      <c r="BS47" s="876"/>
      <c r="BT47" s="876"/>
      <c r="BU47" s="876"/>
      <c r="BV47" s="876"/>
      <c r="BW47" s="876"/>
      <c r="BX47" s="876"/>
      <c r="BY47" s="876"/>
      <c r="BZ47" s="876"/>
      <c r="CA47" s="876"/>
      <c r="CB47" s="876"/>
      <c r="CC47" s="876"/>
      <c r="CD47" s="876"/>
      <c r="CE47" s="876"/>
      <c r="CF47" s="876"/>
      <c r="CG47" s="876"/>
      <c r="CH47" s="876"/>
      <c r="CI47" s="876"/>
      <c r="CJ47" s="876"/>
      <c r="CK47" s="876"/>
      <c r="CL47" s="876"/>
      <c r="CM47" s="876"/>
      <c r="CN47" s="876"/>
      <c r="CO47" s="876"/>
      <c r="CP47" s="876"/>
      <c r="CQ47" s="876"/>
      <c r="CR47" s="876"/>
      <c r="CS47" s="876"/>
      <c r="CT47" s="876"/>
      <c r="CU47" s="876"/>
      <c r="CV47" s="876"/>
      <c r="CW47" s="876"/>
      <c r="CX47" s="876"/>
      <c r="CY47" s="876"/>
      <c r="CZ47" s="876"/>
      <c r="DA47" s="876"/>
      <c r="DB47" s="876"/>
      <c r="DC47" s="876"/>
      <c r="DD47" s="876"/>
      <c r="DE47" s="876"/>
    </row>
    <row r="48" spans="2:109" ht="14.25">
      <c r="B48" s="782" t="s">
        <v>508</v>
      </c>
      <c r="C48" s="273" t="s">
        <v>237</v>
      </c>
      <c r="D48" s="876"/>
      <c r="E48" s="876"/>
      <c r="F48" s="876"/>
      <c r="G48" s="908"/>
      <c r="H48" s="908"/>
      <c r="I48" s="876"/>
      <c r="J48" s="876"/>
      <c r="K48" s="876"/>
      <c r="L48" s="876"/>
      <c r="M48" s="876"/>
      <c r="N48" s="876"/>
      <c r="O48" s="876"/>
      <c r="P48" s="876"/>
      <c r="Q48" s="876"/>
      <c r="R48" s="876"/>
      <c r="S48" s="876"/>
      <c r="T48" s="876"/>
      <c r="U48" s="876"/>
      <c r="V48" s="876"/>
      <c r="W48" s="876"/>
      <c r="X48" s="876"/>
      <c r="Y48" s="876"/>
      <c r="Z48" s="876"/>
      <c r="AA48" s="876"/>
      <c r="AB48" s="876"/>
      <c r="AC48" s="876"/>
      <c r="AD48" s="876"/>
      <c r="AE48" s="876"/>
      <c r="AF48" s="876"/>
      <c r="AG48" s="876"/>
      <c r="AH48" s="876"/>
      <c r="AI48" s="876"/>
      <c r="AJ48" s="876"/>
      <c r="AK48" s="876"/>
      <c r="AL48" s="876"/>
      <c r="AM48" s="876"/>
      <c r="AN48" s="876"/>
      <c r="AO48" s="876"/>
      <c r="AP48" s="876"/>
      <c r="AQ48" s="876"/>
      <c r="AR48" s="876"/>
      <c r="AS48" s="876"/>
      <c r="AT48" s="876"/>
      <c r="AU48" s="876"/>
      <c r="AV48" s="876"/>
      <c r="AW48" s="876"/>
      <c r="AX48" s="876"/>
      <c r="AY48" s="876"/>
      <c r="AZ48" s="876"/>
      <c r="BA48" s="876"/>
      <c r="BB48" s="876"/>
      <c r="BC48" s="876"/>
      <c r="BD48" s="876"/>
      <c r="BE48" s="876"/>
      <c r="BF48" s="876"/>
      <c r="BG48" s="876"/>
      <c r="BH48" s="876"/>
      <c r="BI48" s="876"/>
      <c r="BJ48" s="876"/>
      <c r="BK48" s="876"/>
      <c r="BL48" s="876"/>
      <c r="BM48" s="876"/>
      <c r="BN48" s="876"/>
      <c r="BO48" s="876"/>
      <c r="BP48" s="876"/>
      <c r="BQ48" s="876"/>
      <c r="BR48" s="876"/>
      <c r="BS48" s="876"/>
      <c r="BT48" s="876"/>
      <c r="BU48" s="876"/>
      <c r="BV48" s="876"/>
      <c r="BW48" s="876"/>
      <c r="BX48" s="876"/>
      <c r="BY48" s="876"/>
      <c r="BZ48" s="876"/>
      <c r="CA48" s="876"/>
      <c r="CB48" s="876"/>
      <c r="CC48" s="876"/>
      <c r="CD48" s="876"/>
      <c r="CE48" s="876"/>
      <c r="CF48" s="876"/>
      <c r="CG48" s="876"/>
      <c r="CH48" s="876"/>
      <c r="CI48" s="876"/>
      <c r="CJ48" s="876"/>
      <c r="CK48" s="876"/>
      <c r="CL48" s="876"/>
      <c r="CM48" s="876"/>
      <c r="CN48" s="876"/>
      <c r="CO48" s="876"/>
      <c r="CP48" s="876"/>
      <c r="CQ48" s="876"/>
      <c r="CR48" s="876"/>
      <c r="CS48" s="876"/>
      <c r="CT48" s="876"/>
      <c r="CU48" s="876"/>
      <c r="CV48" s="876"/>
      <c r="CW48" s="876"/>
      <c r="CX48" s="876"/>
      <c r="CY48" s="876"/>
      <c r="CZ48" s="876"/>
      <c r="DA48" s="876"/>
      <c r="DB48" s="876"/>
      <c r="DC48" s="876"/>
      <c r="DD48" s="876"/>
      <c r="DE48" s="876"/>
    </row>
    <row r="49" spans="2:109" ht="14.25">
      <c r="B49" s="782" t="s">
        <v>509</v>
      </c>
      <c r="C49" s="273" t="s">
        <v>237</v>
      </c>
      <c r="D49" s="876"/>
      <c r="E49" s="876"/>
      <c r="F49" s="876"/>
      <c r="G49" s="908"/>
      <c r="H49" s="908"/>
      <c r="I49" s="876"/>
      <c r="J49" s="876"/>
      <c r="K49" s="876"/>
      <c r="L49" s="876"/>
      <c r="M49" s="876"/>
      <c r="N49" s="876"/>
      <c r="O49" s="876"/>
      <c r="P49" s="876"/>
      <c r="Q49" s="876"/>
      <c r="R49" s="876"/>
      <c r="S49" s="876"/>
      <c r="T49" s="876"/>
      <c r="U49" s="876"/>
      <c r="V49" s="876"/>
      <c r="W49" s="876"/>
      <c r="X49" s="876"/>
      <c r="Y49" s="876"/>
      <c r="Z49" s="876"/>
      <c r="AA49" s="876"/>
      <c r="AB49" s="876"/>
      <c r="AC49" s="876"/>
      <c r="AD49" s="876"/>
      <c r="AE49" s="876"/>
      <c r="AF49" s="876"/>
      <c r="AG49" s="876"/>
      <c r="AH49" s="876"/>
      <c r="AI49" s="876"/>
      <c r="AJ49" s="876"/>
      <c r="AK49" s="876"/>
      <c r="AL49" s="876"/>
      <c r="AM49" s="876"/>
      <c r="AN49" s="876"/>
      <c r="AO49" s="876"/>
      <c r="AP49" s="876"/>
      <c r="AQ49" s="876"/>
      <c r="AR49" s="876"/>
      <c r="AS49" s="876"/>
      <c r="AT49" s="876"/>
      <c r="AU49" s="876"/>
      <c r="AV49" s="876"/>
      <c r="AW49" s="876"/>
      <c r="AX49" s="876"/>
      <c r="AY49" s="876"/>
      <c r="AZ49" s="876"/>
      <c r="BA49" s="876"/>
      <c r="BB49" s="876"/>
      <c r="BC49" s="876"/>
      <c r="BD49" s="876"/>
      <c r="BE49" s="876"/>
      <c r="BF49" s="876"/>
      <c r="BG49" s="876"/>
      <c r="BH49" s="876"/>
      <c r="BI49" s="876"/>
      <c r="BJ49" s="876"/>
      <c r="BK49" s="876"/>
      <c r="BL49" s="876"/>
      <c r="BM49" s="876"/>
      <c r="BN49" s="876"/>
      <c r="BO49" s="876"/>
      <c r="BP49" s="876"/>
      <c r="BQ49" s="876"/>
      <c r="BR49" s="876"/>
      <c r="BS49" s="876"/>
      <c r="BT49" s="876"/>
      <c r="BU49" s="876"/>
      <c r="BV49" s="876"/>
      <c r="BW49" s="876"/>
      <c r="BX49" s="876"/>
      <c r="BY49" s="876"/>
      <c r="BZ49" s="876"/>
      <c r="CA49" s="876"/>
      <c r="CB49" s="876"/>
      <c r="CC49" s="876"/>
      <c r="CD49" s="876"/>
      <c r="CE49" s="876"/>
      <c r="CF49" s="876"/>
      <c r="CG49" s="876"/>
      <c r="CH49" s="876"/>
      <c r="CI49" s="876"/>
      <c r="CJ49" s="876"/>
      <c r="CK49" s="876"/>
      <c r="CL49" s="876"/>
      <c r="CM49" s="876"/>
      <c r="CN49" s="876"/>
      <c r="CO49" s="876"/>
      <c r="CP49" s="876"/>
      <c r="CQ49" s="876"/>
      <c r="CR49" s="876"/>
      <c r="CS49" s="876"/>
      <c r="CT49" s="876"/>
      <c r="CU49" s="876"/>
      <c r="CV49" s="876"/>
      <c r="CW49" s="876"/>
      <c r="CX49" s="876"/>
      <c r="CY49" s="876"/>
      <c r="CZ49" s="876"/>
      <c r="DA49" s="876"/>
      <c r="DB49" s="876"/>
      <c r="DC49" s="876"/>
      <c r="DD49" s="876"/>
      <c r="DE49" s="876"/>
    </row>
    <row r="50" spans="2:109" ht="14.25">
      <c r="B50" s="782" t="s">
        <v>510</v>
      </c>
      <c r="C50" s="273" t="s">
        <v>237</v>
      </c>
      <c r="D50" s="876"/>
      <c r="E50" s="876"/>
      <c r="F50" s="876"/>
      <c r="G50" s="908"/>
      <c r="H50" s="908"/>
      <c r="I50" s="876"/>
      <c r="J50" s="876"/>
      <c r="K50" s="876"/>
      <c r="L50" s="876"/>
      <c r="M50" s="876"/>
      <c r="N50" s="876"/>
      <c r="O50" s="876"/>
      <c r="P50" s="876"/>
      <c r="Q50" s="876"/>
      <c r="R50" s="876"/>
      <c r="S50" s="876"/>
      <c r="T50" s="876"/>
      <c r="U50" s="876"/>
      <c r="V50" s="876"/>
      <c r="W50" s="876"/>
      <c r="X50" s="876"/>
      <c r="Y50" s="876"/>
      <c r="Z50" s="876"/>
      <c r="AA50" s="876"/>
      <c r="AB50" s="876"/>
      <c r="AC50" s="876"/>
      <c r="AD50" s="876"/>
      <c r="AE50" s="876"/>
      <c r="AF50" s="876"/>
      <c r="AG50" s="876"/>
      <c r="AH50" s="876"/>
      <c r="AI50" s="876"/>
      <c r="AJ50" s="876"/>
      <c r="AK50" s="876"/>
      <c r="AL50" s="876"/>
      <c r="AM50" s="876"/>
      <c r="AN50" s="876"/>
      <c r="AO50" s="876"/>
      <c r="AP50" s="876"/>
      <c r="AQ50" s="876"/>
      <c r="AR50" s="876"/>
      <c r="AS50" s="876"/>
      <c r="AT50" s="876"/>
      <c r="AU50" s="876"/>
      <c r="AV50" s="876"/>
      <c r="AW50" s="876"/>
      <c r="AX50" s="876"/>
      <c r="AY50" s="876"/>
      <c r="AZ50" s="876"/>
      <c r="BA50" s="876"/>
      <c r="BB50" s="876"/>
      <c r="BC50" s="876"/>
      <c r="BD50" s="876"/>
      <c r="BE50" s="876"/>
      <c r="BF50" s="876"/>
      <c r="BG50" s="876"/>
      <c r="BH50" s="876"/>
      <c r="BI50" s="876"/>
      <c r="BJ50" s="876"/>
      <c r="BK50" s="876"/>
      <c r="BL50" s="876"/>
      <c r="BM50" s="876"/>
      <c r="BN50" s="876"/>
      <c r="BO50" s="876"/>
      <c r="BP50" s="876"/>
      <c r="BQ50" s="876"/>
      <c r="BR50" s="876"/>
      <c r="BS50" s="876"/>
      <c r="BT50" s="876"/>
      <c r="BU50" s="876"/>
      <c r="BV50" s="876"/>
      <c r="BW50" s="876"/>
      <c r="BX50" s="876"/>
      <c r="BY50" s="876"/>
      <c r="BZ50" s="876"/>
      <c r="CA50" s="876"/>
      <c r="CB50" s="876"/>
      <c r="CC50" s="876"/>
      <c r="CD50" s="876"/>
      <c r="CE50" s="876"/>
      <c r="CF50" s="876"/>
      <c r="CG50" s="876"/>
      <c r="CH50" s="876"/>
      <c r="CI50" s="876"/>
      <c r="CJ50" s="876"/>
      <c r="CK50" s="876"/>
      <c r="CL50" s="876"/>
      <c r="CM50" s="876"/>
      <c r="CN50" s="876"/>
      <c r="CO50" s="876"/>
      <c r="CP50" s="876"/>
      <c r="CQ50" s="876"/>
      <c r="CR50" s="876"/>
      <c r="CS50" s="876"/>
      <c r="CT50" s="876"/>
      <c r="CU50" s="876"/>
      <c r="CV50" s="876"/>
      <c r="CW50" s="876"/>
      <c r="CX50" s="876"/>
      <c r="CY50" s="876"/>
      <c r="CZ50" s="876"/>
      <c r="DA50" s="876"/>
      <c r="DB50" s="876"/>
      <c r="DC50" s="876"/>
      <c r="DD50" s="876"/>
      <c r="DE50" s="876"/>
    </row>
    <row r="51" spans="2:109" ht="14.25">
      <c r="B51" s="782" t="s">
        <v>511</v>
      </c>
      <c r="C51" s="273" t="s">
        <v>237</v>
      </c>
      <c r="D51" s="876"/>
      <c r="E51" s="876"/>
      <c r="F51" s="876"/>
      <c r="G51" s="908"/>
      <c r="H51" s="908"/>
      <c r="I51" s="876"/>
      <c r="J51" s="876"/>
      <c r="K51" s="876"/>
      <c r="L51" s="876"/>
      <c r="M51" s="876"/>
      <c r="N51" s="876"/>
      <c r="O51" s="876"/>
      <c r="P51" s="876"/>
      <c r="Q51" s="876"/>
      <c r="R51" s="876"/>
      <c r="S51" s="876"/>
      <c r="T51" s="876"/>
      <c r="U51" s="876"/>
      <c r="V51" s="876"/>
      <c r="W51" s="876"/>
      <c r="X51" s="876"/>
      <c r="Y51" s="876"/>
      <c r="Z51" s="876"/>
      <c r="AA51" s="876"/>
      <c r="AB51" s="876"/>
      <c r="AC51" s="876"/>
      <c r="AD51" s="876"/>
      <c r="AE51" s="876"/>
      <c r="AF51" s="876"/>
      <c r="AG51" s="876"/>
      <c r="AH51" s="876"/>
      <c r="AI51" s="876"/>
      <c r="AJ51" s="876"/>
      <c r="AK51" s="876"/>
      <c r="AL51" s="876"/>
      <c r="AM51" s="876"/>
      <c r="AN51" s="876"/>
      <c r="AO51" s="876"/>
      <c r="AP51" s="876"/>
      <c r="AQ51" s="876"/>
      <c r="AR51" s="876"/>
      <c r="AS51" s="876"/>
      <c r="AT51" s="876"/>
      <c r="AU51" s="876"/>
      <c r="AV51" s="876"/>
      <c r="AW51" s="876"/>
      <c r="AX51" s="876"/>
      <c r="AY51" s="876"/>
      <c r="AZ51" s="876"/>
      <c r="BA51" s="876"/>
      <c r="BB51" s="876"/>
      <c r="BC51" s="876"/>
      <c r="BD51" s="876"/>
      <c r="BE51" s="876"/>
      <c r="BF51" s="876"/>
      <c r="BG51" s="876"/>
      <c r="BH51" s="876"/>
      <c r="BI51" s="876"/>
      <c r="BJ51" s="876"/>
      <c r="BK51" s="876"/>
      <c r="BL51" s="876"/>
      <c r="BM51" s="876"/>
      <c r="BN51" s="876"/>
      <c r="BO51" s="876"/>
      <c r="BP51" s="876"/>
      <c r="BQ51" s="876"/>
      <c r="BR51" s="876"/>
      <c r="BS51" s="876"/>
      <c r="BT51" s="876"/>
      <c r="BU51" s="876"/>
      <c r="BV51" s="876"/>
      <c r="BW51" s="876"/>
      <c r="BX51" s="876"/>
      <c r="BY51" s="876"/>
      <c r="BZ51" s="876"/>
      <c r="CA51" s="876"/>
      <c r="CB51" s="876"/>
      <c r="CC51" s="876"/>
      <c r="CD51" s="876"/>
      <c r="CE51" s="876"/>
      <c r="CF51" s="876"/>
      <c r="CG51" s="876"/>
      <c r="CH51" s="876"/>
      <c r="CI51" s="876"/>
      <c r="CJ51" s="876"/>
      <c r="CK51" s="876"/>
      <c r="CL51" s="876"/>
      <c r="CM51" s="876"/>
      <c r="CN51" s="876"/>
      <c r="CO51" s="876"/>
      <c r="CP51" s="876"/>
      <c r="CQ51" s="876"/>
      <c r="CR51" s="876"/>
      <c r="CS51" s="876"/>
      <c r="CT51" s="876"/>
      <c r="CU51" s="876"/>
      <c r="CV51" s="876"/>
      <c r="CW51" s="876"/>
      <c r="CX51" s="876"/>
      <c r="CY51" s="876"/>
      <c r="CZ51" s="876"/>
      <c r="DA51" s="876"/>
      <c r="DB51" s="876"/>
      <c r="DC51" s="876"/>
      <c r="DD51" s="876"/>
      <c r="DE51" s="876"/>
    </row>
    <row r="52" spans="2:109" ht="14.25">
      <c r="B52" s="782" t="s">
        <v>512</v>
      </c>
      <c r="C52" s="273" t="s">
        <v>237</v>
      </c>
      <c r="D52" s="876"/>
      <c r="E52" s="876"/>
      <c r="F52" s="876"/>
      <c r="G52" s="908"/>
      <c r="H52" s="908"/>
      <c r="I52" s="876"/>
      <c r="J52" s="876"/>
      <c r="K52" s="876"/>
      <c r="L52" s="876"/>
      <c r="M52" s="876"/>
      <c r="N52" s="876"/>
      <c r="O52" s="876"/>
      <c r="P52" s="876"/>
      <c r="Q52" s="876"/>
      <c r="R52" s="876"/>
      <c r="S52" s="876"/>
      <c r="T52" s="876"/>
      <c r="U52" s="876"/>
      <c r="V52" s="876"/>
      <c r="W52" s="876"/>
      <c r="X52" s="876"/>
      <c r="Y52" s="876"/>
      <c r="Z52" s="876"/>
      <c r="AA52" s="876"/>
      <c r="AB52" s="876"/>
      <c r="AC52" s="876"/>
      <c r="AD52" s="876"/>
      <c r="AE52" s="876"/>
      <c r="AF52" s="876"/>
      <c r="AG52" s="876"/>
      <c r="AH52" s="876"/>
      <c r="AI52" s="876"/>
      <c r="AJ52" s="876"/>
      <c r="AK52" s="876"/>
      <c r="AL52" s="876"/>
      <c r="AM52" s="876"/>
      <c r="AN52" s="876"/>
      <c r="AO52" s="876"/>
      <c r="AP52" s="876"/>
      <c r="AQ52" s="876"/>
      <c r="AR52" s="876"/>
      <c r="AS52" s="876"/>
      <c r="AT52" s="876"/>
      <c r="AU52" s="876"/>
      <c r="AV52" s="876"/>
      <c r="AW52" s="876"/>
      <c r="AX52" s="876"/>
      <c r="AY52" s="876"/>
      <c r="AZ52" s="876"/>
      <c r="BA52" s="876"/>
      <c r="BB52" s="876"/>
      <c r="BC52" s="876"/>
      <c r="BD52" s="876"/>
      <c r="BE52" s="876"/>
      <c r="BF52" s="876"/>
      <c r="BG52" s="876"/>
      <c r="BH52" s="876"/>
      <c r="BI52" s="876"/>
      <c r="BJ52" s="876"/>
      <c r="BK52" s="876"/>
      <c r="BL52" s="876"/>
      <c r="BM52" s="876"/>
      <c r="BN52" s="876"/>
      <c r="BO52" s="876"/>
      <c r="BP52" s="876"/>
      <c r="BQ52" s="876"/>
      <c r="BR52" s="876"/>
      <c r="BS52" s="876"/>
      <c r="BT52" s="876"/>
      <c r="BU52" s="876"/>
      <c r="BV52" s="876"/>
      <c r="BW52" s="876"/>
      <c r="BX52" s="876"/>
      <c r="BY52" s="876"/>
      <c r="BZ52" s="876"/>
      <c r="CA52" s="876"/>
      <c r="CB52" s="876"/>
      <c r="CC52" s="876"/>
      <c r="CD52" s="876"/>
      <c r="CE52" s="876"/>
      <c r="CF52" s="876"/>
      <c r="CG52" s="876"/>
      <c r="CH52" s="876"/>
      <c r="CI52" s="876"/>
      <c r="CJ52" s="876"/>
      <c r="CK52" s="876"/>
      <c r="CL52" s="876"/>
      <c r="CM52" s="876"/>
      <c r="CN52" s="876"/>
      <c r="CO52" s="876"/>
      <c r="CP52" s="876"/>
      <c r="CQ52" s="876"/>
      <c r="CR52" s="876"/>
      <c r="CS52" s="876"/>
      <c r="CT52" s="876"/>
      <c r="CU52" s="876"/>
      <c r="CV52" s="876"/>
      <c r="CW52" s="876"/>
      <c r="CX52" s="876"/>
      <c r="CY52" s="876"/>
      <c r="CZ52" s="876"/>
      <c r="DA52" s="876"/>
      <c r="DB52" s="876"/>
      <c r="DC52" s="876"/>
      <c r="DD52" s="876"/>
      <c r="DE52" s="876"/>
    </row>
    <row r="53" spans="2:109" ht="14.25">
      <c r="B53" s="782" t="s">
        <v>513</v>
      </c>
      <c r="C53" s="273" t="s">
        <v>237</v>
      </c>
      <c r="D53" s="876"/>
      <c r="E53" s="876"/>
      <c r="F53" s="876"/>
      <c r="G53" s="908"/>
      <c r="H53" s="908"/>
      <c r="I53" s="876"/>
      <c r="J53" s="876"/>
      <c r="K53" s="876"/>
      <c r="L53" s="876"/>
      <c r="M53" s="876"/>
      <c r="N53" s="876"/>
      <c r="O53" s="876"/>
      <c r="P53" s="876"/>
      <c r="Q53" s="876"/>
      <c r="R53" s="876"/>
      <c r="S53" s="876"/>
      <c r="T53" s="876"/>
      <c r="U53" s="876"/>
      <c r="V53" s="876"/>
      <c r="W53" s="876"/>
      <c r="X53" s="876"/>
      <c r="Y53" s="876"/>
      <c r="Z53" s="876"/>
      <c r="AA53" s="876"/>
      <c r="AB53" s="876"/>
      <c r="AC53" s="876"/>
      <c r="AD53" s="876"/>
      <c r="AE53" s="876"/>
      <c r="AF53" s="876"/>
      <c r="AG53" s="876"/>
      <c r="AH53" s="876"/>
      <c r="AI53" s="876"/>
      <c r="AJ53" s="876"/>
      <c r="AK53" s="876"/>
      <c r="AL53" s="876"/>
      <c r="AM53" s="876"/>
      <c r="AN53" s="876"/>
      <c r="AO53" s="876"/>
      <c r="AP53" s="876"/>
      <c r="AQ53" s="876"/>
      <c r="AR53" s="876"/>
      <c r="AS53" s="876"/>
      <c r="AT53" s="876"/>
      <c r="AU53" s="876"/>
      <c r="AV53" s="876"/>
      <c r="AW53" s="876"/>
      <c r="AX53" s="876"/>
      <c r="AY53" s="876"/>
      <c r="AZ53" s="876"/>
      <c r="BA53" s="876"/>
      <c r="BB53" s="876"/>
      <c r="BC53" s="876"/>
      <c r="BD53" s="876"/>
      <c r="BE53" s="876"/>
      <c r="BF53" s="876"/>
      <c r="BG53" s="876"/>
      <c r="BH53" s="876"/>
      <c r="BI53" s="876"/>
      <c r="BJ53" s="876"/>
      <c r="BK53" s="876"/>
      <c r="BL53" s="876"/>
      <c r="BM53" s="876"/>
      <c r="BN53" s="876"/>
      <c r="BO53" s="876"/>
      <c r="BP53" s="876"/>
      <c r="BQ53" s="876"/>
      <c r="BR53" s="876"/>
      <c r="BS53" s="876"/>
      <c r="BT53" s="876"/>
      <c r="BU53" s="876"/>
      <c r="BV53" s="876"/>
      <c r="BW53" s="876"/>
      <c r="BX53" s="876"/>
      <c r="BY53" s="876"/>
      <c r="BZ53" s="876"/>
      <c r="CA53" s="876"/>
      <c r="CB53" s="876"/>
      <c r="CC53" s="876"/>
      <c r="CD53" s="876"/>
      <c r="CE53" s="876"/>
      <c r="CF53" s="876"/>
      <c r="CG53" s="876"/>
      <c r="CH53" s="876"/>
      <c r="CI53" s="876"/>
      <c r="CJ53" s="876"/>
      <c r="CK53" s="876"/>
      <c r="CL53" s="876"/>
      <c r="CM53" s="876"/>
      <c r="CN53" s="876"/>
      <c r="CO53" s="876"/>
      <c r="CP53" s="876"/>
      <c r="CQ53" s="876"/>
      <c r="CR53" s="876"/>
      <c r="CS53" s="876"/>
      <c r="CT53" s="876"/>
      <c r="CU53" s="876"/>
      <c r="CV53" s="876"/>
      <c r="CW53" s="876"/>
      <c r="CX53" s="876"/>
      <c r="CY53" s="876"/>
      <c r="CZ53" s="876"/>
      <c r="DA53" s="876"/>
      <c r="DB53" s="876"/>
      <c r="DC53" s="876"/>
      <c r="DD53" s="876"/>
      <c r="DE53" s="876"/>
    </row>
    <row r="54" spans="2:109" ht="14.25">
      <c r="B54" s="782" t="s">
        <v>514</v>
      </c>
      <c r="C54" s="273" t="s">
        <v>237</v>
      </c>
      <c r="D54" s="876"/>
      <c r="E54" s="876"/>
      <c r="F54" s="876"/>
      <c r="G54" s="908"/>
      <c r="H54" s="908"/>
      <c r="I54" s="876"/>
      <c r="J54" s="876"/>
      <c r="K54" s="876"/>
      <c r="L54" s="876"/>
      <c r="M54" s="876"/>
      <c r="N54" s="876"/>
      <c r="O54" s="876"/>
      <c r="P54" s="876"/>
      <c r="Q54" s="876"/>
      <c r="R54" s="876"/>
      <c r="S54" s="876"/>
      <c r="T54" s="876"/>
      <c r="U54" s="876"/>
      <c r="V54" s="876"/>
      <c r="W54" s="876"/>
      <c r="X54" s="876"/>
      <c r="Y54" s="876"/>
      <c r="Z54" s="876"/>
      <c r="AA54" s="876"/>
      <c r="AB54" s="876"/>
      <c r="AC54" s="876"/>
      <c r="AD54" s="876"/>
      <c r="AE54" s="876"/>
      <c r="AF54" s="876"/>
      <c r="AG54" s="876"/>
      <c r="AH54" s="876"/>
      <c r="AI54" s="876"/>
      <c r="AJ54" s="876"/>
      <c r="AK54" s="876"/>
      <c r="AL54" s="876"/>
      <c r="AM54" s="876"/>
      <c r="AN54" s="876"/>
      <c r="AO54" s="876"/>
      <c r="AP54" s="876"/>
      <c r="AQ54" s="876"/>
      <c r="AR54" s="876"/>
      <c r="AS54" s="876"/>
      <c r="AT54" s="876"/>
      <c r="AU54" s="876"/>
      <c r="AV54" s="876"/>
      <c r="AW54" s="876"/>
      <c r="AX54" s="876"/>
      <c r="AY54" s="876"/>
      <c r="AZ54" s="876"/>
      <c r="BA54" s="876"/>
      <c r="BB54" s="876"/>
      <c r="BC54" s="876"/>
      <c r="BD54" s="876"/>
      <c r="BE54" s="876"/>
      <c r="BF54" s="876"/>
      <c r="BG54" s="876"/>
      <c r="BH54" s="876"/>
      <c r="BI54" s="876"/>
      <c r="BJ54" s="876"/>
      <c r="BK54" s="876"/>
      <c r="BL54" s="876"/>
      <c r="BM54" s="876"/>
      <c r="BN54" s="876"/>
      <c r="BO54" s="876"/>
      <c r="BP54" s="876"/>
      <c r="BQ54" s="876"/>
      <c r="BR54" s="876"/>
      <c r="BS54" s="876"/>
      <c r="BT54" s="876"/>
      <c r="BU54" s="876"/>
      <c r="BV54" s="876"/>
      <c r="BW54" s="876"/>
      <c r="BX54" s="876"/>
      <c r="BY54" s="876"/>
      <c r="BZ54" s="876"/>
      <c r="CA54" s="876"/>
      <c r="CB54" s="876"/>
      <c r="CC54" s="876"/>
      <c r="CD54" s="876"/>
      <c r="CE54" s="876"/>
      <c r="CF54" s="876"/>
      <c r="CG54" s="876"/>
      <c r="CH54" s="876"/>
      <c r="CI54" s="876"/>
      <c r="CJ54" s="876"/>
      <c r="CK54" s="876"/>
      <c r="CL54" s="876"/>
      <c r="CM54" s="876"/>
      <c r="CN54" s="876"/>
      <c r="CO54" s="876"/>
      <c r="CP54" s="876"/>
      <c r="CQ54" s="876"/>
      <c r="CR54" s="876"/>
      <c r="CS54" s="876"/>
      <c r="CT54" s="876"/>
      <c r="CU54" s="876"/>
      <c r="CV54" s="876"/>
      <c r="CW54" s="876"/>
      <c r="CX54" s="876"/>
      <c r="CY54" s="876"/>
      <c r="CZ54" s="876"/>
      <c r="DA54" s="876"/>
      <c r="DB54" s="876"/>
      <c r="DC54" s="876"/>
      <c r="DD54" s="876"/>
      <c r="DE54" s="876"/>
    </row>
    <row r="55" spans="2:109" ht="14.25">
      <c r="B55" s="782" t="s">
        <v>515</v>
      </c>
      <c r="C55" s="273" t="s">
        <v>237</v>
      </c>
      <c r="D55" s="876"/>
      <c r="E55" s="876"/>
      <c r="F55" s="876"/>
      <c r="G55" s="908"/>
      <c r="H55" s="908"/>
      <c r="I55" s="876"/>
      <c r="J55" s="876"/>
      <c r="K55" s="876"/>
      <c r="L55" s="876"/>
      <c r="M55" s="876"/>
      <c r="N55" s="876"/>
      <c r="O55" s="876"/>
      <c r="P55" s="876"/>
      <c r="Q55" s="876"/>
      <c r="R55" s="876"/>
      <c r="S55" s="876"/>
      <c r="T55" s="876"/>
      <c r="U55" s="876"/>
      <c r="V55" s="876"/>
      <c r="W55" s="876"/>
      <c r="X55" s="876"/>
      <c r="Y55" s="876"/>
      <c r="Z55" s="876"/>
      <c r="AA55" s="876"/>
      <c r="AB55" s="876"/>
      <c r="AC55" s="876"/>
      <c r="AD55" s="876"/>
      <c r="AE55" s="876"/>
      <c r="AF55" s="876"/>
      <c r="AG55" s="876"/>
      <c r="AH55" s="876"/>
      <c r="AI55" s="876"/>
      <c r="AJ55" s="876"/>
      <c r="AK55" s="876"/>
      <c r="AL55" s="876"/>
      <c r="AM55" s="876"/>
      <c r="AN55" s="876"/>
      <c r="AO55" s="876"/>
      <c r="AP55" s="876"/>
      <c r="AQ55" s="876"/>
      <c r="AR55" s="876"/>
      <c r="AS55" s="876"/>
      <c r="AT55" s="876"/>
      <c r="AU55" s="876"/>
      <c r="AV55" s="876"/>
      <c r="AW55" s="876"/>
      <c r="AX55" s="876"/>
      <c r="AY55" s="876"/>
      <c r="AZ55" s="876"/>
      <c r="BA55" s="876"/>
      <c r="BB55" s="876"/>
      <c r="BC55" s="876"/>
      <c r="BD55" s="876"/>
      <c r="BE55" s="876"/>
      <c r="BF55" s="876"/>
      <c r="BG55" s="876"/>
      <c r="BH55" s="876"/>
      <c r="BI55" s="876"/>
      <c r="BJ55" s="876"/>
      <c r="BK55" s="876"/>
      <c r="BL55" s="876"/>
      <c r="BM55" s="876"/>
      <c r="BN55" s="876"/>
      <c r="BO55" s="876"/>
      <c r="BP55" s="876"/>
      <c r="BQ55" s="876"/>
      <c r="BR55" s="876"/>
      <c r="BS55" s="876"/>
      <c r="BT55" s="876"/>
      <c r="BU55" s="876"/>
      <c r="BV55" s="876"/>
      <c r="BW55" s="876"/>
      <c r="BX55" s="876"/>
      <c r="BY55" s="876"/>
      <c r="BZ55" s="876"/>
      <c r="CA55" s="876"/>
      <c r="CB55" s="876"/>
      <c r="CC55" s="876"/>
      <c r="CD55" s="876"/>
      <c r="CE55" s="876"/>
      <c r="CF55" s="876"/>
      <c r="CG55" s="876"/>
      <c r="CH55" s="876"/>
      <c r="CI55" s="876"/>
      <c r="CJ55" s="876"/>
      <c r="CK55" s="876"/>
      <c r="CL55" s="876"/>
      <c r="CM55" s="876"/>
      <c r="CN55" s="876"/>
      <c r="CO55" s="876"/>
      <c r="CP55" s="876"/>
      <c r="CQ55" s="876"/>
      <c r="CR55" s="876"/>
      <c r="CS55" s="876"/>
      <c r="CT55" s="876"/>
      <c r="CU55" s="876"/>
      <c r="CV55" s="876"/>
      <c r="CW55" s="876"/>
      <c r="CX55" s="876"/>
      <c r="CY55" s="876"/>
      <c r="CZ55" s="876"/>
      <c r="DA55" s="876"/>
      <c r="DB55" s="876"/>
      <c r="DC55" s="876"/>
      <c r="DD55" s="876"/>
      <c r="DE55" s="876"/>
    </row>
    <row r="56" spans="2:109" ht="14.25">
      <c r="B56" s="782" t="s">
        <v>516</v>
      </c>
      <c r="C56" s="273" t="s">
        <v>237</v>
      </c>
      <c r="D56" s="876"/>
      <c r="E56" s="876"/>
      <c r="F56" s="876"/>
      <c r="G56" s="908"/>
      <c r="H56" s="908"/>
      <c r="I56" s="876"/>
      <c r="J56" s="876"/>
      <c r="K56" s="876"/>
      <c r="L56" s="876"/>
      <c r="M56" s="876"/>
      <c r="N56" s="876"/>
      <c r="O56" s="876"/>
      <c r="P56" s="876"/>
      <c r="Q56" s="876"/>
      <c r="R56" s="876"/>
      <c r="S56" s="876"/>
      <c r="T56" s="876"/>
      <c r="U56" s="876"/>
      <c r="V56" s="876"/>
      <c r="W56" s="876"/>
      <c r="X56" s="876"/>
      <c r="Y56" s="876"/>
      <c r="Z56" s="876"/>
      <c r="AA56" s="876"/>
      <c r="AB56" s="876"/>
      <c r="AC56" s="876"/>
      <c r="AD56" s="876"/>
      <c r="AE56" s="876"/>
      <c r="AF56" s="876"/>
      <c r="AG56" s="876"/>
      <c r="AH56" s="876"/>
      <c r="AI56" s="876"/>
      <c r="AJ56" s="876"/>
      <c r="AK56" s="876"/>
      <c r="AL56" s="876"/>
      <c r="AM56" s="876"/>
      <c r="AN56" s="876"/>
      <c r="AO56" s="876"/>
      <c r="AP56" s="876"/>
      <c r="AQ56" s="876"/>
      <c r="AR56" s="876"/>
      <c r="AS56" s="876"/>
      <c r="AT56" s="876"/>
      <c r="AU56" s="876"/>
      <c r="AV56" s="876"/>
      <c r="AW56" s="876"/>
      <c r="AX56" s="876"/>
      <c r="AY56" s="876"/>
      <c r="AZ56" s="876"/>
      <c r="BA56" s="876"/>
      <c r="BB56" s="876"/>
      <c r="BC56" s="876"/>
      <c r="BD56" s="876"/>
      <c r="BE56" s="876"/>
      <c r="BF56" s="876"/>
      <c r="BG56" s="876"/>
      <c r="BH56" s="876"/>
      <c r="BI56" s="876"/>
      <c r="BJ56" s="876"/>
      <c r="BK56" s="876"/>
      <c r="BL56" s="876"/>
      <c r="BM56" s="876"/>
      <c r="BN56" s="876"/>
      <c r="BO56" s="876"/>
      <c r="BP56" s="876"/>
      <c r="BQ56" s="876"/>
      <c r="BR56" s="876"/>
      <c r="BS56" s="876"/>
      <c r="BT56" s="876"/>
      <c r="BU56" s="876"/>
      <c r="BV56" s="876"/>
      <c r="BW56" s="876"/>
      <c r="BX56" s="876"/>
      <c r="BY56" s="876"/>
      <c r="BZ56" s="876"/>
      <c r="CA56" s="876"/>
      <c r="CB56" s="876"/>
      <c r="CC56" s="876"/>
      <c r="CD56" s="876"/>
      <c r="CE56" s="876"/>
      <c r="CF56" s="876"/>
      <c r="CG56" s="876"/>
      <c r="CH56" s="876"/>
      <c r="CI56" s="876"/>
      <c r="CJ56" s="876"/>
      <c r="CK56" s="876"/>
      <c r="CL56" s="876"/>
      <c r="CM56" s="876"/>
      <c r="CN56" s="876"/>
      <c r="CO56" s="876"/>
      <c r="CP56" s="876"/>
      <c r="CQ56" s="876"/>
      <c r="CR56" s="876"/>
      <c r="CS56" s="876"/>
      <c r="CT56" s="876"/>
      <c r="CU56" s="876"/>
      <c r="CV56" s="876"/>
      <c r="CW56" s="876"/>
      <c r="CX56" s="876"/>
      <c r="CY56" s="876"/>
      <c r="CZ56" s="876"/>
      <c r="DA56" s="876"/>
      <c r="DB56" s="876"/>
      <c r="DC56" s="876"/>
      <c r="DD56" s="876"/>
      <c r="DE56" s="876"/>
    </row>
    <row r="57" spans="2:109" ht="14.25">
      <c r="B57" s="782"/>
      <c r="C57" s="273"/>
      <c r="D57" s="877"/>
      <c r="E57" s="877"/>
      <c r="F57" s="877"/>
      <c r="G57" s="267"/>
      <c r="H57" s="26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877"/>
      <c r="AA57" s="877"/>
      <c r="AB57" s="877"/>
      <c r="AC57" s="877"/>
      <c r="AD57" s="877"/>
      <c r="AE57" s="877"/>
      <c r="AF57" s="877"/>
      <c r="AG57" s="877"/>
      <c r="AH57" s="877"/>
      <c r="AI57" s="877"/>
      <c r="AJ57" s="877"/>
      <c r="AK57" s="877"/>
      <c r="AL57" s="877"/>
      <c r="AM57" s="877"/>
      <c r="AN57" s="877"/>
      <c r="AO57" s="877"/>
      <c r="AP57" s="877"/>
      <c r="AQ57" s="877"/>
      <c r="AR57" s="877"/>
      <c r="AS57" s="877"/>
      <c r="AT57" s="877"/>
      <c r="AU57" s="877"/>
      <c r="AV57" s="877"/>
      <c r="AW57" s="877"/>
      <c r="AX57" s="877"/>
      <c r="AY57" s="877"/>
      <c r="AZ57" s="877"/>
      <c r="BA57" s="877"/>
      <c r="BB57" s="877"/>
      <c r="BC57" s="877"/>
      <c r="BD57" s="877"/>
      <c r="BE57" s="877"/>
      <c r="BF57" s="877"/>
      <c r="BG57" s="877"/>
      <c r="BH57" s="877"/>
      <c r="BI57" s="877"/>
      <c r="BJ57" s="877"/>
      <c r="BK57" s="877"/>
      <c r="BL57" s="877"/>
      <c r="BM57" s="877"/>
      <c r="BN57" s="877"/>
      <c r="BO57" s="877"/>
      <c r="BP57" s="877"/>
      <c r="BQ57" s="877"/>
      <c r="BR57" s="877"/>
      <c r="BS57" s="877"/>
      <c r="BT57" s="877"/>
      <c r="BU57" s="877"/>
      <c r="BV57" s="877"/>
      <c r="BW57" s="877"/>
      <c r="BX57" s="877"/>
      <c r="BY57" s="877"/>
      <c r="BZ57" s="877"/>
      <c r="CA57" s="877"/>
      <c r="CB57" s="877"/>
      <c r="CC57" s="877"/>
      <c r="CD57" s="877"/>
      <c r="CE57" s="877"/>
      <c r="CF57" s="877"/>
      <c r="CG57" s="877"/>
      <c r="CH57" s="877"/>
      <c r="CI57" s="877"/>
      <c r="CJ57" s="877"/>
      <c r="CK57" s="877"/>
      <c r="CL57" s="877"/>
      <c r="CM57" s="877"/>
      <c r="CN57" s="877"/>
      <c r="CO57" s="877"/>
      <c r="CP57" s="877"/>
      <c r="CQ57" s="877"/>
      <c r="CR57" s="877"/>
      <c r="CS57" s="877"/>
      <c r="CT57" s="877"/>
      <c r="CU57" s="877"/>
      <c r="CV57" s="877"/>
      <c r="CW57" s="877"/>
      <c r="CX57" s="877"/>
      <c r="CY57" s="877"/>
      <c r="CZ57" s="877"/>
      <c r="DA57" s="877"/>
      <c r="DB57" s="877"/>
      <c r="DC57" s="877"/>
      <c r="DD57" s="877"/>
      <c r="DE57" s="877"/>
    </row>
    <row r="58" spans="2:109" ht="14.25">
      <c r="B58" s="722" t="s">
        <v>156</v>
      </c>
      <c r="C58" s="255"/>
      <c r="D58" s="877"/>
      <c r="E58" s="877"/>
      <c r="F58" s="877"/>
      <c r="G58" s="909"/>
      <c r="H58" s="909"/>
      <c r="I58" s="877"/>
      <c r="J58" s="877"/>
      <c r="K58" s="877"/>
      <c r="L58" s="877"/>
      <c r="M58" s="877"/>
      <c r="N58" s="877"/>
      <c r="O58" s="877"/>
      <c r="P58" s="877"/>
      <c r="Q58" s="877"/>
      <c r="R58" s="877"/>
      <c r="S58" s="877"/>
      <c r="T58" s="877"/>
      <c r="U58" s="877"/>
      <c r="V58" s="877"/>
      <c r="W58" s="877"/>
      <c r="X58" s="877"/>
      <c r="Y58" s="877"/>
      <c r="Z58" s="877"/>
      <c r="AA58" s="877"/>
      <c r="AB58" s="877"/>
      <c r="AC58" s="877"/>
      <c r="AD58" s="877"/>
      <c r="AE58" s="877"/>
      <c r="AF58" s="877"/>
      <c r="AG58" s="877"/>
      <c r="AH58" s="877"/>
      <c r="AI58" s="877"/>
      <c r="AJ58" s="877"/>
      <c r="AK58" s="877"/>
      <c r="AL58" s="877"/>
      <c r="AM58" s="877"/>
      <c r="AN58" s="877"/>
      <c r="AO58" s="877"/>
      <c r="AP58" s="877"/>
      <c r="AQ58" s="877"/>
      <c r="AR58" s="877"/>
      <c r="AS58" s="877"/>
      <c r="AT58" s="877"/>
      <c r="AU58" s="877"/>
      <c r="AV58" s="877"/>
      <c r="AW58" s="877"/>
      <c r="AX58" s="877"/>
      <c r="AY58" s="877"/>
      <c r="AZ58" s="877"/>
      <c r="BA58" s="877"/>
      <c r="BB58" s="877"/>
      <c r="BC58" s="877"/>
      <c r="BD58" s="877"/>
      <c r="BE58" s="877"/>
      <c r="BF58" s="877"/>
      <c r="BG58" s="877"/>
      <c r="BH58" s="877"/>
      <c r="BI58" s="877"/>
      <c r="BJ58" s="877"/>
      <c r="BK58" s="877"/>
      <c r="BL58" s="877"/>
      <c r="BM58" s="877"/>
      <c r="BN58" s="877"/>
      <c r="BO58" s="877"/>
      <c r="BP58" s="877"/>
      <c r="BQ58" s="877"/>
      <c r="BR58" s="877"/>
      <c r="BS58" s="877"/>
      <c r="BT58" s="877"/>
      <c r="BU58" s="877"/>
      <c r="BV58" s="877"/>
      <c r="BW58" s="877"/>
      <c r="BX58" s="877"/>
      <c r="BY58" s="877"/>
      <c r="BZ58" s="877"/>
      <c r="CA58" s="877"/>
      <c r="CB58" s="877"/>
      <c r="CC58" s="877"/>
      <c r="CD58" s="877"/>
      <c r="CE58" s="877"/>
      <c r="CF58" s="877"/>
      <c r="CG58" s="877"/>
      <c r="CH58" s="877"/>
      <c r="CI58" s="877"/>
      <c r="CJ58" s="877"/>
      <c r="CK58" s="877"/>
      <c r="CL58" s="877"/>
      <c r="CM58" s="877"/>
      <c r="CN58" s="877"/>
      <c r="CO58" s="877"/>
      <c r="CP58" s="877"/>
      <c r="CQ58" s="877"/>
      <c r="CR58" s="877"/>
      <c r="CS58" s="877"/>
      <c r="CT58" s="877"/>
      <c r="CU58" s="877"/>
      <c r="CV58" s="877"/>
      <c r="CW58" s="877"/>
      <c r="CX58" s="877"/>
      <c r="CY58" s="877"/>
      <c r="CZ58" s="877"/>
      <c r="DA58" s="877"/>
      <c r="DB58" s="877"/>
      <c r="DC58" s="877"/>
      <c r="DD58" s="877"/>
      <c r="DE58" s="877"/>
    </row>
    <row r="59" spans="2:109" ht="14.25">
      <c r="B59" s="782" t="s">
        <v>517</v>
      </c>
      <c r="C59" s="273" t="s">
        <v>547</v>
      </c>
      <c r="D59" s="876"/>
      <c r="E59" s="876"/>
      <c r="F59" s="876"/>
      <c r="G59" s="908"/>
      <c r="H59" s="908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  <c r="T59" s="876"/>
      <c r="U59" s="876"/>
      <c r="V59" s="876"/>
      <c r="W59" s="876"/>
      <c r="X59" s="876"/>
      <c r="Y59" s="876"/>
      <c r="Z59" s="876"/>
      <c r="AA59" s="876"/>
      <c r="AB59" s="876"/>
      <c r="AC59" s="876"/>
      <c r="AD59" s="876"/>
      <c r="AE59" s="876"/>
      <c r="AF59" s="876"/>
      <c r="AG59" s="876"/>
      <c r="AH59" s="876"/>
      <c r="AI59" s="876"/>
      <c r="AJ59" s="876"/>
      <c r="AK59" s="876"/>
      <c r="AL59" s="876"/>
      <c r="AM59" s="876"/>
      <c r="AN59" s="876"/>
      <c r="AO59" s="876"/>
      <c r="AP59" s="876"/>
      <c r="AQ59" s="876"/>
      <c r="AR59" s="876"/>
      <c r="AS59" s="876"/>
      <c r="AT59" s="876"/>
      <c r="AU59" s="876"/>
      <c r="AV59" s="876"/>
      <c r="AW59" s="876"/>
      <c r="AX59" s="876"/>
      <c r="AY59" s="876"/>
      <c r="AZ59" s="876"/>
      <c r="BA59" s="876"/>
      <c r="BB59" s="876"/>
      <c r="BC59" s="876"/>
      <c r="BD59" s="876"/>
      <c r="BE59" s="876"/>
      <c r="BF59" s="876"/>
      <c r="BG59" s="876"/>
      <c r="BH59" s="876"/>
      <c r="BI59" s="876"/>
      <c r="BJ59" s="876"/>
      <c r="BK59" s="876"/>
      <c r="BL59" s="876"/>
      <c r="BM59" s="876"/>
      <c r="BN59" s="876"/>
      <c r="BO59" s="876"/>
      <c r="BP59" s="876"/>
      <c r="BQ59" s="876"/>
      <c r="BR59" s="876"/>
      <c r="BS59" s="876"/>
      <c r="BT59" s="876"/>
      <c r="BU59" s="876"/>
      <c r="BV59" s="876"/>
      <c r="BW59" s="876"/>
      <c r="BX59" s="876"/>
      <c r="BY59" s="876"/>
      <c r="BZ59" s="876"/>
      <c r="CA59" s="876"/>
      <c r="CB59" s="876"/>
      <c r="CC59" s="876"/>
      <c r="CD59" s="876"/>
      <c r="CE59" s="876"/>
      <c r="CF59" s="876"/>
      <c r="CG59" s="876"/>
      <c r="CH59" s="876"/>
      <c r="CI59" s="876"/>
      <c r="CJ59" s="876"/>
      <c r="CK59" s="876"/>
      <c r="CL59" s="876"/>
      <c r="CM59" s="876"/>
      <c r="CN59" s="876"/>
      <c r="CO59" s="876"/>
      <c r="CP59" s="876"/>
      <c r="CQ59" s="876"/>
      <c r="CR59" s="876"/>
      <c r="CS59" s="876"/>
      <c r="CT59" s="876"/>
      <c r="CU59" s="876"/>
      <c r="CV59" s="876"/>
      <c r="CW59" s="876"/>
      <c r="CX59" s="876"/>
      <c r="CY59" s="876"/>
      <c r="CZ59" s="876"/>
      <c r="DA59" s="876"/>
      <c r="DB59" s="876"/>
      <c r="DC59" s="876"/>
      <c r="DD59" s="876"/>
      <c r="DE59" s="876"/>
    </row>
    <row r="60" spans="2:109" ht="14.25">
      <c r="B60" s="782" t="s">
        <v>518</v>
      </c>
      <c r="C60" s="273" t="s">
        <v>547</v>
      </c>
      <c r="D60" s="876"/>
      <c r="E60" s="876"/>
      <c r="F60" s="876"/>
      <c r="G60" s="908"/>
      <c r="H60" s="908"/>
      <c r="I60" s="876"/>
      <c r="J60" s="876"/>
      <c r="K60" s="876"/>
      <c r="L60" s="876"/>
      <c r="M60" s="876"/>
      <c r="N60" s="876"/>
      <c r="O60" s="876"/>
      <c r="P60" s="876"/>
      <c r="Q60" s="876"/>
      <c r="R60" s="876"/>
      <c r="S60" s="876"/>
      <c r="T60" s="876"/>
      <c r="U60" s="876"/>
      <c r="V60" s="876"/>
      <c r="W60" s="876"/>
      <c r="X60" s="876"/>
      <c r="Y60" s="876"/>
      <c r="Z60" s="876"/>
      <c r="AA60" s="876"/>
      <c r="AB60" s="876"/>
      <c r="AC60" s="876"/>
      <c r="AD60" s="876"/>
      <c r="AE60" s="876"/>
      <c r="AF60" s="876"/>
      <c r="AG60" s="876"/>
      <c r="AH60" s="876"/>
      <c r="AI60" s="876"/>
      <c r="AJ60" s="876"/>
      <c r="AK60" s="876"/>
      <c r="AL60" s="876"/>
      <c r="AM60" s="876"/>
      <c r="AN60" s="876"/>
      <c r="AO60" s="876"/>
      <c r="AP60" s="876"/>
      <c r="AQ60" s="876"/>
      <c r="AR60" s="876"/>
      <c r="AS60" s="876"/>
      <c r="AT60" s="876"/>
      <c r="AU60" s="876"/>
      <c r="AV60" s="876"/>
      <c r="AW60" s="876"/>
      <c r="AX60" s="876"/>
      <c r="AY60" s="876"/>
      <c r="AZ60" s="876"/>
      <c r="BA60" s="876"/>
      <c r="BB60" s="876"/>
      <c r="BC60" s="876"/>
      <c r="BD60" s="876"/>
      <c r="BE60" s="876"/>
      <c r="BF60" s="876"/>
      <c r="BG60" s="876"/>
      <c r="BH60" s="876"/>
      <c r="BI60" s="876"/>
      <c r="BJ60" s="876"/>
      <c r="BK60" s="876"/>
      <c r="BL60" s="876"/>
      <c r="BM60" s="876"/>
      <c r="BN60" s="876"/>
      <c r="BO60" s="876"/>
      <c r="BP60" s="876"/>
      <c r="BQ60" s="876"/>
      <c r="BR60" s="876"/>
      <c r="BS60" s="876"/>
      <c r="BT60" s="876"/>
      <c r="BU60" s="876"/>
      <c r="BV60" s="876"/>
      <c r="BW60" s="876"/>
      <c r="BX60" s="876"/>
      <c r="BY60" s="876"/>
      <c r="BZ60" s="876"/>
      <c r="CA60" s="876"/>
      <c r="CB60" s="876"/>
      <c r="CC60" s="876"/>
      <c r="CD60" s="876"/>
      <c r="CE60" s="876"/>
      <c r="CF60" s="876"/>
      <c r="CG60" s="876"/>
      <c r="CH60" s="876"/>
      <c r="CI60" s="876"/>
      <c r="CJ60" s="876"/>
      <c r="CK60" s="876"/>
      <c r="CL60" s="876"/>
      <c r="CM60" s="876"/>
      <c r="CN60" s="876"/>
      <c r="CO60" s="876"/>
      <c r="CP60" s="876"/>
      <c r="CQ60" s="876"/>
      <c r="CR60" s="876"/>
      <c r="CS60" s="876"/>
      <c r="CT60" s="876"/>
      <c r="CU60" s="876"/>
      <c r="CV60" s="876"/>
      <c r="CW60" s="876"/>
      <c r="CX60" s="876"/>
      <c r="CY60" s="876"/>
      <c r="CZ60" s="876"/>
      <c r="DA60" s="876"/>
      <c r="DB60" s="876"/>
      <c r="DC60" s="876"/>
      <c r="DD60" s="876"/>
      <c r="DE60" s="876"/>
    </row>
    <row r="61" spans="2:109" ht="14.25">
      <c r="B61" s="782" t="s">
        <v>519</v>
      </c>
      <c r="C61" s="273" t="s">
        <v>547</v>
      </c>
      <c r="D61" s="876"/>
      <c r="E61" s="876"/>
      <c r="F61" s="876"/>
      <c r="G61" s="908"/>
      <c r="H61" s="908"/>
      <c r="I61" s="876"/>
      <c r="J61" s="876"/>
      <c r="K61" s="876"/>
      <c r="L61" s="876"/>
      <c r="M61" s="876"/>
      <c r="N61" s="876"/>
      <c r="O61" s="876"/>
      <c r="P61" s="876"/>
      <c r="Q61" s="876"/>
      <c r="R61" s="876"/>
      <c r="S61" s="876"/>
      <c r="T61" s="876"/>
      <c r="U61" s="876"/>
      <c r="V61" s="876"/>
      <c r="W61" s="876"/>
      <c r="X61" s="876"/>
      <c r="Y61" s="876"/>
      <c r="Z61" s="876"/>
      <c r="AA61" s="876"/>
      <c r="AB61" s="876"/>
      <c r="AC61" s="876"/>
      <c r="AD61" s="876"/>
      <c r="AE61" s="876"/>
      <c r="AF61" s="876"/>
      <c r="AG61" s="876"/>
      <c r="AH61" s="876"/>
      <c r="AI61" s="876"/>
      <c r="AJ61" s="876"/>
      <c r="AK61" s="876"/>
      <c r="AL61" s="876"/>
      <c r="AM61" s="876"/>
      <c r="AN61" s="876"/>
      <c r="AO61" s="876"/>
      <c r="AP61" s="876"/>
      <c r="AQ61" s="876"/>
      <c r="AR61" s="876"/>
      <c r="AS61" s="876"/>
      <c r="AT61" s="876"/>
      <c r="AU61" s="876"/>
      <c r="AV61" s="876"/>
      <c r="AW61" s="876"/>
      <c r="AX61" s="876"/>
      <c r="AY61" s="876"/>
      <c r="AZ61" s="876"/>
      <c r="BA61" s="876"/>
      <c r="BB61" s="876"/>
      <c r="BC61" s="876"/>
      <c r="BD61" s="876"/>
      <c r="BE61" s="876"/>
      <c r="BF61" s="876"/>
      <c r="BG61" s="876"/>
      <c r="BH61" s="876"/>
      <c r="BI61" s="876"/>
      <c r="BJ61" s="876"/>
      <c r="BK61" s="876"/>
      <c r="BL61" s="876"/>
      <c r="BM61" s="876"/>
      <c r="BN61" s="876"/>
      <c r="BO61" s="876"/>
      <c r="BP61" s="876"/>
      <c r="BQ61" s="876"/>
      <c r="BR61" s="876"/>
      <c r="BS61" s="876"/>
      <c r="BT61" s="876"/>
      <c r="BU61" s="876"/>
      <c r="BV61" s="876"/>
      <c r="BW61" s="876"/>
      <c r="BX61" s="876"/>
      <c r="BY61" s="876"/>
      <c r="BZ61" s="876"/>
      <c r="CA61" s="876"/>
      <c r="CB61" s="876"/>
      <c r="CC61" s="876"/>
      <c r="CD61" s="876"/>
      <c r="CE61" s="876"/>
      <c r="CF61" s="876"/>
      <c r="CG61" s="876"/>
      <c r="CH61" s="876"/>
      <c r="CI61" s="876"/>
      <c r="CJ61" s="876"/>
      <c r="CK61" s="876"/>
      <c r="CL61" s="876"/>
      <c r="CM61" s="876"/>
      <c r="CN61" s="876"/>
      <c r="CO61" s="876"/>
      <c r="CP61" s="876"/>
      <c r="CQ61" s="876"/>
      <c r="CR61" s="876"/>
      <c r="CS61" s="876"/>
      <c r="CT61" s="876"/>
      <c r="CU61" s="876"/>
      <c r="CV61" s="876"/>
      <c r="CW61" s="876"/>
      <c r="CX61" s="876"/>
      <c r="CY61" s="876"/>
      <c r="CZ61" s="876"/>
      <c r="DA61" s="876"/>
      <c r="DB61" s="876"/>
      <c r="DC61" s="876"/>
      <c r="DD61" s="876"/>
      <c r="DE61" s="876"/>
    </row>
    <row r="62" spans="2:109" ht="14.25">
      <c r="B62" s="718" t="s">
        <v>557</v>
      </c>
      <c r="C62" s="273" t="s">
        <v>547</v>
      </c>
      <c r="D62" s="876"/>
      <c r="E62" s="876"/>
      <c r="F62" s="876"/>
      <c r="G62" s="908"/>
      <c r="H62" s="908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6"/>
      <c r="U62" s="876"/>
      <c r="V62" s="876"/>
      <c r="W62" s="876"/>
      <c r="X62" s="876"/>
      <c r="Y62" s="876"/>
      <c r="Z62" s="876"/>
      <c r="AA62" s="876"/>
      <c r="AB62" s="876"/>
      <c r="AC62" s="876"/>
      <c r="AD62" s="876"/>
      <c r="AE62" s="876"/>
      <c r="AF62" s="876"/>
      <c r="AG62" s="876"/>
      <c r="AH62" s="876"/>
      <c r="AI62" s="876"/>
      <c r="AJ62" s="876"/>
      <c r="AK62" s="876"/>
      <c r="AL62" s="876"/>
      <c r="AM62" s="876"/>
      <c r="AN62" s="876"/>
      <c r="AO62" s="876"/>
      <c r="AP62" s="876"/>
      <c r="AQ62" s="876"/>
      <c r="AR62" s="876"/>
      <c r="AS62" s="876"/>
      <c r="AT62" s="876"/>
      <c r="AU62" s="876"/>
      <c r="AV62" s="876"/>
      <c r="AW62" s="876"/>
      <c r="AX62" s="876"/>
      <c r="AY62" s="876"/>
      <c r="AZ62" s="876"/>
      <c r="BA62" s="876"/>
      <c r="BB62" s="876"/>
      <c r="BC62" s="876"/>
      <c r="BD62" s="876"/>
      <c r="BE62" s="876"/>
      <c r="BF62" s="876"/>
      <c r="BG62" s="876"/>
      <c r="BH62" s="876"/>
      <c r="BI62" s="876"/>
      <c r="BJ62" s="876"/>
      <c r="BK62" s="876"/>
      <c r="BL62" s="876"/>
      <c r="BM62" s="876"/>
      <c r="BN62" s="876"/>
      <c r="BO62" s="876"/>
      <c r="BP62" s="876"/>
      <c r="BQ62" s="876"/>
      <c r="BR62" s="876"/>
      <c r="BS62" s="876"/>
      <c r="BT62" s="876"/>
      <c r="BU62" s="876"/>
      <c r="BV62" s="876"/>
      <c r="BW62" s="876"/>
      <c r="BX62" s="876"/>
      <c r="BY62" s="876"/>
      <c r="BZ62" s="876"/>
      <c r="CA62" s="876"/>
      <c r="CB62" s="876"/>
      <c r="CC62" s="876"/>
      <c r="CD62" s="876"/>
      <c r="CE62" s="876"/>
      <c r="CF62" s="876"/>
      <c r="CG62" s="876"/>
      <c r="CH62" s="876"/>
      <c r="CI62" s="876"/>
      <c r="CJ62" s="876"/>
      <c r="CK62" s="876"/>
      <c r="CL62" s="876"/>
      <c r="CM62" s="876"/>
      <c r="CN62" s="876"/>
      <c r="CO62" s="876"/>
      <c r="CP62" s="876"/>
      <c r="CQ62" s="876"/>
      <c r="CR62" s="876"/>
      <c r="CS62" s="876"/>
      <c r="CT62" s="876"/>
      <c r="CU62" s="876"/>
      <c r="CV62" s="876"/>
      <c r="CW62" s="876"/>
      <c r="CX62" s="876"/>
      <c r="CY62" s="876"/>
      <c r="CZ62" s="876"/>
      <c r="DA62" s="876"/>
      <c r="DB62" s="876"/>
      <c r="DC62" s="876"/>
      <c r="DD62" s="876"/>
      <c r="DE62" s="876"/>
    </row>
    <row r="63" spans="2:109" ht="14.25">
      <c r="B63" s="718" t="s">
        <v>558</v>
      </c>
      <c r="C63" s="273" t="s">
        <v>547</v>
      </c>
      <c r="D63" s="876"/>
      <c r="E63" s="876"/>
      <c r="F63" s="876"/>
      <c r="G63" s="908"/>
      <c r="H63" s="908"/>
      <c r="I63" s="876"/>
      <c r="J63" s="876"/>
      <c r="K63" s="876"/>
      <c r="L63" s="876"/>
      <c r="M63" s="876"/>
      <c r="N63" s="876"/>
      <c r="O63" s="876"/>
      <c r="P63" s="876"/>
      <c r="Q63" s="876"/>
      <c r="R63" s="876"/>
      <c r="S63" s="876"/>
      <c r="T63" s="876"/>
      <c r="U63" s="876"/>
      <c r="V63" s="876"/>
      <c r="W63" s="876"/>
      <c r="X63" s="876"/>
      <c r="Y63" s="876"/>
      <c r="Z63" s="876"/>
      <c r="AA63" s="876"/>
      <c r="AB63" s="876"/>
      <c r="AC63" s="876"/>
      <c r="AD63" s="876"/>
      <c r="AE63" s="876"/>
      <c r="AF63" s="876"/>
      <c r="AG63" s="876"/>
      <c r="AH63" s="876"/>
      <c r="AI63" s="876"/>
      <c r="AJ63" s="876"/>
      <c r="AK63" s="876"/>
      <c r="AL63" s="876"/>
      <c r="AM63" s="876"/>
      <c r="AN63" s="876"/>
      <c r="AO63" s="876"/>
      <c r="AP63" s="876"/>
      <c r="AQ63" s="876"/>
      <c r="AR63" s="876"/>
      <c r="AS63" s="876"/>
      <c r="AT63" s="876"/>
      <c r="AU63" s="876"/>
      <c r="AV63" s="876"/>
      <c r="AW63" s="876"/>
      <c r="AX63" s="876"/>
      <c r="AY63" s="876"/>
      <c r="AZ63" s="876"/>
      <c r="BA63" s="876"/>
      <c r="BB63" s="876"/>
      <c r="BC63" s="876"/>
      <c r="BD63" s="876"/>
      <c r="BE63" s="876"/>
      <c r="BF63" s="876"/>
      <c r="BG63" s="876"/>
      <c r="BH63" s="876"/>
      <c r="BI63" s="876"/>
      <c r="BJ63" s="876"/>
      <c r="BK63" s="876"/>
      <c r="BL63" s="876"/>
      <c r="BM63" s="876"/>
      <c r="BN63" s="876"/>
      <c r="BO63" s="876"/>
      <c r="BP63" s="876"/>
      <c r="BQ63" s="876"/>
      <c r="BR63" s="876"/>
      <c r="BS63" s="876"/>
      <c r="BT63" s="876"/>
      <c r="BU63" s="876"/>
      <c r="BV63" s="876"/>
      <c r="BW63" s="876"/>
      <c r="BX63" s="876"/>
      <c r="BY63" s="876"/>
      <c r="BZ63" s="876"/>
      <c r="CA63" s="876"/>
      <c r="CB63" s="876"/>
      <c r="CC63" s="876"/>
      <c r="CD63" s="876"/>
      <c r="CE63" s="876"/>
      <c r="CF63" s="876"/>
      <c r="CG63" s="876"/>
      <c r="CH63" s="876"/>
      <c r="CI63" s="876"/>
      <c r="CJ63" s="876"/>
      <c r="CK63" s="876"/>
      <c r="CL63" s="876"/>
      <c r="CM63" s="876"/>
      <c r="CN63" s="876"/>
      <c r="CO63" s="876"/>
      <c r="CP63" s="876"/>
      <c r="CQ63" s="876"/>
      <c r="CR63" s="876"/>
      <c r="CS63" s="876"/>
      <c r="CT63" s="876"/>
      <c r="CU63" s="876"/>
      <c r="CV63" s="876"/>
      <c r="CW63" s="876"/>
      <c r="CX63" s="876"/>
      <c r="CY63" s="876"/>
      <c r="CZ63" s="876"/>
      <c r="DA63" s="876"/>
      <c r="DB63" s="876"/>
      <c r="DC63" s="876"/>
      <c r="DD63" s="876"/>
      <c r="DE63" s="876"/>
    </row>
    <row r="64" spans="2:109" ht="14.25">
      <c r="B64" s="718" t="s">
        <v>559</v>
      </c>
      <c r="C64" s="273" t="s">
        <v>547</v>
      </c>
      <c r="D64" s="876"/>
      <c r="E64" s="876"/>
      <c r="F64" s="876"/>
      <c r="G64" s="908"/>
      <c r="H64" s="908"/>
      <c r="I64" s="876"/>
      <c r="J64" s="876"/>
      <c r="K64" s="876"/>
      <c r="L64" s="876"/>
      <c r="M64" s="876"/>
      <c r="N64" s="876"/>
      <c r="O64" s="876"/>
      <c r="P64" s="876"/>
      <c r="Q64" s="876"/>
      <c r="R64" s="876"/>
      <c r="S64" s="876"/>
      <c r="T64" s="876"/>
      <c r="U64" s="876"/>
      <c r="V64" s="876"/>
      <c r="W64" s="876"/>
      <c r="X64" s="876"/>
      <c r="Y64" s="876"/>
      <c r="Z64" s="876"/>
      <c r="AA64" s="876"/>
      <c r="AB64" s="876"/>
      <c r="AC64" s="876"/>
      <c r="AD64" s="876"/>
      <c r="AE64" s="876"/>
      <c r="AF64" s="876"/>
      <c r="AG64" s="876"/>
      <c r="AH64" s="876"/>
      <c r="AI64" s="876"/>
      <c r="AJ64" s="876"/>
      <c r="AK64" s="876"/>
      <c r="AL64" s="876"/>
      <c r="AM64" s="876"/>
      <c r="AN64" s="876"/>
      <c r="AO64" s="876"/>
      <c r="AP64" s="876"/>
      <c r="AQ64" s="876"/>
      <c r="AR64" s="876"/>
      <c r="AS64" s="876"/>
      <c r="AT64" s="876"/>
      <c r="AU64" s="876"/>
      <c r="AV64" s="876"/>
      <c r="AW64" s="876"/>
      <c r="AX64" s="876"/>
      <c r="AY64" s="876"/>
      <c r="AZ64" s="876"/>
      <c r="BA64" s="876"/>
      <c r="BB64" s="876"/>
      <c r="BC64" s="876"/>
      <c r="BD64" s="876"/>
      <c r="BE64" s="876"/>
      <c r="BF64" s="876"/>
      <c r="BG64" s="876"/>
      <c r="BH64" s="876"/>
      <c r="BI64" s="876"/>
      <c r="BJ64" s="876"/>
      <c r="BK64" s="876"/>
      <c r="BL64" s="876"/>
      <c r="BM64" s="876"/>
      <c r="BN64" s="876"/>
      <c r="BO64" s="876"/>
      <c r="BP64" s="876"/>
      <c r="BQ64" s="876"/>
      <c r="BR64" s="876"/>
      <c r="BS64" s="876"/>
      <c r="BT64" s="876"/>
      <c r="BU64" s="876"/>
      <c r="BV64" s="876"/>
      <c r="BW64" s="876"/>
      <c r="BX64" s="876"/>
      <c r="BY64" s="876"/>
      <c r="BZ64" s="876"/>
      <c r="CA64" s="876"/>
      <c r="CB64" s="876"/>
      <c r="CC64" s="876"/>
      <c r="CD64" s="876"/>
      <c r="CE64" s="876"/>
      <c r="CF64" s="876"/>
      <c r="CG64" s="876"/>
      <c r="CH64" s="876"/>
      <c r="CI64" s="876"/>
      <c r="CJ64" s="876"/>
      <c r="CK64" s="876"/>
      <c r="CL64" s="876"/>
      <c r="CM64" s="876"/>
      <c r="CN64" s="876"/>
      <c r="CO64" s="876"/>
      <c r="CP64" s="876"/>
      <c r="CQ64" s="876"/>
      <c r="CR64" s="876"/>
      <c r="CS64" s="876"/>
      <c r="CT64" s="876"/>
      <c r="CU64" s="876"/>
      <c r="CV64" s="876"/>
      <c r="CW64" s="876"/>
      <c r="CX64" s="876"/>
      <c r="CY64" s="876"/>
      <c r="CZ64" s="876"/>
      <c r="DA64" s="876"/>
      <c r="DB64" s="876"/>
      <c r="DC64" s="876"/>
      <c r="DD64" s="876"/>
      <c r="DE64" s="876"/>
    </row>
    <row r="65" spans="2:109" ht="14.25">
      <c r="B65" s="718" t="s">
        <v>560</v>
      </c>
      <c r="C65" s="273" t="s">
        <v>547</v>
      </c>
      <c r="D65" s="876"/>
      <c r="E65" s="876"/>
      <c r="F65" s="876"/>
      <c r="G65" s="908"/>
      <c r="H65" s="908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6"/>
      <c r="T65" s="876"/>
      <c r="U65" s="876"/>
      <c r="V65" s="876"/>
      <c r="W65" s="876"/>
      <c r="X65" s="876"/>
      <c r="Y65" s="876"/>
      <c r="Z65" s="876"/>
      <c r="AA65" s="876"/>
      <c r="AB65" s="876"/>
      <c r="AC65" s="876"/>
      <c r="AD65" s="876"/>
      <c r="AE65" s="876"/>
      <c r="AF65" s="876"/>
      <c r="AG65" s="876"/>
      <c r="AH65" s="876"/>
      <c r="AI65" s="876"/>
      <c r="AJ65" s="876"/>
      <c r="AK65" s="876"/>
      <c r="AL65" s="876"/>
      <c r="AM65" s="876"/>
      <c r="AN65" s="876"/>
      <c r="AO65" s="876"/>
      <c r="AP65" s="876"/>
      <c r="AQ65" s="876"/>
      <c r="AR65" s="876"/>
      <c r="AS65" s="876"/>
      <c r="AT65" s="876"/>
      <c r="AU65" s="876"/>
      <c r="AV65" s="876"/>
      <c r="AW65" s="876"/>
      <c r="AX65" s="876"/>
      <c r="AY65" s="876"/>
      <c r="AZ65" s="876"/>
      <c r="BA65" s="876"/>
      <c r="BB65" s="876"/>
      <c r="BC65" s="876"/>
      <c r="BD65" s="876"/>
      <c r="BE65" s="876"/>
      <c r="BF65" s="876"/>
      <c r="BG65" s="876"/>
      <c r="BH65" s="876"/>
      <c r="BI65" s="876"/>
      <c r="BJ65" s="876"/>
      <c r="BK65" s="876"/>
      <c r="BL65" s="876"/>
      <c r="BM65" s="876"/>
      <c r="BN65" s="876"/>
      <c r="BO65" s="876"/>
      <c r="BP65" s="876"/>
      <c r="BQ65" s="876"/>
      <c r="BR65" s="876"/>
      <c r="BS65" s="876"/>
      <c r="BT65" s="876"/>
      <c r="BU65" s="876"/>
      <c r="BV65" s="876"/>
      <c r="BW65" s="876"/>
      <c r="BX65" s="876"/>
      <c r="BY65" s="876"/>
      <c r="BZ65" s="876"/>
      <c r="CA65" s="876"/>
      <c r="CB65" s="876"/>
      <c r="CC65" s="876"/>
      <c r="CD65" s="876"/>
      <c r="CE65" s="876"/>
      <c r="CF65" s="876"/>
      <c r="CG65" s="876"/>
      <c r="CH65" s="876"/>
      <c r="CI65" s="876"/>
      <c r="CJ65" s="876"/>
      <c r="CK65" s="876"/>
      <c r="CL65" s="876"/>
      <c r="CM65" s="876"/>
      <c r="CN65" s="876"/>
      <c r="CO65" s="876"/>
      <c r="CP65" s="876"/>
      <c r="CQ65" s="876"/>
      <c r="CR65" s="876"/>
      <c r="CS65" s="876"/>
      <c r="CT65" s="876"/>
      <c r="CU65" s="876"/>
      <c r="CV65" s="876"/>
      <c r="CW65" s="876"/>
      <c r="CX65" s="876"/>
      <c r="CY65" s="876"/>
      <c r="CZ65" s="876"/>
      <c r="DA65" s="876"/>
      <c r="DB65" s="876"/>
      <c r="DC65" s="876"/>
      <c r="DD65" s="876"/>
      <c r="DE65" s="876"/>
    </row>
    <row r="66" spans="2:109" ht="14.25">
      <c r="B66" s="718" t="s">
        <v>561</v>
      </c>
      <c r="C66" s="273" t="s">
        <v>547</v>
      </c>
      <c r="D66" s="876"/>
      <c r="E66" s="876"/>
      <c r="F66" s="876"/>
      <c r="G66" s="908"/>
      <c r="H66" s="908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876"/>
      <c r="Y66" s="876"/>
      <c r="Z66" s="876"/>
      <c r="AA66" s="876"/>
      <c r="AB66" s="876"/>
      <c r="AC66" s="876"/>
      <c r="AD66" s="876"/>
      <c r="AE66" s="876"/>
      <c r="AF66" s="876"/>
      <c r="AG66" s="876"/>
      <c r="AH66" s="876"/>
      <c r="AI66" s="876"/>
      <c r="AJ66" s="876"/>
      <c r="AK66" s="876"/>
      <c r="AL66" s="876"/>
      <c r="AM66" s="876"/>
      <c r="AN66" s="876"/>
      <c r="AO66" s="876"/>
      <c r="AP66" s="876"/>
      <c r="AQ66" s="876"/>
      <c r="AR66" s="876"/>
      <c r="AS66" s="876"/>
      <c r="AT66" s="876"/>
      <c r="AU66" s="876"/>
      <c r="AV66" s="876"/>
      <c r="AW66" s="876"/>
      <c r="AX66" s="876"/>
      <c r="AY66" s="876"/>
      <c r="AZ66" s="876"/>
      <c r="BA66" s="876"/>
      <c r="BB66" s="876"/>
      <c r="BC66" s="876"/>
      <c r="BD66" s="876"/>
      <c r="BE66" s="876"/>
      <c r="BF66" s="876"/>
      <c r="BG66" s="876"/>
      <c r="BH66" s="876"/>
      <c r="BI66" s="876"/>
      <c r="BJ66" s="876"/>
      <c r="BK66" s="876"/>
      <c r="BL66" s="876"/>
      <c r="BM66" s="876"/>
      <c r="BN66" s="876"/>
      <c r="BO66" s="876"/>
      <c r="BP66" s="876"/>
      <c r="BQ66" s="876"/>
      <c r="BR66" s="876"/>
      <c r="BS66" s="876"/>
      <c r="BT66" s="876"/>
      <c r="BU66" s="876"/>
      <c r="BV66" s="876"/>
      <c r="BW66" s="876"/>
      <c r="BX66" s="876"/>
      <c r="BY66" s="876"/>
      <c r="BZ66" s="876"/>
      <c r="CA66" s="876"/>
      <c r="CB66" s="876"/>
      <c r="CC66" s="876"/>
      <c r="CD66" s="876"/>
      <c r="CE66" s="876"/>
      <c r="CF66" s="876"/>
      <c r="CG66" s="876"/>
      <c r="CH66" s="876"/>
      <c r="CI66" s="876"/>
      <c r="CJ66" s="876"/>
      <c r="CK66" s="876"/>
      <c r="CL66" s="876"/>
      <c r="CM66" s="876"/>
      <c r="CN66" s="876"/>
      <c r="CO66" s="876"/>
      <c r="CP66" s="876"/>
      <c r="CQ66" s="876"/>
      <c r="CR66" s="876"/>
      <c r="CS66" s="876"/>
      <c r="CT66" s="876"/>
      <c r="CU66" s="876"/>
      <c r="CV66" s="876"/>
      <c r="CW66" s="876"/>
      <c r="CX66" s="876"/>
      <c r="CY66" s="876"/>
      <c r="CZ66" s="876"/>
      <c r="DA66" s="876"/>
      <c r="DB66" s="876"/>
      <c r="DC66" s="876"/>
      <c r="DD66" s="876"/>
      <c r="DE66" s="876"/>
    </row>
    <row r="67" spans="2:109" ht="14.25">
      <c r="B67" s="718" t="s">
        <v>562</v>
      </c>
      <c r="C67" s="273" t="s">
        <v>547</v>
      </c>
      <c r="D67" s="876"/>
      <c r="E67" s="876"/>
      <c r="F67" s="876"/>
      <c r="G67" s="908"/>
      <c r="H67" s="908"/>
      <c r="I67" s="876"/>
      <c r="J67" s="876"/>
      <c r="K67" s="876"/>
      <c r="L67" s="876"/>
      <c r="M67" s="876"/>
      <c r="N67" s="876"/>
      <c r="O67" s="876"/>
      <c r="P67" s="876"/>
      <c r="Q67" s="876"/>
      <c r="R67" s="876"/>
      <c r="S67" s="876"/>
      <c r="T67" s="876"/>
      <c r="U67" s="876"/>
      <c r="V67" s="876"/>
      <c r="W67" s="876"/>
      <c r="X67" s="876"/>
      <c r="Y67" s="876"/>
      <c r="Z67" s="876"/>
      <c r="AA67" s="876"/>
      <c r="AB67" s="876"/>
      <c r="AC67" s="876"/>
      <c r="AD67" s="876"/>
      <c r="AE67" s="876"/>
      <c r="AF67" s="876"/>
      <c r="AG67" s="876"/>
      <c r="AH67" s="876"/>
      <c r="AI67" s="876"/>
      <c r="AJ67" s="876"/>
      <c r="AK67" s="876"/>
      <c r="AL67" s="876"/>
      <c r="AM67" s="876"/>
      <c r="AN67" s="876"/>
      <c r="AO67" s="876"/>
      <c r="AP67" s="876"/>
      <c r="AQ67" s="876"/>
      <c r="AR67" s="876"/>
      <c r="AS67" s="876"/>
      <c r="AT67" s="876"/>
      <c r="AU67" s="876"/>
      <c r="AV67" s="876"/>
      <c r="AW67" s="876"/>
      <c r="AX67" s="876"/>
      <c r="AY67" s="876"/>
      <c r="AZ67" s="876"/>
      <c r="BA67" s="876"/>
      <c r="BB67" s="876"/>
      <c r="BC67" s="876"/>
      <c r="BD67" s="876"/>
      <c r="BE67" s="876"/>
      <c r="BF67" s="876"/>
      <c r="BG67" s="876"/>
      <c r="BH67" s="876"/>
      <c r="BI67" s="876"/>
      <c r="BJ67" s="876"/>
      <c r="BK67" s="876"/>
      <c r="BL67" s="876"/>
      <c r="BM67" s="876"/>
      <c r="BN67" s="876"/>
      <c r="BO67" s="876"/>
      <c r="BP67" s="876"/>
      <c r="BQ67" s="876"/>
      <c r="BR67" s="876"/>
      <c r="BS67" s="876"/>
      <c r="BT67" s="876"/>
      <c r="BU67" s="876"/>
      <c r="BV67" s="876"/>
      <c r="BW67" s="876"/>
      <c r="BX67" s="876"/>
      <c r="BY67" s="876"/>
      <c r="BZ67" s="876"/>
      <c r="CA67" s="876"/>
      <c r="CB67" s="876"/>
      <c r="CC67" s="876"/>
      <c r="CD67" s="876"/>
      <c r="CE67" s="876"/>
      <c r="CF67" s="876"/>
      <c r="CG67" s="876"/>
      <c r="CH67" s="876"/>
      <c r="CI67" s="876"/>
      <c r="CJ67" s="876"/>
      <c r="CK67" s="876"/>
      <c r="CL67" s="876"/>
      <c r="CM67" s="876"/>
      <c r="CN67" s="876"/>
      <c r="CO67" s="876"/>
      <c r="CP67" s="876"/>
      <c r="CQ67" s="876"/>
      <c r="CR67" s="876"/>
      <c r="CS67" s="876"/>
      <c r="CT67" s="876"/>
      <c r="CU67" s="876"/>
      <c r="CV67" s="876"/>
      <c r="CW67" s="876"/>
      <c r="CX67" s="876"/>
      <c r="CY67" s="876"/>
      <c r="CZ67" s="876"/>
      <c r="DA67" s="876"/>
      <c r="DB67" s="876"/>
      <c r="DC67" s="876"/>
      <c r="DD67" s="876"/>
      <c r="DE67" s="876"/>
    </row>
    <row r="68" spans="2:109" ht="14.25">
      <c r="B68" s="718" t="s">
        <v>563</v>
      </c>
      <c r="C68" s="273" t="s">
        <v>547</v>
      </c>
      <c r="D68" s="876"/>
      <c r="E68" s="876"/>
      <c r="F68" s="876"/>
      <c r="G68" s="908"/>
      <c r="H68" s="908"/>
      <c r="I68" s="876"/>
      <c r="J68" s="876"/>
      <c r="K68" s="876"/>
      <c r="L68" s="876"/>
      <c r="M68" s="876"/>
      <c r="N68" s="876"/>
      <c r="O68" s="876"/>
      <c r="P68" s="876"/>
      <c r="Q68" s="876"/>
      <c r="R68" s="876"/>
      <c r="S68" s="876"/>
      <c r="T68" s="876"/>
      <c r="U68" s="876"/>
      <c r="V68" s="876"/>
      <c r="W68" s="876"/>
      <c r="X68" s="876"/>
      <c r="Y68" s="876"/>
      <c r="Z68" s="876"/>
      <c r="AA68" s="876"/>
      <c r="AB68" s="876"/>
      <c r="AC68" s="876"/>
      <c r="AD68" s="876"/>
      <c r="AE68" s="876"/>
      <c r="AF68" s="876"/>
      <c r="AG68" s="876"/>
      <c r="AH68" s="876"/>
      <c r="AI68" s="876"/>
      <c r="AJ68" s="876"/>
      <c r="AK68" s="876"/>
      <c r="AL68" s="876"/>
      <c r="AM68" s="876"/>
      <c r="AN68" s="876"/>
      <c r="AO68" s="876"/>
      <c r="AP68" s="876"/>
      <c r="AQ68" s="876"/>
      <c r="AR68" s="876"/>
      <c r="AS68" s="876"/>
      <c r="AT68" s="876"/>
      <c r="AU68" s="876"/>
      <c r="AV68" s="876"/>
      <c r="AW68" s="876"/>
      <c r="AX68" s="876"/>
      <c r="AY68" s="876"/>
      <c r="AZ68" s="876"/>
      <c r="BA68" s="876"/>
      <c r="BB68" s="876"/>
      <c r="BC68" s="876"/>
      <c r="BD68" s="876"/>
      <c r="BE68" s="876"/>
      <c r="BF68" s="876"/>
      <c r="BG68" s="876"/>
      <c r="BH68" s="876"/>
      <c r="BI68" s="876"/>
      <c r="BJ68" s="876"/>
      <c r="BK68" s="876"/>
      <c r="BL68" s="876"/>
      <c r="BM68" s="876"/>
      <c r="BN68" s="876"/>
      <c r="BO68" s="876"/>
      <c r="BP68" s="876"/>
      <c r="BQ68" s="876"/>
      <c r="BR68" s="876"/>
      <c r="BS68" s="876"/>
      <c r="BT68" s="876"/>
      <c r="BU68" s="876"/>
      <c r="BV68" s="876"/>
      <c r="BW68" s="876"/>
      <c r="BX68" s="876"/>
      <c r="BY68" s="876"/>
      <c r="BZ68" s="876"/>
      <c r="CA68" s="876"/>
      <c r="CB68" s="876"/>
      <c r="CC68" s="876"/>
      <c r="CD68" s="876"/>
      <c r="CE68" s="876"/>
      <c r="CF68" s="876"/>
      <c r="CG68" s="876"/>
      <c r="CH68" s="876"/>
      <c r="CI68" s="876"/>
      <c r="CJ68" s="876"/>
      <c r="CK68" s="876"/>
      <c r="CL68" s="876"/>
      <c r="CM68" s="876"/>
      <c r="CN68" s="876"/>
      <c r="CO68" s="876"/>
      <c r="CP68" s="876"/>
      <c r="CQ68" s="876"/>
      <c r="CR68" s="876"/>
      <c r="CS68" s="876"/>
      <c r="CT68" s="876"/>
      <c r="CU68" s="876"/>
      <c r="CV68" s="876"/>
      <c r="CW68" s="876"/>
      <c r="CX68" s="876"/>
      <c r="CY68" s="876"/>
      <c r="CZ68" s="876"/>
      <c r="DA68" s="876"/>
      <c r="DB68" s="876"/>
      <c r="DC68" s="876"/>
      <c r="DD68" s="876"/>
      <c r="DE68" s="876"/>
    </row>
    <row r="69" spans="2:109" ht="14.25">
      <c r="B69" s="782" t="s">
        <v>520</v>
      </c>
      <c r="C69" s="273" t="s">
        <v>548</v>
      </c>
      <c r="D69" s="876"/>
      <c r="E69" s="876"/>
      <c r="F69" s="876"/>
      <c r="G69" s="908"/>
      <c r="H69" s="908"/>
      <c r="I69" s="876"/>
      <c r="J69" s="876"/>
      <c r="K69" s="876"/>
      <c r="L69" s="876"/>
      <c r="M69" s="876"/>
      <c r="N69" s="876"/>
      <c r="O69" s="876"/>
      <c r="P69" s="876"/>
      <c r="Q69" s="876"/>
      <c r="R69" s="876"/>
      <c r="S69" s="876"/>
      <c r="T69" s="876"/>
      <c r="U69" s="876"/>
      <c r="V69" s="876"/>
      <c r="W69" s="876"/>
      <c r="X69" s="876"/>
      <c r="Y69" s="876"/>
      <c r="Z69" s="876"/>
      <c r="AA69" s="876"/>
      <c r="AB69" s="876"/>
      <c r="AC69" s="876"/>
      <c r="AD69" s="876"/>
      <c r="AE69" s="876"/>
      <c r="AF69" s="876"/>
      <c r="AG69" s="876"/>
      <c r="AH69" s="876"/>
      <c r="AI69" s="876"/>
      <c r="AJ69" s="876"/>
      <c r="AK69" s="876"/>
      <c r="AL69" s="876"/>
      <c r="AM69" s="876"/>
      <c r="AN69" s="876"/>
      <c r="AO69" s="876"/>
      <c r="AP69" s="876"/>
      <c r="AQ69" s="876"/>
      <c r="AR69" s="876"/>
      <c r="AS69" s="876"/>
      <c r="AT69" s="876"/>
      <c r="AU69" s="876"/>
      <c r="AV69" s="876"/>
      <c r="AW69" s="876"/>
      <c r="AX69" s="876"/>
      <c r="AY69" s="876"/>
      <c r="AZ69" s="876"/>
      <c r="BA69" s="876"/>
      <c r="BB69" s="876"/>
      <c r="BC69" s="876"/>
      <c r="BD69" s="876"/>
      <c r="BE69" s="876"/>
      <c r="BF69" s="876"/>
      <c r="BG69" s="876"/>
      <c r="BH69" s="876"/>
      <c r="BI69" s="876"/>
      <c r="BJ69" s="876"/>
      <c r="BK69" s="876"/>
      <c r="BL69" s="876"/>
      <c r="BM69" s="876"/>
      <c r="BN69" s="876"/>
      <c r="BO69" s="876"/>
      <c r="BP69" s="876"/>
      <c r="BQ69" s="876"/>
      <c r="BR69" s="876"/>
      <c r="BS69" s="876"/>
      <c r="BT69" s="876"/>
      <c r="BU69" s="876"/>
      <c r="BV69" s="876"/>
      <c r="BW69" s="876"/>
      <c r="BX69" s="876"/>
      <c r="BY69" s="876"/>
      <c r="BZ69" s="876"/>
      <c r="CA69" s="876"/>
      <c r="CB69" s="876"/>
      <c r="CC69" s="876"/>
      <c r="CD69" s="876"/>
      <c r="CE69" s="876"/>
      <c r="CF69" s="876"/>
      <c r="CG69" s="876"/>
      <c r="CH69" s="876"/>
      <c r="CI69" s="876"/>
      <c r="CJ69" s="876"/>
      <c r="CK69" s="876"/>
      <c r="CL69" s="876"/>
      <c r="CM69" s="876"/>
      <c r="CN69" s="876"/>
      <c r="CO69" s="876"/>
      <c r="CP69" s="876"/>
      <c r="CQ69" s="876"/>
      <c r="CR69" s="876"/>
      <c r="CS69" s="876"/>
      <c r="CT69" s="876"/>
      <c r="CU69" s="876"/>
      <c r="CV69" s="876"/>
      <c r="CW69" s="876"/>
      <c r="CX69" s="876"/>
      <c r="CY69" s="876"/>
      <c r="CZ69" s="876"/>
      <c r="DA69" s="876"/>
      <c r="DB69" s="876"/>
      <c r="DC69" s="876"/>
      <c r="DD69" s="876"/>
      <c r="DE69" s="876"/>
    </row>
    <row r="70" spans="2:109" ht="14.25">
      <c r="B70" s="782" t="s">
        <v>521</v>
      </c>
      <c r="C70" s="273" t="s">
        <v>547</v>
      </c>
      <c r="D70" s="876"/>
      <c r="E70" s="876"/>
      <c r="F70" s="876"/>
      <c r="G70" s="908"/>
      <c r="H70" s="908"/>
      <c r="I70" s="876"/>
      <c r="J70" s="876"/>
      <c r="K70" s="876"/>
      <c r="L70" s="876"/>
      <c r="M70" s="876"/>
      <c r="N70" s="876"/>
      <c r="O70" s="876"/>
      <c r="P70" s="876"/>
      <c r="Q70" s="876"/>
      <c r="R70" s="876"/>
      <c r="S70" s="876"/>
      <c r="T70" s="876"/>
      <c r="U70" s="876"/>
      <c r="V70" s="876"/>
      <c r="W70" s="876"/>
      <c r="X70" s="876"/>
      <c r="Y70" s="876"/>
      <c r="Z70" s="876"/>
      <c r="AA70" s="876"/>
      <c r="AB70" s="876"/>
      <c r="AC70" s="876"/>
      <c r="AD70" s="876"/>
      <c r="AE70" s="876"/>
      <c r="AF70" s="876"/>
      <c r="AG70" s="876"/>
      <c r="AH70" s="876"/>
      <c r="AI70" s="876"/>
      <c r="AJ70" s="876"/>
      <c r="AK70" s="876"/>
      <c r="AL70" s="876"/>
      <c r="AM70" s="876"/>
      <c r="AN70" s="876"/>
      <c r="AO70" s="876"/>
      <c r="AP70" s="876"/>
      <c r="AQ70" s="876"/>
      <c r="AR70" s="876"/>
      <c r="AS70" s="876"/>
      <c r="AT70" s="876"/>
      <c r="AU70" s="876"/>
      <c r="AV70" s="876"/>
      <c r="AW70" s="876"/>
      <c r="AX70" s="876"/>
      <c r="AY70" s="876"/>
      <c r="AZ70" s="876"/>
      <c r="BA70" s="876"/>
      <c r="BB70" s="876"/>
      <c r="BC70" s="876"/>
      <c r="BD70" s="876"/>
      <c r="BE70" s="876"/>
      <c r="BF70" s="876"/>
      <c r="BG70" s="876"/>
      <c r="BH70" s="876"/>
      <c r="BI70" s="876"/>
      <c r="BJ70" s="876"/>
      <c r="BK70" s="876"/>
      <c r="BL70" s="876"/>
      <c r="BM70" s="876"/>
      <c r="BN70" s="876"/>
      <c r="BO70" s="876"/>
      <c r="BP70" s="876"/>
      <c r="BQ70" s="876"/>
      <c r="BR70" s="876"/>
      <c r="BS70" s="876"/>
      <c r="BT70" s="876"/>
      <c r="BU70" s="876"/>
      <c r="BV70" s="876"/>
      <c r="BW70" s="876"/>
      <c r="BX70" s="876"/>
      <c r="BY70" s="876"/>
      <c r="BZ70" s="876"/>
      <c r="CA70" s="876"/>
      <c r="CB70" s="876"/>
      <c r="CC70" s="876"/>
      <c r="CD70" s="876"/>
      <c r="CE70" s="876"/>
      <c r="CF70" s="876"/>
      <c r="CG70" s="876"/>
      <c r="CH70" s="876"/>
      <c r="CI70" s="876"/>
      <c r="CJ70" s="876"/>
      <c r="CK70" s="876"/>
      <c r="CL70" s="876"/>
      <c r="CM70" s="876"/>
      <c r="CN70" s="876"/>
      <c r="CO70" s="876"/>
      <c r="CP70" s="876"/>
      <c r="CQ70" s="876"/>
      <c r="CR70" s="876"/>
      <c r="CS70" s="876"/>
      <c r="CT70" s="876"/>
      <c r="CU70" s="876"/>
      <c r="CV70" s="876"/>
      <c r="CW70" s="876"/>
      <c r="CX70" s="876"/>
      <c r="CY70" s="876"/>
      <c r="CZ70" s="876"/>
      <c r="DA70" s="876"/>
      <c r="DB70" s="876"/>
      <c r="DC70" s="876"/>
      <c r="DD70" s="876"/>
      <c r="DE70" s="876"/>
    </row>
    <row r="71" spans="2:109" ht="14.25">
      <c r="B71" s="782" t="s">
        <v>522</v>
      </c>
      <c r="C71" s="273" t="s">
        <v>547</v>
      </c>
      <c r="D71" s="876"/>
      <c r="E71" s="876"/>
      <c r="F71" s="876"/>
      <c r="G71" s="908"/>
      <c r="H71" s="908"/>
      <c r="I71" s="876"/>
      <c r="J71" s="876"/>
      <c r="K71" s="876"/>
      <c r="L71" s="876"/>
      <c r="M71" s="876"/>
      <c r="N71" s="876"/>
      <c r="O71" s="876"/>
      <c r="P71" s="876"/>
      <c r="Q71" s="876"/>
      <c r="R71" s="876"/>
      <c r="S71" s="876"/>
      <c r="T71" s="876"/>
      <c r="U71" s="876"/>
      <c r="V71" s="876"/>
      <c r="W71" s="876"/>
      <c r="X71" s="876"/>
      <c r="Y71" s="876"/>
      <c r="Z71" s="876"/>
      <c r="AA71" s="876"/>
      <c r="AB71" s="876"/>
      <c r="AC71" s="876"/>
      <c r="AD71" s="876"/>
      <c r="AE71" s="876"/>
      <c r="AF71" s="876"/>
      <c r="AG71" s="876"/>
      <c r="AH71" s="876"/>
      <c r="AI71" s="876"/>
      <c r="AJ71" s="876"/>
      <c r="AK71" s="876"/>
      <c r="AL71" s="876"/>
      <c r="AM71" s="876"/>
      <c r="AN71" s="876"/>
      <c r="AO71" s="876"/>
      <c r="AP71" s="876"/>
      <c r="AQ71" s="876"/>
      <c r="AR71" s="876"/>
      <c r="AS71" s="876"/>
      <c r="AT71" s="876"/>
      <c r="AU71" s="876"/>
      <c r="AV71" s="876"/>
      <c r="AW71" s="876"/>
      <c r="AX71" s="876"/>
      <c r="AY71" s="876"/>
      <c r="AZ71" s="876"/>
      <c r="BA71" s="876"/>
      <c r="BB71" s="876"/>
      <c r="BC71" s="876"/>
      <c r="BD71" s="876"/>
      <c r="BE71" s="876"/>
      <c r="BF71" s="876"/>
      <c r="BG71" s="876"/>
      <c r="BH71" s="876"/>
      <c r="BI71" s="876"/>
      <c r="BJ71" s="876"/>
      <c r="BK71" s="876"/>
      <c r="BL71" s="876"/>
      <c r="BM71" s="876"/>
      <c r="BN71" s="876"/>
      <c r="BO71" s="876"/>
      <c r="BP71" s="876"/>
      <c r="BQ71" s="876"/>
      <c r="BR71" s="876"/>
      <c r="BS71" s="876"/>
      <c r="BT71" s="876"/>
      <c r="BU71" s="876"/>
      <c r="BV71" s="876"/>
      <c r="BW71" s="876"/>
      <c r="BX71" s="876"/>
      <c r="BY71" s="876"/>
      <c r="BZ71" s="876"/>
      <c r="CA71" s="876"/>
      <c r="CB71" s="876"/>
      <c r="CC71" s="876"/>
      <c r="CD71" s="876"/>
      <c r="CE71" s="876"/>
      <c r="CF71" s="876"/>
      <c r="CG71" s="876"/>
      <c r="CH71" s="876"/>
      <c r="CI71" s="876"/>
      <c r="CJ71" s="876"/>
      <c r="CK71" s="876"/>
      <c r="CL71" s="876"/>
      <c r="CM71" s="876"/>
      <c r="CN71" s="876"/>
      <c r="CO71" s="876"/>
      <c r="CP71" s="876"/>
      <c r="CQ71" s="876"/>
      <c r="CR71" s="876"/>
      <c r="CS71" s="876"/>
      <c r="CT71" s="876"/>
      <c r="CU71" s="876"/>
      <c r="CV71" s="876"/>
      <c r="CW71" s="876"/>
      <c r="CX71" s="876"/>
      <c r="CY71" s="876"/>
      <c r="CZ71" s="876"/>
      <c r="DA71" s="876"/>
      <c r="DB71" s="876"/>
      <c r="DC71" s="876"/>
      <c r="DD71" s="876"/>
      <c r="DE71" s="876"/>
    </row>
    <row r="72" spans="2:109" ht="14.25">
      <c r="B72" s="782" t="s">
        <v>523</v>
      </c>
      <c r="C72" s="273" t="s">
        <v>547</v>
      </c>
      <c r="D72" s="876"/>
      <c r="E72" s="876"/>
      <c r="F72" s="876"/>
      <c r="G72" s="908"/>
      <c r="H72" s="908"/>
      <c r="I72" s="876"/>
      <c r="J72" s="876"/>
      <c r="K72" s="876"/>
      <c r="L72" s="876"/>
      <c r="M72" s="876"/>
      <c r="N72" s="876"/>
      <c r="O72" s="876"/>
      <c r="P72" s="876"/>
      <c r="Q72" s="876"/>
      <c r="R72" s="876"/>
      <c r="S72" s="876"/>
      <c r="T72" s="876"/>
      <c r="U72" s="876"/>
      <c r="V72" s="876"/>
      <c r="W72" s="876"/>
      <c r="X72" s="876"/>
      <c r="Y72" s="876"/>
      <c r="Z72" s="876"/>
      <c r="AA72" s="876"/>
      <c r="AB72" s="876"/>
      <c r="AC72" s="876"/>
      <c r="AD72" s="876"/>
      <c r="AE72" s="876"/>
      <c r="AF72" s="876"/>
      <c r="AG72" s="876"/>
      <c r="AH72" s="876"/>
      <c r="AI72" s="876"/>
      <c r="AJ72" s="876"/>
      <c r="AK72" s="876"/>
      <c r="AL72" s="876"/>
      <c r="AM72" s="876"/>
      <c r="AN72" s="876"/>
      <c r="AO72" s="876"/>
      <c r="AP72" s="876"/>
      <c r="AQ72" s="876"/>
      <c r="AR72" s="876"/>
      <c r="AS72" s="876"/>
      <c r="AT72" s="876"/>
      <c r="AU72" s="876"/>
      <c r="AV72" s="876"/>
      <c r="AW72" s="876"/>
      <c r="AX72" s="876"/>
      <c r="AY72" s="876"/>
      <c r="AZ72" s="876"/>
      <c r="BA72" s="876"/>
      <c r="BB72" s="876"/>
      <c r="BC72" s="876"/>
      <c r="BD72" s="876"/>
      <c r="BE72" s="876"/>
      <c r="BF72" s="876"/>
      <c r="BG72" s="876"/>
      <c r="BH72" s="876"/>
      <c r="BI72" s="876"/>
      <c r="BJ72" s="876"/>
      <c r="BK72" s="876"/>
      <c r="BL72" s="876"/>
      <c r="BM72" s="876"/>
      <c r="BN72" s="876"/>
      <c r="BO72" s="876"/>
      <c r="BP72" s="876"/>
      <c r="BQ72" s="876"/>
      <c r="BR72" s="876"/>
      <c r="BS72" s="876"/>
      <c r="BT72" s="876"/>
      <c r="BU72" s="876"/>
      <c r="BV72" s="876"/>
      <c r="BW72" s="876"/>
      <c r="BX72" s="876"/>
      <c r="BY72" s="876"/>
      <c r="BZ72" s="876"/>
      <c r="CA72" s="876"/>
      <c r="CB72" s="876"/>
      <c r="CC72" s="876"/>
      <c r="CD72" s="876"/>
      <c r="CE72" s="876"/>
      <c r="CF72" s="876"/>
      <c r="CG72" s="876"/>
      <c r="CH72" s="876"/>
      <c r="CI72" s="876"/>
      <c r="CJ72" s="876"/>
      <c r="CK72" s="876"/>
      <c r="CL72" s="876"/>
      <c r="CM72" s="876"/>
      <c r="CN72" s="876"/>
      <c r="CO72" s="876"/>
      <c r="CP72" s="876"/>
      <c r="CQ72" s="876"/>
      <c r="CR72" s="876"/>
      <c r="CS72" s="876"/>
      <c r="CT72" s="876"/>
      <c r="CU72" s="876"/>
      <c r="CV72" s="876"/>
      <c r="CW72" s="876"/>
      <c r="CX72" s="876"/>
      <c r="CY72" s="876"/>
      <c r="CZ72" s="876"/>
      <c r="DA72" s="876"/>
      <c r="DB72" s="876"/>
      <c r="DC72" s="876"/>
      <c r="DD72" s="876"/>
      <c r="DE72" s="876"/>
    </row>
    <row r="73" spans="2:109" ht="14.25">
      <c r="B73" s="782" t="s">
        <v>524</v>
      </c>
      <c r="C73" s="273" t="s">
        <v>549</v>
      </c>
      <c r="D73" s="876"/>
      <c r="E73" s="876"/>
      <c r="F73" s="876"/>
      <c r="G73" s="908"/>
      <c r="H73" s="908"/>
      <c r="I73" s="876"/>
      <c r="J73" s="876"/>
      <c r="K73" s="876"/>
      <c r="L73" s="876"/>
      <c r="M73" s="876"/>
      <c r="N73" s="876"/>
      <c r="O73" s="876"/>
      <c r="P73" s="876"/>
      <c r="Q73" s="876"/>
      <c r="R73" s="876"/>
      <c r="S73" s="876"/>
      <c r="T73" s="876"/>
      <c r="U73" s="876"/>
      <c r="V73" s="876"/>
      <c r="W73" s="876"/>
      <c r="X73" s="876"/>
      <c r="Y73" s="876"/>
      <c r="Z73" s="876"/>
      <c r="AA73" s="876"/>
      <c r="AB73" s="876"/>
      <c r="AC73" s="876"/>
      <c r="AD73" s="876"/>
      <c r="AE73" s="876"/>
      <c r="AF73" s="876"/>
      <c r="AG73" s="876"/>
      <c r="AH73" s="876"/>
      <c r="AI73" s="876"/>
      <c r="AJ73" s="876"/>
      <c r="AK73" s="876"/>
      <c r="AL73" s="876"/>
      <c r="AM73" s="876"/>
      <c r="AN73" s="876"/>
      <c r="AO73" s="876"/>
      <c r="AP73" s="876"/>
      <c r="AQ73" s="876"/>
      <c r="AR73" s="876"/>
      <c r="AS73" s="876"/>
      <c r="AT73" s="876"/>
      <c r="AU73" s="876"/>
      <c r="AV73" s="876"/>
      <c r="AW73" s="876"/>
      <c r="AX73" s="876"/>
      <c r="AY73" s="876"/>
      <c r="AZ73" s="876"/>
      <c r="BA73" s="876"/>
      <c r="BB73" s="876"/>
      <c r="BC73" s="876"/>
      <c r="BD73" s="876"/>
      <c r="BE73" s="876"/>
      <c r="BF73" s="876"/>
      <c r="BG73" s="876"/>
      <c r="BH73" s="876"/>
      <c r="BI73" s="876"/>
      <c r="BJ73" s="876"/>
      <c r="BK73" s="876"/>
      <c r="BL73" s="876"/>
      <c r="BM73" s="876"/>
      <c r="BN73" s="876"/>
      <c r="BO73" s="876"/>
      <c r="BP73" s="876"/>
      <c r="BQ73" s="876"/>
      <c r="BR73" s="876"/>
      <c r="BS73" s="876"/>
      <c r="BT73" s="876"/>
      <c r="BU73" s="876"/>
      <c r="BV73" s="876"/>
      <c r="BW73" s="876"/>
      <c r="BX73" s="876"/>
      <c r="BY73" s="876"/>
      <c r="BZ73" s="876"/>
      <c r="CA73" s="876"/>
      <c r="CB73" s="876"/>
      <c r="CC73" s="876"/>
      <c r="CD73" s="876"/>
      <c r="CE73" s="876"/>
      <c r="CF73" s="876"/>
      <c r="CG73" s="876"/>
      <c r="CH73" s="876"/>
      <c r="CI73" s="876"/>
      <c r="CJ73" s="876"/>
      <c r="CK73" s="876"/>
      <c r="CL73" s="876"/>
      <c r="CM73" s="876"/>
      <c r="CN73" s="876"/>
      <c r="CO73" s="876"/>
      <c r="CP73" s="876"/>
      <c r="CQ73" s="876"/>
      <c r="CR73" s="876"/>
      <c r="CS73" s="876"/>
      <c r="CT73" s="876"/>
      <c r="CU73" s="876"/>
      <c r="CV73" s="876"/>
      <c r="CW73" s="876"/>
      <c r="CX73" s="876"/>
      <c r="CY73" s="876"/>
      <c r="CZ73" s="876"/>
      <c r="DA73" s="876"/>
      <c r="DB73" s="876"/>
      <c r="DC73" s="876"/>
      <c r="DD73" s="876"/>
      <c r="DE73" s="876"/>
    </row>
    <row r="74" spans="2:109" ht="14.25">
      <c r="B74" s="782" t="s">
        <v>525</v>
      </c>
      <c r="C74" s="273" t="s">
        <v>549</v>
      </c>
      <c r="D74" s="876"/>
      <c r="E74" s="876"/>
      <c r="F74" s="876"/>
      <c r="G74" s="908"/>
      <c r="H74" s="908"/>
      <c r="I74" s="876"/>
      <c r="J74" s="876"/>
      <c r="K74" s="876"/>
      <c r="L74" s="876"/>
      <c r="M74" s="876"/>
      <c r="N74" s="876"/>
      <c r="O74" s="876"/>
      <c r="P74" s="876"/>
      <c r="Q74" s="876"/>
      <c r="R74" s="876"/>
      <c r="S74" s="876"/>
      <c r="T74" s="876"/>
      <c r="U74" s="876"/>
      <c r="V74" s="876"/>
      <c r="W74" s="876"/>
      <c r="X74" s="876"/>
      <c r="Y74" s="876"/>
      <c r="Z74" s="876"/>
      <c r="AA74" s="876"/>
      <c r="AB74" s="876"/>
      <c r="AC74" s="876"/>
      <c r="AD74" s="876"/>
      <c r="AE74" s="876"/>
      <c r="AF74" s="876"/>
      <c r="AG74" s="876"/>
      <c r="AH74" s="876"/>
      <c r="AI74" s="876"/>
      <c r="AJ74" s="876"/>
      <c r="AK74" s="876"/>
      <c r="AL74" s="876"/>
      <c r="AM74" s="876"/>
      <c r="AN74" s="876"/>
      <c r="AO74" s="876"/>
      <c r="AP74" s="876"/>
      <c r="AQ74" s="876"/>
      <c r="AR74" s="876"/>
      <c r="AS74" s="876"/>
      <c r="AT74" s="876"/>
      <c r="AU74" s="876"/>
      <c r="AV74" s="876"/>
      <c r="AW74" s="876"/>
      <c r="AX74" s="876"/>
      <c r="AY74" s="876"/>
      <c r="AZ74" s="876"/>
      <c r="BA74" s="876"/>
      <c r="BB74" s="876"/>
      <c r="BC74" s="876"/>
      <c r="BD74" s="876"/>
      <c r="BE74" s="876"/>
      <c r="BF74" s="876"/>
      <c r="BG74" s="876"/>
      <c r="BH74" s="876"/>
      <c r="BI74" s="876"/>
      <c r="BJ74" s="876"/>
      <c r="BK74" s="876"/>
      <c r="BL74" s="876"/>
      <c r="BM74" s="876"/>
      <c r="BN74" s="876"/>
      <c r="BO74" s="876"/>
      <c r="BP74" s="876"/>
      <c r="BQ74" s="876"/>
      <c r="BR74" s="876"/>
      <c r="BS74" s="876"/>
      <c r="BT74" s="876"/>
      <c r="BU74" s="876"/>
      <c r="BV74" s="876"/>
      <c r="BW74" s="876"/>
      <c r="BX74" s="876"/>
      <c r="BY74" s="876"/>
      <c r="BZ74" s="876"/>
      <c r="CA74" s="876"/>
      <c r="CB74" s="876"/>
      <c r="CC74" s="876"/>
      <c r="CD74" s="876"/>
      <c r="CE74" s="876"/>
      <c r="CF74" s="876"/>
      <c r="CG74" s="876"/>
      <c r="CH74" s="876"/>
      <c r="CI74" s="876"/>
      <c r="CJ74" s="876"/>
      <c r="CK74" s="876"/>
      <c r="CL74" s="876"/>
      <c r="CM74" s="876"/>
      <c r="CN74" s="876"/>
      <c r="CO74" s="876"/>
      <c r="CP74" s="876"/>
      <c r="CQ74" s="876"/>
      <c r="CR74" s="876"/>
      <c r="CS74" s="876"/>
      <c r="CT74" s="876"/>
      <c r="CU74" s="876"/>
      <c r="CV74" s="876"/>
      <c r="CW74" s="876"/>
      <c r="CX74" s="876"/>
      <c r="CY74" s="876"/>
      <c r="CZ74" s="876"/>
      <c r="DA74" s="876"/>
      <c r="DB74" s="876"/>
      <c r="DC74" s="876"/>
      <c r="DD74" s="876"/>
      <c r="DE74" s="876"/>
    </row>
    <row r="75" spans="2:109" ht="14.25">
      <c r="B75" s="782" t="s">
        <v>526</v>
      </c>
      <c r="C75" s="273" t="s">
        <v>549</v>
      </c>
      <c r="D75" s="876"/>
      <c r="E75" s="876"/>
      <c r="F75" s="876"/>
      <c r="G75" s="908"/>
      <c r="H75" s="908"/>
      <c r="I75" s="876"/>
      <c r="J75" s="876"/>
      <c r="K75" s="876"/>
      <c r="L75" s="876"/>
      <c r="M75" s="876"/>
      <c r="N75" s="876"/>
      <c r="O75" s="876"/>
      <c r="P75" s="876"/>
      <c r="Q75" s="876"/>
      <c r="R75" s="876"/>
      <c r="S75" s="876"/>
      <c r="T75" s="876"/>
      <c r="U75" s="876"/>
      <c r="V75" s="876"/>
      <c r="W75" s="876"/>
      <c r="X75" s="876"/>
      <c r="Y75" s="876"/>
      <c r="Z75" s="876"/>
      <c r="AA75" s="876"/>
      <c r="AB75" s="876"/>
      <c r="AC75" s="876"/>
      <c r="AD75" s="876"/>
      <c r="AE75" s="876"/>
      <c r="AF75" s="876"/>
      <c r="AG75" s="876"/>
      <c r="AH75" s="876"/>
      <c r="AI75" s="876"/>
      <c r="AJ75" s="876"/>
      <c r="AK75" s="876"/>
      <c r="AL75" s="876"/>
      <c r="AM75" s="876"/>
      <c r="AN75" s="876"/>
      <c r="AO75" s="876"/>
      <c r="AP75" s="876"/>
      <c r="AQ75" s="876"/>
      <c r="AR75" s="876"/>
      <c r="AS75" s="876"/>
      <c r="AT75" s="876"/>
      <c r="AU75" s="876"/>
      <c r="AV75" s="876"/>
      <c r="AW75" s="876"/>
      <c r="AX75" s="876"/>
      <c r="AY75" s="876"/>
      <c r="AZ75" s="876"/>
      <c r="BA75" s="876"/>
      <c r="BB75" s="876"/>
      <c r="BC75" s="876"/>
      <c r="BD75" s="876"/>
      <c r="BE75" s="876"/>
      <c r="BF75" s="876"/>
      <c r="BG75" s="876"/>
      <c r="BH75" s="876"/>
      <c r="BI75" s="876"/>
      <c r="BJ75" s="876"/>
      <c r="BK75" s="876"/>
      <c r="BL75" s="876"/>
      <c r="BM75" s="876"/>
      <c r="BN75" s="876"/>
      <c r="BO75" s="876"/>
      <c r="BP75" s="876"/>
      <c r="BQ75" s="876"/>
      <c r="BR75" s="876"/>
      <c r="BS75" s="876"/>
      <c r="BT75" s="876"/>
      <c r="BU75" s="876"/>
      <c r="BV75" s="876"/>
      <c r="BW75" s="876"/>
      <c r="BX75" s="876"/>
      <c r="BY75" s="876"/>
      <c r="BZ75" s="876"/>
      <c r="CA75" s="876"/>
      <c r="CB75" s="876"/>
      <c r="CC75" s="876"/>
      <c r="CD75" s="876"/>
      <c r="CE75" s="876"/>
      <c r="CF75" s="876"/>
      <c r="CG75" s="876"/>
      <c r="CH75" s="876"/>
      <c r="CI75" s="876"/>
      <c r="CJ75" s="876"/>
      <c r="CK75" s="876"/>
      <c r="CL75" s="876"/>
      <c r="CM75" s="876"/>
      <c r="CN75" s="876"/>
      <c r="CO75" s="876"/>
      <c r="CP75" s="876"/>
      <c r="CQ75" s="876"/>
      <c r="CR75" s="876"/>
      <c r="CS75" s="876"/>
      <c r="CT75" s="876"/>
      <c r="CU75" s="876"/>
      <c r="CV75" s="876"/>
      <c r="CW75" s="876"/>
      <c r="CX75" s="876"/>
      <c r="CY75" s="876"/>
      <c r="CZ75" s="876"/>
      <c r="DA75" s="876"/>
      <c r="DB75" s="876"/>
      <c r="DC75" s="876"/>
      <c r="DD75" s="876"/>
      <c r="DE75" s="876"/>
    </row>
    <row r="76" spans="2:109" ht="14.25">
      <c r="B76" s="782" t="s">
        <v>527</v>
      </c>
      <c r="C76" s="273" t="s">
        <v>549</v>
      </c>
      <c r="D76" s="876"/>
      <c r="E76" s="876"/>
      <c r="F76" s="876"/>
      <c r="G76" s="908"/>
      <c r="H76" s="908"/>
      <c r="I76" s="876"/>
      <c r="J76" s="876"/>
      <c r="K76" s="876"/>
      <c r="L76" s="876"/>
      <c r="M76" s="876"/>
      <c r="N76" s="876"/>
      <c r="O76" s="876"/>
      <c r="P76" s="876"/>
      <c r="Q76" s="876"/>
      <c r="R76" s="876"/>
      <c r="S76" s="876"/>
      <c r="T76" s="876"/>
      <c r="U76" s="876"/>
      <c r="V76" s="876"/>
      <c r="W76" s="876"/>
      <c r="X76" s="876"/>
      <c r="Y76" s="876"/>
      <c r="Z76" s="876"/>
      <c r="AA76" s="876"/>
      <c r="AB76" s="876"/>
      <c r="AC76" s="876"/>
      <c r="AD76" s="876"/>
      <c r="AE76" s="876"/>
      <c r="AF76" s="876"/>
      <c r="AG76" s="876"/>
      <c r="AH76" s="876"/>
      <c r="AI76" s="876"/>
      <c r="AJ76" s="876"/>
      <c r="AK76" s="876"/>
      <c r="AL76" s="876"/>
      <c r="AM76" s="876"/>
      <c r="AN76" s="876"/>
      <c r="AO76" s="876"/>
      <c r="AP76" s="876"/>
      <c r="AQ76" s="876"/>
      <c r="AR76" s="876"/>
      <c r="AS76" s="876"/>
      <c r="AT76" s="876"/>
      <c r="AU76" s="876"/>
      <c r="AV76" s="876"/>
      <c r="AW76" s="876"/>
      <c r="AX76" s="876"/>
      <c r="AY76" s="876"/>
      <c r="AZ76" s="876"/>
      <c r="BA76" s="876"/>
      <c r="BB76" s="876"/>
      <c r="BC76" s="876"/>
      <c r="BD76" s="876"/>
      <c r="BE76" s="876"/>
      <c r="BF76" s="876"/>
      <c r="BG76" s="876"/>
      <c r="BH76" s="876"/>
      <c r="BI76" s="876"/>
      <c r="BJ76" s="876"/>
      <c r="BK76" s="876"/>
      <c r="BL76" s="876"/>
      <c r="BM76" s="876"/>
      <c r="BN76" s="876"/>
      <c r="BO76" s="876"/>
      <c r="BP76" s="876"/>
      <c r="BQ76" s="876"/>
      <c r="BR76" s="876"/>
      <c r="BS76" s="876"/>
      <c r="BT76" s="876"/>
      <c r="BU76" s="876"/>
      <c r="BV76" s="876"/>
      <c r="BW76" s="876"/>
      <c r="BX76" s="876"/>
      <c r="BY76" s="876"/>
      <c r="BZ76" s="876"/>
      <c r="CA76" s="876"/>
      <c r="CB76" s="876"/>
      <c r="CC76" s="876"/>
      <c r="CD76" s="876"/>
      <c r="CE76" s="876"/>
      <c r="CF76" s="876"/>
      <c r="CG76" s="876"/>
      <c r="CH76" s="876"/>
      <c r="CI76" s="876"/>
      <c r="CJ76" s="876"/>
      <c r="CK76" s="876"/>
      <c r="CL76" s="876"/>
      <c r="CM76" s="876"/>
      <c r="CN76" s="876"/>
      <c r="CO76" s="876"/>
      <c r="CP76" s="876"/>
      <c r="CQ76" s="876"/>
      <c r="CR76" s="876"/>
      <c r="CS76" s="876"/>
      <c r="CT76" s="876"/>
      <c r="CU76" s="876"/>
      <c r="CV76" s="876"/>
      <c r="CW76" s="876"/>
      <c r="CX76" s="876"/>
      <c r="CY76" s="876"/>
      <c r="CZ76" s="876"/>
      <c r="DA76" s="876"/>
      <c r="DB76" s="876"/>
      <c r="DC76" s="876"/>
      <c r="DD76" s="876"/>
      <c r="DE76" s="876"/>
    </row>
    <row r="77" spans="2:109" ht="14.25">
      <c r="B77" s="782" t="s">
        <v>528</v>
      </c>
      <c r="C77" s="273" t="s">
        <v>549</v>
      </c>
      <c r="D77" s="876"/>
      <c r="E77" s="876"/>
      <c r="F77" s="876"/>
      <c r="G77" s="908"/>
      <c r="H77" s="908"/>
      <c r="I77" s="876"/>
      <c r="J77" s="876"/>
      <c r="K77" s="876"/>
      <c r="L77" s="876"/>
      <c r="M77" s="876"/>
      <c r="N77" s="876"/>
      <c r="O77" s="876"/>
      <c r="P77" s="876"/>
      <c r="Q77" s="876"/>
      <c r="R77" s="876"/>
      <c r="S77" s="876"/>
      <c r="T77" s="876"/>
      <c r="U77" s="876"/>
      <c r="V77" s="876"/>
      <c r="W77" s="876"/>
      <c r="X77" s="876"/>
      <c r="Y77" s="876"/>
      <c r="Z77" s="876"/>
      <c r="AA77" s="876"/>
      <c r="AB77" s="876"/>
      <c r="AC77" s="876"/>
      <c r="AD77" s="876"/>
      <c r="AE77" s="876"/>
      <c r="AF77" s="876"/>
      <c r="AG77" s="876"/>
      <c r="AH77" s="876"/>
      <c r="AI77" s="876"/>
      <c r="AJ77" s="876"/>
      <c r="AK77" s="876"/>
      <c r="AL77" s="876"/>
      <c r="AM77" s="876"/>
      <c r="AN77" s="876"/>
      <c r="AO77" s="876"/>
      <c r="AP77" s="876"/>
      <c r="AQ77" s="876"/>
      <c r="AR77" s="876"/>
      <c r="AS77" s="876"/>
      <c r="AT77" s="876"/>
      <c r="AU77" s="876"/>
      <c r="AV77" s="876"/>
      <c r="AW77" s="876"/>
      <c r="AX77" s="876"/>
      <c r="AY77" s="876"/>
      <c r="AZ77" s="876"/>
      <c r="BA77" s="876"/>
      <c r="BB77" s="876"/>
      <c r="BC77" s="876"/>
      <c r="BD77" s="876"/>
      <c r="BE77" s="876"/>
      <c r="BF77" s="876"/>
      <c r="BG77" s="876"/>
      <c r="BH77" s="876"/>
      <c r="BI77" s="876"/>
      <c r="BJ77" s="876"/>
      <c r="BK77" s="876"/>
      <c r="BL77" s="876"/>
      <c r="BM77" s="876"/>
      <c r="BN77" s="876"/>
      <c r="BO77" s="876"/>
      <c r="BP77" s="876"/>
      <c r="BQ77" s="876"/>
      <c r="BR77" s="876"/>
      <c r="BS77" s="876"/>
      <c r="BT77" s="876"/>
      <c r="BU77" s="876"/>
      <c r="BV77" s="876"/>
      <c r="BW77" s="876"/>
      <c r="BX77" s="876"/>
      <c r="BY77" s="876"/>
      <c r="BZ77" s="876"/>
      <c r="CA77" s="876"/>
      <c r="CB77" s="876"/>
      <c r="CC77" s="876"/>
      <c r="CD77" s="876"/>
      <c r="CE77" s="876"/>
      <c r="CF77" s="876"/>
      <c r="CG77" s="876"/>
      <c r="CH77" s="876"/>
      <c r="CI77" s="876"/>
      <c r="CJ77" s="876"/>
      <c r="CK77" s="876"/>
      <c r="CL77" s="876"/>
      <c r="CM77" s="876"/>
      <c r="CN77" s="876"/>
      <c r="CO77" s="876"/>
      <c r="CP77" s="876"/>
      <c r="CQ77" s="876"/>
      <c r="CR77" s="876"/>
      <c r="CS77" s="876"/>
      <c r="CT77" s="876"/>
      <c r="CU77" s="876"/>
      <c r="CV77" s="876"/>
      <c r="CW77" s="876"/>
      <c r="CX77" s="876"/>
      <c r="CY77" s="876"/>
      <c r="CZ77" s="876"/>
      <c r="DA77" s="876"/>
      <c r="DB77" s="876"/>
      <c r="DC77" s="876"/>
      <c r="DD77" s="876"/>
      <c r="DE77" s="876"/>
    </row>
    <row r="78" spans="2:109" ht="14.25">
      <c r="B78" s="782" t="s">
        <v>529</v>
      </c>
      <c r="C78" s="273" t="s">
        <v>549</v>
      </c>
      <c r="D78" s="876"/>
      <c r="E78" s="876"/>
      <c r="F78" s="876"/>
      <c r="G78" s="908"/>
      <c r="H78" s="908"/>
      <c r="I78" s="876"/>
      <c r="J78" s="876"/>
      <c r="K78" s="876"/>
      <c r="L78" s="876"/>
      <c r="M78" s="876"/>
      <c r="N78" s="876"/>
      <c r="O78" s="876"/>
      <c r="P78" s="876"/>
      <c r="Q78" s="876"/>
      <c r="R78" s="876"/>
      <c r="S78" s="876"/>
      <c r="T78" s="876"/>
      <c r="U78" s="876"/>
      <c r="V78" s="876"/>
      <c r="W78" s="876"/>
      <c r="X78" s="876"/>
      <c r="Y78" s="876"/>
      <c r="Z78" s="876"/>
      <c r="AA78" s="876"/>
      <c r="AB78" s="876"/>
      <c r="AC78" s="876"/>
      <c r="AD78" s="876"/>
      <c r="AE78" s="876"/>
      <c r="AF78" s="876"/>
      <c r="AG78" s="876"/>
      <c r="AH78" s="876"/>
      <c r="AI78" s="876"/>
      <c r="AJ78" s="876"/>
      <c r="AK78" s="876"/>
      <c r="AL78" s="876"/>
      <c r="AM78" s="876"/>
      <c r="AN78" s="876"/>
      <c r="AO78" s="876"/>
      <c r="AP78" s="876"/>
      <c r="AQ78" s="876"/>
      <c r="AR78" s="876"/>
      <c r="AS78" s="876"/>
      <c r="AT78" s="876"/>
      <c r="AU78" s="876"/>
      <c r="AV78" s="876"/>
      <c r="AW78" s="876"/>
      <c r="AX78" s="876"/>
      <c r="AY78" s="876"/>
      <c r="AZ78" s="876"/>
      <c r="BA78" s="876"/>
      <c r="BB78" s="876"/>
      <c r="BC78" s="876"/>
      <c r="BD78" s="876"/>
      <c r="BE78" s="876"/>
      <c r="BF78" s="876"/>
      <c r="BG78" s="876"/>
      <c r="BH78" s="876"/>
      <c r="BI78" s="876"/>
      <c r="BJ78" s="876"/>
      <c r="BK78" s="876"/>
      <c r="BL78" s="876"/>
      <c r="BM78" s="876"/>
      <c r="BN78" s="876"/>
      <c r="BO78" s="876"/>
      <c r="BP78" s="876"/>
      <c r="BQ78" s="876"/>
      <c r="BR78" s="876"/>
      <c r="BS78" s="876"/>
      <c r="BT78" s="876"/>
      <c r="BU78" s="876"/>
      <c r="BV78" s="876"/>
      <c r="BW78" s="876"/>
      <c r="BX78" s="876"/>
      <c r="BY78" s="876"/>
      <c r="BZ78" s="876"/>
      <c r="CA78" s="876"/>
      <c r="CB78" s="876"/>
      <c r="CC78" s="876"/>
      <c r="CD78" s="876"/>
      <c r="CE78" s="876"/>
      <c r="CF78" s="876"/>
      <c r="CG78" s="876"/>
      <c r="CH78" s="876"/>
      <c r="CI78" s="876"/>
      <c r="CJ78" s="876"/>
      <c r="CK78" s="876"/>
      <c r="CL78" s="876"/>
      <c r="CM78" s="876"/>
      <c r="CN78" s="876"/>
      <c r="CO78" s="876"/>
      <c r="CP78" s="876"/>
      <c r="CQ78" s="876"/>
      <c r="CR78" s="876"/>
      <c r="CS78" s="876"/>
      <c r="CT78" s="876"/>
      <c r="CU78" s="876"/>
      <c r="CV78" s="876"/>
      <c r="CW78" s="876"/>
      <c r="CX78" s="876"/>
      <c r="CY78" s="876"/>
      <c r="CZ78" s="876"/>
      <c r="DA78" s="876"/>
      <c r="DB78" s="876"/>
      <c r="DC78" s="876"/>
      <c r="DD78" s="876"/>
      <c r="DE78" s="876"/>
    </row>
    <row r="79" spans="2:109" ht="14.25">
      <c r="B79" s="782" t="s">
        <v>530</v>
      </c>
      <c r="C79" s="273" t="s">
        <v>550</v>
      </c>
      <c r="D79" s="876"/>
      <c r="E79" s="876"/>
      <c r="F79" s="876"/>
      <c r="G79" s="908"/>
      <c r="H79" s="908"/>
      <c r="I79" s="876"/>
      <c r="J79" s="876"/>
      <c r="K79" s="876"/>
      <c r="L79" s="876"/>
      <c r="M79" s="876"/>
      <c r="N79" s="876"/>
      <c r="O79" s="876"/>
      <c r="P79" s="876"/>
      <c r="Q79" s="876"/>
      <c r="R79" s="876"/>
      <c r="S79" s="876"/>
      <c r="T79" s="876"/>
      <c r="U79" s="876"/>
      <c r="V79" s="876"/>
      <c r="W79" s="876"/>
      <c r="X79" s="876"/>
      <c r="Y79" s="876"/>
      <c r="Z79" s="876"/>
      <c r="AA79" s="876"/>
      <c r="AB79" s="876"/>
      <c r="AC79" s="876"/>
      <c r="AD79" s="876"/>
      <c r="AE79" s="876"/>
      <c r="AF79" s="876"/>
      <c r="AG79" s="876"/>
      <c r="AH79" s="876"/>
      <c r="AI79" s="876"/>
      <c r="AJ79" s="876"/>
      <c r="AK79" s="876"/>
      <c r="AL79" s="876"/>
      <c r="AM79" s="876"/>
      <c r="AN79" s="876"/>
      <c r="AO79" s="876"/>
      <c r="AP79" s="876"/>
      <c r="AQ79" s="876"/>
      <c r="AR79" s="876"/>
      <c r="AS79" s="876"/>
      <c r="AT79" s="876"/>
      <c r="AU79" s="876"/>
      <c r="AV79" s="876"/>
      <c r="AW79" s="876"/>
      <c r="AX79" s="876"/>
      <c r="AY79" s="876"/>
      <c r="AZ79" s="876"/>
      <c r="BA79" s="876"/>
      <c r="BB79" s="876"/>
      <c r="BC79" s="876"/>
      <c r="BD79" s="876"/>
      <c r="BE79" s="876"/>
      <c r="BF79" s="876"/>
      <c r="BG79" s="876"/>
      <c r="BH79" s="876"/>
      <c r="BI79" s="876"/>
      <c r="BJ79" s="876"/>
      <c r="BK79" s="876"/>
      <c r="BL79" s="876"/>
      <c r="BM79" s="876"/>
      <c r="BN79" s="876"/>
      <c r="BO79" s="876"/>
      <c r="BP79" s="876"/>
      <c r="BQ79" s="876"/>
      <c r="BR79" s="876"/>
      <c r="BS79" s="876"/>
      <c r="BT79" s="876"/>
      <c r="BU79" s="876"/>
      <c r="BV79" s="876"/>
      <c r="BW79" s="876"/>
      <c r="BX79" s="876"/>
      <c r="BY79" s="876"/>
      <c r="BZ79" s="876"/>
      <c r="CA79" s="876"/>
      <c r="CB79" s="876"/>
      <c r="CC79" s="876"/>
      <c r="CD79" s="876"/>
      <c r="CE79" s="876"/>
      <c r="CF79" s="876"/>
      <c r="CG79" s="876"/>
      <c r="CH79" s="876"/>
      <c r="CI79" s="876"/>
      <c r="CJ79" s="876"/>
      <c r="CK79" s="876"/>
      <c r="CL79" s="876"/>
      <c r="CM79" s="876"/>
      <c r="CN79" s="876"/>
      <c r="CO79" s="876"/>
      <c r="CP79" s="876"/>
      <c r="CQ79" s="876"/>
      <c r="CR79" s="876"/>
      <c r="CS79" s="876"/>
      <c r="CT79" s="876"/>
      <c r="CU79" s="876"/>
      <c r="CV79" s="876"/>
      <c r="CW79" s="876"/>
      <c r="CX79" s="876"/>
      <c r="CY79" s="876"/>
      <c r="CZ79" s="876"/>
      <c r="DA79" s="876"/>
      <c r="DB79" s="876"/>
      <c r="DC79" s="876"/>
      <c r="DD79" s="876"/>
      <c r="DE79" s="876"/>
    </row>
    <row r="80" spans="2:109" ht="14.25">
      <c r="B80" s="782" t="s">
        <v>531</v>
      </c>
      <c r="C80" s="273" t="s">
        <v>550</v>
      </c>
      <c r="D80" s="876"/>
      <c r="E80" s="876"/>
      <c r="F80" s="876"/>
      <c r="G80" s="908"/>
      <c r="H80" s="908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76"/>
      <c r="Z80" s="876"/>
      <c r="AA80" s="876"/>
      <c r="AB80" s="876"/>
      <c r="AC80" s="876"/>
      <c r="AD80" s="876"/>
      <c r="AE80" s="876"/>
      <c r="AF80" s="876"/>
      <c r="AG80" s="876"/>
      <c r="AH80" s="876"/>
      <c r="AI80" s="876"/>
      <c r="AJ80" s="876"/>
      <c r="AK80" s="876"/>
      <c r="AL80" s="876"/>
      <c r="AM80" s="876"/>
      <c r="AN80" s="876"/>
      <c r="AO80" s="876"/>
      <c r="AP80" s="876"/>
      <c r="AQ80" s="876"/>
      <c r="AR80" s="876"/>
      <c r="AS80" s="876"/>
      <c r="AT80" s="876"/>
      <c r="AU80" s="876"/>
      <c r="AV80" s="876"/>
      <c r="AW80" s="876"/>
      <c r="AX80" s="876"/>
      <c r="AY80" s="876"/>
      <c r="AZ80" s="876"/>
      <c r="BA80" s="876"/>
      <c r="BB80" s="876"/>
      <c r="BC80" s="876"/>
      <c r="BD80" s="876"/>
      <c r="BE80" s="876"/>
      <c r="BF80" s="876"/>
      <c r="BG80" s="876"/>
      <c r="BH80" s="876"/>
      <c r="BI80" s="876"/>
      <c r="BJ80" s="876"/>
      <c r="BK80" s="876"/>
      <c r="BL80" s="876"/>
      <c r="BM80" s="876"/>
      <c r="BN80" s="876"/>
      <c r="BO80" s="876"/>
      <c r="BP80" s="876"/>
      <c r="BQ80" s="876"/>
      <c r="BR80" s="876"/>
      <c r="BS80" s="876"/>
      <c r="BT80" s="876"/>
      <c r="BU80" s="876"/>
      <c r="BV80" s="876"/>
      <c r="BW80" s="876"/>
      <c r="BX80" s="876"/>
      <c r="BY80" s="876"/>
      <c r="BZ80" s="876"/>
      <c r="CA80" s="876"/>
      <c r="CB80" s="876"/>
      <c r="CC80" s="876"/>
      <c r="CD80" s="876"/>
      <c r="CE80" s="876"/>
      <c r="CF80" s="876"/>
      <c r="CG80" s="876"/>
      <c r="CH80" s="876"/>
      <c r="CI80" s="876"/>
      <c r="CJ80" s="876"/>
      <c r="CK80" s="876"/>
      <c r="CL80" s="876"/>
      <c r="CM80" s="876"/>
      <c r="CN80" s="876"/>
      <c r="CO80" s="876"/>
      <c r="CP80" s="876"/>
      <c r="CQ80" s="876"/>
      <c r="CR80" s="876"/>
      <c r="CS80" s="876"/>
      <c r="CT80" s="876"/>
      <c r="CU80" s="876"/>
      <c r="CV80" s="876"/>
      <c r="CW80" s="876"/>
      <c r="CX80" s="876"/>
      <c r="CY80" s="876"/>
      <c r="CZ80" s="876"/>
      <c r="DA80" s="876"/>
      <c r="DB80" s="876"/>
      <c r="DC80" s="876"/>
      <c r="DD80" s="876"/>
      <c r="DE80" s="876"/>
    </row>
    <row r="81" spans="2:109" ht="14.25">
      <c r="B81" s="782" t="s">
        <v>532</v>
      </c>
      <c r="C81" s="273" t="s">
        <v>550</v>
      </c>
      <c r="D81" s="876"/>
      <c r="E81" s="876"/>
      <c r="F81" s="876"/>
      <c r="G81" s="908"/>
      <c r="H81" s="908"/>
      <c r="I81" s="876"/>
      <c r="J81" s="876"/>
      <c r="K81" s="876"/>
      <c r="L81" s="876"/>
      <c r="M81" s="876"/>
      <c r="N81" s="876"/>
      <c r="O81" s="876"/>
      <c r="P81" s="876"/>
      <c r="Q81" s="876"/>
      <c r="R81" s="876"/>
      <c r="S81" s="876"/>
      <c r="T81" s="876"/>
      <c r="U81" s="876"/>
      <c r="V81" s="876"/>
      <c r="W81" s="876"/>
      <c r="X81" s="876"/>
      <c r="Y81" s="876"/>
      <c r="Z81" s="876"/>
      <c r="AA81" s="876"/>
      <c r="AB81" s="876"/>
      <c r="AC81" s="876"/>
      <c r="AD81" s="876"/>
      <c r="AE81" s="876"/>
      <c r="AF81" s="876"/>
      <c r="AG81" s="876"/>
      <c r="AH81" s="876"/>
      <c r="AI81" s="876"/>
      <c r="AJ81" s="876"/>
      <c r="AK81" s="876"/>
      <c r="AL81" s="876"/>
      <c r="AM81" s="876"/>
      <c r="AN81" s="876"/>
      <c r="AO81" s="876"/>
      <c r="AP81" s="876"/>
      <c r="AQ81" s="876"/>
      <c r="AR81" s="876"/>
      <c r="AS81" s="876"/>
      <c r="AT81" s="876"/>
      <c r="AU81" s="876"/>
      <c r="AV81" s="876"/>
      <c r="AW81" s="876"/>
      <c r="AX81" s="876"/>
      <c r="AY81" s="876"/>
      <c r="AZ81" s="876"/>
      <c r="BA81" s="876"/>
      <c r="BB81" s="876"/>
      <c r="BC81" s="876"/>
      <c r="BD81" s="876"/>
      <c r="BE81" s="876"/>
      <c r="BF81" s="876"/>
      <c r="BG81" s="876"/>
      <c r="BH81" s="876"/>
      <c r="BI81" s="876"/>
      <c r="BJ81" s="876"/>
      <c r="BK81" s="876"/>
      <c r="BL81" s="876"/>
      <c r="BM81" s="876"/>
      <c r="BN81" s="876"/>
      <c r="BO81" s="876"/>
      <c r="BP81" s="876"/>
      <c r="BQ81" s="876"/>
      <c r="BR81" s="876"/>
      <c r="BS81" s="876"/>
      <c r="BT81" s="876"/>
      <c r="BU81" s="876"/>
      <c r="BV81" s="876"/>
      <c r="BW81" s="876"/>
      <c r="BX81" s="876"/>
      <c r="BY81" s="876"/>
      <c r="BZ81" s="876"/>
      <c r="CA81" s="876"/>
      <c r="CB81" s="876"/>
      <c r="CC81" s="876"/>
      <c r="CD81" s="876"/>
      <c r="CE81" s="876"/>
      <c r="CF81" s="876"/>
      <c r="CG81" s="876"/>
      <c r="CH81" s="876"/>
      <c r="CI81" s="876"/>
      <c r="CJ81" s="876"/>
      <c r="CK81" s="876"/>
      <c r="CL81" s="876"/>
      <c r="CM81" s="876"/>
      <c r="CN81" s="876"/>
      <c r="CO81" s="876"/>
      <c r="CP81" s="876"/>
      <c r="CQ81" s="876"/>
      <c r="CR81" s="876"/>
      <c r="CS81" s="876"/>
      <c r="CT81" s="876"/>
      <c r="CU81" s="876"/>
      <c r="CV81" s="876"/>
      <c r="CW81" s="876"/>
      <c r="CX81" s="876"/>
      <c r="CY81" s="876"/>
      <c r="CZ81" s="876"/>
      <c r="DA81" s="876"/>
      <c r="DB81" s="876"/>
      <c r="DC81" s="876"/>
      <c r="DD81" s="876"/>
      <c r="DE81" s="876"/>
    </row>
    <row r="82" spans="2:109" ht="14.25">
      <c r="B82" s="782" t="s">
        <v>533</v>
      </c>
      <c r="C82" s="273" t="s">
        <v>549</v>
      </c>
      <c r="D82" s="876"/>
      <c r="E82" s="876"/>
      <c r="F82" s="876"/>
      <c r="G82" s="908"/>
      <c r="H82" s="908"/>
      <c r="I82" s="876"/>
      <c r="J82" s="876"/>
      <c r="K82" s="876"/>
      <c r="L82" s="876"/>
      <c r="M82" s="876"/>
      <c r="N82" s="876"/>
      <c r="O82" s="876"/>
      <c r="P82" s="876"/>
      <c r="Q82" s="876"/>
      <c r="R82" s="876"/>
      <c r="S82" s="876"/>
      <c r="T82" s="876"/>
      <c r="U82" s="876"/>
      <c r="V82" s="876"/>
      <c r="W82" s="876"/>
      <c r="X82" s="876"/>
      <c r="Y82" s="876"/>
      <c r="Z82" s="876"/>
      <c r="AA82" s="876"/>
      <c r="AB82" s="876"/>
      <c r="AC82" s="876"/>
      <c r="AD82" s="876"/>
      <c r="AE82" s="876"/>
      <c r="AF82" s="876"/>
      <c r="AG82" s="876"/>
      <c r="AH82" s="876"/>
      <c r="AI82" s="876"/>
      <c r="AJ82" s="876"/>
      <c r="AK82" s="876"/>
      <c r="AL82" s="876"/>
      <c r="AM82" s="876"/>
      <c r="AN82" s="876"/>
      <c r="AO82" s="876"/>
      <c r="AP82" s="876"/>
      <c r="AQ82" s="876"/>
      <c r="AR82" s="876"/>
      <c r="AS82" s="876"/>
      <c r="AT82" s="876"/>
      <c r="AU82" s="876"/>
      <c r="AV82" s="876"/>
      <c r="AW82" s="876"/>
      <c r="AX82" s="876"/>
      <c r="AY82" s="876"/>
      <c r="AZ82" s="876"/>
      <c r="BA82" s="876"/>
      <c r="BB82" s="876"/>
      <c r="BC82" s="876"/>
      <c r="BD82" s="876"/>
      <c r="BE82" s="876"/>
      <c r="BF82" s="876"/>
      <c r="BG82" s="876"/>
      <c r="BH82" s="876"/>
      <c r="BI82" s="876"/>
      <c r="BJ82" s="876"/>
      <c r="BK82" s="876"/>
      <c r="BL82" s="876"/>
      <c r="BM82" s="876"/>
      <c r="BN82" s="876"/>
      <c r="BO82" s="876"/>
      <c r="BP82" s="876"/>
      <c r="BQ82" s="876"/>
      <c r="BR82" s="876"/>
      <c r="BS82" s="876"/>
      <c r="BT82" s="876"/>
      <c r="BU82" s="876"/>
      <c r="BV82" s="876"/>
      <c r="BW82" s="876"/>
      <c r="BX82" s="876"/>
      <c r="BY82" s="876"/>
      <c r="BZ82" s="876"/>
      <c r="CA82" s="876"/>
      <c r="CB82" s="876"/>
      <c r="CC82" s="876"/>
      <c r="CD82" s="876"/>
      <c r="CE82" s="876"/>
      <c r="CF82" s="876"/>
      <c r="CG82" s="876"/>
      <c r="CH82" s="876"/>
      <c r="CI82" s="876"/>
      <c r="CJ82" s="876"/>
      <c r="CK82" s="876"/>
      <c r="CL82" s="876"/>
      <c r="CM82" s="876"/>
      <c r="CN82" s="876"/>
      <c r="CO82" s="876"/>
      <c r="CP82" s="876"/>
      <c r="CQ82" s="876"/>
      <c r="CR82" s="876"/>
      <c r="CS82" s="876"/>
      <c r="CT82" s="876"/>
      <c r="CU82" s="876"/>
      <c r="CV82" s="876"/>
      <c r="CW82" s="876"/>
      <c r="CX82" s="876"/>
      <c r="CY82" s="876"/>
      <c r="CZ82" s="876"/>
      <c r="DA82" s="876"/>
      <c r="DB82" s="876"/>
      <c r="DC82" s="876"/>
      <c r="DD82" s="876"/>
      <c r="DE82" s="876"/>
    </row>
    <row r="83" spans="2:109" ht="14.25">
      <c r="B83" s="782" t="s">
        <v>534</v>
      </c>
      <c r="C83" s="273" t="s">
        <v>549</v>
      </c>
      <c r="D83" s="876"/>
      <c r="E83" s="876"/>
      <c r="F83" s="876"/>
      <c r="G83" s="908"/>
      <c r="H83" s="908"/>
      <c r="I83" s="876"/>
      <c r="J83" s="876"/>
      <c r="K83" s="876"/>
      <c r="L83" s="876"/>
      <c r="M83" s="876"/>
      <c r="N83" s="876"/>
      <c r="O83" s="876"/>
      <c r="P83" s="876"/>
      <c r="Q83" s="876"/>
      <c r="R83" s="876"/>
      <c r="S83" s="876"/>
      <c r="T83" s="876"/>
      <c r="U83" s="876"/>
      <c r="V83" s="876"/>
      <c r="W83" s="876"/>
      <c r="X83" s="876"/>
      <c r="Y83" s="876"/>
      <c r="Z83" s="876"/>
      <c r="AA83" s="876"/>
      <c r="AB83" s="876"/>
      <c r="AC83" s="876"/>
      <c r="AD83" s="876"/>
      <c r="AE83" s="876"/>
      <c r="AF83" s="876"/>
      <c r="AG83" s="876"/>
      <c r="AH83" s="876"/>
      <c r="AI83" s="876"/>
      <c r="AJ83" s="876"/>
      <c r="AK83" s="876"/>
      <c r="AL83" s="876"/>
      <c r="AM83" s="876"/>
      <c r="AN83" s="876"/>
      <c r="AO83" s="876"/>
      <c r="AP83" s="876"/>
      <c r="AQ83" s="876"/>
      <c r="AR83" s="876"/>
      <c r="AS83" s="876"/>
      <c r="AT83" s="876"/>
      <c r="AU83" s="876"/>
      <c r="AV83" s="876"/>
      <c r="AW83" s="876"/>
      <c r="AX83" s="876"/>
      <c r="AY83" s="876"/>
      <c r="AZ83" s="876"/>
      <c r="BA83" s="876"/>
      <c r="BB83" s="876"/>
      <c r="BC83" s="876"/>
      <c r="BD83" s="876"/>
      <c r="BE83" s="876"/>
      <c r="BF83" s="876"/>
      <c r="BG83" s="876"/>
      <c r="BH83" s="876"/>
      <c r="BI83" s="876"/>
      <c r="BJ83" s="876"/>
      <c r="BK83" s="876"/>
      <c r="BL83" s="876"/>
      <c r="BM83" s="876"/>
      <c r="BN83" s="876"/>
      <c r="BO83" s="876"/>
      <c r="BP83" s="876"/>
      <c r="BQ83" s="876"/>
      <c r="BR83" s="876"/>
      <c r="BS83" s="876"/>
      <c r="BT83" s="876"/>
      <c r="BU83" s="876"/>
      <c r="BV83" s="876"/>
      <c r="BW83" s="876"/>
      <c r="BX83" s="876"/>
      <c r="BY83" s="876"/>
      <c r="BZ83" s="876"/>
      <c r="CA83" s="876"/>
      <c r="CB83" s="876"/>
      <c r="CC83" s="876"/>
      <c r="CD83" s="876"/>
      <c r="CE83" s="876"/>
      <c r="CF83" s="876"/>
      <c r="CG83" s="876"/>
      <c r="CH83" s="876"/>
      <c r="CI83" s="876"/>
      <c r="CJ83" s="876"/>
      <c r="CK83" s="876"/>
      <c r="CL83" s="876"/>
      <c r="CM83" s="876"/>
      <c r="CN83" s="876"/>
      <c r="CO83" s="876"/>
      <c r="CP83" s="876"/>
      <c r="CQ83" s="876"/>
      <c r="CR83" s="876"/>
      <c r="CS83" s="876"/>
      <c r="CT83" s="876"/>
      <c r="CU83" s="876"/>
      <c r="CV83" s="876"/>
      <c r="CW83" s="876"/>
      <c r="CX83" s="876"/>
      <c r="CY83" s="876"/>
      <c r="CZ83" s="876"/>
      <c r="DA83" s="876"/>
      <c r="DB83" s="876"/>
      <c r="DC83" s="876"/>
      <c r="DD83" s="876"/>
      <c r="DE83" s="876"/>
    </row>
    <row r="84" spans="2:109" ht="14.25">
      <c r="B84" s="782" t="s">
        <v>535</v>
      </c>
      <c r="C84" s="273" t="s">
        <v>549</v>
      </c>
      <c r="D84" s="876"/>
      <c r="E84" s="876"/>
      <c r="F84" s="876"/>
      <c r="G84" s="908"/>
      <c r="H84" s="908"/>
      <c r="I84" s="876"/>
      <c r="J84" s="876"/>
      <c r="K84" s="876"/>
      <c r="L84" s="876"/>
      <c r="M84" s="876"/>
      <c r="N84" s="876"/>
      <c r="O84" s="876"/>
      <c r="P84" s="876"/>
      <c r="Q84" s="876"/>
      <c r="R84" s="876"/>
      <c r="S84" s="876"/>
      <c r="T84" s="876"/>
      <c r="U84" s="876"/>
      <c r="V84" s="876"/>
      <c r="W84" s="876"/>
      <c r="X84" s="876"/>
      <c r="Y84" s="876"/>
      <c r="Z84" s="876"/>
      <c r="AA84" s="876"/>
      <c r="AB84" s="876"/>
      <c r="AC84" s="876"/>
      <c r="AD84" s="876"/>
      <c r="AE84" s="876"/>
      <c r="AF84" s="876"/>
      <c r="AG84" s="876"/>
      <c r="AH84" s="876"/>
      <c r="AI84" s="876"/>
      <c r="AJ84" s="876"/>
      <c r="AK84" s="876"/>
      <c r="AL84" s="876"/>
      <c r="AM84" s="876"/>
      <c r="AN84" s="876"/>
      <c r="AO84" s="876"/>
      <c r="AP84" s="876"/>
      <c r="AQ84" s="876"/>
      <c r="AR84" s="876"/>
      <c r="AS84" s="876"/>
      <c r="AT84" s="876"/>
      <c r="AU84" s="876"/>
      <c r="AV84" s="876"/>
      <c r="AW84" s="876"/>
      <c r="AX84" s="876"/>
      <c r="AY84" s="876"/>
      <c r="AZ84" s="876"/>
      <c r="BA84" s="876"/>
      <c r="BB84" s="876"/>
      <c r="BC84" s="876"/>
      <c r="BD84" s="876"/>
      <c r="BE84" s="876"/>
      <c r="BF84" s="876"/>
      <c r="BG84" s="876"/>
      <c r="BH84" s="876"/>
      <c r="BI84" s="876"/>
      <c r="BJ84" s="876"/>
      <c r="BK84" s="876"/>
      <c r="BL84" s="876"/>
      <c r="BM84" s="876"/>
      <c r="BN84" s="876"/>
      <c r="BO84" s="876"/>
      <c r="BP84" s="876"/>
      <c r="BQ84" s="876"/>
      <c r="BR84" s="876"/>
      <c r="BS84" s="876"/>
      <c r="BT84" s="876"/>
      <c r="BU84" s="876"/>
      <c r="BV84" s="876"/>
      <c r="BW84" s="876"/>
      <c r="BX84" s="876"/>
      <c r="BY84" s="876"/>
      <c r="BZ84" s="876"/>
      <c r="CA84" s="876"/>
      <c r="CB84" s="876"/>
      <c r="CC84" s="876"/>
      <c r="CD84" s="876"/>
      <c r="CE84" s="876"/>
      <c r="CF84" s="876"/>
      <c r="CG84" s="876"/>
      <c r="CH84" s="876"/>
      <c r="CI84" s="876"/>
      <c r="CJ84" s="876"/>
      <c r="CK84" s="876"/>
      <c r="CL84" s="876"/>
      <c r="CM84" s="876"/>
      <c r="CN84" s="876"/>
      <c r="CO84" s="876"/>
      <c r="CP84" s="876"/>
      <c r="CQ84" s="876"/>
      <c r="CR84" s="876"/>
      <c r="CS84" s="876"/>
      <c r="CT84" s="876"/>
      <c r="CU84" s="876"/>
      <c r="CV84" s="876"/>
      <c r="CW84" s="876"/>
      <c r="CX84" s="876"/>
      <c r="CY84" s="876"/>
      <c r="CZ84" s="876"/>
      <c r="DA84" s="876"/>
      <c r="DB84" s="876"/>
      <c r="DC84" s="876"/>
      <c r="DD84" s="876"/>
      <c r="DE84" s="876"/>
    </row>
    <row r="85" spans="2:109" ht="14.25">
      <c r="B85" s="782"/>
      <c r="C85" s="255"/>
      <c r="D85" s="877"/>
      <c r="E85" s="877"/>
      <c r="F85" s="877"/>
      <c r="G85" s="267"/>
      <c r="H85" s="267"/>
      <c r="I85" s="877"/>
      <c r="J85" s="877"/>
      <c r="K85" s="877"/>
      <c r="L85" s="877"/>
      <c r="M85" s="877"/>
      <c r="N85" s="877"/>
      <c r="O85" s="877"/>
      <c r="P85" s="877"/>
      <c r="Q85" s="877"/>
      <c r="R85" s="877"/>
      <c r="S85" s="877"/>
      <c r="T85" s="877"/>
      <c r="U85" s="877"/>
      <c r="V85" s="877"/>
      <c r="W85" s="877"/>
      <c r="X85" s="877"/>
      <c r="Y85" s="877"/>
      <c r="Z85" s="877"/>
      <c r="AA85" s="877"/>
      <c r="AB85" s="877"/>
      <c r="AC85" s="877"/>
      <c r="AD85" s="877"/>
      <c r="AE85" s="877"/>
      <c r="AF85" s="877"/>
      <c r="AG85" s="877"/>
      <c r="AH85" s="877"/>
      <c r="AI85" s="877"/>
      <c r="AJ85" s="877"/>
      <c r="AK85" s="877"/>
      <c r="AL85" s="877"/>
      <c r="AM85" s="877"/>
      <c r="AN85" s="877"/>
      <c r="AO85" s="877"/>
      <c r="AP85" s="877"/>
      <c r="AQ85" s="877"/>
      <c r="AR85" s="877"/>
      <c r="AS85" s="877"/>
      <c r="AT85" s="877"/>
      <c r="AU85" s="877"/>
      <c r="AV85" s="877"/>
      <c r="AW85" s="877"/>
      <c r="AX85" s="877"/>
      <c r="AY85" s="877"/>
      <c r="AZ85" s="877"/>
      <c r="BA85" s="877"/>
      <c r="BB85" s="877"/>
      <c r="BC85" s="877"/>
      <c r="BD85" s="877"/>
      <c r="BE85" s="877"/>
      <c r="BF85" s="877"/>
      <c r="BG85" s="877"/>
      <c r="BH85" s="877"/>
      <c r="BI85" s="877"/>
      <c r="BJ85" s="877"/>
      <c r="BK85" s="877"/>
      <c r="BL85" s="877"/>
      <c r="BM85" s="877"/>
      <c r="BN85" s="877"/>
      <c r="BO85" s="877"/>
      <c r="BP85" s="877"/>
      <c r="BQ85" s="877"/>
      <c r="BR85" s="877"/>
      <c r="BS85" s="877"/>
      <c r="BT85" s="877"/>
      <c r="BU85" s="877"/>
      <c r="BV85" s="877"/>
      <c r="BW85" s="877"/>
      <c r="BX85" s="877"/>
      <c r="BY85" s="877"/>
      <c r="BZ85" s="877"/>
      <c r="CA85" s="877"/>
      <c r="CB85" s="877"/>
      <c r="CC85" s="877"/>
      <c r="CD85" s="877"/>
      <c r="CE85" s="877"/>
      <c r="CF85" s="877"/>
      <c r="CG85" s="877"/>
      <c r="CH85" s="877"/>
      <c r="CI85" s="877"/>
      <c r="CJ85" s="877"/>
      <c r="CK85" s="877"/>
      <c r="CL85" s="877"/>
      <c r="CM85" s="877"/>
      <c r="CN85" s="877"/>
      <c r="CO85" s="877"/>
      <c r="CP85" s="877"/>
      <c r="CQ85" s="877"/>
      <c r="CR85" s="877"/>
      <c r="CS85" s="877"/>
      <c r="CT85" s="877"/>
      <c r="CU85" s="877"/>
      <c r="CV85" s="877"/>
      <c r="CW85" s="877"/>
      <c r="CX85" s="877"/>
      <c r="CY85" s="877"/>
      <c r="CZ85" s="877"/>
      <c r="DA85" s="877"/>
      <c r="DB85" s="877"/>
      <c r="DC85" s="877"/>
      <c r="DD85" s="877"/>
      <c r="DE85" s="877"/>
    </row>
    <row r="86" spans="2:109" ht="14.25">
      <c r="B86" s="722" t="s">
        <v>202</v>
      </c>
      <c r="C86" s="255"/>
      <c r="D86" s="877"/>
      <c r="E86" s="877"/>
      <c r="F86" s="877"/>
      <c r="G86" s="267"/>
      <c r="H86" s="267"/>
      <c r="I86" s="877"/>
      <c r="J86" s="877"/>
      <c r="K86" s="877"/>
      <c r="L86" s="877"/>
      <c r="M86" s="877"/>
      <c r="N86" s="877"/>
      <c r="O86" s="877"/>
      <c r="P86" s="877"/>
      <c r="Q86" s="877"/>
      <c r="R86" s="877"/>
      <c r="S86" s="877"/>
      <c r="T86" s="877"/>
      <c r="U86" s="877"/>
      <c r="V86" s="877"/>
      <c r="W86" s="877"/>
      <c r="X86" s="877"/>
      <c r="Y86" s="877"/>
      <c r="Z86" s="877"/>
      <c r="AA86" s="877"/>
      <c r="AB86" s="877"/>
      <c r="AC86" s="877"/>
      <c r="AD86" s="877"/>
      <c r="AE86" s="877"/>
      <c r="AF86" s="877"/>
      <c r="AG86" s="877"/>
      <c r="AH86" s="877"/>
      <c r="AI86" s="877"/>
      <c r="AJ86" s="877"/>
      <c r="AK86" s="877"/>
      <c r="AL86" s="877"/>
      <c r="AM86" s="877"/>
      <c r="AN86" s="877"/>
      <c r="AO86" s="877"/>
      <c r="AP86" s="877"/>
      <c r="AQ86" s="877"/>
      <c r="AR86" s="877"/>
      <c r="AS86" s="877"/>
      <c r="AT86" s="877"/>
      <c r="AU86" s="877"/>
      <c r="AV86" s="877"/>
      <c r="AW86" s="877"/>
      <c r="AX86" s="877"/>
      <c r="AY86" s="877"/>
      <c r="AZ86" s="877"/>
      <c r="BA86" s="877"/>
      <c r="BB86" s="877"/>
      <c r="BC86" s="877"/>
      <c r="BD86" s="877"/>
      <c r="BE86" s="877"/>
      <c r="BF86" s="877"/>
      <c r="BG86" s="877"/>
      <c r="BH86" s="877"/>
      <c r="BI86" s="877"/>
      <c r="BJ86" s="877"/>
      <c r="BK86" s="877"/>
      <c r="BL86" s="877"/>
      <c r="BM86" s="877"/>
      <c r="BN86" s="877"/>
      <c r="BO86" s="877"/>
      <c r="BP86" s="877"/>
      <c r="BQ86" s="877"/>
      <c r="BR86" s="877"/>
      <c r="BS86" s="877"/>
      <c r="BT86" s="877"/>
      <c r="BU86" s="877"/>
      <c r="BV86" s="877"/>
      <c r="BW86" s="877"/>
      <c r="BX86" s="877"/>
      <c r="BY86" s="877"/>
      <c r="BZ86" s="877"/>
      <c r="CA86" s="877"/>
      <c r="CB86" s="877"/>
      <c r="CC86" s="877"/>
      <c r="CD86" s="877"/>
      <c r="CE86" s="877"/>
      <c r="CF86" s="877"/>
      <c r="CG86" s="877"/>
      <c r="CH86" s="877"/>
      <c r="CI86" s="877"/>
      <c r="CJ86" s="877"/>
      <c r="CK86" s="877"/>
      <c r="CL86" s="877"/>
      <c r="CM86" s="877"/>
      <c r="CN86" s="877"/>
      <c r="CO86" s="877"/>
      <c r="CP86" s="877"/>
      <c r="CQ86" s="877"/>
      <c r="CR86" s="877"/>
      <c r="CS86" s="877"/>
      <c r="CT86" s="877"/>
      <c r="CU86" s="877"/>
      <c r="CV86" s="877"/>
      <c r="CW86" s="877"/>
      <c r="CX86" s="877"/>
      <c r="CY86" s="877"/>
      <c r="CZ86" s="877"/>
      <c r="DA86" s="877"/>
      <c r="DB86" s="877"/>
      <c r="DC86" s="877"/>
      <c r="DD86" s="877"/>
      <c r="DE86" s="877"/>
    </row>
    <row r="87" spans="2:109" ht="14.25">
      <c r="B87" s="782" t="s">
        <v>536</v>
      </c>
      <c r="C87" s="273" t="s">
        <v>551</v>
      </c>
      <c r="D87" s="876"/>
      <c r="E87" s="876"/>
      <c r="F87" s="876"/>
      <c r="G87" s="908"/>
      <c r="H87" s="908"/>
      <c r="I87" s="876"/>
      <c r="J87" s="876"/>
      <c r="K87" s="876"/>
      <c r="L87" s="876"/>
      <c r="M87" s="876"/>
      <c r="N87" s="876"/>
      <c r="O87" s="876"/>
      <c r="P87" s="876"/>
      <c r="Q87" s="876"/>
      <c r="R87" s="876"/>
      <c r="S87" s="876"/>
      <c r="T87" s="876"/>
      <c r="U87" s="876"/>
      <c r="V87" s="876"/>
      <c r="W87" s="876"/>
      <c r="X87" s="876"/>
      <c r="Y87" s="876"/>
      <c r="Z87" s="876"/>
      <c r="AA87" s="876"/>
      <c r="AB87" s="876"/>
      <c r="AC87" s="876"/>
      <c r="AD87" s="876"/>
      <c r="AE87" s="876"/>
      <c r="AF87" s="876"/>
      <c r="AG87" s="876"/>
      <c r="AH87" s="876"/>
      <c r="AI87" s="876"/>
      <c r="AJ87" s="876"/>
      <c r="AK87" s="876"/>
      <c r="AL87" s="876"/>
      <c r="AM87" s="876"/>
      <c r="AN87" s="876"/>
      <c r="AO87" s="876"/>
      <c r="AP87" s="876"/>
      <c r="AQ87" s="876"/>
      <c r="AR87" s="876"/>
      <c r="AS87" s="876"/>
      <c r="AT87" s="876"/>
      <c r="AU87" s="876"/>
      <c r="AV87" s="876"/>
      <c r="AW87" s="876"/>
      <c r="AX87" s="876"/>
      <c r="AY87" s="876"/>
      <c r="AZ87" s="876"/>
      <c r="BA87" s="876"/>
      <c r="BB87" s="876"/>
      <c r="BC87" s="876"/>
      <c r="BD87" s="876"/>
      <c r="BE87" s="876"/>
      <c r="BF87" s="876"/>
      <c r="BG87" s="876"/>
      <c r="BH87" s="876"/>
      <c r="BI87" s="876"/>
      <c r="BJ87" s="876"/>
      <c r="BK87" s="876"/>
      <c r="BL87" s="876"/>
      <c r="BM87" s="876"/>
      <c r="BN87" s="876"/>
      <c r="BO87" s="876"/>
      <c r="BP87" s="876"/>
      <c r="BQ87" s="876"/>
      <c r="BR87" s="876"/>
      <c r="BS87" s="876"/>
      <c r="BT87" s="876"/>
      <c r="BU87" s="876"/>
      <c r="BV87" s="876"/>
      <c r="BW87" s="876"/>
      <c r="BX87" s="876"/>
      <c r="BY87" s="876"/>
      <c r="BZ87" s="876"/>
      <c r="CA87" s="876"/>
      <c r="CB87" s="876"/>
      <c r="CC87" s="876"/>
      <c r="CD87" s="876"/>
      <c r="CE87" s="876"/>
      <c r="CF87" s="876"/>
      <c r="CG87" s="876"/>
      <c r="CH87" s="876"/>
      <c r="CI87" s="876"/>
      <c r="CJ87" s="876"/>
      <c r="CK87" s="876"/>
      <c r="CL87" s="876"/>
      <c r="CM87" s="876"/>
      <c r="CN87" s="876"/>
      <c r="CO87" s="876"/>
      <c r="CP87" s="876"/>
      <c r="CQ87" s="876"/>
      <c r="CR87" s="876"/>
      <c r="CS87" s="876"/>
      <c r="CT87" s="876"/>
      <c r="CU87" s="876"/>
      <c r="CV87" s="876"/>
      <c r="CW87" s="876"/>
      <c r="CX87" s="876"/>
      <c r="CY87" s="876"/>
      <c r="CZ87" s="876"/>
      <c r="DA87" s="876"/>
      <c r="DB87" s="876"/>
      <c r="DC87" s="876"/>
      <c r="DD87" s="876"/>
      <c r="DE87" s="876"/>
    </row>
    <row r="88" spans="2:109" ht="14.25">
      <c r="B88" s="782" t="s">
        <v>537</v>
      </c>
      <c r="C88" s="273" t="s">
        <v>551</v>
      </c>
      <c r="D88" s="876"/>
      <c r="E88" s="876"/>
      <c r="F88" s="876"/>
      <c r="G88" s="908"/>
      <c r="H88" s="908"/>
      <c r="I88" s="876"/>
      <c r="J88" s="876"/>
      <c r="K88" s="876"/>
      <c r="L88" s="876"/>
      <c r="M88" s="876"/>
      <c r="N88" s="876"/>
      <c r="O88" s="876"/>
      <c r="P88" s="876"/>
      <c r="Q88" s="876"/>
      <c r="R88" s="876"/>
      <c r="S88" s="876"/>
      <c r="T88" s="876"/>
      <c r="U88" s="876"/>
      <c r="V88" s="876"/>
      <c r="W88" s="876"/>
      <c r="X88" s="876"/>
      <c r="Y88" s="876"/>
      <c r="Z88" s="876"/>
      <c r="AA88" s="876"/>
      <c r="AB88" s="876"/>
      <c r="AC88" s="876"/>
      <c r="AD88" s="876"/>
      <c r="AE88" s="876"/>
      <c r="AF88" s="876"/>
      <c r="AG88" s="876"/>
      <c r="AH88" s="876"/>
      <c r="AI88" s="876"/>
      <c r="AJ88" s="876"/>
      <c r="AK88" s="876"/>
      <c r="AL88" s="876"/>
      <c r="AM88" s="876"/>
      <c r="AN88" s="876"/>
      <c r="AO88" s="876"/>
      <c r="AP88" s="876"/>
      <c r="AQ88" s="876"/>
      <c r="AR88" s="876"/>
      <c r="AS88" s="876"/>
      <c r="AT88" s="876"/>
      <c r="AU88" s="876"/>
      <c r="AV88" s="876"/>
      <c r="AW88" s="876"/>
      <c r="AX88" s="876"/>
      <c r="AY88" s="876"/>
      <c r="AZ88" s="876"/>
      <c r="BA88" s="876"/>
      <c r="BB88" s="876"/>
      <c r="BC88" s="876"/>
      <c r="BD88" s="876"/>
      <c r="BE88" s="876"/>
      <c r="BF88" s="876"/>
      <c r="BG88" s="876"/>
      <c r="BH88" s="876"/>
      <c r="BI88" s="876"/>
      <c r="BJ88" s="876"/>
      <c r="BK88" s="876"/>
      <c r="BL88" s="876"/>
      <c r="BM88" s="876"/>
      <c r="BN88" s="876"/>
      <c r="BO88" s="876"/>
      <c r="BP88" s="876"/>
      <c r="BQ88" s="876"/>
      <c r="BR88" s="876"/>
      <c r="BS88" s="876"/>
      <c r="BT88" s="876"/>
      <c r="BU88" s="876"/>
      <c r="BV88" s="876"/>
      <c r="BW88" s="876"/>
      <c r="BX88" s="876"/>
      <c r="BY88" s="876"/>
      <c r="BZ88" s="876"/>
      <c r="CA88" s="876"/>
      <c r="CB88" s="876"/>
      <c r="CC88" s="876"/>
      <c r="CD88" s="876"/>
      <c r="CE88" s="876"/>
      <c r="CF88" s="876"/>
      <c r="CG88" s="876"/>
      <c r="CH88" s="876"/>
      <c r="CI88" s="876"/>
      <c r="CJ88" s="876"/>
      <c r="CK88" s="876"/>
      <c r="CL88" s="876"/>
      <c r="CM88" s="876"/>
      <c r="CN88" s="876"/>
      <c r="CO88" s="876"/>
      <c r="CP88" s="876"/>
      <c r="CQ88" s="876"/>
      <c r="CR88" s="876"/>
      <c r="CS88" s="876"/>
      <c r="CT88" s="876"/>
      <c r="CU88" s="876"/>
      <c r="CV88" s="876"/>
      <c r="CW88" s="876"/>
      <c r="CX88" s="876"/>
      <c r="CY88" s="876"/>
      <c r="CZ88" s="876"/>
      <c r="DA88" s="876"/>
      <c r="DB88" s="876"/>
      <c r="DC88" s="876"/>
      <c r="DD88" s="876"/>
      <c r="DE88" s="876"/>
    </row>
    <row r="89" spans="2:109" ht="14.25">
      <c r="B89" s="782" t="s">
        <v>538</v>
      </c>
      <c r="C89" s="273" t="s">
        <v>551</v>
      </c>
      <c r="D89" s="876"/>
      <c r="E89" s="876"/>
      <c r="F89" s="876"/>
      <c r="G89" s="908"/>
      <c r="H89" s="908"/>
      <c r="I89" s="876"/>
      <c r="J89" s="876"/>
      <c r="K89" s="876"/>
      <c r="L89" s="876"/>
      <c r="M89" s="876"/>
      <c r="N89" s="876"/>
      <c r="O89" s="876"/>
      <c r="P89" s="876"/>
      <c r="Q89" s="876"/>
      <c r="R89" s="876"/>
      <c r="S89" s="876"/>
      <c r="T89" s="876"/>
      <c r="U89" s="876"/>
      <c r="V89" s="876"/>
      <c r="W89" s="876"/>
      <c r="X89" s="876"/>
      <c r="Y89" s="876"/>
      <c r="Z89" s="876"/>
      <c r="AA89" s="876"/>
      <c r="AB89" s="876"/>
      <c r="AC89" s="876"/>
      <c r="AD89" s="876"/>
      <c r="AE89" s="876"/>
      <c r="AF89" s="876"/>
      <c r="AG89" s="876"/>
      <c r="AH89" s="876"/>
      <c r="AI89" s="876"/>
      <c r="AJ89" s="876"/>
      <c r="AK89" s="876"/>
      <c r="AL89" s="876"/>
      <c r="AM89" s="876"/>
      <c r="AN89" s="876"/>
      <c r="AO89" s="876"/>
      <c r="AP89" s="876"/>
      <c r="AQ89" s="876"/>
      <c r="AR89" s="876"/>
      <c r="AS89" s="876"/>
      <c r="AT89" s="876"/>
      <c r="AU89" s="876"/>
      <c r="AV89" s="876"/>
      <c r="AW89" s="876"/>
      <c r="AX89" s="876"/>
      <c r="AY89" s="876"/>
      <c r="AZ89" s="876"/>
      <c r="BA89" s="876"/>
      <c r="BB89" s="876"/>
      <c r="BC89" s="876"/>
      <c r="BD89" s="876"/>
      <c r="BE89" s="876"/>
      <c r="BF89" s="876"/>
      <c r="BG89" s="876"/>
      <c r="BH89" s="876"/>
      <c r="BI89" s="876"/>
      <c r="BJ89" s="876"/>
      <c r="BK89" s="876"/>
      <c r="BL89" s="876"/>
      <c r="BM89" s="876"/>
      <c r="BN89" s="876"/>
      <c r="BO89" s="876"/>
      <c r="BP89" s="876"/>
      <c r="BQ89" s="876"/>
      <c r="BR89" s="876"/>
      <c r="BS89" s="876"/>
      <c r="BT89" s="876"/>
      <c r="BU89" s="876"/>
      <c r="BV89" s="876"/>
      <c r="BW89" s="876"/>
      <c r="BX89" s="876"/>
      <c r="BY89" s="876"/>
      <c r="BZ89" s="876"/>
      <c r="CA89" s="876"/>
      <c r="CB89" s="876"/>
      <c r="CC89" s="876"/>
      <c r="CD89" s="876"/>
      <c r="CE89" s="876"/>
      <c r="CF89" s="876"/>
      <c r="CG89" s="876"/>
      <c r="CH89" s="876"/>
      <c r="CI89" s="876"/>
      <c r="CJ89" s="876"/>
      <c r="CK89" s="876"/>
      <c r="CL89" s="876"/>
      <c r="CM89" s="876"/>
      <c r="CN89" s="876"/>
      <c r="CO89" s="876"/>
      <c r="CP89" s="876"/>
      <c r="CQ89" s="876"/>
      <c r="CR89" s="876"/>
      <c r="CS89" s="876"/>
      <c r="CT89" s="876"/>
      <c r="CU89" s="876"/>
      <c r="CV89" s="876"/>
      <c r="CW89" s="876"/>
      <c r="CX89" s="876"/>
      <c r="CY89" s="876"/>
      <c r="CZ89" s="876"/>
      <c r="DA89" s="876"/>
      <c r="DB89" s="876"/>
      <c r="DC89" s="876"/>
      <c r="DD89" s="876"/>
      <c r="DE89" s="876"/>
    </row>
    <row r="90" spans="2:109" ht="14.25">
      <c r="B90" s="782" t="s">
        <v>539</v>
      </c>
      <c r="C90" s="273" t="s">
        <v>551</v>
      </c>
      <c r="D90" s="876"/>
      <c r="E90" s="876"/>
      <c r="F90" s="876"/>
      <c r="G90" s="908"/>
      <c r="H90" s="908"/>
      <c r="I90" s="876"/>
      <c r="J90" s="876"/>
      <c r="K90" s="876"/>
      <c r="L90" s="876"/>
      <c r="M90" s="876"/>
      <c r="N90" s="876"/>
      <c r="O90" s="876"/>
      <c r="P90" s="876"/>
      <c r="Q90" s="876"/>
      <c r="R90" s="876"/>
      <c r="S90" s="876"/>
      <c r="T90" s="876"/>
      <c r="U90" s="876"/>
      <c r="V90" s="876"/>
      <c r="W90" s="876"/>
      <c r="X90" s="876"/>
      <c r="Y90" s="876"/>
      <c r="Z90" s="876"/>
      <c r="AA90" s="876"/>
      <c r="AB90" s="876"/>
      <c r="AC90" s="876"/>
      <c r="AD90" s="876"/>
      <c r="AE90" s="876"/>
      <c r="AF90" s="876"/>
      <c r="AG90" s="876"/>
      <c r="AH90" s="876"/>
      <c r="AI90" s="876"/>
      <c r="AJ90" s="876"/>
      <c r="AK90" s="876"/>
      <c r="AL90" s="876"/>
      <c r="AM90" s="876"/>
      <c r="AN90" s="876"/>
      <c r="AO90" s="876"/>
      <c r="AP90" s="876"/>
      <c r="AQ90" s="876"/>
      <c r="AR90" s="876"/>
      <c r="AS90" s="876"/>
      <c r="AT90" s="876"/>
      <c r="AU90" s="876"/>
      <c r="AV90" s="876"/>
      <c r="AW90" s="876"/>
      <c r="AX90" s="876"/>
      <c r="AY90" s="876"/>
      <c r="AZ90" s="876"/>
      <c r="BA90" s="876"/>
      <c r="BB90" s="876"/>
      <c r="BC90" s="876"/>
      <c r="BD90" s="876"/>
      <c r="BE90" s="876"/>
      <c r="BF90" s="876"/>
      <c r="BG90" s="876"/>
      <c r="BH90" s="876"/>
      <c r="BI90" s="876"/>
      <c r="BJ90" s="876"/>
      <c r="BK90" s="876"/>
      <c r="BL90" s="876"/>
      <c r="BM90" s="876"/>
      <c r="BN90" s="876"/>
      <c r="BO90" s="876"/>
      <c r="BP90" s="876"/>
      <c r="BQ90" s="876"/>
      <c r="BR90" s="876"/>
      <c r="BS90" s="876"/>
      <c r="BT90" s="876"/>
      <c r="BU90" s="876"/>
      <c r="BV90" s="876"/>
      <c r="BW90" s="876"/>
      <c r="BX90" s="876"/>
      <c r="BY90" s="876"/>
      <c r="BZ90" s="876"/>
      <c r="CA90" s="876"/>
      <c r="CB90" s="876"/>
      <c r="CC90" s="876"/>
      <c r="CD90" s="876"/>
      <c r="CE90" s="876"/>
      <c r="CF90" s="876"/>
      <c r="CG90" s="876"/>
      <c r="CH90" s="876"/>
      <c r="CI90" s="876"/>
      <c r="CJ90" s="876"/>
      <c r="CK90" s="876"/>
      <c r="CL90" s="876"/>
      <c r="CM90" s="876"/>
      <c r="CN90" s="876"/>
      <c r="CO90" s="876"/>
      <c r="CP90" s="876"/>
      <c r="CQ90" s="876"/>
      <c r="CR90" s="876"/>
      <c r="CS90" s="876"/>
      <c r="CT90" s="876"/>
      <c r="CU90" s="876"/>
      <c r="CV90" s="876"/>
      <c r="CW90" s="876"/>
      <c r="CX90" s="876"/>
      <c r="CY90" s="876"/>
      <c r="CZ90" s="876"/>
      <c r="DA90" s="876"/>
      <c r="DB90" s="876"/>
      <c r="DC90" s="876"/>
      <c r="DD90" s="876"/>
      <c r="DE90" s="876"/>
    </row>
    <row r="91" spans="2:109" ht="14.25">
      <c r="B91" s="782" t="s">
        <v>540</v>
      </c>
      <c r="C91" s="273" t="s">
        <v>551</v>
      </c>
      <c r="D91" s="876"/>
      <c r="E91" s="876"/>
      <c r="F91" s="876"/>
      <c r="G91" s="908"/>
      <c r="H91" s="908"/>
      <c r="I91" s="876"/>
      <c r="J91" s="876"/>
      <c r="K91" s="876"/>
      <c r="L91" s="876"/>
      <c r="M91" s="876"/>
      <c r="N91" s="876"/>
      <c r="O91" s="876"/>
      <c r="P91" s="876"/>
      <c r="Q91" s="876"/>
      <c r="R91" s="876"/>
      <c r="S91" s="876"/>
      <c r="T91" s="876"/>
      <c r="U91" s="876"/>
      <c r="V91" s="876"/>
      <c r="W91" s="876"/>
      <c r="X91" s="876"/>
      <c r="Y91" s="876"/>
      <c r="Z91" s="876"/>
      <c r="AA91" s="876"/>
      <c r="AB91" s="876"/>
      <c r="AC91" s="876"/>
      <c r="AD91" s="876"/>
      <c r="AE91" s="876"/>
      <c r="AF91" s="876"/>
      <c r="AG91" s="876"/>
      <c r="AH91" s="876"/>
      <c r="AI91" s="876"/>
      <c r="AJ91" s="876"/>
      <c r="AK91" s="876"/>
      <c r="AL91" s="876"/>
      <c r="AM91" s="876"/>
      <c r="AN91" s="876"/>
      <c r="AO91" s="876"/>
      <c r="AP91" s="876"/>
      <c r="AQ91" s="876"/>
      <c r="AR91" s="876"/>
      <c r="AS91" s="876"/>
      <c r="AT91" s="876"/>
      <c r="AU91" s="876"/>
      <c r="AV91" s="876"/>
      <c r="AW91" s="876"/>
      <c r="AX91" s="876"/>
      <c r="AY91" s="876"/>
      <c r="AZ91" s="876"/>
      <c r="BA91" s="876"/>
      <c r="BB91" s="876"/>
      <c r="BC91" s="876"/>
      <c r="BD91" s="876"/>
      <c r="BE91" s="876"/>
      <c r="BF91" s="876"/>
      <c r="BG91" s="876"/>
      <c r="BH91" s="876"/>
      <c r="BI91" s="876"/>
      <c r="BJ91" s="876"/>
      <c r="BK91" s="876"/>
      <c r="BL91" s="876"/>
      <c r="BM91" s="876"/>
      <c r="BN91" s="876"/>
      <c r="BO91" s="876"/>
      <c r="BP91" s="876"/>
      <c r="BQ91" s="876"/>
      <c r="BR91" s="876"/>
      <c r="BS91" s="876"/>
      <c r="BT91" s="876"/>
      <c r="BU91" s="876"/>
      <c r="BV91" s="876"/>
      <c r="BW91" s="876"/>
      <c r="BX91" s="876"/>
      <c r="BY91" s="876"/>
      <c r="BZ91" s="876"/>
      <c r="CA91" s="876"/>
      <c r="CB91" s="876"/>
      <c r="CC91" s="876"/>
      <c r="CD91" s="876"/>
      <c r="CE91" s="876"/>
      <c r="CF91" s="876"/>
      <c r="CG91" s="876"/>
      <c r="CH91" s="876"/>
      <c r="CI91" s="876"/>
      <c r="CJ91" s="876"/>
      <c r="CK91" s="876"/>
      <c r="CL91" s="876"/>
      <c r="CM91" s="876"/>
      <c r="CN91" s="876"/>
      <c r="CO91" s="876"/>
      <c r="CP91" s="876"/>
      <c r="CQ91" s="876"/>
      <c r="CR91" s="876"/>
      <c r="CS91" s="876"/>
      <c r="CT91" s="876"/>
      <c r="CU91" s="876"/>
      <c r="CV91" s="876"/>
      <c r="CW91" s="876"/>
      <c r="CX91" s="876"/>
      <c r="CY91" s="876"/>
      <c r="CZ91" s="876"/>
      <c r="DA91" s="876"/>
      <c r="DB91" s="876"/>
      <c r="DC91" s="876"/>
      <c r="DD91" s="876"/>
      <c r="DE91" s="876"/>
    </row>
    <row r="92" spans="2:109" ht="14.25">
      <c r="B92" s="782" t="s">
        <v>541</v>
      </c>
      <c r="C92" s="273" t="s">
        <v>551</v>
      </c>
      <c r="D92" s="876"/>
      <c r="E92" s="876"/>
      <c r="F92" s="876"/>
      <c r="G92" s="908"/>
      <c r="H92" s="908"/>
      <c r="I92" s="876"/>
      <c r="J92" s="876"/>
      <c r="K92" s="876"/>
      <c r="L92" s="876"/>
      <c r="M92" s="876"/>
      <c r="N92" s="876"/>
      <c r="O92" s="876"/>
      <c r="P92" s="876"/>
      <c r="Q92" s="876"/>
      <c r="R92" s="876"/>
      <c r="S92" s="876"/>
      <c r="T92" s="876"/>
      <c r="U92" s="876"/>
      <c r="V92" s="876"/>
      <c r="W92" s="876"/>
      <c r="X92" s="876"/>
      <c r="Y92" s="876"/>
      <c r="Z92" s="876"/>
      <c r="AA92" s="876"/>
      <c r="AB92" s="876"/>
      <c r="AC92" s="876"/>
      <c r="AD92" s="876"/>
      <c r="AE92" s="876"/>
      <c r="AF92" s="876"/>
      <c r="AG92" s="876"/>
      <c r="AH92" s="876"/>
      <c r="AI92" s="876"/>
      <c r="AJ92" s="876"/>
      <c r="AK92" s="876"/>
      <c r="AL92" s="876"/>
      <c r="AM92" s="876"/>
      <c r="AN92" s="876"/>
      <c r="AO92" s="876"/>
      <c r="AP92" s="876"/>
      <c r="AQ92" s="876"/>
      <c r="AR92" s="876"/>
      <c r="AS92" s="876"/>
      <c r="AT92" s="876"/>
      <c r="AU92" s="876"/>
      <c r="AV92" s="876"/>
      <c r="AW92" s="876"/>
      <c r="AX92" s="876"/>
      <c r="AY92" s="876"/>
      <c r="AZ92" s="876"/>
      <c r="BA92" s="876"/>
      <c r="BB92" s="876"/>
      <c r="BC92" s="876"/>
      <c r="BD92" s="876"/>
      <c r="BE92" s="876"/>
      <c r="BF92" s="876"/>
      <c r="BG92" s="876"/>
      <c r="BH92" s="876"/>
      <c r="BI92" s="876"/>
      <c r="BJ92" s="876"/>
      <c r="BK92" s="876"/>
      <c r="BL92" s="876"/>
      <c r="BM92" s="876"/>
      <c r="BN92" s="876"/>
      <c r="BO92" s="876"/>
      <c r="BP92" s="876"/>
      <c r="BQ92" s="876"/>
      <c r="BR92" s="876"/>
      <c r="BS92" s="876"/>
      <c r="BT92" s="876"/>
      <c r="BU92" s="876"/>
      <c r="BV92" s="876"/>
      <c r="BW92" s="876"/>
      <c r="BX92" s="876"/>
      <c r="BY92" s="876"/>
      <c r="BZ92" s="876"/>
      <c r="CA92" s="876"/>
      <c r="CB92" s="876"/>
      <c r="CC92" s="876"/>
      <c r="CD92" s="876"/>
      <c r="CE92" s="876"/>
      <c r="CF92" s="876"/>
      <c r="CG92" s="876"/>
      <c r="CH92" s="876"/>
      <c r="CI92" s="876"/>
      <c r="CJ92" s="876"/>
      <c r="CK92" s="876"/>
      <c r="CL92" s="876"/>
      <c r="CM92" s="876"/>
      <c r="CN92" s="876"/>
      <c r="CO92" s="876"/>
      <c r="CP92" s="876"/>
      <c r="CQ92" s="876"/>
      <c r="CR92" s="876"/>
      <c r="CS92" s="876"/>
      <c r="CT92" s="876"/>
      <c r="CU92" s="876"/>
      <c r="CV92" s="876"/>
      <c r="CW92" s="876"/>
      <c r="CX92" s="876"/>
      <c r="CY92" s="876"/>
      <c r="CZ92" s="876"/>
      <c r="DA92" s="876"/>
      <c r="DB92" s="876"/>
      <c r="DC92" s="876"/>
      <c r="DD92" s="876"/>
      <c r="DE92" s="876"/>
    </row>
    <row r="93" spans="2:109" ht="14.25">
      <c r="B93" s="782" t="s">
        <v>542</v>
      </c>
      <c r="C93" s="273" t="s">
        <v>551</v>
      </c>
      <c r="D93" s="876"/>
      <c r="E93" s="876"/>
      <c r="F93" s="876"/>
      <c r="G93" s="908"/>
      <c r="H93" s="908"/>
      <c r="I93" s="876"/>
      <c r="J93" s="876"/>
      <c r="K93" s="876"/>
      <c r="L93" s="876"/>
      <c r="M93" s="876"/>
      <c r="N93" s="876"/>
      <c r="O93" s="876"/>
      <c r="P93" s="876"/>
      <c r="Q93" s="876"/>
      <c r="R93" s="876"/>
      <c r="S93" s="876"/>
      <c r="T93" s="876"/>
      <c r="U93" s="876"/>
      <c r="V93" s="876"/>
      <c r="W93" s="876"/>
      <c r="X93" s="876"/>
      <c r="Y93" s="876"/>
      <c r="Z93" s="876"/>
      <c r="AA93" s="876"/>
      <c r="AB93" s="876"/>
      <c r="AC93" s="876"/>
      <c r="AD93" s="876"/>
      <c r="AE93" s="876"/>
      <c r="AF93" s="876"/>
      <c r="AG93" s="876"/>
      <c r="AH93" s="876"/>
      <c r="AI93" s="876"/>
      <c r="AJ93" s="876"/>
      <c r="AK93" s="876"/>
      <c r="AL93" s="876"/>
      <c r="AM93" s="876"/>
      <c r="AN93" s="876"/>
      <c r="AO93" s="876"/>
      <c r="AP93" s="876"/>
      <c r="AQ93" s="876"/>
      <c r="AR93" s="876"/>
      <c r="AS93" s="876"/>
      <c r="AT93" s="876"/>
      <c r="AU93" s="876"/>
      <c r="AV93" s="876"/>
      <c r="AW93" s="876"/>
      <c r="AX93" s="876"/>
      <c r="AY93" s="876"/>
      <c r="AZ93" s="876"/>
      <c r="BA93" s="876"/>
      <c r="BB93" s="876"/>
      <c r="BC93" s="876"/>
      <c r="BD93" s="876"/>
      <c r="BE93" s="876"/>
      <c r="BF93" s="876"/>
      <c r="BG93" s="876"/>
      <c r="BH93" s="876"/>
      <c r="BI93" s="876"/>
      <c r="BJ93" s="876"/>
      <c r="BK93" s="876"/>
      <c r="BL93" s="876"/>
      <c r="BM93" s="876"/>
      <c r="BN93" s="876"/>
      <c r="BO93" s="876"/>
      <c r="BP93" s="876"/>
      <c r="BQ93" s="876"/>
      <c r="BR93" s="876"/>
      <c r="BS93" s="876"/>
      <c r="BT93" s="876"/>
      <c r="BU93" s="876"/>
      <c r="BV93" s="876"/>
      <c r="BW93" s="876"/>
      <c r="BX93" s="876"/>
      <c r="BY93" s="876"/>
      <c r="BZ93" s="876"/>
      <c r="CA93" s="876"/>
      <c r="CB93" s="876"/>
      <c r="CC93" s="876"/>
      <c r="CD93" s="876"/>
      <c r="CE93" s="876"/>
      <c r="CF93" s="876"/>
      <c r="CG93" s="876"/>
      <c r="CH93" s="876"/>
      <c r="CI93" s="876"/>
      <c r="CJ93" s="876"/>
      <c r="CK93" s="876"/>
      <c r="CL93" s="876"/>
      <c r="CM93" s="876"/>
      <c r="CN93" s="876"/>
      <c r="CO93" s="876"/>
      <c r="CP93" s="876"/>
      <c r="CQ93" s="876"/>
      <c r="CR93" s="876"/>
      <c r="CS93" s="876"/>
      <c r="CT93" s="876"/>
      <c r="CU93" s="876"/>
      <c r="CV93" s="876"/>
      <c r="CW93" s="876"/>
      <c r="CX93" s="876"/>
      <c r="CY93" s="876"/>
      <c r="CZ93" s="876"/>
      <c r="DA93" s="876"/>
      <c r="DB93" s="876"/>
      <c r="DC93" s="876"/>
      <c r="DD93" s="876"/>
      <c r="DE93" s="876"/>
    </row>
    <row r="94" spans="2:109" ht="14.25">
      <c r="B94" s="782" t="s">
        <v>543</v>
      </c>
      <c r="C94" s="273" t="s">
        <v>551</v>
      </c>
      <c r="D94" s="876"/>
      <c r="E94" s="876"/>
      <c r="F94" s="876"/>
      <c r="G94" s="908"/>
      <c r="H94" s="908"/>
      <c r="I94" s="876"/>
      <c r="J94" s="876"/>
      <c r="K94" s="876"/>
      <c r="L94" s="876"/>
      <c r="M94" s="876"/>
      <c r="N94" s="876"/>
      <c r="O94" s="876"/>
      <c r="P94" s="876"/>
      <c r="Q94" s="876"/>
      <c r="R94" s="876"/>
      <c r="S94" s="876"/>
      <c r="T94" s="876"/>
      <c r="U94" s="876"/>
      <c r="V94" s="876"/>
      <c r="W94" s="876"/>
      <c r="X94" s="876"/>
      <c r="Y94" s="876"/>
      <c r="Z94" s="876"/>
      <c r="AA94" s="876"/>
      <c r="AB94" s="876"/>
      <c r="AC94" s="876"/>
      <c r="AD94" s="876"/>
      <c r="AE94" s="876"/>
      <c r="AF94" s="876"/>
      <c r="AG94" s="876"/>
      <c r="AH94" s="876"/>
      <c r="AI94" s="876"/>
      <c r="AJ94" s="876"/>
      <c r="AK94" s="876"/>
      <c r="AL94" s="876"/>
      <c r="AM94" s="876"/>
      <c r="AN94" s="876"/>
      <c r="AO94" s="876"/>
      <c r="AP94" s="876"/>
      <c r="AQ94" s="876"/>
      <c r="AR94" s="876"/>
      <c r="AS94" s="876"/>
      <c r="AT94" s="876"/>
      <c r="AU94" s="876"/>
      <c r="AV94" s="876"/>
      <c r="AW94" s="876"/>
      <c r="AX94" s="876"/>
      <c r="AY94" s="876"/>
      <c r="AZ94" s="876"/>
      <c r="BA94" s="876"/>
      <c r="BB94" s="876"/>
      <c r="BC94" s="876"/>
      <c r="BD94" s="876"/>
      <c r="BE94" s="876"/>
      <c r="BF94" s="876"/>
      <c r="BG94" s="876"/>
      <c r="BH94" s="876"/>
      <c r="BI94" s="876"/>
      <c r="BJ94" s="876"/>
      <c r="BK94" s="876"/>
      <c r="BL94" s="876"/>
      <c r="BM94" s="876"/>
      <c r="BN94" s="876"/>
      <c r="BO94" s="876"/>
      <c r="BP94" s="876"/>
      <c r="BQ94" s="876"/>
      <c r="BR94" s="876"/>
      <c r="BS94" s="876"/>
      <c r="BT94" s="876"/>
      <c r="BU94" s="876"/>
      <c r="BV94" s="876"/>
      <c r="BW94" s="876"/>
      <c r="BX94" s="876"/>
      <c r="BY94" s="876"/>
      <c r="BZ94" s="876"/>
      <c r="CA94" s="876"/>
      <c r="CB94" s="876"/>
      <c r="CC94" s="876"/>
      <c r="CD94" s="876"/>
      <c r="CE94" s="876"/>
      <c r="CF94" s="876"/>
      <c r="CG94" s="876"/>
      <c r="CH94" s="876"/>
      <c r="CI94" s="876"/>
      <c r="CJ94" s="876"/>
      <c r="CK94" s="876"/>
      <c r="CL94" s="876"/>
      <c r="CM94" s="876"/>
      <c r="CN94" s="876"/>
      <c r="CO94" s="876"/>
      <c r="CP94" s="876"/>
      <c r="CQ94" s="876"/>
      <c r="CR94" s="876"/>
      <c r="CS94" s="876"/>
      <c r="CT94" s="876"/>
      <c r="CU94" s="876"/>
      <c r="CV94" s="876"/>
      <c r="CW94" s="876"/>
      <c r="CX94" s="876"/>
      <c r="CY94" s="876"/>
      <c r="CZ94" s="876"/>
      <c r="DA94" s="876"/>
      <c r="DB94" s="876"/>
      <c r="DC94" s="876"/>
      <c r="DD94" s="876"/>
      <c r="DE94" s="876"/>
    </row>
    <row r="95" spans="2:109" ht="14.25">
      <c r="B95" s="782"/>
      <c r="C95" s="273"/>
      <c r="D95" s="877"/>
      <c r="E95" s="877"/>
      <c r="F95" s="877"/>
      <c r="G95" s="877"/>
      <c r="H95" s="877"/>
      <c r="I95" s="877"/>
      <c r="J95" s="877"/>
      <c r="K95" s="877"/>
      <c r="L95" s="877"/>
      <c r="M95" s="877"/>
      <c r="N95" s="877"/>
      <c r="O95" s="877"/>
      <c r="P95" s="877"/>
      <c r="Q95" s="877"/>
      <c r="R95" s="877"/>
      <c r="S95" s="877"/>
      <c r="T95" s="877"/>
      <c r="U95" s="877"/>
      <c r="V95" s="877"/>
      <c r="W95" s="877"/>
      <c r="X95" s="877"/>
      <c r="Y95" s="877"/>
      <c r="Z95" s="877"/>
      <c r="AA95" s="877"/>
      <c r="AB95" s="877"/>
      <c r="AC95" s="877"/>
      <c r="AD95" s="877"/>
      <c r="AE95" s="877"/>
      <c r="AF95" s="877"/>
      <c r="AG95" s="877"/>
      <c r="AH95" s="877"/>
      <c r="AI95" s="877"/>
      <c r="AJ95" s="877"/>
      <c r="AK95" s="877"/>
      <c r="AL95" s="877"/>
      <c r="AM95" s="877"/>
      <c r="AN95" s="877"/>
      <c r="AO95" s="877"/>
      <c r="AP95" s="877"/>
      <c r="AQ95" s="877"/>
      <c r="AR95" s="877"/>
      <c r="AS95" s="877"/>
      <c r="AT95" s="877"/>
      <c r="AU95" s="877"/>
      <c r="AV95" s="877"/>
      <c r="AW95" s="877"/>
      <c r="AX95" s="877"/>
      <c r="AY95" s="877"/>
      <c r="AZ95" s="877"/>
      <c r="BA95" s="877"/>
      <c r="BB95" s="877"/>
      <c r="BC95" s="877"/>
      <c r="BD95" s="877"/>
      <c r="BE95" s="877"/>
      <c r="BF95" s="877"/>
      <c r="BG95" s="877"/>
      <c r="BH95" s="877"/>
      <c r="BI95" s="877"/>
      <c r="BJ95" s="877"/>
      <c r="BK95" s="877"/>
      <c r="BL95" s="877"/>
      <c r="BM95" s="877"/>
      <c r="BN95" s="877"/>
      <c r="BO95" s="877"/>
      <c r="BP95" s="877"/>
      <c r="BQ95" s="877"/>
      <c r="BR95" s="877"/>
      <c r="BS95" s="877"/>
      <c r="BT95" s="877"/>
      <c r="BU95" s="877"/>
      <c r="BV95" s="877"/>
      <c r="BW95" s="877"/>
      <c r="BX95" s="877"/>
      <c r="BY95" s="877"/>
      <c r="BZ95" s="877"/>
      <c r="CA95" s="877"/>
      <c r="CB95" s="877"/>
      <c r="CC95" s="877"/>
      <c r="CD95" s="877"/>
      <c r="CE95" s="877"/>
      <c r="CF95" s="877"/>
      <c r="CG95" s="877"/>
      <c r="CH95" s="877"/>
      <c r="CI95" s="877"/>
      <c r="CJ95" s="877"/>
      <c r="CK95" s="877"/>
      <c r="CL95" s="877"/>
      <c r="CM95" s="877"/>
      <c r="CN95" s="877"/>
      <c r="CO95" s="877"/>
      <c r="CP95" s="877"/>
      <c r="CQ95" s="877"/>
      <c r="CR95" s="877"/>
      <c r="CS95" s="877"/>
      <c r="CT95" s="877"/>
      <c r="CU95" s="877"/>
      <c r="CV95" s="877"/>
      <c r="CW95" s="877"/>
      <c r="CX95" s="877"/>
      <c r="CY95" s="877"/>
      <c r="CZ95" s="877"/>
      <c r="DA95" s="877"/>
      <c r="DB95" s="877"/>
      <c r="DC95" s="877"/>
      <c r="DD95" s="877"/>
      <c r="DE95" s="877"/>
    </row>
    <row r="96" spans="2:109" ht="14.25">
      <c r="B96" s="896"/>
      <c r="C96" s="725"/>
      <c r="D96" s="910"/>
      <c r="E96" s="910"/>
      <c r="F96" s="910"/>
      <c r="G96" s="910"/>
      <c r="H96" s="910"/>
      <c r="I96" s="910"/>
      <c r="J96" s="910"/>
      <c r="K96" s="910"/>
      <c r="L96" s="910"/>
      <c r="M96" s="910"/>
      <c r="N96" s="910"/>
      <c r="O96" s="910"/>
      <c r="P96" s="910"/>
      <c r="Q96" s="910"/>
      <c r="R96" s="910"/>
      <c r="S96" s="910"/>
      <c r="T96" s="910"/>
      <c r="U96" s="910"/>
      <c r="V96" s="910"/>
      <c r="W96" s="910"/>
      <c r="X96" s="910"/>
      <c r="Y96" s="910"/>
      <c r="Z96" s="910"/>
      <c r="AA96" s="910"/>
      <c r="AB96" s="910"/>
      <c r="AC96" s="910"/>
      <c r="AD96" s="910"/>
      <c r="AE96" s="910"/>
      <c r="AF96" s="910"/>
      <c r="AG96" s="910"/>
      <c r="AH96" s="910"/>
      <c r="AI96" s="910"/>
      <c r="AJ96" s="910"/>
      <c r="AK96" s="910"/>
      <c r="AL96" s="910"/>
      <c r="AM96" s="910"/>
      <c r="AN96" s="910"/>
      <c r="AO96" s="910"/>
      <c r="AP96" s="910"/>
      <c r="AQ96" s="910"/>
      <c r="AR96" s="910"/>
      <c r="AS96" s="910"/>
      <c r="AT96" s="910"/>
      <c r="AU96" s="910"/>
      <c r="AV96" s="910"/>
      <c r="AW96" s="910"/>
      <c r="AX96" s="910"/>
      <c r="AY96" s="910"/>
      <c r="AZ96" s="910"/>
      <c r="BA96" s="910"/>
      <c r="BB96" s="910"/>
      <c r="BC96" s="910"/>
      <c r="BD96" s="910"/>
      <c r="BE96" s="910"/>
      <c r="BF96" s="910"/>
      <c r="BG96" s="910"/>
      <c r="BH96" s="910"/>
      <c r="BI96" s="910"/>
      <c r="BJ96" s="910"/>
      <c r="BK96" s="910"/>
      <c r="BL96" s="910"/>
      <c r="BM96" s="910"/>
      <c r="BN96" s="910"/>
      <c r="BO96" s="910"/>
      <c r="BP96" s="910"/>
      <c r="BQ96" s="910"/>
      <c r="BR96" s="910"/>
      <c r="BS96" s="910"/>
      <c r="BT96" s="910"/>
      <c r="BU96" s="910"/>
      <c r="BV96" s="910"/>
      <c r="BW96" s="910"/>
      <c r="BX96" s="910"/>
      <c r="BY96" s="910"/>
      <c r="BZ96" s="910"/>
      <c r="CA96" s="910"/>
      <c r="CB96" s="910"/>
      <c r="CC96" s="910"/>
      <c r="CD96" s="910"/>
      <c r="CE96" s="910"/>
      <c r="CF96" s="910"/>
      <c r="CG96" s="910"/>
      <c r="CH96" s="910"/>
      <c r="CI96" s="910"/>
      <c r="CJ96" s="910"/>
      <c r="CK96" s="910"/>
      <c r="CL96" s="910"/>
      <c r="CM96" s="910"/>
      <c r="CN96" s="910"/>
      <c r="CO96" s="910"/>
      <c r="CP96" s="910"/>
      <c r="CQ96" s="910"/>
      <c r="CR96" s="910"/>
      <c r="CS96" s="910"/>
      <c r="CT96" s="910"/>
      <c r="CU96" s="910"/>
      <c r="CV96" s="910"/>
      <c r="CW96" s="910"/>
      <c r="CX96" s="910"/>
      <c r="CY96" s="910"/>
      <c r="CZ96" s="910"/>
      <c r="DA96" s="910"/>
      <c r="DB96" s="910"/>
      <c r="DC96" s="910"/>
      <c r="DD96" s="910"/>
      <c r="DE96" s="910"/>
    </row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spans="2:109" ht="10.5">
      <c r="B182" s="205"/>
      <c r="C182" s="487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/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05"/>
      <c r="BO182" s="205"/>
      <c r="BP182" s="205"/>
      <c r="BQ182" s="205"/>
      <c r="BR182" s="205"/>
      <c r="BS182" s="205"/>
      <c r="BT182" s="205"/>
      <c r="BU182" s="205"/>
      <c r="BV182" s="205"/>
      <c r="BW182" s="205"/>
      <c r="BX182" s="205"/>
      <c r="BY182" s="205"/>
      <c r="BZ182" s="205"/>
      <c r="CA182" s="205"/>
      <c r="CB182" s="205"/>
      <c r="CC182" s="205"/>
      <c r="CD182" s="205"/>
      <c r="CE182" s="205"/>
      <c r="CF182" s="205"/>
      <c r="CG182" s="205"/>
      <c r="CH182" s="205"/>
      <c r="CI182" s="205"/>
      <c r="CJ182" s="205"/>
      <c r="CK182" s="205"/>
      <c r="CL182" s="205"/>
      <c r="CM182" s="205"/>
      <c r="CN182" s="205"/>
      <c r="CO182" s="205"/>
      <c r="CP182" s="205"/>
      <c r="CQ182" s="205"/>
      <c r="CR182" s="205"/>
      <c r="CS182" s="205"/>
      <c r="CT182" s="205"/>
      <c r="CU182" s="205"/>
      <c r="CV182" s="205"/>
      <c r="CW182" s="205"/>
      <c r="CX182" s="205"/>
      <c r="CY182" s="205"/>
      <c r="CZ182" s="205"/>
      <c r="DA182" s="205"/>
      <c r="DB182" s="205"/>
      <c r="DC182" s="205"/>
      <c r="DD182" s="205"/>
      <c r="DE182" s="205"/>
    </row>
    <row r="183" spans="2:109" ht="10.5">
      <c r="B183" s="205"/>
      <c r="C183" s="487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/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05"/>
      <c r="BO183" s="205"/>
      <c r="BP183" s="205"/>
      <c r="BQ183" s="205"/>
      <c r="BR183" s="205"/>
      <c r="BS183" s="205"/>
      <c r="BT183" s="205"/>
      <c r="BU183" s="205"/>
      <c r="BV183" s="205"/>
      <c r="BW183" s="205"/>
      <c r="BX183" s="205"/>
      <c r="BY183" s="205"/>
      <c r="BZ183" s="205"/>
      <c r="CA183" s="205"/>
      <c r="CB183" s="205"/>
      <c r="CC183" s="205"/>
      <c r="CD183" s="205"/>
      <c r="CE183" s="205"/>
      <c r="CF183" s="205"/>
      <c r="CG183" s="205"/>
      <c r="CH183" s="205"/>
      <c r="CI183" s="205"/>
      <c r="CJ183" s="205"/>
      <c r="CK183" s="205"/>
      <c r="CL183" s="205"/>
      <c r="CM183" s="205"/>
      <c r="CN183" s="205"/>
      <c r="CO183" s="205"/>
      <c r="CP183" s="205"/>
      <c r="CQ183" s="205"/>
      <c r="CR183" s="205"/>
      <c r="CS183" s="205"/>
      <c r="CT183" s="205"/>
      <c r="CU183" s="205"/>
      <c r="CV183" s="205"/>
      <c r="CW183" s="205"/>
      <c r="CX183" s="205"/>
      <c r="CY183" s="205"/>
      <c r="CZ183" s="205"/>
      <c r="DA183" s="205"/>
      <c r="DB183" s="205"/>
      <c r="DC183" s="205"/>
      <c r="DD183" s="205"/>
      <c r="DE183" s="205"/>
    </row>
    <row r="184" spans="2:109" ht="10.5">
      <c r="B184" s="205"/>
      <c r="C184" s="487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05"/>
      <c r="BO184" s="205"/>
      <c r="BP184" s="205"/>
      <c r="BQ184" s="205"/>
      <c r="BR184" s="205"/>
      <c r="BS184" s="205"/>
      <c r="BT184" s="205"/>
      <c r="BU184" s="205"/>
      <c r="BV184" s="205"/>
      <c r="BW184" s="205"/>
      <c r="BX184" s="205"/>
      <c r="BY184" s="205"/>
      <c r="BZ184" s="205"/>
      <c r="CA184" s="205"/>
      <c r="CB184" s="205"/>
      <c r="CC184" s="205"/>
      <c r="CD184" s="205"/>
      <c r="CE184" s="205"/>
      <c r="CF184" s="205"/>
      <c r="CG184" s="205"/>
      <c r="CH184" s="205"/>
      <c r="CI184" s="205"/>
      <c r="CJ184" s="205"/>
      <c r="CK184" s="205"/>
      <c r="CL184" s="205"/>
      <c r="CM184" s="205"/>
      <c r="CN184" s="205"/>
      <c r="CO184" s="205"/>
      <c r="CP184" s="205"/>
      <c r="CQ184" s="205"/>
      <c r="CR184" s="205"/>
      <c r="CS184" s="205"/>
      <c r="CT184" s="205"/>
      <c r="CU184" s="205"/>
      <c r="CV184" s="205"/>
      <c r="CW184" s="205"/>
      <c r="CX184" s="205"/>
      <c r="CY184" s="205"/>
      <c r="CZ184" s="205"/>
      <c r="DA184" s="205"/>
      <c r="DB184" s="205"/>
      <c r="DC184" s="205"/>
      <c r="DD184" s="205"/>
      <c r="DE184" s="205"/>
    </row>
    <row r="185" spans="2:109" ht="10.5">
      <c r="B185" s="205"/>
      <c r="C185" s="487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5"/>
      <c r="BZ185" s="205"/>
      <c r="CA185" s="205"/>
      <c r="CB185" s="205"/>
      <c r="CC185" s="205"/>
      <c r="CD185" s="205"/>
      <c r="CE185" s="205"/>
      <c r="CF185" s="205"/>
      <c r="CG185" s="205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205"/>
      <c r="DA185" s="205"/>
      <c r="DB185" s="205"/>
      <c r="DC185" s="205"/>
      <c r="DD185" s="205"/>
      <c r="DE185" s="205"/>
    </row>
    <row r="186" spans="2:109" ht="10.5">
      <c r="B186" s="205"/>
      <c r="C186" s="487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05"/>
      <c r="BO186" s="205"/>
      <c r="BP186" s="205"/>
      <c r="BQ186" s="205"/>
      <c r="BR186" s="205"/>
      <c r="BS186" s="205"/>
      <c r="BT186" s="205"/>
      <c r="BU186" s="205"/>
      <c r="BV186" s="205"/>
      <c r="BW186" s="205"/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05"/>
      <c r="CH186" s="205"/>
      <c r="CI186" s="205"/>
      <c r="CJ186" s="205"/>
      <c r="CK186" s="205"/>
      <c r="CL186" s="205"/>
      <c r="CM186" s="205"/>
      <c r="CN186" s="205"/>
      <c r="CO186" s="205"/>
      <c r="CP186" s="205"/>
      <c r="CQ186" s="205"/>
      <c r="CR186" s="205"/>
      <c r="CS186" s="205"/>
      <c r="CT186" s="205"/>
      <c r="CU186" s="205"/>
      <c r="CV186" s="205"/>
      <c r="CW186" s="205"/>
      <c r="CX186" s="205"/>
      <c r="CY186" s="205"/>
      <c r="CZ186" s="205"/>
      <c r="DA186" s="205"/>
      <c r="DB186" s="205"/>
      <c r="DC186" s="205"/>
      <c r="DD186" s="205"/>
      <c r="DE186" s="205"/>
    </row>
    <row r="187" spans="2:109" ht="10.5">
      <c r="B187" s="205"/>
      <c r="C187" s="487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05"/>
      <c r="BO187" s="205"/>
      <c r="BP187" s="205"/>
      <c r="BQ187" s="205"/>
      <c r="BR187" s="205"/>
      <c r="BS187" s="205"/>
      <c r="BT187" s="205"/>
      <c r="BU187" s="205"/>
      <c r="BV187" s="205"/>
      <c r="BW187" s="205"/>
      <c r="BX187" s="205"/>
      <c r="BY187" s="205"/>
      <c r="BZ187" s="205"/>
      <c r="CA187" s="205"/>
      <c r="CB187" s="205"/>
      <c r="CC187" s="205"/>
      <c r="CD187" s="205"/>
      <c r="CE187" s="205"/>
      <c r="CF187" s="205"/>
      <c r="CG187" s="205"/>
      <c r="CH187" s="205"/>
      <c r="CI187" s="205"/>
      <c r="CJ187" s="205"/>
      <c r="CK187" s="205"/>
      <c r="CL187" s="205"/>
      <c r="CM187" s="205"/>
      <c r="CN187" s="205"/>
      <c r="CO187" s="205"/>
      <c r="CP187" s="205"/>
      <c r="CQ187" s="205"/>
      <c r="CR187" s="205"/>
      <c r="CS187" s="205"/>
      <c r="CT187" s="205"/>
      <c r="CU187" s="205"/>
      <c r="CV187" s="205"/>
      <c r="CW187" s="205"/>
      <c r="CX187" s="205"/>
      <c r="CY187" s="205"/>
      <c r="CZ187" s="205"/>
      <c r="DA187" s="205"/>
      <c r="DB187" s="205"/>
      <c r="DC187" s="205"/>
      <c r="DD187" s="205"/>
      <c r="DE187" s="205"/>
    </row>
    <row r="188" spans="2:109" ht="10.5">
      <c r="B188" s="205"/>
      <c r="C188" s="487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05"/>
      <c r="BO188" s="205"/>
      <c r="BP188" s="205"/>
      <c r="BQ188" s="205"/>
      <c r="BR188" s="205"/>
      <c r="BS188" s="205"/>
      <c r="BT188" s="205"/>
      <c r="BU188" s="205"/>
      <c r="BV188" s="205"/>
      <c r="BW188" s="205"/>
      <c r="BX188" s="205"/>
      <c r="BY188" s="205"/>
      <c r="BZ188" s="205"/>
      <c r="CA188" s="205"/>
      <c r="CB188" s="205"/>
      <c r="CC188" s="205"/>
      <c r="CD188" s="205"/>
      <c r="CE188" s="205"/>
      <c r="CF188" s="205"/>
      <c r="CG188" s="205"/>
      <c r="CH188" s="205"/>
      <c r="CI188" s="205"/>
      <c r="CJ188" s="205"/>
      <c r="CK188" s="205"/>
      <c r="CL188" s="205"/>
      <c r="CM188" s="205"/>
      <c r="CN188" s="205"/>
      <c r="CO188" s="205"/>
      <c r="CP188" s="205"/>
      <c r="CQ188" s="205"/>
      <c r="CR188" s="205"/>
      <c r="CS188" s="205"/>
      <c r="CT188" s="205"/>
      <c r="CU188" s="205"/>
      <c r="CV188" s="205"/>
      <c r="CW188" s="205"/>
      <c r="CX188" s="205"/>
      <c r="CY188" s="205"/>
      <c r="CZ188" s="205"/>
      <c r="DA188" s="205"/>
      <c r="DB188" s="205"/>
      <c r="DC188" s="205"/>
      <c r="DD188" s="205"/>
      <c r="DE188" s="205"/>
    </row>
    <row r="189" spans="2:109" ht="10.5">
      <c r="B189" s="205"/>
      <c r="C189" s="487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05"/>
      <c r="BO189" s="205"/>
      <c r="BP189" s="205"/>
      <c r="BQ189" s="205"/>
      <c r="BR189" s="205"/>
      <c r="BS189" s="205"/>
      <c r="BT189" s="205"/>
      <c r="BU189" s="205"/>
      <c r="BV189" s="205"/>
      <c r="BW189" s="205"/>
      <c r="BX189" s="205"/>
      <c r="BY189" s="205"/>
      <c r="BZ189" s="205"/>
      <c r="CA189" s="205"/>
      <c r="CB189" s="205"/>
      <c r="CC189" s="205"/>
      <c r="CD189" s="205"/>
      <c r="CE189" s="205"/>
      <c r="CF189" s="205"/>
      <c r="CG189" s="205"/>
      <c r="CH189" s="205"/>
      <c r="CI189" s="205"/>
      <c r="CJ189" s="205"/>
      <c r="CK189" s="205"/>
      <c r="CL189" s="205"/>
      <c r="CM189" s="205"/>
      <c r="CN189" s="205"/>
      <c r="CO189" s="205"/>
      <c r="CP189" s="205"/>
      <c r="CQ189" s="205"/>
      <c r="CR189" s="205"/>
      <c r="CS189" s="205"/>
      <c r="CT189" s="205"/>
      <c r="CU189" s="205"/>
      <c r="CV189" s="205"/>
      <c r="CW189" s="205"/>
      <c r="CX189" s="205"/>
      <c r="CY189" s="205"/>
      <c r="CZ189" s="205"/>
      <c r="DA189" s="205"/>
      <c r="DB189" s="205"/>
      <c r="DC189" s="205"/>
      <c r="DD189" s="205"/>
      <c r="DE189" s="205"/>
    </row>
    <row r="190" spans="2:109" ht="10.5">
      <c r="B190" s="205"/>
      <c r="C190" s="487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05"/>
      <c r="BO190" s="205"/>
      <c r="BP190" s="205"/>
      <c r="BQ190" s="205"/>
      <c r="BR190" s="205"/>
      <c r="BS190" s="205"/>
      <c r="BT190" s="205"/>
      <c r="BU190" s="205"/>
      <c r="BV190" s="205"/>
      <c r="BW190" s="205"/>
      <c r="BX190" s="205"/>
      <c r="BY190" s="205"/>
      <c r="BZ190" s="205"/>
      <c r="CA190" s="205"/>
      <c r="CB190" s="205"/>
      <c r="CC190" s="205"/>
      <c r="CD190" s="205"/>
      <c r="CE190" s="205"/>
      <c r="CF190" s="205"/>
      <c r="CG190" s="205"/>
      <c r="CH190" s="205"/>
      <c r="CI190" s="205"/>
      <c r="CJ190" s="205"/>
      <c r="CK190" s="205"/>
      <c r="CL190" s="205"/>
      <c r="CM190" s="205"/>
      <c r="CN190" s="205"/>
      <c r="CO190" s="205"/>
      <c r="CP190" s="205"/>
      <c r="CQ190" s="205"/>
      <c r="CR190" s="205"/>
      <c r="CS190" s="205"/>
      <c r="CT190" s="205"/>
      <c r="CU190" s="205"/>
      <c r="CV190" s="205"/>
      <c r="CW190" s="205"/>
      <c r="CX190" s="205"/>
      <c r="CY190" s="205"/>
      <c r="CZ190" s="205"/>
      <c r="DA190" s="205"/>
      <c r="DB190" s="205"/>
      <c r="DC190" s="205"/>
      <c r="DD190" s="205"/>
      <c r="DE190" s="205"/>
    </row>
    <row r="191" spans="2:109" ht="10.5">
      <c r="B191" s="205"/>
      <c r="C191" s="487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05"/>
      <c r="BO191" s="205"/>
      <c r="BP191" s="205"/>
      <c r="BQ191" s="205"/>
      <c r="BR191" s="205"/>
      <c r="BS191" s="205"/>
      <c r="BT191" s="205"/>
      <c r="BU191" s="205"/>
      <c r="BV191" s="205"/>
      <c r="BW191" s="205"/>
      <c r="BX191" s="205"/>
      <c r="BY191" s="205"/>
      <c r="BZ191" s="205"/>
      <c r="CA191" s="205"/>
      <c r="CB191" s="205"/>
      <c r="CC191" s="205"/>
      <c r="CD191" s="205"/>
      <c r="CE191" s="205"/>
      <c r="CF191" s="205"/>
      <c r="CG191" s="205"/>
      <c r="CH191" s="205"/>
      <c r="CI191" s="205"/>
      <c r="CJ191" s="205"/>
      <c r="CK191" s="205"/>
      <c r="CL191" s="205"/>
      <c r="CM191" s="205"/>
      <c r="CN191" s="205"/>
      <c r="CO191" s="205"/>
      <c r="CP191" s="205"/>
      <c r="CQ191" s="205"/>
      <c r="CR191" s="205"/>
      <c r="CS191" s="205"/>
      <c r="CT191" s="205"/>
      <c r="CU191" s="205"/>
      <c r="CV191" s="205"/>
      <c r="CW191" s="205"/>
      <c r="CX191" s="205"/>
      <c r="CY191" s="205"/>
      <c r="CZ191" s="205"/>
      <c r="DA191" s="205"/>
      <c r="DB191" s="205"/>
      <c r="DC191" s="205"/>
      <c r="DD191" s="205"/>
      <c r="DE191" s="205"/>
    </row>
    <row r="192" spans="2:109" ht="10.5">
      <c r="B192" s="205"/>
      <c r="C192" s="487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05"/>
      <c r="BO192" s="205"/>
      <c r="BP192" s="205"/>
      <c r="BQ192" s="205"/>
      <c r="BR192" s="205"/>
      <c r="BS192" s="205"/>
      <c r="BT192" s="205"/>
      <c r="BU192" s="205"/>
      <c r="BV192" s="205"/>
      <c r="BW192" s="205"/>
      <c r="BX192" s="205"/>
      <c r="BY192" s="205"/>
      <c r="BZ192" s="205"/>
      <c r="CA192" s="205"/>
      <c r="CB192" s="205"/>
      <c r="CC192" s="205"/>
      <c r="CD192" s="205"/>
      <c r="CE192" s="205"/>
      <c r="CF192" s="205"/>
      <c r="CG192" s="205"/>
      <c r="CH192" s="205"/>
      <c r="CI192" s="205"/>
      <c r="CJ192" s="205"/>
      <c r="CK192" s="205"/>
      <c r="CL192" s="205"/>
      <c r="CM192" s="205"/>
      <c r="CN192" s="205"/>
      <c r="CO192" s="205"/>
      <c r="CP192" s="205"/>
      <c r="CQ192" s="205"/>
      <c r="CR192" s="205"/>
      <c r="CS192" s="205"/>
      <c r="CT192" s="205"/>
      <c r="CU192" s="205"/>
      <c r="CV192" s="205"/>
      <c r="CW192" s="205"/>
      <c r="CX192" s="205"/>
      <c r="CY192" s="205"/>
      <c r="CZ192" s="205"/>
      <c r="DA192" s="205"/>
      <c r="DB192" s="205"/>
      <c r="DC192" s="205"/>
      <c r="DD192" s="205"/>
      <c r="DE192" s="205"/>
    </row>
    <row r="193" spans="2:109" ht="10.5">
      <c r="B193" s="205"/>
      <c r="C193" s="487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05"/>
      <c r="BO193" s="205"/>
      <c r="BP193" s="205"/>
      <c r="BQ193" s="205"/>
      <c r="BR193" s="205"/>
      <c r="BS193" s="205"/>
      <c r="BT193" s="205"/>
      <c r="BU193" s="205"/>
      <c r="BV193" s="205"/>
      <c r="BW193" s="205"/>
      <c r="BX193" s="205"/>
      <c r="BY193" s="205"/>
      <c r="BZ193" s="205"/>
      <c r="CA193" s="205"/>
      <c r="CB193" s="205"/>
      <c r="CC193" s="205"/>
      <c r="CD193" s="205"/>
      <c r="CE193" s="205"/>
      <c r="CF193" s="205"/>
      <c r="CG193" s="205"/>
      <c r="CH193" s="205"/>
      <c r="CI193" s="205"/>
      <c r="CJ193" s="205"/>
      <c r="CK193" s="205"/>
      <c r="CL193" s="205"/>
      <c r="CM193" s="205"/>
      <c r="CN193" s="205"/>
      <c r="CO193" s="205"/>
      <c r="CP193" s="205"/>
      <c r="CQ193" s="205"/>
      <c r="CR193" s="205"/>
      <c r="CS193" s="205"/>
      <c r="CT193" s="205"/>
      <c r="CU193" s="205"/>
      <c r="CV193" s="205"/>
      <c r="CW193" s="205"/>
      <c r="CX193" s="205"/>
      <c r="CY193" s="205"/>
      <c r="CZ193" s="205"/>
      <c r="DA193" s="205"/>
      <c r="DB193" s="205"/>
      <c r="DC193" s="205"/>
      <c r="DD193" s="205"/>
      <c r="DE193" s="205"/>
    </row>
    <row r="194" spans="2:109" ht="10.5">
      <c r="B194" s="205"/>
      <c r="C194" s="487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205"/>
      <c r="BW194" s="205"/>
      <c r="BX194" s="205"/>
      <c r="BY194" s="205"/>
      <c r="BZ194" s="205"/>
      <c r="CA194" s="205"/>
      <c r="CB194" s="205"/>
      <c r="CC194" s="205"/>
      <c r="CD194" s="205"/>
      <c r="CE194" s="205"/>
      <c r="CF194" s="205"/>
      <c r="CG194" s="205"/>
      <c r="CH194" s="205"/>
      <c r="CI194" s="205"/>
      <c r="CJ194" s="205"/>
      <c r="CK194" s="205"/>
      <c r="CL194" s="205"/>
      <c r="CM194" s="205"/>
      <c r="CN194" s="205"/>
      <c r="CO194" s="205"/>
      <c r="CP194" s="205"/>
      <c r="CQ194" s="205"/>
      <c r="CR194" s="205"/>
      <c r="CS194" s="205"/>
      <c r="CT194" s="205"/>
      <c r="CU194" s="205"/>
      <c r="CV194" s="205"/>
      <c r="CW194" s="205"/>
      <c r="CX194" s="205"/>
      <c r="CY194" s="205"/>
      <c r="CZ194" s="205"/>
      <c r="DA194" s="205"/>
      <c r="DB194" s="205"/>
      <c r="DC194" s="205"/>
      <c r="DD194" s="205"/>
      <c r="DE194" s="205"/>
    </row>
    <row r="195" spans="2:109" ht="10.5">
      <c r="B195" s="205"/>
      <c r="C195" s="487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05"/>
      <c r="BO195" s="205"/>
      <c r="BP195" s="205"/>
      <c r="BQ195" s="205"/>
      <c r="BR195" s="205"/>
      <c r="BS195" s="205"/>
      <c r="BT195" s="205"/>
      <c r="BU195" s="205"/>
      <c r="BV195" s="205"/>
      <c r="BW195" s="205"/>
      <c r="BX195" s="205"/>
      <c r="BY195" s="205"/>
      <c r="BZ195" s="205"/>
      <c r="CA195" s="205"/>
      <c r="CB195" s="205"/>
      <c r="CC195" s="205"/>
      <c r="CD195" s="205"/>
      <c r="CE195" s="205"/>
      <c r="CF195" s="205"/>
      <c r="CG195" s="205"/>
      <c r="CH195" s="205"/>
      <c r="CI195" s="205"/>
      <c r="CJ195" s="205"/>
      <c r="CK195" s="205"/>
      <c r="CL195" s="205"/>
      <c r="CM195" s="205"/>
      <c r="CN195" s="205"/>
      <c r="CO195" s="205"/>
      <c r="CP195" s="205"/>
      <c r="CQ195" s="205"/>
      <c r="CR195" s="205"/>
      <c r="CS195" s="205"/>
      <c r="CT195" s="205"/>
      <c r="CU195" s="205"/>
      <c r="CV195" s="205"/>
      <c r="CW195" s="205"/>
      <c r="CX195" s="205"/>
      <c r="CY195" s="205"/>
      <c r="CZ195" s="205"/>
      <c r="DA195" s="205"/>
      <c r="DB195" s="205"/>
      <c r="DC195" s="205"/>
      <c r="DD195" s="205"/>
      <c r="DE195" s="205"/>
    </row>
    <row r="196" spans="2:109" ht="10.5">
      <c r="B196" s="205"/>
      <c r="C196" s="487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05"/>
      <c r="BO196" s="205"/>
      <c r="BP196" s="205"/>
      <c r="BQ196" s="205"/>
      <c r="BR196" s="205"/>
      <c r="BS196" s="205"/>
      <c r="BT196" s="205"/>
      <c r="BU196" s="205"/>
      <c r="BV196" s="205"/>
      <c r="BW196" s="205"/>
      <c r="BX196" s="205"/>
      <c r="BY196" s="205"/>
      <c r="BZ196" s="205"/>
      <c r="CA196" s="205"/>
      <c r="CB196" s="205"/>
      <c r="CC196" s="205"/>
      <c r="CD196" s="205"/>
      <c r="CE196" s="205"/>
      <c r="CF196" s="205"/>
      <c r="CG196" s="205"/>
      <c r="CH196" s="205"/>
      <c r="CI196" s="205"/>
      <c r="CJ196" s="205"/>
      <c r="CK196" s="205"/>
      <c r="CL196" s="205"/>
      <c r="CM196" s="205"/>
      <c r="CN196" s="205"/>
      <c r="CO196" s="205"/>
      <c r="CP196" s="205"/>
      <c r="CQ196" s="205"/>
      <c r="CR196" s="205"/>
      <c r="CS196" s="205"/>
      <c r="CT196" s="205"/>
      <c r="CU196" s="205"/>
      <c r="CV196" s="205"/>
      <c r="CW196" s="205"/>
      <c r="CX196" s="205"/>
      <c r="CY196" s="205"/>
      <c r="CZ196" s="205"/>
      <c r="DA196" s="205"/>
      <c r="DB196" s="205"/>
      <c r="DC196" s="205"/>
      <c r="DD196" s="205"/>
      <c r="DE196" s="205"/>
    </row>
    <row r="197" spans="2:109" ht="10.5">
      <c r="B197" s="205"/>
      <c r="C197" s="487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05"/>
      <c r="BO197" s="205"/>
      <c r="BP197" s="205"/>
      <c r="BQ197" s="205"/>
      <c r="BR197" s="205"/>
      <c r="BS197" s="205"/>
      <c r="BT197" s="205"/>
      <c r="BU197" s="205"/>
      <c r="BV197" s="205"/>
      <c r="BW197" s="205"/>
      <c r="BX197" s="205"/>
      <c r="BY197" s="205"/>
      <c r="BZ197" s="205"/>
      <c r="CA197" s="205"/>
      <c r="CB197" s="205"/>
      <c r="CC197" s="205"/>
      <c r="CD197" s="205"/>
      <c r="CE197" s="205"/>
      <c r="CF197" s="205"/>
      <c r="CG197" s="205"/>
      <c r="CH197" s="205"/>
      <c r="CI197" s="205"/>
      <c r="CJ197" s="205"/>
      <c r="CK197" s="205"/>
      <c r="CL197" s="205"/>
      <c r="CM197" s="205"/>
      <c r="CN197" s="205"/>
      <c r="CO197" s="205"/>
      <c r="CP197" s="205"/>
      <c r="CQ197" s="205"/>
      <c r="CR197" s="205"/>
      <c r="CS197" s="205"/>
      <c r="CT197" s="205"/>
      <c r="CU197" s="205"/>
      <c r="CV197" s="205"/>
      <c r="CW197" s="205"/>
      <c r="CX197" s="205"/>
      <c r="CY197" s="205"/>
      <c r="CZ197" s="205"/>
      <c r="DA197" s="205"/>
      <c r="DB197" s="205"/>
      <c r="DC197" s="205"/>
      <c r="DD197" s="205"/>
      <c r="DE197" s="205"/>
    </row>
    <row r="198" spans="2:109" ht="10.5">
      <c r="B198" s="205"/>
      <c r="C198" s="487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05"/>
      <c r="BO198" s="205"/>
      <c r="BP198" s="205"/>
      <c r="BQ198" s="205"/>
      <c r="BR198" s="205"/>
      <c r="BS198" s="205"/>
      <c r="BT198" s="205"/>
      <c r="BU198" s="205"/>
      <c r="BV198" s="205"/>
      <c r="BW198" s="205"/>
      <c r="BX198" s="205"/>
      <c r="BY198" s="205"/>
      <c r="BZ198" s="205"/>
      <c r="CA198" s="205"/>
      <c r="CB198" s="205"/>
      <c r="CC198" s="205"/>
      <c r="CD198" s="205"/>
      <c r="CE198" s="205"/>
      <c r="CF198" s="205"/>
      <c r="CG198" s="205"/>
      <c r="CH198" s="205"/>
      <c r="CI198" s="205"/>
      <c r="CJ198" s="205"/>
      <c r="CK198" s="205"/>
      <c r="CL198" s="205"/>
      <c r="CM198" s="205"/>
      <c r="CN198" s="205"/>
      <c r="CO198" s="205"/>
      <c r="CP198" s="205"/>
      <c r="CQ198" s="205"/>
      <c r="CR198" s="205"/>
      <c r="CS198" s="205"/>
      <c r="CT198" s="205"/>
      <c r="CU198" s="205"/>
      <c r="CV198" s="205"/>
      <c r="CW198" s="205"/>
      <c r="CX198" s="205"/>
      <c r="CY198" s="205"/>
      <c r="CZ198" s="205"/>
      <c r="DA198" s="205"/>
      <c r="DB198" s="205"/>
      <c r="DC198" s="205"/>
      <c r="DD198" s="205"/>
      <c r="DE198" s="205"/>
    </row>
    <row r="199" spans="2:109" ht="10.5">
      <c r="B199" s="205"/>
      <c r="C199" s="487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05"/>
      <c r="BO199" s="205"/>
      <c r="BP199" s="205"/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  <c r="CE199" s="205"/>
      <c r="CF199" s="205"/>
      <c r="CG199" s="205"/>
      <c r="CH199" s="205"/>
      <c r="CI199" s="205"/>
      <c r="CJ199" s="205"/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205"/>
      <c r="CU199" s="205"/>
      <c r="CV199" s="205"/>
      <c r="CW199" s="205"/>
      <c r="CX199" s="205"/>
      <c r="CY199" s="205"/>
      <c r="CZ199" s="205"/>
      <c r="DA199" s="205"/>
      <c r="DB199" s="205"/>
      <c r="DC199" s="205"/>
      <c r="DD199" s="205"/>
      <c r="DE199" s="205"/>
    </row>
    <row r="200" spans="2:109" ht="10.5">
      <c r="B200" s="205"/>
      <c r="C200" s="487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  <c r="CC200" s="205"/>
      <c r="CD200" s="205"/>
      <c r="CE200" s="205"/>
      <c r="CF200" s="205"/>
      <c r="CG200" s="205"/>
      <c r="CH200" s="205"/>
      <c r="CI200" s="205"/>
      <c r="CJ200" s="205"/>
      <c r="CK200" s="205"/>
      <c r="CL200" s="205"/>
      <c r="CM200" s="205"/>
      <c r="CN200" s="205"/>
      <c r="CO200" s="205"/>
      <c r="CP200" s="205"/>
      <c r="CQ200" s="205"/>
      <c r="CR200" s="205"/>
      <c r="CS200" s="205"/>
      <c r="CT200" s="205"/>
      <c r="CU200" s="205"/>
      <c r="CV200" s="205"/>
      <c r="CW200" s="205"/>
      <c r="CX200" s="205"/>
      <c r="CY200" s="205"/>
      <c r="CZ200" s="205"/>
      <c r="DA200" s="205"/>
      <c r="DB200" s="205"/>
      <c r="DC200" s="205"/>
      <c r="DD200" s="205"/>
      <c r="DE200" s="205"/>
    </row>
    <row r="201" spans="2:109" ht="10.5">
      <c r="B201" s="205"/>
      <c r="C201" s="487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05"/>
      <c r="BO201" s="205"/>
      <c r="BP201" s="205"/>
      <c r="BQ201" s="205"/>
      <c r="BR201" s="205"/>
      <c r="BS201" s="205"/>
      <c r="BT201" s="205"/>
      <c r="BU201" s="205"/>
      <c r="BV201" s="205"/>
      <c r="BW201" s="205"/>
      <c r="BX201" s="205"/>
      <c r="BY201" s="205"/>
      <c r="BZ201" s="205"/>
      <c r="CA201" s="205"/>
      <c r="CB201" s="205"/>
      <c r="CC201" s="205"/>
      <c r="CD201" s="205"/>
      <c r="CE201" s="205"/>
      <c r="CF201" s="205"/>
      <c r="CG201" s="205"/>
      <c r="CH201" s="205"/>
      <c r="CI201" s="205"/>
      <c r="CJ201" s="205"/>
      <c r="CK201" s="205"/>
      <c r="CL201" s="205"/>
      <c r="CM201" s="205"/>
      <c r="CN201" s="205"/>
      <c r="CO201" s="205"/>
      <c r="CP201" s="205"/>
      <c r="CQ201" s="205"/>
      <c r="CR201" s="205"/>
      <c r="CS201" s="205"/>
      <c r="CT201" s="205"/>
      <c r="CU201" s="205"/>
      <c r="CV201" s="205"/>
      <c r="CW201" s="205"/>
      <c r="CX201" s="205"/>
      <c r="CY201" s="205"/>
      <c r="CZ201" s="205"/>
      <c r="DA201" s="205"/>
      <c r="DB201" s="205"/>
      <c r="DC201" s="205"/>
      <c r="DD201" s="205"/>
      <c r="DE201" s="205"/>
    </row>
    <row r="202" spans="2:109" ht="10.5">
      <c r="B202" s="205"/>
      <c r="C202" s="487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05"/>
      <c r="BX202" s="205"/>
      <c r="BY202" s="205"/>
      <c r="BZ202" s="205"/>
      <c r="CA202" s="205"/>
      <c r="CB202" s="205"/>
      <c r="CC202" s="205"/>
      <c r="CD202" s="205"/>
      <c r="CE202" s="205"/>
      <c r="CF202" s="205"/>
      <c r="CG202" s="205"/>
      <c r="CH202" s="205"/>
      <c r="CI202" s="205"/>
      <c r="CJ202" s="205"/>
      <c r="CK202" s="205"/>
      <c r="CL202" s="205"/>
      <c r="CM202" s="205"/>
      <c r="CN202" s="205"/>
      <c r="CO202" s="205"/>
      <c r="CP202" s="205"/>
      <c r="CQ202" s="205"/>
      <c r="CR202" s="205"/>
      <c r="CS202" s="205"/>
      <c r="CT202" s="205"/>
      <c r="CU202" s="205"/>
      <c r="CV202" s="205"/>
      <c r="CW202" s="205"/>
      <c r="CX202" s="205"/>
      <c r="CY202" s="205"/>
      <c r="CZ202" s="205"/>
      <c r="DA202" s="205"/>
      <c r="DB202" s="205"/>
      <c r="DC202" s="205"/>
      <c r="DD202" s="205"/>
      <c r="DE202" s="205"/>
    </row>
    <row r="203" spans="2:109" ht="10.5">
      <c r="B203" s="205"/>
      <c r="C203" s="487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05"/>
      <c r="BO203" s="205"/>
      <c r="BP203" s="205"/>
      <c r="BQ203" s="205"/>
      <c r="BR203" s="205"/>
      <c r="BS203" s="205"/>
      <c r="BT203" s="205"/>
      <c r="BU203" s="205"/>
      <c r="BV203" s="205"/>
      <c r="BW203" s="205"/>
      <c r="BX203" s="205"/>
      <c r="BY203" s="205"/>
      <c r="BZ203" s="205"/>
      <c r="CA203" s="205"/>
      <c r="CB203" s="205"/>
      <c r="CC203" s="205"/>
      <c r="CD203" s="205"/>
      <c r="CE203" s="205"/>
      <c r="CF203" s="205"/>
      <c r="CG203" s="205"/>
      <c r="CH203" s="205"/>
      <c r="CI203" s="205"/>
      <c r="CJ203" s="205"/>
      <c r="CK203" s="205"/>
      <c r="CL203" s="205"/>
      <c r="CM203" s="205"/>
      <c r="CN203" s="205"/>
      <c r="CO203" s="205"/>
      <c r="CP203" s="205"/>
      <c r="CQ203" s="205"/>
      <c r="CR203" s="205"/>
      <c r="CS203" s="205"/>
      <c r="CT203" s="205"/>
      <c r="CU203" s="205"/>
      <c r="CV203" s="205"/>
      <c r="CW203" s="205"/>
      <c r="CX203" s="205"/>
      <c r="CY203" s="205"/>
      <c r="CZ203" s="205"/>
      <c r="DA203" s="205"/>
      <c r="DB203" s="205"/>
      <c r="DC203" s="205"/>
      <c r="DD203" s="205"/>
      <c r="DE203" s="205"/>
    </row>
    <row r="204" spans="2:109" ht="10.5">
      <c r="B204" s="205"/>
      <c r="C204" s="487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05"/>
      <c r="BO204" s="205"/>
      <c r="BP204" s="205"/>
      <c r="BQ204" s="205"/>
      <c r="BR204" s="205"/>
      <c r="BS204" s="205"/>
      <c r="BT204" s="205"/>
      <c r="BU204" s="205"/>
      <c r="BV204" s="205"/>
      <c r="BW204" s="205"/>
      <c r="BX204" s="205"/>
      <c r="BY204" s="205"/>
      <c r="BZ204" s="205"/>
      <c r="CA204" s="205"/>
      <c r="CB204" s="205"/>
      <c r="CC204" s="205"/>
      <c r="CD204" s="205"/>
      <c r="CE204" s="205"/>
      <c r="CF204" s="205"/>
      <c r="CG204" s="205"/>
      <c r="CH204" s="205"/>
      <c r="CI204" s="205"/>
      <c r="CJ204" s="205"/>
      <c r="CK204" s="205"/>
      <c r="CL204" s="205"/>
      <c r="CM204" s="205"/>
      <c r="CN204" s="205"/>
      <c r="CO204" s="205"/>
      <c r="CP204" s="205"/>
      <c r="CQ204" s="205"/>
      <c r="CR204" s="205"/>
      <c r="CS204" s="205"/>
      <c r="CT204" s="205"/>
      <c r="CU204" s="205"/>
      <c r="CV204" s="205"/>
      <c r="CW204" s="205"/>
      <c r="CX204" s="205"/>
      <c r="CY204" s="205"/>
      <c r="CZ204" s="205"/>
      <c r="DA204" s="205"/>
      <c r="DB204" s="205"/>
      <c r="DC204" s="205"/>
      <c r="DD204" s="205"/>
      <c r="DE204" s="205"/>
    </row>
    <row r="205" spans="2:109" ht="10.5">
      <c r="B205" s="205"/>
      <c r="C205" s="487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05"/>
      <c r="BO205" s="205"/>
      <c r="BP205" s="205"/>
      <c r="BQ205" s="205"/>
      <c r="BR205" s="205"/>
      <c r="BS205" s="205"/>
      <c r="BT205" s="205"/>
      <c r="BU205" s="205"/>
      <c r="BV205" s="205"/>
      <c r="BW205" s="205"/>
      <c r="BX205" s="205"/>
      <c r="BY205" s="205"/>
      <c r="BZ205" s="205"/>
      <c r="CA205" s="205"/>
      <c r="CB205" s="205"/>
      <c r="CC205" s="205"/>
      <c r="CD205" s="205"/>
      <c r="CE205" s="205"/>
      <c r="CF205" s="205"/>
      <c r="CG205" s="205"/>
      <c r="CH205" s="205"/>
      <c r="CI205" s="205"/>
      <c r="CJ205" s="205"/>
      <c r="CK205" s="205"/>
      <c r="CL205" s="205"/>
      <c r="CM205" s="205"/>
      <c r="CN205" s="205"/>
      <c r="CO205" s="205"/>
      <c r="CP205" s="205"/>
      <c r="CQ205" s="205"/>
      <c r="CR205" s="205"/>
      <c r="CS205" s="205"/>
      <c r="CT205" s="205"/>
      <c r="CU205" s="205"/>
      <c r="CV205" s="205"/>
      <c r="CW205" s="205"/>
      <c r="CX205" s="205"/>
      <c r="CY205" s="205"/>
      <c r="CZ205" s="205"/>
      <c r="DA205" s="205"/>
      <c r="DB205" s="205"/>
      <c r="DC205" s="205"/>
      <c r="DD205" s="205"/>
      <c r="DE205" s="205"/>
    </row>
    <row r="206" spans="2:109" ht="10.5">
      <c r="B206" s="205"/>
      <c r="C206" s="487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05"/>
      <c r="BO206" s="205"/>
      <c r="BP206" s="205"/>
      <c r="BQ206" s="205"/>
      <c r="BR206" s="205"/>
      <c r="BS206" s="205"/>
      <c r="BT206" s="205"/>
      <c r="BU206" s="205"/>
      <c r="BV206" s="205"/>
      <c r="BW206" s="205"/>
      <c r="BX206" s="205"/>
      <c r="BY206" s="205"/>
      <c r="BZ206" s="205"/>
      <c r="CA206" s="205"/>
      <c r="CB206" s="205"/>
      <c r="CC206" s="205"/>
      <c r="CD206" s="205"/>
      <c r="CE206" s="205"/>
      <c r="CF206" s="205"/>
      <c r="CG206" s="205"/>
      <c r="CH206" s="205"/>
      <c r="CI206" s="205"/>
      <c r="CJ206" s="205"/>
      <c r="CK206" s="205"/>
      <c r="CL206" s="205"/>
      <c r="CM206" s="205"/>
      <c r="CN206" s="205"/>
      <c r="CO206" s="205"/>
      <c r="CP206" s="205"/>
      <c r="CQ206" s="205"/>
      <c r="CR206" s="205"/>
      <c r="CS206" s="205"/>
      <c r="CT206" s="205"/>
      <c r="CU206" s="205"/>
      <c r="CV206" s="205"/>
      <c r="CW206" s="205"/>
      <c r="CX206" s="205"/>
      <c r="CY206" s="205"/>
      <c r="CZ206" s="205"/>
      <c r="DA206" s="205"/>
      <c r="DB206" s="205"/>
      <c r="DC206" s="205"/>
      <c r="DD206" s="205"/>
      <c r="DE206" s="205"/>
    </row>
    <row r="207" spans="2:109" ht="10.5">
      <c r="B207" s="205"/>
      <c r="C207" s="487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/>
      <c r="BX207" s="205"/>
      <c r="BY207" s="205"/>
      <c r="BZ207" s="205"/>
      <c r="CA207" s="205"/>
      <c r="CB207" s="205"/>
      <c r="CC207" s="205"/>
      <c r="CD207" s="205"/>
      <c r="CE207" s="205"/>
      <c r="CF207" s="205"/>
      <c r="CG207" s="205"/>
      <c r="CH207" s="205"/>
      <c r="CI207" s="205"/>
      <c r="CJ207" s="205"/>
      <c r="CK207" s="205"/>
      <c r="CL207" s="205"/>
      <c r="CM207" s="205"/>
      <c r="CN207" s="205"/>
      <c r="CO207" s="205"/>
      <c r="CP207" s="205"/>
      <c r="CQ207" s="205"/>
      <c r="CR207" s="205"/>
      <c r="CS207" s="205"/>
      <c r="CT207" s="205"/>
      <c r="CU207" s="205"/>
      <c r="CV207" s="205"/>
      <c r="CW207" s="205"/>
      <c r="CX207" s="205"/>
      <c r="CY207" s="205"/>
      <c r="CZ207" s="205"/>
      <c r="DA207" s="205"/>
      <c r="DB207" s="205"/>
      <c r="DC207" s="205"/>
      <c r="DD207" s="205"/>
      <c r="DE207" s="205"/>
    </row>
    <row r="208" spans="2:109" ht="10.5">
      <c r="B208" s="205"/>
      <c r="C208" s="487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05"/>
      <c r="BO208" s="205"/>
      <c r="BP208" s="205"/>
      <c r="BQ208" s="205"/>
      <c r="BR208" s="205"/>
      <c r="BS208" s="205"/>
      <c r="BT208" s="205"/>
      <c r="BU208" s="205"/>
      <c r="BV208" s="205"/>
      <c r="BW208" s="205"/>
      <c r="BX208" s="205"/>
      <c r="BY208" s="205"/>
      <c r="BZ208" s="205"/>
      <c r="CA208" s="205"/>
      <c r="CB208" s="205"/>
      <c r="CC208" s="205"/>
      <c r="CD208" s="205"/>
      <c r="CE208" s="205"/>
      <c r="CF208" s="205"/>
      <c r="CG208" s="205"/>
      <c r="CH208" s="205"/>
      <c r="CI208" s="205"/>
      <c r="CJ208" s="205"/>
      <c r="CK208" s="205"/>
      <c r="CL208" s="205"/>
      <c r="CM208" s="205"/>
      <c r="CN208" s="205"/>
      <c r="CO208" s="205"/>
      <c r="CP208" s="205"/>
      <c r="CQ208" s="205"/>
      <c r="CR208" s="205"/>
      <c r="CS208" s="205"/>
      <c r="CT208" s="205"/>
      <c r="CU208" s="205"/>
      <c r="CV208" s="205"/>
      <c r="CW208" s="205"/>
      <c r="CX208" s="205"/>
      <c r="CY208" s="205"/>
      <c r="CZ208" s="205"/>
      <c r="DA208" s="205"/>
      <c r="DB208" s="205"/>
      <c r="DC208" s="205"/>
      <c r="DD208" s="205"/>
      <c r="DE208" s="205"/>
    </row>
    <row r="209" spans="2:109" ht="10.5">
      <c r="B209" s="205"/>
      <c r="C209" s="487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05"/>
      <c r="BO209" s="205"/>
      <c r="BP209" s="205"/>
      <c r="BQ209" s="205"/>
      <c r="BR209" s="205"/>
      <c r="BS209" s="205"/>
      <c r="BT209" s="205"/>
      <c r="BU209" s="205"/>
      <c r="BV209" s="205"/>
      <c r="BW209" s="205"/>
      <c r="BX209" s="205"/>
      <c r="BY209" s="205"/>
      <c r="BZ209" s="205"/>
      <c r="CA209" s="205"/>
      <c r="CB209" s="205"/>
      <c r="CC209" s="205"/>
      <c r="CD209" s="205"/>
      <c r="CE209" s="205"/>
      <c r="CF209" s="205"/>
      <c r="CG209" s="205"/>
      <c r="CH209" s="205"/>
      <c r="CI209" s="205"/>
      <c r="CJ209" s="205"/>
      <c r="CK209" s="205"/>
      <c r="CL209" s="205"/>
      <c r="CM209" s="205"/>
      <c r="CN209" s="205"/>
      <c r="CO209" s="205"/>
      <c r="CP209" s="205"/>
      <c r="CQ209" s="205"/>
      <c r="CR209" s="205"/>
      <c r="CS209" s="205"/>
      <c r="CT209" s="205"/>
      <c r="CU209" s="205"/>
      <c r="CV209" s="205"/>
      <c r="CW209" s="205"/>
      <c r="CX209" s="205"/>
      <c r="CY209" s="205"/>
      <c r="CZ209" s="205"/>
      <c r="DA209" s="205"/>
      <c r="DB209" s="205"/>
      <c r="DC209" s="205"/>
      <c r="DD209" s="205"/>
      <c r="DE209" s="205"/>
    </row>
    <row r="210" spans="2:109" ht="10.5">
      <c r="B210" s="205"/>
      <c r="C210" s="487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05"/>
      <c r="BO210" s="205"/>
      <c r="BP210" s="205"/>
      <c r="BQ210" s="205"/>
      <c r="BR210" s="205"/>
      <c r="BS210" s="205"/>
      <c r="BT210" s="205"/>
      <c r="BU210" s="205"/>
      <c r="BV210" s="205"/>
      <c r="BW210" s="205"/>
      <c r="BX210" s="205"/>
      <c r="BY210" s="205"/>
      <c r="BZ210" s="205"/>
      <c r="CA210" s="205"/>
      <c r="CB210" s="205"/>
      <c r="CC210" s="205"/>
      <c r="CD210" s="205"/>
      <c r="CE210" s="205"/>
      <c r="CF210" s="205"/>
      <c r="CG210" s="205"/>
      <c r="CH210" s="205"/>
      <c r="CI210" s="205"/>
      <c r="CJ210" s="205"/>
      <c r="CK210" s="205"/>
      <c r="CL210" s="205"/>
      <c r="CM210" s="205"/>
      <c r="CN210" s="205"/>
      <c r="CO210" s="205"/>
      <c r="CP210" s="205"/>
      <c r="CQ210" s="205"/>
      <c r="CR210" s="205"/>
      <c r="CS210" s="205"/>
      <c r="CT210" s="205"/>
      <c r="CU210" s="205"/>
      <c r="CV210" s="205"/>
      <c r="CW210" s="205"/>
      <c r="CX210" s="205"/>
      <c r="CY210" s="205"/>
      <c r="CZ210" s="205"/>
      <c r="DA210" s="205"/>
      <c r="DB210" s="205"/>
      <c r="DC210" s="205"/>
      <c r="DD210" s="205"/>
      <c r="DE210" s="205"/>
    </row>
    <row r="211" spans="2:109" ht="10.5">
      <c r="B211" s="205"/>
      <c r="C211" s="487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05"/>
      <c r="BO211" s="205"/>
      <c r="BP211" s="205"/>
      <c r="BQ211" s="205"/>
      <c r="BR211" s="205"/>
      <c r="BS211" s="205"/>
      <c r="BT211" s="205"/>
      <c r="BU211" s="205"/>
      <c r="BV211" s="205"/>
      <c r="BW211" s="205"/>
      <c r="BX211" s="205"/>
      <c r="BY211" s="205"/>
      <c r="BZ211" s="205"/>
      <c r="CA211" s="205"/>
      <c r="CB211" s="205"/>
      <c r="CC211" s="205"/>
      <c r="CD211" s="205"/>
      <c r="CE211" s="205"/>
      <c r="CF211" s="205"/>
      <c r="CG211" s="205"/>
      <c r="CH211" s="205"/>
      <c r="CI211" s="205"/>
      <c r="CJ211" s="205"/>
      <c r="CK211" s="205"/>
      <c r="CL211" s="205"/>
      <c r="CM211" s="205"/>
      <c r="CN211" s="205"/>
      <c r="CO211" s="205"/>
      <c r="CP211" s="205"/>
      <c r="CQ211" s="205"/>
      <c r="CR211" s="205"/>
      <c r="CS211" s="205"/>
      <c r="CT211" s="205"/>
      <c r="CU211" s="205"/>
      <c r="CV211" s="205"/>
      <c r="CW211" s="205"/>
      <c r="CX211" s="205"/>
      <c r="CY211" s="205"/>
      <c r="CZ211" s="205"/>
      <c r="DA211" s="205"/>
      <c r="DB211" s="205"/>
      <c r="DC211" s="205"/>
      <c r="DD211" s="205"/>
      <c r="DE211" s="205"/>
    </row>
    <row r="212" spans="2:109" ht="10.5">
      <c r="B212" s="205"/>
      <c r="C212" s="487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05"/>
      <c r="BO212" s="205"/>
      <c r="BP212" s="205"/>
      <c r="BQ212" s="205"/>
      <c r="BR212" s="205"/>
      <c r="BS212" s="205"/>
      <c r="BT212" s="205"/>
      <c r="BU212" s="205"/>
      <c r="BV212" s="205"/>
      <c r="BW212" s="205"/>
      <c r="BX212" s="205"/>
      <c r="BY212" s="205"/>
      <c r="BZ212" s="205"/>
      <c r="CA212" s="205"/>
      <c r="CB212" s="205"/>
      <c r="CC212" s="205"/>
      <c r="CD212" s="205"/>
      <c r="CE212" s="205"/>
      <c r="CF212" s="205"/>
      <c r="CG212" s="205"/>
      <c r="CH212" s="205"/>
      <c r="CI212" s="205"/>
      <c r="CJ212" s="205"/>
      <c r="CK212" s="205"/>
      <c r="CL212" s="205"/>
      <c r="CM212" s="205"/>
      <c r="CN212" s="205"/>
      <c r="CO212" s="205"/>
      <c r="CP212" s="205"/>
      <c r="CQ212" s="205"/>
      <c r="CR212" s="205"/>
      <c r="CS212" s="205"/>
      <c r="CT212" s="205"/>
      <c r="CU212" s="205"/>
      <c r="CV212" s="205"/>
      <c r="CW212" s="205"/>
      <c r="CX212" s="205"/>
      <c r="CY212" s="205"/>
      <c r="CZ212" s="205"/>
      <c r="DA212" s="205"/>
      <c r="DB212" s="205"/>
      <c r="DC212" s="205"/>
      <c r="DD212" s="205"/>
      <c r="DE212" s="205"/>
    </row>
    <row r="213" spans="2:109" ht="10.5">
      <c r="B213" s="205"/>
      <c r="C213" s="487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05"/>
      <c r="BO213" s="205"/>
      <c r="BP213" s="205"/>
      <c r="BQ213" s="205"/>
      <c r="BR213" s="205"/>
      <c r="BS213" s="205"/>
      <c r="BT213" s="205"/>
      <c r="BU213" s="205"/>
      <c r="BV213" s="205"/>
      <c r="BW213" s="205"/>
      <c r="BX213" s="205"/>
      <c r="BY213" s="205"/>
      <c r="BZ213" s="205"/>
      <c r="CA213" s="205"/>
      <c r="CB213" s="205"/>
      <c r="CC213" s="205"/>
      <c r="CD213" s="205"/>
      <c r="CE213" s="205"/>
      <c r="CF213" s="205"/>
      <c r="CG213" s="205"/>
      <c r="CH213" s="205"/>
      <c r="CI213" s="205"/>
      <c r="CJ213" s="205"/>
      <c r="CK213" s="205"/>
      <c r="CL213" s="205"/>
      <c r="CM213" s="205"/>
      <c r="CN213" s="205"/>
      <c r="CO213" s="205"/>
      <c r="CP213" s="205"/>
      <c r="CQ213" s="205"/>
      <c r="CR213" s="205"/>
      <c r="CS213" s="205"/>
      <c r="CT213" s="205"/>
      <c r="CU213" s="205"/>
      <c r="CV213" s="205"/>
      <c r="CW213" s="205"/>
      <c r="CX213" s="205"/>
      <c r="CY213" s="205"/>
      <c r="CZ213" s="205"/>
      <c r="DA213" s="205"/>
      <c r="DB213" s="205"/>
      <c r="DC213" s="205"/>
      <c r="DD213" s="205"/>
      <c r="DE213" s="205"/>
    </row>
    <row r="214" spans="2:109" ht="10.5">
      <c r="B214" s="205"/>
      <c r="C214" s="487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05"/>
      <c r="BO214" s="205"/>
      <c r="BP214" s="205"/>
      <c r="BQ214" s="205"/>
      <c r="BR214" s="205"/>
      <c r="BS214" s="205"/>
      <c r="BT214" s="205"/>
      <c r="BU214" s="205"/>
      <c r="BV214" s="205"/>
      <c r="BW214" s="205"/>
      <c r="BX214" s="205"/>
      <c r="BY214" s="205"/>
      <c r="BZ214" s="205"/>
      <c r="CA214" s="205"/>
      <c r="CB214" s="205"/>
      <c r="CC214" s="205"/>
      <c r="CD214" s="205"/>
      <c r="CE214" s="205"/>
      <c r="CF214" s="205"/>
      <c r="CG214" s="205"/>
      <c r="CH214" s="205"/>
      <c r="CI214" s="205"/>
      <c r="CJ214" s="205"/>
      <c r="CK214" s="205"/>
      <c r="CL214" s="205"/>
      <c r="CM214" s="205"/>
      <c r="CN214" s="205"/>
      <c r="CO214" s="205"/>
      <c r="CP214" s="205"/>
      <c r="CQ214" s="205"/>
      <c r="CR214" s="205"/>
      <c r="CS214" s="205"/>
      <c r="CT214" s="205"/>
      <c r="CU214" s="205"/>
      <c r="CV214" s="205"/>
      <c r="CW214" s="205"/>
      <c r="CX214" s="205"/>
      <c r="CY214" s="205"/>
      <c r="CZ214" s="205"/>
      <c r="DA214" s="205"/>
      <c r="DB214" s="205"/>
      <c r="DC214" s="205"/>
      <c r="DD214" s="205"/>
      <c r="DE214" s="205"/>
    </row>
  </sheetData>
  <sheetProtection/>
  <hyperlinks>
    <hyperlink ref="A3" location="Index!A1" display="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20" r:id="rId1"/>
  <headerFooter alignWithMargins="0">
    <oddHeader>&amp;R&amp;A</oddHeader>
    <oddFooter>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L90"/>
  <sheetViews>
    <sheetView view="pageBreakPreview" zoomScale="85" zoomScaleNormal="85" zoomScaleSheetLayoutView="85" zoomScalePageLayoutView="0" workbookViewId="0" topLeftCell="B7">
      <pane xSplit="1" ySplit="4" topLeftCell="C11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D19" sqref="D19"/>
    </sheetView>
  </sheetViews>
  <sheetFormatPr defaultColWidth="8.00390625" defaultRowHeight="15"/>
  <cols>
    <col min="1" max="1" width="8.125" style="122" customWidth="1"/>
    <col min="2" max="2" width="47.125" style="122" customWidth="1"/>
    <col min="3" max="8" width="7.375" style="122" customWidth="1"/>
    <col min="9" max="10" width="7.375" style="189" customWidth="1"/>
    <col min="11" max="12" width="7.375" style="197" customWidth="1"/>
    <col min="13" max="20" width="7.375" style="189" customWidth="1"/>
    <col min="21" max="21" width="12.375" style="122" customWidth="1"/>
    <col min="22" max="22" width="16.125" style="122" customWidth="1"/>
    <col min="23" max="16384" width="8.00390625" style="122" customWidth="1"/>
  </cols>
  <sheetData>
    <row r="1" spans="1:246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22" ht="10.5">
      <c r="A4" s="39" t="s">
        <v>154</v>
      </c>
      <c r="B4" s="39"/>
      <c r="C4" s="207"/>
      <c r="D4" s="104"/>
      <c r="E4" s="104"/>
      <c r="F4" s="104"/>
      <c r="G4" s="104"/>
      <c r="H4" s="104"/>
      <c r="M4" s="192"/>
      <c r="N4" s="192"/>
      <c r="O4" s="192"/>
      <c r="P4" s="192"/>
      <c r="Q4" s="192"/>
      <c r="R4" s="192"/>
      <c r="S4" s="192"/>
      <c r="T4" s="192"/>
      <c r="U4" s="104"/>
      <c r="V4" s="208"/>
    </row>
    <row r="5" spans="1:22" ht="10.5">
      <c r="A5" s="187">
        <v>4.18</v>
      </c>
      <c r="B5" s="104" t="s">
        <v>44</v>
      </c>
      <c r="C5" s="104"/>
      <c r="D5" s="104"/>
      <c r="E5" s="104"/>
      <c r="F5" s="191"/>
      <c r="G5" s="209"/>
      <c r="H5" s="209"/>
      <c r="I5" s="210"/>
      <c r="J5" s="210"/>
      <c r="K5" s="211"/>
      <c r="L5" s="211"/>
      <c r="M5" s="192"/>
      <c r="N5" s="192"/>
      <c r="O5" s="192"/>
      <c r="P5" s="192"/>
      <c r="Q5" s="192"/>
      <c r="R5" s="192"/>
      <c r="S5" s="192"/>
      <c r="T5" s="192"/>
      <c r="U5" s="104"/>
      <c r="V5" s="104"/>
    </row>
    <row r="6" spans="2:22" ht="10.5">
      <c r="B6" s="104"/>
      <c r="C6" s="104"/>
      <c r="D6" s="104"/>
      <c r="E6" s="104"/>
      <c r="F6" s="104"/>
      <c r="G6" s="104"/>
      <c r="H6" s="104"/>
      <c r="I6" s="212"/>
      <c r="J6" s="212"/>
      <c r="K6" s="213"/>
      <c r="L6" s="213"/>
      <c r="M6" s="192"/>
      <c r="N6" s="192"/>
      <c r="O6" s="192"/>
      <c r="P6" s="192"/>
      <c r="Q6" s="192"/>
      <c r="R6" s="192"/>
      <c r="S6" s="192"/>
      <c r="T6" s="192"/>
      <c r="U6" s="104"/>
      <c r="V6" s="208"/>
    </row>
    <row r="7" spans="1:20" ht="10.5">
      <c r="A7" s="192"/>
      <c r="B7" s="543"/>
      <c r="C7" s="533" t="s">
        <v>196</v>
      </c>
      <c r="D7" s="491"/>
      <c r="E7" s="491"/>
      <c r="F7" s="491"/>
      <c r="G7" s="491"/>
      <c r="H7" s="491"/>
      <c r="I7" s="491"/>
      <c r="J7" s="491"/>
      <c r="K7" s="491"/>
      <c r="L7" s="527"/>
      <c r="M7" s="491" t="s">
        <v>279</v>
      </c>
      <c r="N7" s="491"/>
      <c r="O7" s="491"/>
      <c r="P7" s="491"/>
      <c r="Q7" s="491"/>
      <c r="R7" s="517"/>
      <c r="S7" s="518"/>
      <c r="T7" s="519"/>
    </row>
    <row r="8" spans="1:20" ht="10.5">
      <c r="A8" s="192"/>
      <c r="B8" s="363"/>
      <c r="C8" s="520"/>
      <c r="D8" s="521"/>
      <c r="E8" s="521"/>
      <c r="F8" s="521"/>
      <c r="G8" s="521"/>
      <c r="H8" s="521"/>
      <c r="I8" s="521"/>
      <c r="J8" s="521"/>
      <c r="K8" s="534"/>
      <c r="L8" s="535"/>
      <c r="M8" s="521"/>
      <c r="N8" s="521"/>
      <c r="O8" s="521"/>
      <c r="P8" s="521"/>
      <c r="Q8" s="521"/>
      <c r="R8" s="521"/>
      <c r="S8" s="521"/>
      <c r="T8" s="522"/>
    </row>
    <row r="9" spans="1:20" ht="10.5">
      <c r="A9" s="192"/>
      <c r="B9" s="363"/>
      <c r="C9" s="523" t="s">
        <v>192</v>
      </c>
      <c r="D9" s="113" t="s">
        <v>193</v>
      </c>
      <c r="E9" s="113" t="s">
        <v>194</v>
      </c>
      <c r="F9" s="113" t="s">
        <v>28</v>
      </c>
      <c r="G9" s="113" t="s">
        <v>29</v>
      </c>
      <c r="H9" s="113" t="s">
        <v>167</v>
      </c>
      <c r="I9" s="113" t="s">
        <v>168</v>
      </c>
      <c r="J9" s="113" t="s">
        <v>169</v>
      </c>
      <c r="K9" s="214" t="s">
        <v>170</v>
      </c>
      <c r="L9" s="528" t="s">
        <v>171</v>
      </c>
      <c r="M9" s="113" t="s">
        <v>172</v>
      </c>
      <c r="N9" s="113" t="s">
        <v>173</v>
      </c>
      <c r="O9" s="113" t="s">
        <v>249</v>
      </c>
      <c r="P9" s="113" t="s">
        <v>236</v>
      </c>
      <c r="Q9" s="113" t="s">
        <v>323</v>
      </c>
      <c r="R9" s="113" t="s">
        <v>333</v>
      </c>
      <c r="S9" s="113" t="s">
        <v>334</v>
      </c>
      <c r="T9" s="492" t="s">
        <v>335</v>
      </c>
    </row>
    <row r="10" spans="1:20" ht="10.5">
      <c r="A10" s="192"/>
      <c r="B10" s="544" t="s">
        <v>197</v>
      </c>
      <c r="C10" s="524" t="s">
        <v>198</v>
      </c>
      <c r="D10" s="525" t="s">
        <v>198</v>
      </c>
      <c r="E10" s="525" t="s">
        <v>198</v>
      </c>
      <c r="F10" s="525" t="s">
        <v>198</v>
      </c>
      <c r="G10" s="525" t="s">
        <v>198</v>
      </c>
      <c r="H10" s="525" t="s">
        <v>198</v>
      </c>
      <c r="I10" s="525" t="s">
        <v>198</v>
      </c>
      <c r="J10" s="525" t="s">
        <v>198</v>
      </c>
      <c r="K10" s="529" t="s">
        <v>198</v>
      </c>
      <c r="L10" s="530" t="s">
        <v>198</v>
      </c>
      <c r="M10" s="525" t="s">
        <v>198</v>
      </c>
      <c r="N10" s="525" t="s">
        <v>198</v>
      </c>
      <c r="O10" s="525" t="s">
        <v>198</v>
      </c>
      <c r="P10" s="525" t="s">
        <v>198</v>
      </c>
      <c r="Q10" s="525" t="s">
        <v>198</v>
      </c>
      <c r="R10" s="525" t="s">
        <v>198</v>
      </c>
      <c r="S10" s="525" t="s">
        <v>198</v>
      </c>
      <c r="T10" s="526" t="s">
        <v>198</v>
      </c>
    </row>
    <row r="11" spans="1:20" ht="10.5">
      <c r="A11" s="192"/>
      <c r="B11" s="542" t="s">
        <v>199</v>
      </c>
      <c r="C11" s="536"/>
      <c r="D11" s="215"/>
      <c r="E11" s="215"/>
      <c r="F11" s="215"/>
      <c r="G11" s="215"/>
      <c r="H11" s="215"/>
      <c r="I11" s="215"/>
      <c r="J11" s="215"/>
      <c r="K11" s="215"/>
      <c r="L11" s="493"/>
      <c r="M11" s="215"/>
      <c r="N11" s="215"/>
      <c r="O11" s="215"/>
      <c r="P11" s="215"/>
      <c r="Q11" s="215"/>
      <c r="R11" s="215"/>
      <c r="S11" s="215"/>
      <c r="T11" s="493"/>
    </row>
    <row r="12" spans="1:20" ht="10.5">
      <c r="A12" s="192"/>
      <c r="B12" s="129"/>
      <c r="C12" s="536"/>
      <c r="D12" s="215"/>
      <c r="E12" s="215"/>
      <c r="F12" s="215"/>
      <c r="G12" s="215"/>
      <c r="H12" s="215"/>
      <c r="I12" s="215"/>
      <c r="J12" s="215"/>
      <c r="K12" s="215"/>
      <c r="L12" s="493"/>
      <c r="M12" s="215"/>
      <c r="N12" s="215"/>
      <c r="O12" s="215"/>
      <c r="P12" s="215"/>
      <c r="Q12" s="215"/>
      <c r="R12" s="215"/>
      <c r="S12" s="215"/>
      <c r="T12" s="493"/>
    </row>
    <row r="13" spans="1:20" ht="10.5">
      <c r="A13" s="192"/>
      <c r="B13" s="145" t="s">
        <v>200</v>
      </c>
      <c r="C13" s="537"/>
      <c r="D13" s="155"/>
      <c r="E13" s="155"/>
      <c r="F13" s="155"/>
      <c r="G13" s="155"/>
      <c r="H13" s="155"/>
      <c r="I13" s="155"/>
      <c r="J13" s="155"/>
      <c r="K13" s="155"/>
      <c r="L13" s="494"/>
      <c r="M13" s="155"/>
      <c r="N13" s="155"/>
      <c r="O13" s="155"/>
      <c r="P13" s="155"/>
      <c r="Q13" s="155"/>
      <c r="R13" s="155"/>
      <c r="S13" s="155"/>
      <c r="T13" s="494"/>
    </row>
    <row r="14" spans="1:20" ht="10.5">
      <c r="A14" s="192"/>
      <c r="B14" s="470" t="s">
        <v>201</v>
      </c>
      <c r="C14" s="538"/>
      <c r="D14" s="216"/>
      <c r="E14" s="216"/>
      <c r="F14" s="216"/>
      <c r="G14" s="216"/>
      <c r="H14" s="216"/>
      <c r="I14" s="216"/>
      <c r="J14" s="216"/>
      <c r="K14" s="216"/>
      <c r="L14" s="539"/>
      <c r="M14" s="217"/>
      <c r="N14" s="217"/>
      <c r="O14" s="217"/>
      <c r="P14" s="217"/>
      <c r="Q14" s="217"/>
      <c r="R14" s="217"/>
      <c r="S14" s="217"/>
      <c r="T14" s="495"/>
    </row>
    <row r="15" spans="1:20" ht="10.5">
      <c r="A15" s="192"/>
      <c r="B15" s="470" t="s">
        <v>217</v>
      </c>
      <c r="C15" s="538"/>
      <c r="D15" s="216"/>
      <c r="E15" s="216"/>
      <c r="F15" s="216"/>
      <c r="G15" s="216"/>
      <c r="H15" s="216"/>
      <c r="I15" s="216"/>
      <c r="J15" s="216"/>
      <c r="K15" s="216"/>
      <c r="L15" s="539"/>
      <c r="M15" s="217"/>
      <c r="N15" s="217"/>
      <c r="O15" s="217"/>
      <c r="P15" s="217"/>
      <c r="Q15" s="217"/>
      <c r="R15" s="217"/>
      <c r="S15" s="217"/>
      <c r="T15" s="495"/>
    </row>
    <row r="16" spans="1:20" ht="10.5">
      <c r="A16" s="191">
        <v>1</v>
      </c>
      <c r="B16" s="531" t="s">
        <v>218</v>
      </c>
      <c r="C16" s="512">
        <f>SUM(C14:C15)</f>
        <v>0</v>
      </c>
      <c r="D16" s="218">
        <f aca="true" t="shared" si="0" ref="D16:P16">SUM(D14:D15)</f>
        <v>0</v>
      </c>
      <c r="E16" s="218">
        <f t="shared" si="0"/>
        <v>0</v>
      </c>
      <c r="F16" s="218">
        <f t="shared" si="0"/>
        <v>0</v>
      </c>
      <c r="G16" s="218">
        <f t="shared" si="0"/>
        <v>0</v>
      </c>
      <c r="H16" s="218">
        <f t="shared" si="0"/>
        <v>0</v>
      </c>
      <c r="I16" s="218">
        <f t="shared" si="0"/>
        <v>0</v>
      </c>
      <c r="J16" s="218">
        <f>SUM(J14:J15)</f>
        <v>0</v>
      </c>
      <c r="K16" s="218">
        <f>SUM(K14:K15)</f>
        <v>0</v>
      </c>
      <c r="L16" s="496">
        <f>SUM(L14:L15)</f>
        <v>0</v>
      </c>
      <c r="M16" s="218">
        <f t="shared" si="0"/>
        <v>0</v>
      </c>
      <c r="N16" s="218">
        <f t="shared" si="0"/>
        <v>0</v>
      </c>
      <c r="O16" s="218">
        <f t="shared" si="0"/>
        <v>0</v>
      </c>
      <c r="P16" s="218">
        <f t="shared" si="0"/>
        <v>0</v>
      </c>
      <c r="Q16" s="218">
        <f>SUM(Q14:Q15)</f>
        <v>0</v>
      </c>
      <c r="R16" s="218">
        <f>SUM(R14:R15)</f>
        <v>0</v>
      </c>
      <c r="S16" s="218">
        <f>SUM(S14:S15)</f>
        <v>0</v>
      </c>
      <c r="T16" s="496">
        <f>SUM(T14:T15)</f>
        <v>0</v>
      </c>
    </row>
    <row r="17" spans="1:20" ht="10.5">
      <c r="A17" s="191"/>
      <c r="B17" s="470"/>
      <c r="C17" s="536"/>
      <c r="D17" s="215"/>
      <c r="E17" s="215"/>
      <c r="F17" s="215"/>
      <c r="G17" s="215"/>
      <c r="H17" s="215"/>
      <c r="I17" s="215"/>
      <c r="J17" s="215"/>
      <c r="K17" s="215"/>
      <c r="L17" s="493"/>
      <c r="M17" s="215"/>
      <c r="N17" s="215"/>
      <c r="O17" s="215"/>
      <c r="P17" s="215"/>
      <c r="Q17" s="215"/>
      <c r="R17" s="215"/>
      <c r="S17" s="215"/>
      <c r="T17" s="493"/>
    </row>
    <row r="18" spans="1:22" ht="10.5">
      <c r="A18" s="191"/>
      <c r="B18" s="467" t="s">
        <v>219</v>
      </c>
      <c r="C18" s="538"/>
      <c r="D18" s="216"/>
      <c r="E18" s="216"/>
      <c r="F18" s="216"/>
      <c r="G18" s="216"/>
      <c r="H18" s="216"/>
      <c r="I18" s="216"/>
      <c r="J18" s="216"/>
      <c r="K18" s="216"/>
      <c r="L18" s="539"/>
      <c r="M18" s="217"/>
      <c r="N18" s="217"/>
      <c r="O18" s="217"/>
      <c r="P18" s="217"/>
      <c r="Q18" s="217"/>
      <c r="R18" s="217"/>
      <c r="S18" s="217"/>
      <c r="T18" s="495"/>
      <c r="V18" s="219"/>
    </row>
    <row r="19" spans="1:20" ht="10.5">
      <c r="A19" s="191"/>
      <c r="B19" s="467" t="s">
        <v>220</v>
      </c>
      <c r="C19" s="806"/>
      <c r="D19" s="220"/>
      <c r="E19" s="220"/>
      <c r="F19" s="220"/>
      <c r="G19" s="220"/>
      <c r="H19" s="220"/>
      <c r="I19" s="220"/>
      <c r="J19" s="220"/>
      <c r="K19" s="220"/>
      <c r="L19" s="540"/>
      <c r="M19" s="217"/>
      <c r="N19" s="217"/>
      <c r="O19" s="217"/>
      <c r="P19" s="217"/>
      <c r="Q19" s="217"/>
      <c r="R19" s="217"/>
      <c r="S19" s="217"/>
      <c r="T19" s="495"/>
    </row>
    <row r="20" spans="1:20" ht="10.5">
      <c r="A20" s="191"/>
      <c r="B20" s="467" t="s">
        <v>221</v>
      </c>
      <c r="C20" s="806"/>
      <c r="D20" s="220"/>
      <c r="E20" s="220"/>
      <c r="F20" s="220"/>
      <c r="G20" s="220"/>
      <c r="H20" s="220"/>
      <c r="I20" s="220"/>
      <c r="J20" s="220"/>
      <c r="K20" s="220"/>
      <c r="L20" s="540"/>
      <c r="M20" s="217"/>
      <c r="N20" s="217"/>
      <c r="O20" s="217"/>
      <c r="P20" s="217"/>
      <c r="Q20" s="217"/>
      <c r="R20" s="217"/>
      <c r="S20" s="217"/>
      <c r="T20" s="495"/>
    </row>
    <row r="21" spans="1:22" ht="10.5">
      <c r="A21" s="191"/>
      <c r="B21" s="467" t="s">
        <v>222</v>
      </c>
      <c r="C21" s="538"/>
      <c r="D21" s="216"/>
      <c r="E21" s="216"/>
      <c r="F21" s="216"/>
      <c r="G21" s="216"/>
      <c r="H21" s="216"/>
      <c r="I21" s="216"/>
      <c r="J21" s="216"/>
      <c r="K21" s="216"/>
      <c r="L21" s="539"/>
      <c r="M21" s="217"/>
      <c r="N21" s="217"/>
      <c r="O21" s="217"/>
      <c r="P21" s="217"/>
      <c r="Q21" s="217"/>
      <c r="R21" s="217"/>
      <c r="S21" s="217"/>
      <c r="T21" s="495"/>
      <c r="U21" s="104"/>
      <c r="V21" s="104"/>
    </row>
    <row r="22" spans="1:21" ht="10.5">
      <c r="A22" s="191"/>
      <c r="B22" s="467" t="s">
        <v>223</v>
      </c>
      <c r="C22" s="538"/>
      <c r="D22" s="216"/>
      <c r="E22" s="216"/>
      <c r="F22" s="216"/>
      <c r="G22" s="216"/>
      <c r="H22" s="216"/>
      <c r="I22" s="216"/>
      <c r="J22" s="216"/>
      <c r="K22" s="216"/>
      <c r="L22" s="539"/>
      <c r="M22" s="217"/>
      <c r="N22" s="217"/>
      <c r="O22" s="217"/>
      <c r="P22" s="217"/>
      <c r="Q22" s="217"/>
      <c r="R22" s="217"/>
      <c r="S22" s="217"/>
      <c r="T22" s="495"/>
      <c r="U22" s="104"/>
    </row>
    <row r="23" spans="1:23" ht="10.5">
      <c r="A23" s="191"/>
      <c r="B23" s="531" t="s">
        <v>293</v>
      </c>
      <c r="C23" s="512">
        <f>SUM(C18:C22)</f>
        <v>0</v>
      </c>
      <c r="D23" s="218">
        <f aca="true" t="shared" si="1" ref="D23:I23">SUM(D18:D22)</f>
        <v>0</v>
      </c>
      <c r="E23" s="218">
        <f t="shared" si="1"/>
        <v>0</v>
      </c>
      <c r="F23" s="218">
        <f t="shared" si="1"/>
        <v>0</v>
      </c>
      <c r="G23" s="218">
        <f t="shared" si="1"/>
        <v>0</v>
      </c>
      <c r="H23" s="218">
        <f t="shared" si="1"/>
        <v>0</v>
      </c>
      <c r="I23" s="218">
        <f t="shared" si="1"/>
        <v>0</v>
      </c>
      <c r="J23" s="218">
        <f aca="true" t="shared" si="2" ref="J23:T23">SUM(J18:J22)</f>
        <v>0</v>
      </c>
      <c r="K23" s="218">
        <f t="shared" si="2"/>
        <v>0</v>
      </c>
      <c r="L23" s="496">
        <f t="shared" si="2"/>
        <v>0</v>
      </c>
      <c r="M23" s="218">
        <f t="shared" si="2"/>
        <v>0</v>
      </c>
      <c r="N23" s="218">
        <f t="shared" si="2"/>
        <v>0</v>
      </c>
      <c r="O23" s="218">
        <f t="shared" si="2"/>
        <v>0</v>
      </c>
      <c r="P23" s="218">
        <f t="shared" si="2"/>
        <v>0</v>
      </c>
      <c r="Q23" s="218">
        <f t="shared" si="2"/>
        <v>0</v>
      </c>
      <c r="R23" s="218">
        <f t="shared" si="2"/>
        <v>0</v>
      </c>
      <c r="S23" s="218">
        <f t="shared" si="2"/>
        <v>0</v>
      </c>
      <c r="T23" s="496">
        <f t="shared" si="2"/>
        <v>0</v>
      </c>
      <c r="U23" s="104"/>
      <c r="V23" s="104"/>
      <c r="W23" s="104"/>
    </row>
    <row r="24" spans="1:21" ht="10.5">
      <c r="A24" s="191"/>
      <c r="B24" s="470"/>
      <c r="C24" s="536"/>
      <c r="D24" s="215"/>
      <c r="E24" s="215"/>
      <c r="F24" s="215"/>
      <c r="G24" s="215"/>
      <c r="H24" s="215"/>
      <c r="I24" s="215"/>
      <c r="J24" s="215"/>
      <c r="K24" s="215"/>
      <c r="L24" s="493"/>
      <c r="M24" s="215"/>
      <c r="N24" s="215"/>
      <c r="O24" s="215"/>
      <c r="P24" s="215"/>
      <c r="Q24" s="215"/>
      <c r="R24" s="215"/>
      <c r="S24" s="215"/>
      <c r="T24" s="493"/>
      <c r="U24" s="104"/>
    </row>
    <row r="25" spans="1:22" ht="10.5">
      <c r="A25" s="191">
        <v>2</v>
      </c>
      <c r="B25" s="532" t="s">
        <v>294</v>
      </c>
      <c r="C25" s="512">
        <f aca="true" t="shared" si="3" ref="C25:T25">C23+C16</f>
        <v>0</v>
      </c>
      <c r="D25" s="218">
        <f t="shared" si="3"/>
        <v>0</v>
      </c>
      <c r="E25" s="218">
        <f t="shared" si="3"/>
        <v>0</v>
      </c>
      <c r="F25" s="218">
        <f t="shared" si="3"/>
        <v>0</v>
      </c>
      <c r="G25" s="218">
        <f t="shared" si="3"/>
        <v>0</v>
      </c>
      <c r="H25" s="218">
        <f t="shared" si="3"/>
        <v>0</v>
      </c>
      <c r="I25" s="218">
        <f t="shared" si="3"/>
        <v>0</v>
      </c>
      <c r="J25" s="218">
        <f t="shared" si="3"/>
        <v>0</v>
      </c>
      <c r="K25" s="218">
        <f t="shared" si="3"/>
        <v>0</v>
      </c>
      <c r="L25" s="496">
        <f t="shared" si="3"/>
        <v>0</v>
      </c>
      <c r="M25" s="218">
        <f t="shared" si="3"/>
        <v>0</v>
      </c>
      <c r="N25" s="218">
        <f t="shared" si="3"/>
        <v>0</v>
      </c>
      <c r="O25" s="218">
        <f t="shared" si="3"/>
        <v>0</v>
      </c>
      <c r="P25" s="218">
        <f t="shared" si="3"/>
        <v>0</v>
      </c>
      <c r="Q25" s="218">
        <f t="shared" si="3"/>
        <v>0</v>
      </c>
      <c r="R25" s="218">
        <f t="shared" si="3"/>
        <v>0</v>
      </c>
      <c r="S25" s="218">
        <f t="shared" si="3"/>
        <v>0</v>
      </c>
      <c r="T25" s="496">
        <f t="shared" si="3"/>
        <v>0</v>
      </c>
      <c r="U25" s="222"/>
      <c r="V25" s="223"/>
    </row>
    <row r="26" spans="1:21" ht="10.5">
      <c r="A26" s="191"/>
      <c r="B26" s="467"/>
      <c r="C26" s="536"/>
      <c r="D26" s="215"/>
      <c r="E26" s="215"/>
      <c r="F26" s="215"/>
      <c r="G26" s="215"/>
      <c r="H26" s="215"/>
      <c r="I26" s="215"/>
      <c r="J26" s="215"/>
      <c r="K26" s="215"/>
      <c r="L26" s="493"/>
      <c r="M26" s="215"/>
      <c r="N26" s="215"/>
      <c r="O26" s="215"/>
      <c r="P26" s="215"/>
      <c r="Q26" s="215"/>
      <c r="R26" s="215"/>
      <c r="S26" s="215"/>
      <c r="T26" s="493"/>
      <c r="U26" s="104"/>
    </row>
    <row r="27" spans="1:21" ht="10.5">
      <c r="A27" s="191"/>
      <c r="B27" s="467" t="s">
        <v>295</v>
      </c>
      <c r="C27" s="536"/>
      <c r="D27" s="215"/>
      <c r="E27" s="215"/>
      <c r="F27" s="215"/>
      <c r="G27" s="215"/>
      <c r="H27" s="215"/>
      <c r="I27" s="215"/>
      <c r="J27" s="215"/>
      <c r="K27" s="215"/>
      <c r="L27" s="493"/>
      <c r="M27" s="215"/>
      <c r="N27" s="215"/>
      <c r="O27" s="215"/>
      <c r="P27" s="215"/>
      <c r="Q27" s="215"/>
      <c r="R27" s="215"/>
      <c r="S27" s="215"/>
      <c r="T27" s="493"/>
      <c r="U27" s="104"/>
    </row>
    <row r="28" spans="1:21" ht="10.5">
      <c r="A28" s="191"/>
      <c r="B28" s="471" t="s">
        <v>296</v>
      </c>
      <c r="C28" s="536"/>
      <c r="D28" s="215"/>
      <c r="E28" s="215"/>
      <c r="F28" s="215"/>
      <c r="G28" s="215"/>
      <c r="H28" s="215"/>
      <c r="I28" s="215"/>
      <c r="J28" s="215"/>
      <c r="K28" s="215"/>
      <c r="L28" s="493"/>
      <c r="M28" s="215"/>
      <c r="N28" s="215"/>
      <c r="O28" s="215"/>
      <c r="P28" s="215"/>
      <c r="Q28" s="215"/>
      <c r="R28" s="215"/>
      <c r="S28" s="215"/>
      <c r="T28" s="493"/>
      <c r="U28" s="104"/>
    </row>
    <row r="29" spans="1:21" ht="10.5">
      <c r="A29" s="191"/>
      <c r="B29" s="471" t="s">
        <v>297</v>
      </c>
      <c r="C29" s="538"/>
      <c r="D29" s="216"/>
      <c r="E29" s="216"/>
      <c r="F29" s="216"/>
      <c r="G29" s="216"/>
      <c r="H29" s="216"/>
      <c r="I29" s="216"/>
      <c r="J29" s="216"/>
      <c r="K29" s="216"/>
      <c r="L29" s="539"/>
      <c r="M29" s="217"/>
      <c r="N29" s="217"/>
      <c r="O29" s="217"/>
      <c r="P29" s="217"/>
      <c r="Q29" s="217"/>
      <c r="R29" s="217"/>
      <c r="S29" s="217"/>
      <c r="T29" s="495"/>
      <c r="U29" s="104"/>
    </row>
    <row r="30" spans="1:21" ht="10.5">
      <c r="A30" s="191"/>
      <c r="B30" s="471" t="s">
        <v>128</v>
      </c>
      <c r="C30" s="549"/>
      <c r="D30" s="224"/>
      <c r="E30" s="224"/>
      <c r="F30" s="224"/>
      <c r="G30" s="224"/>
      <c r="H30" s="216"/>
      <c r="I30" s="216"/>
      <c r="J30" s="216"/>
      <c r="K30" s="216"/>
      <c r="L30" s="539"/>
      <c r="M30" s="217"/>
      <c r="N30" s="217"/>
      <c r="O30" s="217"/>
      <c r="P30" s="217"/>
      <c r="Q30" s="217"/>
      <c r="R30" s="217"/>
      <c r="S30" s="217"/>
      <c r="T30" s="495"/>
      <c r="U30" s="104"/>
    </row>
    <row r="31" spans="1:21" ht="10.5">
      <c r="A31" s="191"/>
      <c r="B31" s="471" t="s">
        <v>291</v>
      </c>
      <c r="C31" s="538"/>
      <c r="D31" s="216"/>
      <c r="E31" s="216"/>
      <c r="F31" s="216"/>
      <c r="G31" s="216"/>
      <c r="H31" s="216"/>
      <c r="I31" s="216"/>
      <c r="J31" s="216"/>
      <c r="K31" s="216"/>
      <c r="L31" s="539"/>
      <c r="M31" s="217"/>
      <c r="N31" s="217"/>
      <c r="O31" s="217"/>
      <c r="P31" s="217"/>
      <c r="Q31" s="217"/>
      <c r="R31" s="217"/>
      <c r="S31" s="217"/>
      <c r="T31" s="495"/>
      <c r="U31" s="104"/>
    </row>
    <row r="32" spans="1:21" ht="10.5">
      <c r="A32" s="191"/>
      <c r="B32" s="471" t="s">
        <v>178</v>
      </c>
      <c r="C32" s="538"/>
      <c r="D32" s="216"/>
      <c r="E32" s="216"/>
      <c r="F32" s="216"/>
      <c r="G32" s="216"/>
      <c r="H32" s="216"/>
      <c r="I32" s="216"/>
      <c r="J32" s="216"/>
      <c r="K32" s="216"/>
      <c r="L32" s="539"/>
      <c r="M32" s="217"/>
      <c r="N32" s="217"/>
      <c r="O32" s="217"/>
      <c r="P32" s="217"/>
      <c r="Q32" s="217"/>
      <c r="R32" s="217"/>
      <c r="S32" s="217"/>
      <c r="T32" s="495"/>
      <c r="U32" s="104"/>
    </row>
    <row r="33" spans="1:21" ht="10.5">
      <c r="A33" s="191"/>
      <c r="B33" s="471" t="s">
        <v>179</v>
      </c>
      <c r="C33" s="538"/>
      <c r="D33" s="216"/>
      <c r="E33" s="216"/>
      <c r="F33" s="216"/>
      <c r="G33" s="216"/>
      <c r="H33" s="216"/>
      <c r="I33" s="216"/>
      <c r="J33" s="216"/>
      <c r="K33" s="216"/>
      <c r="L33" s="539"/>
      <c r="M33" s="217"/>
      <c r="N33" s="217"/>
      <c r="O33" s="217"/>
      <c r="P33" s="217"/>
      <c r="Q33" s="217"/>
      <c r="R33" s="217"/>
      <c r="S33" s="217"/>
      <c r="T33" s="495"/>
      <c r="U33" s="104"/>
    </row>
    <row r="34" spans="1:21" ht="10.5">
      <c r="A34" s="191"/>
      <c r="B34" s="471" t="s">
        <v>133</v>
      </c>
      <c r="C34" s="538"/>
      <c r="D34" s="216"/>
      <c r="E34" s="216"/>
      <c r="F34" s="216"/>
      <c r="G34" s="216"/>
      <c r="H34" s="216"/>
      <c r="I34" s="216"/>
      <c r="J34" s="216"/>
      <c r="K34" s="216"/>
      <c r="L34" s="539"/>
      <c r="M34" s="217"/>
      <c r="N34" s="217"/>
      <c r="O34" s="217"/>
      <c r="P34" s="217"/>
      <c r="Q34" s="217"/>
      <c r="R34" s="217"/>
      <c r="S34" s="217"/>
      <c r="T34" s="495"/>
      <c r="U34" s="104"/>
    </row>
    <row r="35" spans="1:21" ht="10.5">
      <c r="A35" s="191"/>
      <c r="B35" s="471" t="s">
        <v>134</v>
      </c>
      <c r="C35" s="538"/>
      <c r="D35" s="216"/>
      <c r="E35" s="216"/>
      <c r="F35" s="216"/>
      <c r="G35" s="216"/>
      <c r="H35" s="216"/>
      <c r="I35" s="216"/>
      <c r="J35" s="216"/>
      <c r="K35" s="216"/>
      <c r="L35" s="539"/>
      <c r="M35" s="217"/>
      <c r="N35" s="217"/>
      <c r="O35" s="217"/>
      <c r="P35" s="217"/>
      <c r="Q35" s="217"/>
      <c r="R35" s="217"/>
      <c r="S35" s="217"/>
      <c r="T35" s="495"/>
      <c r="U35" s="104"/>
    </row>
    <row r="36" spans="1:20" ht="10.5">
      <c r="A36" s="191"/>
      <c r="B36" s="471" t="s">
        <v>298</v>
      </c>
      <c r="C36" s="537"/>
      <c r="D36" s="155"/>
      <c r="E36" s="155"/>
      <c r="F36" s="155"/>
      <c r="G36" s="155"/>
      <c r="H36" s="155"/>
      <c r="I36" s="155"/>
      <c r="J36" s="1052"/>
      <c r="K36" s="1052"/>
      <c r="L36" s="1052"/>
      <c r="M36" s="1052"/>
      <c r="N36" s="1052"/>
      <c r="O36" s="1052"/>
      <c r="P36" s="155"/>
      <c r="Q36" s="155"/>
      <c r="R36" s="155"/>
      <c r="S36" s="155"/>
      <c r="T36" s="494"/>
    </row>
    <row r="37" spans="1:20" ht="10.5">
      <c r="A37" s="191"/>
      <c r="B37" s="471" t="s">
        <v>299</v>
      </c>
      <c r="C37" s="538"/>
      <c r="D37" s="216"/>
      <c r="E37" s="216"/>
      <c r="F37" s="216"/>
      <c r="G37" s="216"/>
      <c r="H37" s="216"/>
      <c r="I37" s="216"/>
      <c r="J37" s="216"/>
      <c r="K37" s="216"/>
      <c r="L37" s="539"/>
      <c r="M37" s="217"/>
      <c r="N37" s="217"/>
      <c r="O37" s="217"/>
      <c r="P37" s="217"/>
      <c r="Q37" s="217"/>
      <c r="R37" s="217"/>
      <c r="S37" s="217"/>
      <c r="T37" s="495"/>
    </row>
    <row r="38" spans="1:21" ht="12.75" customHeight="1">
      <c r="A38" s="191"/>
      <c r="B38" s="545" t="s">
        <v>300</v>
      </c>
      <c r="C38" s="541"/>
      <c r="D38" s="221"/>
      <c r="E38" s="221"/>
      <c r="F38" s="221"/>
      <c r="G38" s="221"/>
      <c r="H38" s="221"/>
      <c r="I38" s="221"/>
      <c r="J38" s="911"/>
      <c r="K38" s="911"/>
      <c r="L38" s="912"/>
      <c r="M38" s="913"/>
      <c r="N38" s="913"/>
      <c r="O38" s="913"/>
      <c r="P38" s="914"/>
      <c r="Q38" s="914"/>
      <c r="R38" s="914"/>
      <c r="S38" s="914"/>
      <c r="T38" s="915"/>
      <c r="U38" s="104"/>
    </row>
    <row r="39" spans="1:22" ht="10.5">
      <c r="A39" s="191">
        <v>3</v>
      </c>
      <c r="B39" s="149" t="s">
        <v>301</v>
      </c>
      <c r="C39" s="512">
        <f aca="true" t="shared" si="4" ref="C39:I39">SUM(C29:C35,C37)</f>
        <v>0</v>
      </c>
      <c r="D39" s="218">
        <f t="shared" si="4"/>
        <v>0</v>
      </c>
      <c r="E39" s="218">
        <f t="shared" si="4"/>
        <v>0</v>
      </c>
      <c r="F39" s="218">
        <f t="shared" si="4"/>
        <v>0</v>
      </c>
      <c r="G39" s="218">
        <f t="shared" si="4"/>
        <v>0</v>
      </c>
      <c r="H39" s="218">
        <f t="shared" si="4"/>
        <v>0</v>
      </c>
      <c r="I39" s="218">
        <f t="shared" si="4"/>
        <v>0</v>
      </c>
      <c r="J39" s="218">
        <f aca="true" t="shared" si="5" ref="J39:T39">SUM(J29:J35,J37:J38)</f>
        <v>0</v>
      </c>
      <c r="K39" s="218">
        <f t="shared" si="5"/>
        <v>0</v>
      </c>
      <c r="L39" s="496">
        <f t="shared" si="5"/>
        <v>0</v>
      </c>
      <c r="M39" s="218">
        <f t="shared" si="5"/>
        <v>0</v>
      </c>
      <c r="N39" s="218">
        <f t="shared" si="5"/>
        <v>0</v>
      </c>
      <c r="O39" s="218">
        <f t="shared" si="5"/>
        <v>0</v>
      </c>
      <c r="P39" s="218">
        <f t="shared" si="5"/>
        <v>0</v>
      </c>
      <c r="Q39" s="218">
        <f t="shared" si="5"/>
        <v>0</v>
      </c>
      <c r="R39" s="218">
        <f t="shared" si="5"/>
        <v>0</v>
      </c>
      <c r="S39" s="218">
        <f t="shared" si="5"/>
        <v>0</v>
      </c>
      <c r="T39" s="496">
        <f t="shared" si="5"/>
        <v>0</v>
      </c>
      <c r="U39" s="222"/>
      <c r="V39" s="104"/>
    </row>
    <row r="40" spans="1:21" ht="10.5">
      <c r="A40" s="191"/>
      <c r="B40" s="129"/>
      <c r="C40" s="536"/>
      <c r="D40" s="215"/>
      <c r="E40" s="215"/>
      <c r="F40" s="215"/>
      <c r="G40" s="215"/>
      <c r="H40" s="215"/>
      <c r="I40" s="215"/>
      <c r="J40" s="215"/>
      <c r="K40" s="215"/>
      <c r="L40" s="493"/>
      <c r="M40" s="215"/>
      <c r="N40" s="215"/>
      <c r="O40" s="215"/>
      <c r="P40" s="215"/>
      <c r="Q40" s="215"/>
      <c r="R40" s="215"/>
      <c r="S40" s="215"/>
      <c r="T40" s="493"/>
      <c r="U40" s="104"/>
    </row>
    <row r="41" spans="1:21" ht="10.5">
      <c r="A41" s="191"/>
      <c r="B41" s="145" t="s">
        <v>302</v>
      </c>
      <c r="C41" s="536"/>
      <c r="D41" s="215"/>
      <c r="E41" s="215"/>
      <c r="F41" s="215"/>
      <c r="G41" s="215"/>
      <c r="H41" s="215"/>
      <c r="I41" s="215"/>
      <c r="J41" s="215"/>
      <c r="K41" s="215"/>
      <c r="L41" s="493"/>
      <c r="M41" s="215"/>
      <c r="N41" s="215"/>
      <c r="O41" s="215"/>
      <c r="P41" s="215"/>
      <c r="Q41" s="215"/>
      <c r="R41" s="215"/>
      <c r="S41" s="215"/>
      <c r="T41" s="493"/>
      <c r="U41" s="104"/>
    </row>
    <row r="42" spans="1:21" ht="10.5">
      <c r="A42" s="191"/>
      <c r="B42" s="546" t="s">
        <v>71</v>
      </c>
      <c r="C42" s="536"/>
      <c r="D42" s="215"/>
      <c r="E42" s="215"/>
      <c r="F42" s="215"/>
      <c r="G42" s="215"/>
      <c r="H42" s="215"/>
      <c r="I42" s="215"/>
      <c r="J42" s="215"/>
      <c r="K42" s="215"/>
      <c r="L42" s="493"/>
      <c r="M42" s="215"/>
      <c r="N42" s="215"/>
      <c r="O42" s="215"/>
      <c r="P42" s="215"/>
      <c r="Q42" s="215"/>
      <c r="R42" s="215"/>
      <c r="S42" s="215"/>
      <c r="T42" s="493"/>
      <c r="U42" s="104"/>
    </row>
    <row r="43" spans="1:21" ht="10.5">
      <c r="A43" s="191"/>
      <c r="B43" s="547" t="s">
        <v>303</v>
      </c>
      <c r="C43" s="541"/>
      <c r="D43" s="221"/>
      <c r="E43" s="221"/>
      <c r="F43" s="221"/>
      <c r="G43" s="221"/>
      <c r="H43" s="221"/>
      <c r="I43" s="216"/>
      <c r="J43" s="216"/>
      <c r="K43" s="216"/>
      <c r="L43" s="539"/>
      <c r="M43" s="217"/>
      <c r="N43" s="217"/>
      <c r="O43" s="217"/>
      <c r="P43" s="217"/>
      <c r="Q43" s="217"/>
      <c r="R43" s="217"/>
      <c r="S43" s="217"/>
      <c r="T43" s="495"/>
      <c r="U43" s="104"/>
    </row>
    <row r="44" spans="1:21" ht="10.5">
      <c r="A44" s="191"/>
      <c r="B44" s="547" t="s">
        <v>304</v>
      </c>
      <c r="C44" s="541"/>
      <c r="D44" s="221"/>
      <c r="E44" s="221"/>
      <c r="F44" s="221"/>
      <c r="G44" s="221"/>
      <c r="H44" s="221"/>
      <c r="I44" s="216"/>
      <c r="J44" s="216"/>
      <c r="K44" s="216"/>
      <c r="L44" s="539"/>
      <c r="M44" s="217"/>
      <c r="N44" s="217"/>
      <c r="O44" s="217"/>
      <c r="P44" s="217"/>
      <c r="Q44" s="217"/>
      <c r="R44" s="217"/>
      <c r="S44" s="217"/>
      <c r="T44" s="495"/>
      <c r="U44" s="104"/>
    </row>
    <row r="45" spans="1:21" ht="10.5">
      <c r="A45" s="191"/>
      <c r="B45" s="547"/>
      <c r="C45" s="537"/>
      <c r="D45" s="155"/>
      <c r="E45" s="155"/>
      <c r="F45" s="155"/>
      <c r="G45" s="155"/>
      <c r="H45" s="155"/>
      <c r="I45" s="155"/>
      <c r="J45" s="155"/>
      <c r="K45" s="155"/>
      <c r="L45" s="494"/>
      <c r="M45" s="155"/>
      <c r="N45" s="155"/>
      <c r="O45" s="155"/>
      <c r="P45" s="155"/>
      <c r="Q45" s="155"/>
      <c r="R45" s="155"/>
      <c r="S45" s="155"/>
      <c r="T45" s="494"/>
      <c r="U45" s="104"/>
    </row>
    <row r="46" spans="1:21" ht="10.5">
      <c r="A46" s="191"/>
      <c r="B46" s="547" t="s">
        <v>305</v>
      </c>
      <c r="C46" s="541"/>
      <c r="D46" s="221"/>
      <c r="E46" s="221"/>
      <c r="F46" s="221"/>
      <c r="G46" s="221"/>
      <c r="H46" s="221"/>
      <c r="I46" s="216"/>
      <c r="J46" s="216"/>
      <c r="K46" s="216"/>
      <c r="L46" s="539"/>
      <c r="M46" s="217"/>
      <c r="N46" s="217"/>
      <c r="O46" s="217"/>
      <c r="P46" s="217"/>
      <c r="Q46" s="217"/>
      <c r="R46" s="217"/>
      <c r="S46" s="217"/>
      <c r="T46" s="495"/>
      <c r="U46" s="104"/>
    </row>
    <row r="47" spans="1:21" ht="10.5">
      <c r="A47" s="191"/>
      <c r="B47" s="547" t="s">
        <v>306</v>
      </c>
      <c r="C47" s="541"/>
      <c r="D47" s="221"/>
      <c r="E47" s="221"/>
      <c r="F47" s="221"/>
      <c r="G47" s="221"/>
      <c r="H47" s="221"/>
      <c r="I47" s="216"/>
      <c r="J47" s="216"/>
      <c r="K47" s="216"/>
      <c r="L47" s="539"/>
      <c r="M47" s="217"/>
      <c r="N47" s="217"/>
      <c r="O47" s="217"/>
      <c r="P47" s="217"/>
      <c r="Q47" s="217"/>
      <c r="R47" s="217"/>
      <c r="S47" s="217"/>
      <c r="T47" s="495"/>
      <c r="U47" s="104"/>
    </row>
    <row r="48" spans="1:21" ht="10.5">
      <c r="A48" s="191"/>
      <c r="B48" s="547" t="s">
        <v>307</v>
      </c>
      <c r="C48" s="541"/>
      <c r="D48" s="221"/>
      <c r="E48" s="221"/>
      <c r="F48" s="221"/>
      <c r="G48" s="221"/>
      <c r="H48" s="221"/>
      <c r="I48" s="216"/>
      <c r="J48" s="216"/>
      <c r="K48" s="216"/>
      <c r="L48" s="539"/>
      <c r="M48" s="217"/>
      <c r="N48" s="217"/>
      <c r="O48" s="217"/>
      <c r="P48" s="217"/>
      <c r="Q48" s="217"/>
      <c r="R48" s="217"/>
      <c r="S48" s="217"/>
      <c r="T48" s="495"/>
      <c r="U48" s="104"/>
    </row>
    <row r="49" spans="1:21" ht="10.5">
      <c r="A49" s="191">
        <v>4</v>
      </c>
      <c r="B49" s="548" t="s">
        <v>50</v>
      </c>
      <c r="C49" s="550"/>
      <c r="D49" s="226"/>
      <c r="E49" s="226"/>
      <c r="F49" s="226"/>
      <c r="G49" s="226"/>
      <c r="H49" s="226"/>
      <c r="I49" s="218">
        <f aca="true" t="shared" si="6" ref="I49:P49">SUM(I43:I44,I46:I48)</f>
        <v>0</v>
      </c>
      <c r="J49" s="218">
        <f t="shared" si="6"/>
        <v>0</v>
      </c>
      <c r="K49" s="175">
        <f>SUM(K43:K44,K46:K48)</f>
        <v>0</v>
      </c>
      <c r="L49" s="152">
        <f>SUM(L43:L44,L46:L48)</f>
        <v>0</v>
      </c>
      <c r="M49" s="218">
        <f t="shared" si="6"/>
        <v>0</v>
      </c>
      <c r="N49" s="218">
        <f t="shared" si="6"/>
        <v>0</v>
      </c>
      <c r="O49" s="218">
        <f t="shared" si="6"/>
        <v>0</v>
      </c>
      <c r="P49" s="218">
        <f t="shared" si="6"/>
        <v>0</v>
      </c>
      <c r="Q49" s="218">
        <f>SUM(Q43:Q44,Q46:Q48)</f>
        <v>0</v>
      </c>
      <c r="R49" s="218">
        <f>SUM(R43:R44,R46:R48)</f>
        <v>0</v>
      </c>
      <c r="S49" s="218">
        <f>SUM(S43:S44,S46:S48)</f>
        <v>0</v>
      </c>
      <c r="T49" s="496">
        <f>SUM(T43:T44,T46:T48)</f>
        <v>0</v>
      </c>
      <c r="U49" s="222"/>
    </row>
    <row r="50" spans="1:21" ht="10.5">
      <c r="A50" s="191"/>
      <c r="B50" s="129"/>
      <c r="C50" s="537"/>
      <c r="D50" s="155"/>
      <c r="E50" s="155"/>
      <c r="F50" s="155"/>
      <c r="G50" s="155"/>
      <c r="H50" s="155"/>
      <c r="I50" s="155"/>
      <c r="J50" s="155"/>
      <c r="K50" s="154"/>
      <c r="L50" s="551"/>
      <c r="M50" s="155"/>
      <c r="N50" s="155"/>
      <c r="O50" s="155"/>
      <c r="P50" s="155"/>
      <c r="Q50" s="155"/>
      <c r="R50" s="155"/>
      <c r="S50" s="155"/>
      <c r="T50" s="494"/>
      <c r="U50" s="104"/>
    </row>
    <row r="51" spans="1:21" ht="10.5">
      <c r="A51" s="191"/>
      <c r="B51" s="548" t="s">
        <v>51</v>
      </c>
      <c r="C51" s="550"/>
      <c r="D51" s="226"/>
      <c r="E51" s="226"/>
      <c r="F51" s="226"/>
      <c r="G51" s="226"/>
      <c r="H51" s="226"/>
      <c r="I51" s="226"/>
      <c r="J51" s="226"/>
      <c r="K51" s="226"/>
      <c r="L51" s="552"/>
      <c r="M51" s="227"/>
      <c r="N51" s="227"/>
      <c r="O51" s="227"/>
      <c r="P51" s="227"/>
      <c r="Q51" s="227"/>
      <c r="R51" s="227"/>
      <c r="S51" s="227"/>
      <c r="T51" s="497"/>
      <c r="U51" s="222"/>
    </row>
    <row r="52" spans="1:21" ht="10.5">
      <c r="A52" s="191"/>
      <c r="B52" s="129"/>
      <c r="C52" s="537"/>
      <c r="D52" s="155"/>
      <c r="E52" s="155"/>
      <c r="F52" s="155"/>
      <c r="G52" s="155"/>
      <c r="H52" s="155"/>
      <c r="I52" s="155"/>
      <c r="J52" s="155"/>
      <c r="K52" s="154"/>
      <c r="L52" s="551"/>
      <c r="M52" s="155"/>
      <c r="N52" s="155"/>
      <c r="O52" s="155"/>
      <c r="P52" s="155"/>
      <c r="Q52" s="155"/>
      <c r="R52" s="155"/>
      <c r="S52" s="155"/>
      <c r="T52" s="494"/>
      <c r="U52" s="104"/>
    </row>
    <row r="53" spans="1:21" ht="10.5">
      <c r="A53" s="191">
        <v>5</v>
      </c>
      <c r="B53" s="149" t="s">
        <v>52</v>
      </c>
      <c r="C53" s="512">
        <f>SUM(C49,C51)</f>
        <v>0</v>
      </c>
      <c r="D53" s="218">
        <f aca="true" t="shared" si="7" ref="D53:P53">SUM(D49,D51)</f>
        <v>0</v>
      </c>
      <c r="E53" s="218">
        <f t="shared" si="7"/>
        <v>0</v>
      </c>
      <c r="F53" s="218">
        <f t="shared" si="7"/>
        <v>0</v>
      </c>
      <c r="G53" s="218">
        <f t="shared" si="7"/>
        <v>0</v>
      </c>
      <c r="H53" s="218">
        <f t="shared" si="7"/>
        <v>0</v>
      </c>
      <c r="I53" s="218">
        <f t="shared" si="7"/>
        <v>0</v>
      </c>
      <c r="J53" s="218">
        <f t="shared" si="7"/>
        <v>0</v>
      </c>
      <c r="K53" s="175">
        <f>SUM(K49,K51)</f>
        <v>0</v>
      </c>
      <c r="L53" s="152">
        <f>SUM(L49,L51)</f>
        <v>0</v>
      </c>
      <c r="M53" s="218">
        <f t="shared" si="7"/>
        <v>0</v>
      </c>
      <c r="N53" s="218">
        <f t="shared" si="7"/>
        <v>0</v>
      </c>
      <c r="O53" s="218">
        <f t="shared" si="7"/>
        <v>0</v>
      </c>
      <c r="P53" s="218">
        <f t="shared" si="7"/>
        <v>0</v>
      </c>
      <c r="Q53" s="218">
        <f>SUM(Q49,Q51)</f>
        <v>0</v>
      </c>
      <c r="R53" s="218">
        <f>SUM(R49,R51)</f>
        <v>0</v>
      </c>
      <c r="S53" s="218">
        <f>SUM(S49,S51)</f>
        <v>0</v>
      </c>
      <c r="T53" s="496">
        <f>SUM(T49,T51)</f>
        <v>0</v>
      </c>
      <c r="U53" s="222"/>
    </row>
    <row r="54" spans="1:21" ht="10.5">
      <c r="A54" s="191"/>
      <c r="B54" s="129"/>
      <c r="C54" s="536"/>
      <c r="D54" s="215"/>
      <c r="E54" s="215"/>
      <c r="F54" s="215"/>
      <c r="G54" s="215"/>
      <c r="H54" s="215"/>
      <c r="I54" s="215"/>
      <c r="J54" s="215"/>
      <c r="K54" s="215"/>
      <c r="L54" s="493"/>
      <c r="M54" s="215"/>
      <c r="N54" s="215"/>
      <c r="O54" s="215"/>
      <c r="P54" s="215"/>
      <c r="Q54" s="215"/>
      <c r="R54" s="215"/>
      <c r="S54" s="215"/>
      <c r="T54" s="493"/>
      <c r="U54" s="104"/>
    </row>
    <row r="55" spans="1:21" ht="10.5">
      <c r="A55" s="191"/>
      <c r="B55" s="145" t="s">
        <v>53</v>
      </c>
      <c r="C55" s="537"/>
      <c r="D55" s="155"/>
      <c r="E55" s="155"/>
      <c r="F55" s="155"/>
      <c r="G55" s="155"/>
      <c r="H55" s="155"/>
      <c r="I55" s="155"/>
      <c r="J55" s="155"/>
      <c r="K55" s="155"/>
      <c r="L55" s="494"/>
      <c r="M55" s="155"/>
      <c r="N55" s="155"/>
      <c r="O55" s="155"/>
      <c r="P55" s="155"/>
      <c r="Q55" s="155"/>
      <c r="R55" s="155"/>
      <c r="S55" s="155"/>
      <c r="T55" s="494"/>
      <c r="U55" s="104"/>
    </row>
    <row r="56" spans="1:21" ht="10.5">
      <c r="A56" s="191"/>
      <c r="B56" s="546" t="s">
        <v>54</v>
      </c>
      <c r="C56" s="541"/>
      <c r="D56" s="221"/>
      <c r="E56" s="221"/>
      <c r="F56" s="221"/>
      <c r="G56" s="221"/>
      <c r="H56" s="221"/>
      <c r="I56" s="228"/>
      <c r="J56" s="228"/>
      <c r="K56" s="228"/>
      <c r="L56" s="553"/>
      <c r="M56" s="217"/>
      <c r="N56" s="217"/>
      <c r="O56" s="217"/>
      <c r="P56" s="217"/>
      <c r="Q56" s="217"/>
      <c r="R56" s="217"/>
      <c r="S56" s="217"/>
      <c r="T56" s="495"/>
      <c r="U56" s="104"/>
    </row>
    <row r="57" spans="1:20" ht="10.5">
      <c r="A57" s="191"/>
      <c r="B57" s="546" t="s">
        <v>55</v>
      </c>
      <c r="C57" s="541"/>
      <c r="D57" s="221"/>
      <c r="E57" s="221"/>
      <c r="F57" s="221"/>
      <c r="G57" s="221"/>
      <c r="H57" s="221"/>
      <c r="I57" s="228"/>
      <c r="J57" s="228"/>
      <c r="K57" s="228"/>
      <c r="L57" s="553"/>
      <c r="M57" s="217"/>
      <c r="N57" s="217"/>
      <c r="O57" s="217"/>
      <c r="P57" s="217"/>
      <c r="Q57" s="217"/>
      <c r="R57" s="217"/>
      <c r="S57" s="217"/>
      <c r="T57" s="495"/>
    </row>
    <row r="58" spans="1:20" ht="10.5">
      <c r="A58" s="191"/>
      <c r="B58" s="546" t="s">
        <v>56</v>
      </c>
      <c r="C58" s="541"/>
      <c r="D58" s="221"/>
      <c r="E58" s="221"/>
      <c r="F58" s="221"/>
      <c r="G58" s="221"/>
      <c r="H58" s="221"/>
      <c r="I58" s="228"/>
      <c r="J58" s="228"/>
      <c r="K58" s="228"/>
      <c r="L58" s="553"/>
      <c r="M58" s="225"/>
      <c r="N58" s="217"/>
      <c r="O58" s="217"/>
      <c r="P58" s="217"/>
      <c r="Q58" s="217"/>
      <c r="R58" s="217"/>
      <c r="S58" s="217"/>
      <c r="T58" s="495"/>
    </row>
    <row r="59" spans="1:22" s="115" customFormat="1" ht="10.5">
      <c r="A59" s="229">
        <v>6</v>
      </c>
      <c r="B59" s="149" t="s">
        <v>57</v>
      </c>
      <c r="C59" s="554"/>
      <c r="D59" s="230"/>
      <c r="E59" s="230"/>
      <c r="F59" s="230"/>
      <c r="G59" s="230"/>
      <c r="H59" s="230"/>
      <c r="I59" s="231">
        <f>SUM(I56:I58)</f>
        <v>0</v>
      </c>
      <c r="J59" s="231">
        <f>SUM(J56:J58)</f>
        <v>0</v>
      </c>
      <c r="K59" s="231">
        <f>SUM(K56:K58)</f>
        <v>0</v>
      </c>
      <c r="L59" s="555">
        <f>SUM(L56:L58)</f>
        <v>0</v>
      </c>
      <c r="M59" s="218">
        <f aca="true" t="shared" si="8" ref="M59:T59">SUM(M56:M57)</f>
        <v>0</v>
      </c>
      <c r="N59" s="218">
        <f t="shared" si="8"/>
        <v>0</v>
      </c>
      <c r="O59" s="218">
        <f t="shared" si="8"/>
        <v>0</v>
      </c>
      <c r="P59" s="218">
        <f t="shared" si="8"/>
        <v>0</v>
      </c>
      <c r="Q59" s="218">
        <f t="shared" si="8"/>
        <v>0</v>
      </c>
      <c r="R59" s="218">
        <f t="shared" si="8"/>
        <v>0</v>
      </c>
      <c r="S59" s="218">
        <f t="shared" si="8"/>
        <v>0</v>
      </c>
      <c r="T59" s="496">
        <f t="shared" si="8"/>
        <v>0</v>
      </c>
      <c r="U59" s="222"/>
      <c r="V59" s="202"/>
    </row>
    <row r="60" spans="1:20" ht="10.5">
      <c r="A60" s="191"/>
      <c r="B60" s="145"/>
      <c r="C60" s="537"/>
      <c r="D60" s="155"/>
      <c r="E60" s="155"/>
      <c r="F60" s="155"/>
      <c r="G60" s="155"/>
      <c r="H60" s="155"/>
      <c r="I60" s="155"/>
      <c r="J60" s="155"/>
      <c r="K60" s="155"/>
      <c r="L60" s="494"/>
      <c r="M60" s="232"/>
      <c r="N60" s="232"/>
      <c r="O60" s="232"/>
      <c r="P60" s="232"/>
      <c r="Q60" s="232"/>
      <c r="R60" s="232"/>
      <c r="S60" s="232"/>
      <c r="T60" s="498"/>
    </row>
    <row r="61" spans="1:20" ht="10.5">
      <c r="A61" s="191" t="s">
        <v>58</v>
      </c>
      <c r="B61" s="149" t="s">
        <v>59</v>
      </c>
      <c r="C61" s="512">
        <f aca="true" t="shared" si="9" ref="C61:I61">C25+C39+C53</f>
        <v>0</v>
      </c>
      <c r="D61" s="218">
        <f t="shared" si="9"/>
        <v>0</v>
      </c>
      <c r="E61" s="218">
        <f t="shared" si="9"/>
        <v>0</v>
      </c>
      <c r="F61" s="218">
        <f t="shared" si="9"/>
        <v>0</v>
      </c>
      <c r="G61" s="218">
        <f t="shared" si="9"/>
        <v>0</v>
      </c>
      <c r="H61" s="218">
        <f t="shared" si="9"/>
        <v>0</v>
      </c>
      <c r="I61" s="218">
        <f t="shared" si="9"/>
        <v>0</v>
      </c>
      <c r="J61" s="218">
        <f aca="true" t="shared" si="10" ref="J61:T61">J25+J39+J53+J59</f>
        <v>0</v>
      </c>
      <c r="K61" s="218">
        <f t="shared" si="10"/>
        <v>0</v>
      </c>
      <c r="L61" s="496">
        <f t="shared" si="10"/>
        <v>0</v>
      </c>
      <c r="M61" s="515">
        <f t="shared" si="10"/>
        <v>0</v>
      </c>
      <c r="N61" s="515">
        <f t="shared" si="10"/>
        <v>0</v>
      </c>
      <c r="O61" s="515">
        <f t="shared" si="10"/>
        <v>0</v>
      </c>
      <c r="P61" s="515">
        <f t="shared" si="10"/>
        <v>0</v>
      </c>
      <c r="Q61" s="515">
        <f t="shared" si="10"/>
        <v>0</v>
      </c>
      <c r="R61" s="515">
        <f t="shared" si="10"/>
        <v>0</v>
      </c>
      <c r="S61" s="515">
        <f t="shared" si="10"/>
        <v>0</v>
      </c>
      <c r="T61" s="516">
        <f t="shared" si="10"/>
        <v>0</v>
      </c>
    </row>
    <row r="62" spans="1:20" ht="10.5">
      <c r="A62" s="191"/>
      <c r="B62" s="543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509"/>
      <c r="N62" s="232"/>
      <c r="O62" s="232"/>
      <c r="P62" s="232"/>
      <c r="Q62" s="232"/>
      <c r="R62" s="232"/>
      <c r="S62" s="232"/>
      <c r="T62" s="498"/>
    </row>
    <row r="63" spans="1:20" ht="10.5">
      <c r="A63" s="191">
        <v>8</v>
      </c>
      <c r="B63" s="500" t="s">
        <v>60</v>
      </c>
      <c r="C63" s="230"/>
      <c r="D63" s="230"/>
      <c r="E63" s="230"/>
      <c r="F63" s="230"/>
      <c r="G63" s="230"/>
      <c r="H63" s="230"/>
      <c r="I63" s="230"/>
      <c r="J63" s="233"/>
      <c r="K63" s="233"/>
      <c r="L63" s="233"/>
      <c r="M63" s="510"/>
      <c r="N63" s="227"/>
      <c r="O63" s="227"/>
      <c r="P63" s="227"/>
      <c r="Q63" s="227"/>
      <c r="R63" s="227"/>
      <c r="S63" s="227"/>
      <c r="T63" s="497"/>
    </row>
    <row r="64" spans="1:20" ht="10.5">
      <c r="A64" s="191"/>
      <c r="B64" s="363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509"/>
      <c r="N64" s="232"/>
      <c r="O64" s="232"/>
      <c r="P64" s="232"/>
      <c r="Q64" s="232"/>
      <c r="R64" s="232"/>
      <c r="S64" s="232"/>
      <c r="T64" s="498"/>
    </row>
    <row r="65" spans="1:20" ht="10.5">
      <c r="A65" s="191" t="s">
        <v>61</v>
      </c>
      <c r="B65" s="556" t="s">
        <v>62</v>
      </c>
      <c r="C65" s="221"/>
      <c r="D65" s="221"/>
      <c r="E65" s="221"/>
      <c r="F65" s="221"/>
      <c r="G65" s="221"/>
      <c r="H65" s="221"/>
      <c r="I65" s="234"/>
      <c r="J65" s="235">
        <f aca="true" t="shared" si="11" ref="J65:Q65">J61-J63</f>
        <v>0</v>
      </c>
      <c r="K65" s="236">
        <f>K61-K63</f>
        <v>0</v>
      </c>
      <c r="L65" s="236">
        <f>L61-L63</f>
        <v>0</v>
      </c>
      <c r="M65" s="511">
        <f t="shared" si="11"/>
        <v>0</v>
      </c>
      <c r="N65" s="237">
        <f t="shared" si="11"/>
        <v>0</v>
      </c>
      <c r="O65" s="237">
        <f t="shared" si="11"/>
        <v>0</v>
      </c>
      <c r="P65" s="237">
        <f t="shared" si="11"/>
        <v>0</v>
      </c>
      <c r="Q65" s="237">
        <f t="shared" si="11"/>
        <v>0</v>
      </c>
      <c r="R65" s="237">
        <f>R61-R63</f>
        <v>0</v>
      </c>
      <c r="S65" s="237">
        <f>S61-S63</f>
        <v>0</v>
      </c>
      <c r="T65" s="499">
        <f>T61-T63</f>
        <v>0</v>
      </c>
    </row>
    <row r="66" spans="1:20" ht="10.5">
      <c r="A66" s="191" t="s">
        <v>63</v>
      </c>
      <c r="B66" s="556" t="s">
        <v>64</v>
      </c>
      <c r="C66" s="221"/>
      <c r="D66" s="221"/>
      <c r="E66" s="221"/>
      <c r="F66" s="221"/>
      <c r="G66" s="221"/>
      <c r="H66" s="221"/>
      <c r="I66" s="234"/>
      <c r="J66" s="235">
        <v>4.654788062802125</v>
      </c>
      <c r="K66" s="236">
        <f aca="true" t="shared" si="12" ref="K66:T66">K16+K49</f>
        <v>0</v>
      </c>
      <c r="L66" s="236">
        <f t="shared" si="12"/>
        <v>0</v>
      </c>
      <c r="M66" s="511">
        <f t="shared" si="12"/>
        <v>0</v>
      </c>
      <c r="N66" s="237">
        <f t="shared" si="12"/>
        <v>0</v>
      </c>
      <c r="O66" s="237">
        <f t="shared" si="12"/>
        <v>0</v>
      </c>
      <c r="P66" s="237">
        <f t="shared" si="12"/>
        <v>0</v>
      </c>
      <c r="Q66" s="237">
        <f t="shared" si="12"/>
        <v>0</v>
      </c>
      <c r="R66" s="237">
        <f t="shared" si="12"/>
        <v>0</v>
      </c>
      <c r="S66" s="237">
        <f t="shared" si="12"/>
        <v>0</v>
      </c>
      <c r="T66" s="499">
        <f t="shared" si="12"/>
        <v>0</v>
      </c>
    </row>
    <row r="67" spans="1:20" ht="10.5">
      <c r="A67" s="191">
        <v>6</v>
      </c>
      <c r="B67" s="544" t="s">
        <v>65</v>
      </c>
      <c r="C67" s="221"/>
      <c r="D67" s="221"/>
      <c r="E67" s="221"/>
      <c r="F67" s="221"/>
      <c r="G67" s="221"/>
      <c r="H67" s="221"/>
      <c r="I67" s="234"/>
      <c r="J67" s="235">
        <v>4.034149654428508</v>
      </c>
      <c r="K67" s="236">
        <f aca="true" t="shared" si="13" ref="K67:T67">K59</f>
        <v>0</v>
      </c>
      <c r="L67" s="236">
        <f t="shared" si="13"/>
        <v>0</v>
      </c>
      <c r="M67" s="511">
        <f t="shared" si="13"/>
        <v>0</v>
      </c>
      <c r="N67" s="237">
        <f t="shared" si="13"/>
        <v>0</v>
      </c>
      <c r="O67" s="237">
        <f t="shared" si="13"/>
        <v>0</v>
      </c>
      <c r="P67" s="237">
        <f t="shared" si="13"/>
        <v>0</v>
      </c>
      <c r="Q67" s="237">
        <f t="shared" si="13"/>
        <v>0</v>
      </c>
      <c r="R67" s="237">
        <f t="shared" si="13"/>
        <v>0</v>
      </c>
      <c r="S67" s="237">
        <f t="shared" si="13"/>
        <v>0</v>
      </c>
      <c r="T67" s="499">
        <f t="shared" si="13"/>
        <v>0</v>
      </c>
    </row>
    <row r="68" spans="1:20" ht="10.5">
      <c r="A68" s="238" t="s">
        <v>66</v>
      </c>
      <c r="B68" s="500" t="s">
        <v>67</v>
      </c>
      <c r="C68" s="230"/>
      <c r="D68" s="230"/>
      <c r="E68" s="230"/>
      <c r="F68" s="230"/>
      <c r="G68" s="230"/>
      <c r="H68" s="230"/>
      <c r="I68" s="230"/>
      <c r="J68" s="231">
        <f>J65-J66-J67</f>
        <v>-8.688937717230633</v>
      </c>
      <c r="K68" s="503">
        <f aca="true" t="shared" si="14" ref="K68:T68">K65-K67-K66</f>
        <v>0</v>
      </c>
      <c r="L68" s="503">
        <f t="shared" si="14"/>
        <v>0</v>
      </c>
      <c r="M68" s="512">
        <f t="shared" si="14"/>
        <v>0</v>
      </c>
      <c r="N68" s="218">
        <f t="shared" si="14"/>
        <v>0</v>
      </c>
      <c r="O68" s="218">
        <f t="shared" si="14"/>
        <v>0</v>
      </c>
      <c r="P68" s="218">
        <f t="shared" si="14"/>
        <v>0</v>
      </c>
      <c r="Q68" s="218">
        <f t="shared" si="14"/>
        <v>0</v>
      </c>
      <c r="R68" s="218">
        <f t="shared" si="14"/>
        <v>0</v>
      </c>
      <c r="S68" s="218">
        <f t="shared" si="14"/>
        <v>0</v>
      </c>
      <c r="T68" s="496">
        <f t="shared" si="14"/>
        <v>0</v>
      </c>
    </row>
    <row r="69" spans="1:20" ht="10.5">
      <c r="A69" s="239"/>
      <c r="B69" s="500"/>
      <c r="C69" s="504"/>
      <c r="D69" s="504"/>
      <c r="E69" s="504"/>
      <c r="F69" s="504"/>
      <c r="G69" s="504"/>
      <c r="H69" s="504"/>
      <c r="I69" s="504"/>
      <c r="J69" s="504"/>
      <c r="K69" s="504"/>
      <c r="L69" s="504"/>
      <c r="M69" s="513"/>
      <c r="N69" s="504"/>
      <c r="O69" s="504"/>
      <c r="P69" s="504"/>
      <c r="Q69" s="504"/>
      <c r="R69" s="504"/>
      <c r="S69" s="504"/>
      <c r="T69" s="505"/>
    </row>
    <row r="70" spans="2:21" ht="10.5">
      <c r="B70" s="500" t="s">
        <v>97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510"/>
      <c r="N70" s="227"/>
      <c r="O70" s="227"/>
      <c r="P70" s="227"/>
      <c r="Q70" s="227"/>
      <c r="R70" s="227"/>
      <c r="S70" s="227"/>
      <c r="T70" s="497"/>
      <c r="U70" s="222"/>
    </row>
    <row r="71" spans="2:21" ht="10.5">
      <c r="B71" s="501" t="s">
        <v>11</v>
      </c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14"/>
      <c r="N71" s="507"/>
      <c r="O71" s="507"/>
      <c r="P71" s="507"/>
      <c r="Q71" s="507"/>
      <c r="R71" s="507"/>
      <c r="S71" s="507"/>
      <c r="T71" s="508"/>
      <c r="U71" s="222"/>
    </row>
    <row r="72" spans="2:20" ht="12" customHeight="1">
      <c r="B72" s="502" t="s">
        <v>324</v>
      </c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514"/>
      <c r="N72" s="507"/>
      <c r="O72" s="507"/>
      <c r="P72" s="507"/>
      <c r="Q72" s="507"/>
      <c r="R72" s="507"/>
      <c r="S72" s="507"/>
      <c r="T72" s="508"/>
    </row>
    <row r="73" spans="21:22" ht="10.5">
      <c r="U73" s="222"/>
      <c r="V73" s="222"/>
    </row>
    <row r="74" ht="10.5">
      <c r="H74" s="242"/>
    </row>
    <row r="75" ht="10.5">
      <c r="H75" s="242"/>
    </row>
    <row r="76" ht="10.5">
      <c r="H76" s="242"/>
    </row>
    <row r="77" ht="10.5">
      <c r="H77" s="242"/>
    </row>
    <row r="78" ht="10.5">
      <c r="H78" s="242"/>
    </row>
    <row r="90" spans="13:20" ht="10.5">
      <c r="M90" s="243"/>
      <c r="N90" s="243"/>
      <c r="O90" s="243"/>
      <c r="P90" s="243"/>
      <c r="Q90" s="243"/>
      <c r="R90" s="243"/>
      <c r="S90" s="243"/>
      <c r="T90" s="243"/>
    </row>
  </sheetData>
  <sheetProtection/>
  <hyperlinks>
    <hyperlink ref="A3" location="Index!A1" display="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3" r:id="rId1"/>
  <headerFooter alignWithMargins="0">
    <oddHeader>&amp;R&amp;A</oddHeader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1"/>
  <dimension ref="A1:IN526"/>
  <sheetViews>
    <sheetView zoomScale="85" zoomScaleNormal="85" zoomScaleSheetLayoutView="70" zoomScalePageLayoutView="0" workbookViewId="0" topLeftCell="A1">
      <pane xSplit="2" ySplit="9" topLeftCell="T10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U13" sqref="U13"/>
    </sheetView>
  </sheetViews>
  <sheetFormatPr defaultColWidth="8.00390625" defaultRowHeight="15"/>
  <cols>
    <col min="1" max="1" width="5.125" style="121" customWidth="1"/>
    <col min="2" max="2" width="45.125" style="122" customWidth="1"/>
    <col min="3" max="3" width="12.625" style="122" customWidth="1"/>
    <col min="4" max="18" width="8.375" style="122" customWidth="1"/>
    <col min="19" max="19" width="41.375" style="122" customWidth="1"/>
    <col min="20" max="27" width="7.75390625" style="122" customWidth="1"/>
    <col min="28" max="28" width="7.875" style="122" customWidth="1"/>
    <col min="29" max="16384" width="8.00390625" style="122" customWidth="1"/>
  </cols>
  <sheetData>
    <row r="1" spans="1:248" s="24" customFormat="1" ht="10.5">
      <c r="A1" s="22" t="s">
        <v>419</v>
      </c>
      <c r="B1" s="23"/>
      <c r="C1" s="23"/>
      <c r="D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</row>
    <row r="2" spans="1:248" s="24" customFormat="1" ht="10.5">
      <c r="A2" s="22" t="str">
        <f>Compname</f>
        <v>SPTL (Capex)</v>
      </c>
      <c r="B2" s="23"/>
      <c r="C2" s="23"/>
      <c r="D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</row>
    <row r="3" spans="1:248" s="28" customFormat="1" ht="10.5">
      <c r="A3" s="26" t="s">
        <v>428</v>
      </c>
      <c r="B3" s="27"/>
      <c r="C3" s="27"/>
      <c r="D3" s="27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</row>
    <row r="4" spans="1:7" ht="10.5">
      <c r="A4" s="39" t="s">
        <v>12</v>
      </c>
      <c r="B4" s="39"/>
      <c r="C4" s="39"/>
      <c r="D4" s="39"/>
      <c r="E4" s="39"/>
      <c r="F4" s="104"/>
      <c r="G4" s="39"/>
    </row>
    <row r="5" spans="1:23" ht="10.5">
      <c r="A5" s="104">
        <v>4.19</v>
      </c>
      <c r="B5" s="104" t="s">
        <v>426</v>
      </c>
      <c r="C5" s="104"/>
      <c r="D5" s="104"/>
      <c r="E5" s="104"/>
      <c r="F5" s="104"/>
      <c r="G5" s="104"/>
      <c r="H5" s="104"/>
      <c r="I5" s="19"/>
      <c r="J5" s="19"/>
      <c r="K5" s="19"/>
      <c r="L5" s="198"/>
      <c r="M5" s="198"/>
      <c r="N5" s="198"/>
      <c r="O5" s="198"/>
      <c r="P5" s="198"/>
      <c r="Q5" s="198"/>
      <c r="R5" s="198"/>
      <c r="S5" s="198"/>
      <c r="T5" s="198"/>
      <c r="U5" s="19"/>
      <c r="V5" s="199"/>
      <c r="W5" s="200"/>
    </row>
    <row r="6" spans="1:34" ht="10.5">
      <c r="A6" s="11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T6" s="1101" t="s">
        <v>641</v>
      </c>
      <c r="U6" s="1102"/>
      <c r="V6" s="1102"/>
      <c r="W6" s="1102"/>
      <c r="X6" s="1102"/>
      <c r="Y6" s="1102"/>
      <c r="Z6" s="1102"/>
      <c r="AA6" s="1102"/>
      <c r="AB6" s="1102"/>
      <c r="AC6" s="1102"/>
      <c r="AD6" s="1102"/>
      <c r="AE6" s="1102"/>
      <c r="AF6" s="1102"/>
      <c r="AG6" s="1102"/>
      <c r="AH6" s="1103"/>
    </row>
    <row r="7" spans="1:34" ht="52.5">
      <c r="A7" s="115"/>
      <c r="B7" s="543"/>
      <c r="C7" s="123"/>
      <c r="D7" s="1098" t="s">
        <v>638</v>
      </c>
      <c r="E7" s="124" t="s">
        <v>424</v>
      </c>
      <c r="F7" s="125"/>
      <c r="G7" s="1098" t="s">
        <v>639</v>
      </c>
      <c r="H7" s="573" t="s">
        <v>14</v>
      </c>
      <c r="I7" s="574"/>
      <c r="J7" s="574"/>
      <c r="K7" s="574"/>
      <c r="L7" s="574"/>
      <c r="M7" s="574"/>
      <c r="N7" s="574"/>
      <c r="O7" s="574"/>
      <c r="P7" s="575"/>
      <c r="Q7" s="1143" t="s">
        <v>425</v>
      </c>
      <c r="R7" s="1087" t="s">
        <v>640</v>
      </c>
      <c r="S7" s="1206" t="s">
        <v>16</v>
      </c>
      <c r="T7" s="1203" t="s">
        <v>177</v>
      </c>
      <c r="U7" s="1204"/>
      <c r="V7" s="1204"/>
      <c r="W7" s="1205"/>
      <c r="X7" s="1209" t="s">
        <v>449</v>
      </c>
      <c r="Y7" s="1210"/>
      <c r="Z7" s="1210"/>
      <c r="AA7" s="1211"/>
      <c r="AB7" s="1203" t="s">
        <v>156</v>
      </c>
      <c r="AC7" s="1204"/>
      <c r="AD7" s="1204"/>
      <c r="AE7" s="1205"/>
      <c r="AF7" s="1203" t="s">
        <v>202</v>
      </c>
      <c r="AG7" s="1204"/>
      <c r="AH7" s="1205"/>
    </row>
    <row r="8" spans="1:34" ht="63">
      <c r="A8" s="115"/>
      <c r="B8" s="363"/>
      <c r="C8" s="581" t="s">
        <v>447</v>
      </c>
      <c r="D8" s="193" t="s">
        <v>17</v>
      </c>
      <c r="E8" s="193" t="s">
        <v>17</v>
      </c>
      <c r="F8" s="114" t="s">
        <v>18</v>
      </c>
      <c r="G8" s="193" t="s">
        <v>17</v>
      </c>
      <c r="H8" s="114" t="s">
        <v>642</v>
      </c>
      <c r="I8" s="181" t="s">
        <v>643</v>
      </c>
      <c r="J8" s="114" t="s">
        <v>644</v>
      </c>
      <c r="K8" s="114" t="s">
        <v>645</v>
      </c>
      <c r="L8" s="114" t="s">
        <v>646</v>
      </c>
      <c r="M8" s="114" t="s">
        <v>647</v>
      </c>
      <c r="N8" s="114" t="s">
        <v>648</v>
      </c>
      <c r="O8" s="193" t="s">
        <v>21</v>
      </c>
      <c r="P8" s="114" t="s">
        <v>22</v>
      </c>
      <c r="Q8" s="1144"/>
      <c r="R8" s="1088"/>
      <c r="S8" s="1207"/>
      <c r="T8" s="585" t="s">
        <v>681</v>
      </c>
      <c r="U8" s="585" t="s">
        <v>682</v>
      </c>
      <c r="V8" s="585" t="s">
        <v>683</v>
      </c>
      <c r="W8" s="585" t="s">
        <v>684</v>
      </c>
      <c r="X8" s="585" t="s">
        <v>649</v>
      </c>
      <c r="Y8" s="1097" t="s">
        <v>650</v>
      </c>
      <c r="Z8" s="585" t="s">
        <v>651</v>
      </c>
      <c r="AA8" s="585" t="s">
        <v>652</v>
      </c>
      <c r="AB8" s="1097" t="s">
        <v>653</v>
      </c>
      <c r="AC8" s="1097" t="s">
        <v>654</v>
      </c>
      <c r="AD8" s="1097" t="s">
        <v>655</v>
      </c>
      <c r="AE8" s="1097" t="s">
        <v>656</v>
      </c>
      <c r="AF8" s="1097" t="s">
        <v>685</v>
      </c>
      <c r="AG8" s="1097" t="s">
        <v>686</v>
      </c>
      <c r="AH8" s="585" t="s">
        <v>687</v>
      </c>
    </row>
    <row r="9" spans="1:34" ht="15" customHeight="1">
      <c r="A9" s="115"/>
      <c r="B9" s="544" t="s">
        <v>197</v>
      </c>
      <c r="C9" s="544"/>
      <c r="D9" s="139" t="s">
        <v>198</v>
      </c>
      <c r="E9" s="139" t="s">
        <v>198</v>
      </c>
      <c r="F9" s="557" t="s">
        <v>198</v>
      </c>
      <c r="G9" s="139" t="s">
        <v>198</v>
      </c>
      <c r="H9" s="139" t="s">
        <v>198</v>
      </c>
      <c r="I9" s="139" t="s">
        <v>198</v>
      </c>
      <c r="J9" s="139" t="s">
        <v>198</v>
      </c>
      <c r="K9" s="139" t="s">
        <v>198</v>
      </c>
      <c r="L9" s="139" t="s">
        <v>198</v>
      </c>
      <c r="M9" s="139" t="s">
        <v>198</v>
      </c>
      <c r="N9" s="139" t="s">
        <v>198</v>
      </c>
      <c r="O9" s="557" t="s">
        <v>198</v>
      </c>
      <c r="P9" s="557" t="s">
        <v>198</v>
      </c>
      <c r="Q9" s="558" t="s">
        <v>31</v>
      </c>
      <c r="R9" s="557"/>
      <c r="S9" s="1208"/>
      <c r="T9" s="1106" t="s">
        <v>45</v>
      </c>
      <c r="U9" s="1105" t="s">
        <v>45</v>
      </c>
      <c r="V9" s="1106" t="s">
        <v>45</v>
      </c>
      <c r="W9" s="1106" t="s">
        <v>45</v>
      </c>
      <c r="X9" s="1104" t="s">
        <v>45</v>
      </c>
      <c r="Y9" s="1105" t="s">
        <v>45</v>
      </c>
      <c r="Z9" s="1106" t="s">
        <v>45</v>
      </c>
      <c r="AA9" s="1106" t="s">
        <v>45</v>
      </c>
      <c r="AB9" s="1105" t="s">
        <v>657</v>
      </c>
      <c r="AC9" s="1105" t="s">
        <v>657</v>
      </c>
      <c r="AD9" s="1105" t="s">
        <v>657</v>
      </c>
      <c r="AE9" s="1105" t="s">
        <v>45</v>
      </c>
      <c r="AF9" s="1105" t="s">
        <v>657</v>
      </c>
      <c r="AG9" s="1105" t="s">
        <v>657</v>
      </c>
      <c r="AH9" s="1106" t="s">
        <v>657</v>
      </c>
    </row>
    <row r="10" spans="1:34" ht="10.5">
      <c r="A10" s="115"/>
      <c r="B10" s="274"/>
      <c r="C10" s="274"/>
      <c r="D10" s="1107"/>
      <c r="E10" s="1107"/>
      <c r="F10" s="1107"/>
      <c r="G10" s="1107"/>
      <c r="H10" s="1107"/>
      <c r="I10" s="1107"/>
      <c r="J10" s="1107"/>
      <c r="K10" s="1107"/>
      <c r="L10" s="536"/>
      <c r="M10" s="536"/>
      <c r="N10" s="536"/>
      <c r="O10" s="536"/>
      <c r="P10" s="1107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</row>
    <row r="11" spans="1:34" ht="10.5">
      <c r="A11" s="115"/>
      <c r="B11" s="363" t="s">
        <v>32</v>
      </c>
      <c r="C11" s="363"/>
      <c r="D11" s="1107"/>
      <c r="E11" s="1107"/>
      <c r="F11" s="1107"/>
      <c r="G11" s="1107"/>
      <c r="H11" s="1107"/>
      <c r="I11" s="1107"/>
      <c r="J11" s="1107"/>
      <c r="K11" s="1107"/>
      <c r="L11" s="536"/>
      <c r="M11" s="536"/>
      <c r="N11" s="536"/>
      <c r="O11" s="536"/>
      <c r="P11" s="1107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</row>
    <row r="12" spans="1:34" ht="10.5">
      <c r="A12" s="115"/>
      <c r="B12" s="363"/>
      <c r="C12" s="363"/>
      <c r="D12" s="1107"/>
      <c r="E12" s="1107"/>
      <c r="F12" s="1107"/>
      <c r="G12" s="1107"/>
      <c r="H12" s="1107"/>
      <c r="I12" s="1107"/>
      <c r="J12" s="1107"/>
      <c r="K12" s="1107"/>
      <c r="L12" s="536"/>
      <c r="M12" s="536"/>
      <c r="N12" s="536"/>
      <c r="O12" s="536"/>
      <c r="P12" s="1107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</row>
    <row r="13" spans="1:34" ht="10.5">
      <c r="A13" s="115"/>
      <c r="B13" s="560" t="s">
        <v>564</v>
      </c>
      <c r="C13" s="560"/>
      <c r="D13" s="1107"/>
      <c r="E13" s="1107"/>
      <c r="F13" s="1107"/>
      <c r="G13" s="1107"/>
      <c r="H13" s="1107"/>
      <c r="I13" s="1107"/>
      <c r="J13" s="1107"/>
      <c r="K13" s="1107"/>
      <c r="L13" s="536"/>
      <c r="M13" s="536"/>
      <c r="N13" s="536"/>
      <c r="O13" s="536"/>
      <c r="P13" s="1107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</row>
    <row r="14" spans="1:34" ht="10.5">
      <c r="A14" s="1"/>
      <c r="B14" s="561"/>
      <c r="C14" s="561"/>
      <c r="D14" s="172"/>
      <c r="E14" s="172"/>
      <c r="F14" s="172"/>
      <c r="G14" s="172"/>
      <c r="H14" s="1114"/>
      <c r="I14" s="1114"/>
      <c r="J14" s="1114"/>
      <c r="K14" s="1114"/>
      <c r="L14" s="1135"/>
      <c r="M14" s="1135"/>
      <c r="N14" s="1135"/>
      <c r="O14" s="1145">
        <f aca="true" t="shared" si="0" ref="O14:O28">SUM(H14:L14)</f>
        <v>0</v>
      </c>
      <c r="P14" s="1114"/>
      <c r="Q14" s="18"/>
      <c r="R14" s="18"/>
      <c r="S14" s="18"/>
      <c r="T14" s="1114"/>
      <c r="U14" s="1114"/>
      <c r="V14" s="1114"/>
      <c r="W14" s="1114"/>
      <c r="X14" s="1114"/>
      <c r="Y14" s="1114"/>
      <c r="Z14" s="1114"/>
      <c r="AA14" s="1114"/>
      <c r="AB14" s="1114"/>
      <c r="AC14" s="1114"/>
      <c r="AD14" s="1114"/>
      <c r="AE14" s="1114"/>
      <c r="AF14" s="1114"/>
      <c r="AG14" s="1114"/>
      <c r="AH14" s="1114"/>
    </row>
    <row r="15" spans="1:34" ht="10.5">
      <c r="A15" s="1"/>
      <c r="B15" s="561"/>
      <c r="C15" s="561"/>
      <c r="D15" s="172"/>
      <c r="E15" s="172"/>
      <c r="F15" s="172"/>
      <c r="G15" s="172"/>
      <c r="H15" s="1114"/>
      <c r="I15" s="1114"/>
      <c r="J15" s="1114"/>
      <c r="K15" s="1114"/>
      <c r="L15" s="1135"/>
      <c r="M15" s="1135"/>
      <c r="N15" s="1135"/>
      <c r="O15" s="1145">
        <f t="shared" si="0"/>
        <v>0</v>
      </c>
      <c r="P15" s="1114"/>
      <c r="Q15" s="18"/>
      <c r="R15" s="18"/>
      <c r="S15" s="18"/>
      <c r="T15" s="1114"/>
      <c r="U15" s="1114"/>
      <c r="V15" s="1114"/>
      <c r="W15" s="1114"/>
      <c r="X15" s="1114"/>
      <c r="Y15" s="1114"/>
      <c r="Z15" s="1114"/>
      <c r="AA15" s="1114"/>
      <c r="AB15" s="1114"/>
      <c r="AC15" s="1114"/>
      <c r="AD15" s="1114"/>
      <c r="AE15" s="1114"/>
      <c r="AF15" s="1114"/>
      <c r="AG15" s="1114"/>
      <c r="AH15" s="1114"/>
    </row>
    <row r="16" spans="1:34" ht="10.5">
      <c r="A16" s="1"/>
      <c r="B16" s="561"/>
      <c r="C16" s="561"/>
      <c r="D16" s="172"/>
      <c r="E16" s="172"/>
      <c r="F16" s="172"/>
      <c r="G16" s="172"/>
      <c r="H16" s="1114"/>
      <c r="I16" s="1114"/>
      <c r="J16" s="1114"/>
      <c r="K16" s="1114"/>
      <c r="L16" s="1135"/>
      <c r="M16" s="1135"/>
      <c r="N16" s="1135"/>
      <c r="O16" s="1145">
        <f t="shared" si="0"/>
        <v>0</v>
      </c>
      <c r="P16" s="1114"/>
      <c r="Q16" s="18"/>
      <c r="R16" s="18"/>
      <c r="S16" s="18"/>
      <c r="T16" s="1114"/>
      <c r="U16" s="1114"/>
      <c r="V16" s="1114"/>
      <c r="W16" s="1114"/>
      <c r="X16" s="1114"/>
      <c r="Y16" s="1114"/>
      <c r="Z16" s="1114"/>
      <c r="AA16" s="1114"/>
      <c r="AB16" s="1114"/>
      <c r="AC16" s="1114"/>
      <c r="AD16" s="1114"/>
      <c r="AE16" s="1114"/>
      <c r="AF16" s="1114"/>
      <c r="AG16" s="1114"/>
      <c r="AH16" s="1114"/>
    </row>
    <row r="17" spans="1:34" ht="10.5">
      <c r="A17" s="1"/>
      <c r="B17" s="561"/>
      <c r="C17" s="561"/>
      <c r="D17" s="172"/>
      <c r="E17" s="172"/>
      <c r="F17" s="172"/>
      <c r="G17" s="172"/>
      <c r="H17" s="1114"/>
      <c r="I17" s="1114"/>
      <c r="J17" s="1114"/>
      <c r="K17" s="1114"/>
      <c r="L17" s="1135"/>
      <c r="M17" s="1135"/>
      <c r="N17" s="1135"/>
      <c r="O17" s="1145">
        <f t="shared" si="0"/>
        <v>0</v>
      </c>
      <c r="P17" s="1114"/>
      <c r="Q17" s="18"/>
      <c r="R17" s="18"/>
      <c r="S17" s="18"/>
      <c r="T17" s="1114"/>
      <c r="U17" s="1114"/>
      <c r="V17" s="1114"/>
      <c r="W17" s="1114"/>
      <c r="X17" s="1114"/>
      <c r="Y17" s="1114"/>
      <c r="Z17" s="1114"/>
      <c r="AA17" s="1114"/>
      <c r="AB17" s="1114"/>
      <c r="AC17" s="1114"/>
      <c r="AD17" s="1114"/>
      <c r="AE17" s="1114"/>
      <c r="AF17" s="1114"/>
      <c r="AG17" s="1114"/>
      <c r="AH17" s="1114"/>
    </row>
    <row r="18" spans="1:34" ht="10.5">
      <c r="A18" s="1"/>
      <c r="B18" s="561"/>
      <c r="C18" s="561"/>
      <c r="D18" s="172"/>
      <c r="E18" s="172"/>
      <c r="F18" s="172"/>
      <c r="G18" s="172"/>
      <c r="H18" s="1114"/>
      <c r="I18" s="1114"/>
      <c r="J18" s="1114"/>
      <c r="K18" s="1114"/>
      <c r="L18" s="1135"/>
      <c r="M18" s="1135"/>
      <c r="N18" s="1135"/>
      <c r="O18" s="1145">
        <f t="shared" si="0"/>
        <v>0</v>
      </c>
      <c r="P18" s="1114"/>
      <c r="Q18" s="18"/>
      <c r="R18" s="18"/>
      <c r="S18" s="18"/>
      <c r="T18" s="1114"/>
      <c r="U18" s="1114"/>
      <c r="V18" s="1114"/>
      <c r="W18" s="1114"/>
      <c r="X18" s="1114"/>
      <c r="Y18" s="1114"/>
      <c r="Z18" s="1114"/>
      <c r="AA18" s="1114"/>
      <c r="AB18" s="1114"/>
      <c r="AC18" s="1114"/>
      <c r="AD18" s="1114"/>
      <c r="AE18" s="1114"/>
      <c r="AF18" s="1114"/>
      <c r="AG18" s="1114"/>
      <c r="AH18" s="1114"/>
    </row>
    <row r="19" spans="1:34" ht="10.5">
      <c r="A19" s="1"/>
      <c r="B19" s="561"/>
      <c r="C19" s="561"/>
      <c r="D19" s="172"/>
      <c r="E19" s="172"/>
      <c r="F19" s="172"/>
      <c r="G19" s="172"/>
      <c r="H19" s="1114"/>
      <c r="I19" s="1114"/>
      <c r="J19" s="1114"/>
      <c r="K19" s="1114"/>
      <c r="L19" s="1135"/>
      <c r="M19" s="1135"/>
      <c r="N19" s="1135"/>
      <c r="O19" s="1145">
        <f t="shared" si="0"/>
        <v>0</v>
      </c>
      <c r="P19" s="1114"/>
      <c r="Q19" s="18"/>
      <c r="R19" s="18"/>
      <c r="S19" s="18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4"/>
      <c r="AG19" s="1114"/>
      <c r="AH19" s="1114"/>
    </row>
    <row r="20" spans="1:34" ht="10.5">
      <c r="A20" s="1"/>
      <c r="B20" s="561"/>
      <c r="C20" s="561"/>
      <c r="D20" s="172"/>
      <c r="E20" s="172"/>
      <c r="F20" s="172"/>
      <c r="G20" s="172"/>
      <c r="H20" s="1114"/>
      <c r="I20" s="1114"/>
      <c r="J20" s="1114"/>
      <c r="K20" s="1114"/>
      <c r="L20" s="1135"/>
      <c r="M20" s="1135"/>
      <c r="N20" s="1135"/>
      <c r="O20" s="1145">
        <f t="shared" si="0"/>
        <v>0</v>
      </c>
      <c r="P20" s="1114"/>
      <c r="Q20" s="18"/>
      <c r="R20" s="18"/>
      <c r="S20" s="18"/>
      <c r="T20" s="1114"/>
      <c r="U20" s="1114"/>
      <c r="V20" s="1114"/>
      <c r="W20" s="1114"/>
      <c r="X20" s="1114"/>
      <c r="Y20" s="1114"/>
      <c r="Z20" s="1114"/>
      <c r="AA20" s="1114"/>
      <c r="AB20" s="1114"/>
      <c r="AC20" s="1114"/>
      <c r="AD20" s="1114"/>
      <c r="AE20" s="1114"/>
      <c r="AF20" s="1114"/>
      <c r="AG20" s="1114"/>
      <c r="AH20" s="1114"/>
    </row>
    <row r="21" spans="1:34" ht="10.5">
      <c r="A21" s="1"/>
      <c r="B21" s="561"/>
      <c r="C21" s="561"/>
      <c r="D21" s="172"/>
      <c r="E21" s="172"/>
      <c r="F21" s="172"/>
      <c r="G21" s="172"/>
      <c r="H21" s="1114"/>
      <c r="I21" s="1114"/>
      <c r="J21" s="1114"/>
      <c r="K21" s="1114"/>
      <c r="L21" s="1135"/>
      <c r="M21" s="1135"/>
      <c r="N21" s="1135"/>
      <c r="O21" s="1145">
        <f t="shared" si="0"/>
        <v>0</v>
      </c>
      <c r="P21" s="1114"/>
      <c r="Q21" s="18"/>
      <c r="R21" s="18"/>
      <c r="S21" s="18"/>
      <c r="T21" s="1114"/>
      <c r="U21" s="1114"/>
      <c r="V21" s="1114"/>
      <c r="W21" s="1114"/>
      <c r="X21" s="1114"/>
      <c r="Y21" s="1114"/>
      <c r="Z21" s="1114"/>
      <c r="AA21" s="1114"/>
      <c r="AB21" s="1114"/>
      <c r="AC21" s="1114"/>
      <c r="AD21" s="1114"/>
      <c r="AE21" s="1114"/>
      <c r="AF21" s="1114"/>
      <c r="AG21" s="1114"/>
      <c r="AH21" s="1114"/>
    </row>
    <row r="22" spans="1:34" ht="10.5">
      <c r="A22" s="1"/>
      <c r="B22" s="561"/>
      <c r="C22" s="561"/>
      <c r="D22" s="172"/>
      <c r="E22" s="172"/>
      <c r="F22" s="172"/>
      <c r="G22" s="172"/>
      <c r="H22" s="1114"/>
      <c r="I22" s="1114"/>
      <c r="J22" s="1114"/>
      <c r="K22" s="1114"/>
      <c r="L22" s="1135"/>
      <c r="M22" s="1135"/>
      <c r="N22" s="1135"/>
      <c r="O22" s="1145">
        <f t="shared" si="0"/>
        <v>0</v>
      </c>
      <c r="P22" s="1114"/>
      <c r="Q22" s="18"/>
      <c r="R22" s="18"/>
      <c r="S22" s="18"/>
      <c r="T22" s="1114"/>
      <c r="U22" s="1114"/>
      <c r="V22" s="1114"/>
      <c r="W22" s="1114"/>
      <c r="X22" s="1114"/>
      <c r="Y22" s="1114"/>
      <c r="Z22" s="1114"/>
      <c r="AA22" s="1114"/>
      <c r="AB22" s="1114"/>
      <c r="AC22" s="1114"/>
      <c r="AD22" s="1114"/>
      <c r="AE22" s="1114"/>
      <c r="AF22" s="1114"/>
      <c r="AG22" s="1114"/>
      <c r="AH22" s="1114"/>
    </row>
    <row r="23" spans="1:34" ht="10.5">
      <c r="A23" s="1"/>
      <c r="B23" s="561"/>
      <c r="C23" s="561"/>
      <c r="D23" s="172"/>
      <c r="E23" s="172"/>
      <c r="F23" s="172"/>
      <c r="G23" s="172"/>
      <c r="H23" s="1114"/>
      <c r="I23" s="1114"/>
      <c r="J23" s="1114"/>
      <c r="K23" s="1114"/>
      <c r="L23" s="1135"/>
      <c r="M23" s="1135"/>
      <c r="N23" s="1135"/>
      <c r="O23" s="1145">
        <f t="shared" si="0"/>
        <v>0</v>
      </c>
      <c r="P23" s="1114"/>
      <c r="Q23" s="18"/>
      <c r="R23" s="18"/>
      <c r="S23" s="18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4"/>
      <c r="AG23" s="1114"/>
      <c r="AH23" s="1114"/>
    </row>
    <row r="24" spans="1:34" ht="13.5" customHeight="1">
      <c r="A24" s="1"/>
      <c r="B24" s="561"/>
      <c r="C24" s="561"/>
      <c r="D24" s="172"/>
      <c r="E24" s="172"/>
      <c r="F24" s="172"/>
      <c r="G24" s="172"/>
      <c r="H24" s="1114"/>
      <c r="I24" s="1114"/>
      <c r="J24" s="1114"/>
      <c r="K24" s="1114"/>
      <c r="L24" s="1135"/>
      <c r="M24" s="1135"/>
      <c r="N24" s="1135"/>
      <c r="O24" s="1145">
        <f t="shared" si="0"/>
        <v>0</v>
      </c>
      <c r="P24" s="1114"/>
      <c r="Q24" s="18"/>
      <c r="R24" s="18"/>
      <c r="S24" s="18"/>
      <c r="T24" s="1114"/>
      <c r="U24" s="1114"/>
      <c r="V24" s="1114"/>
      <c r="W24" s="1114"/>
      <c r="X24" s="1114"/>
      <c r="Y24" s="1114"/>
      <c r="Z24" s="1114"/>
      <c r="AA24" s="1114"/>
      <c r="AB24" s="1114"/>
      <c r="AC24" s="1114"/>
      <c r="AD24" s="1114"/>
      <c r="AE24" s="1114"/>
      <c r="AF24" s="1114"/>
      <c r="AG24" s="1114"/>
      <c r="AH24" s="1114"/>
    </row>
    <row r="25" spans="1:34" ht="10.5">
      <c r="A25" s="1"/>
      <c r="B25" s="561"/>
      <c r="C25" s="561"/>
      <c r="D25" s="172"/>
      <c r="E25" s="172"/>
      <c r="F25" s="172"/>
      <c r="G25" s="172"/>
      <c r="H25" s="1114"/>
      <c r="I25" s="1114"/>
      <c r="J25" s="1114"/>
      <c r="K25" s="1114"/>
      <c r="L25" s="1135"/>
      <c r="M25" s="1135"/>
      <c r="N25" s="1135"/>
      <c r="O25" s="1145">
        <f t="shared" si="0"/>
        <v>0</v>
      </c>
      <c r="P25" s="1114"/>
      <c r="Q25" s="18"/>
      <c r="R25" s="18"/>
      <c r="S25" s="18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4"/>
      <c r="AG25" s="1114"/>
      <c r="AH25" s="1114"/>
    </row>
    <row r="26" spans="1:34" ht="10.5">
      <c r="A26" s="1"/>
      <c r="B26" s="561"/>
      <c r="C26" s="561"/>
      <c r="D26" s="172"/>
      <c r="E26" s="172"/>
      <c r="F26" s="172"/>
      <c r="G26" s="172"/>
      <c r="H26" s="1114"/>
      <c r="I26" s="1114"/>
      <c r="J26" s="1114"/>
      <c r="K26" s="1114"/>
      <c r="L26" s="1135"/>
      <c r="M26" s="1135"/>
      <c r="N26" s="1135"/>
      <c r="O26" s="1145">
        <f t="shared" si="0"/>
        <v>0</v>
      </c>
      <c r="P26" s="1114"/>
      <c r="Q26" s="18"/>
      <c r="R26" s="18"/>
      <c r="S26" s="18"/>
      <c r="T26" s="1114"/>
      <c r="U26" s="1114"/>
      <c r="V26" s="1114"/>
      <c r="W26" s="1114"/>
      <c r="X26" s="1114"/>
      <c r="Y26" s="1114"/>
      <c r="Z26" s="1114"/>
      <c r="AA26" s="1114"/>
      <c r="AB26" s="1114"/>
      <c r="AC26" s="1114"/>
      <c r="AD26" s="1114"/>
      <c r="AE26" s="1114"/>
      <c r="AF26" s="1114"/>
      <c r="AG26" s="1114"/>
      <c r="AH26" s="1114"/>
    </row>
    <row r="27" spans="1:34" ht="10.5">
      <c r="A27" s="1"/>
      <c r="B27" s="561"/>
      <c r="C27" s="561"/>
      <c r="D27" s="172"/>
      <c r="E27" s="172"/>
      <c r="F27" s="172"/>
      <c r="G27" s="172"/>
      <c r="H27" s="1114"/>
      <c r="I27" s="1114"/>
      <c r="J27" s="1114"/>
      <c r="K27" s="1114"/>
      <c r="L27" s="1135"/>
      <c r="M27" s="1135"/>
      <c r="N27" s="1135"/>
      <c r="O27" s="1145">
        <f t="shared" si="0"/>
        <v>0</v>
      </c>
      <c r="P27" s="1114"/>
      <c r="Q27" s="18"/>
      <c r="R27" s="18"/>
      <c r="S27" s="18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4"/>
      <c r="AG27" s="1114"/>
      <c r="AH27" s="1114"/>
    </row>
    <row r="28" spans="1:34" ht="10.5">
      <c r="A28" s="115"/>
      <c r="B28" s="562"/>
      <c r="C28" s="562"/>
      <c r="D28" s="1146"/>
      <c r="E28" s="1146"/>
      <c r="F28" s="1146"/>
      <c r="G28" s="1146"/>
      <c r="H28" s="1146"/>
      <c r="I28" s="1146"/>
      <c r="J28" s="1146"/>
      <c r="K28" s="1146"/>
      <c r="L28" s="1147"/>
      <c r="M28" s="1147"/>
      <c r="N28" s="1147"/>
      <c r="O28" s="1145">
        <f t="shared" si="0"/>
        <v>0</v>
      </c>
      <c r="P28" s="1146"/>
      <c r="Q28" s="203"/>
      <c r="R28" s="203"/>
      <c r="S28" s="203"/>
      <c r="T28" s="1146"/>
      <c r="U28" s="1146"/>
      <c r="V28" s="1146"/>
      <c r="W28" s="1146"/>
      <c r="X28" s="1146"/>
      <c r="Y28" s="1146"/>
      <c r="Z28" s="1146"/>
      <c r="AA28" s="1146"/>
      <c r="AB28" s="1146"/>
      <c r="AC28" s="1146"/>
      <c r="AD28" s="1146"/>
      <c r="AE28" s="1146"/>
      <c r="AF28" s="1146"/>
      <c r="AG28" s="1146"/>
      <c r="AH28" s="1146"/>
    </row>
    <row r="29" spans="1:34" ht="10.5">
      <c r="A29" s="115"/>
      <c r="B29" s="456" t="s">
        <v>33</v>
      </c>
      <c r="C29" s="772"/>
      <c r="D29" s="151">
        <f aca="true" t="shared" si="1" ref="D29:P29">SUM(D14:D28)</f>
        <v>0</v>
      </c>
      <c r="E29" s="151">
        <f t="shared" si="1"/>
        <v>0</v>
      </c>
      <c r="F29" s="151">
        <f t="shared" si="1"/>
        <v>0</v>
      </c>
      <c r="G29" s="151">
        <f t="shared" si="1"/>
        <v>0</v>
      </c>
      <c r="H29" s="151">
        <f t="shared" si="1"/>
        <v>0</v>
      </c>
      <c r="I29" s="151">
        <f t="shared" si="1"/>
        <v>0</v>
      </c>
      <c r="J29" s="151">
        <f t="shared" si="1"/>
        <v>0</v>
      </c>
      <c r="K29" s="151">
        <f t="shared" si="1"/>
        <v>0</v>
      </c>
      <c r="L29" s="150">
        <f t="shared" si="1"/>
        <v>0</v>
      </c>
      <c r="M29" s="150">
        <f t="shared" si="1"/>
        <v>0</v>
      </c>
      <c r="N29" s="150">
        <f t="shared" si="1"/>
        <v>0</v>
      </c>
      <c r="O29" s="150">
        <f t="shared" si="1"/>
        <v>0</v>
      </c>
      <c r="P29" s="151">
        <f t="shared" si="1"/>
        <v>0</v>
      </c>
      <c r="Q29" s="1148"/>
      <c r="R29" s="1148"/>
      <c r="S29" s="1148"/>
      <c r="T29" s="151">
        <f aca="true" t="shared" si="2" ref="T29:AH29">SUM(T14:T28)</f>
        <v>0</v>
      </c>
      <c r="U29" s="151">
        <f t="shared" si="2"/>
        <v>0</v>
      </c>
      <c r="V29" s="151">
        <f t="shared" si="2"/>
        <v>0</v>
      </c>
      <c r="W29" s="151">
        <f t="shared" si="2"/>
        <v>0</v>
      </c>
      <c r="X29" s="151">
        <f t="shared" si="2"/>
        <v>0</v>
      </c>
      <c r="Y29" s="151">
        <f t="shared" si="2"/>
        <v>0</v>
      </c>
      <c r="Z29" s="151">
        <f t="shared" si="2"/>
        <v>0</v>
      </c>
      <c r="AA29" s="151">
        <f t="shared" si="2"/>
        <v>0</v>
      </c>
      <c r="AB29" s="151">
        <f t="shared" si="2"/>
        <v>0</v>
      </c>
      <c r="AC29" s="151">
        <f t="shared" si="2"/>
        <v>0</v>
      </c>
      <c r="AD29" s="151">
        <f t="shared" si="2"/>
        <v>0</v>
      </c>
      <c r="AE29" s="151">
        <f t="shared" si="2"/>
        <v>0</v>
      </c>
      <c r="AF29" s="151">
        <f t="shared" si="2"/>
        <v>0</v>
      </c>
      <c r="AG29" s="151">
        <f t="shared" si="2"/>
        <v>0</v>
      </c>
      <c r="AH29" s="151">
        <f t="shared" si="2"/>
        <v>0</v>
      </c>
    </row>
    <row r="30" spans="1:34" ht="10.5">
      <c r="A30" s="115"/>
      <c r="B30" s="472"/>
      <c r="C30" s="472"/>
      <c r="D30" s="1149"/>
      <c r="E30" s="1149"/>
      <c r="F30" s="1149"/>
      <c r="G30" s="1149"/>
      <c r="H30" s="1149"/>
      <c r="I30" s="1149"/>
      <c r="J30" s="1149"/>
      <c r="K30" s="1149"/>
      <c r="L30" s="1150"/>
      <c r="M30" s="1150"/>
      <c r="N30" s="1150"/>
      <c r="O30" s="1150"/>
      <c r="P30" s="1149"/>
      <c r="Q30" s="116"/>
      <c r="R30" s="116"/>
      <c r="S30" s="116"/>
      <c r="T30" s="1149"/>
      <c r="U30" s="1149"/>
      <c r="V30" s="1149"/>
      <c r="W30" s="1149"/>
      <c r="X30" s="1149"/>
      <c r="Y30" s="1149"/>
      <c r="Z30" s="1149"/>
      <c r="AA30" s="1149"/>
      <c r="AB30" s="1149"/>
      <c r="AC30" s="1149"/>
      <c r="AD30" s="1149"/>
      <c r="AE30" s="1149"/>
      <c r="AF30" s="1149"/>
      <c r="AG30" s="1149"/>
      <c r="AH30" s="1149"/>
    </row>
    <row r="31" spans="1:34" ht="10.5">
      <c r="A31" s="115"/>
      <c r="B31" s="916" t="s">
        <v>565</v>
      </c>
      <c r="C31" s="563"/>
      <c r="D31" s="1149"/>
      <c r="E31" s="1149"/>
      <c r="F31" s="1149"/>
      <c r="G31" s="1149"/>
      <c r="H31" s="1149"/>
      <c r="I31" s="1149"/>
      <c r="J31" s="1149"/>
      <c r="K31" s="1149"/>
      <c r="L31" s="1150"/>
      <c r="M31" s="1150"/>
      <c r="N31" s="1150"/>
      <c r="O31" s="1150"/>
      <c r="P31" s="1149"/>
      <c r="Q31" s="116"/>
      <c r="R31" s="116"/>
      <c r="S31" s="116"/>
      <c r="T31" s="1149"/>
      <c r="U31" s="1149"/>
      <c r="V31" s="1149"/>
      <c r="W31" s="1149"/>
      <c r="X31" s="1149"/>
      <c r="Y31" s="1149"/>
      <c r="Z31" s="1149"/>
      <c r="AA31" s="1149"/>
      <c r="AB31" s="1149"/>
      <c r="AC31" s="1149"/>
      <c r="AD31" s="1149"/>
      <c r="AE31" s="1149"/>
      <c r="AF31" s="1149"/>
      <c r="AG31" s="1149"/>
      <c r="AH31" s="1149"/>
    </row>
    <row r="32" spans="1:34" ht="10.5">
      <c r="A32" s="1"/>
      <c r="B32" s="561"/>
      <c r="C32" s="561"/>
      <c r="D32" s="172"/>
      <c r="E32" s="172"/>
      <c r="F32" s="172"/>
      <c r="G32" s="172"/>
      <c r="H32" s="1114"/>
      <c r="I32" s="1114"/>
      <c r="J32" s="1114"/>
      <c r="K32" s="1114"/>
      <c r="L32" s="1114"/>
      <c r="M32" s="1114"/>
      <c r="N32" s="1114"/>
      <c r="O32" s="1145">
        <f aca="true" t="shared" si="3" ref="O32:O95">SUM(H32:L32)</f>
        <v>0</v>
      </c>
      <c r="P32" s="1114"/>
      <c r="Q32" s="18"/>
      <c r="R32" s="18"/>
      <c r="S32" s="18"/>
      <c r="T32" s="1114"/>
      <c r="U32" s="1114"/>
      <c r="V32" s="1114"/>
      <c r="W32" s="1114"/>
      <c r="X32" s="1114"/>
      <c r="Y32" s="1114"/>
      <c r="Z32" s="1114"/>
      <c r="AA32" s="1114"/>
      <c r="AB32" s="1114"/>
      <c r="AC32" s="1114"/>
      <c r="AD32" s="1114"/>
      <c r="AE32" s="1114"/>
      <c r="AF32" s="1114"/>
      <c r="AG32" s="1114"/>
      <c r="AH32" s="1114"/>
    </row>
    <row r="33" spans="1:34" ht="10.5">
      <c r="A33" s="1"/>
      <c r="B33" s="561"/>
      <c r="C33" s="561"/>
      <c r="D33" s="172"/>
      <c r="E33" s="172"/>
      <c r="F33" s="172"/>
      <c r="G33" s="172"/>
      <c r="H33" s="1114"/>
      <c r="I33" s="1114"/>
      <c r="J33" s="1114"/>
      <c r="K33" s="1114"/>
      <c r="L33" s="1114"/>
      <c r="M33" s="1114"/>
      <c r="N33" s="1114"/>
      <c r="O33" s="1145">
        <f t="shared" si="3"/>
        <v>0</v>
      </c>
      <c r="P33" s="1114"/>
      <c r="Q33" s="18"/>
      <c r="R33" s="18"/>
      <c r="S33" s="18"/>
      <c r="T33" s="1114"/>
      <c r="U33" s="1114"/>
      <c r="V33" s="1114"/>
      <c r="W33" s="1114"/>
      <c r="X33" s="1114"/>
      <c r="Y33" s="1114"/>
      <c r="Z33" s="1114"/>
      <c r="AA33" s="1114"/>
      <c r="AB33" s="1114"/>
      <c r="AC33" s="1114"/>
      <c r="AD33" s="1114"/>
      <c r="AE33" s="1114"/>
      <c r="AF33" s="1114"/>
      <c r="AG33" s="1114"/>
      <c r="AH33" s="1114"/>
    </row>
    <row r="34" spans="1:34" ht="10.5">
      <c r="A34" s="1"/>
      <c r="B34" s="561"/>
      <c r="C34" s="561"/>
      <c r="D34" s="172"/>
      <c r="E34" s="172"/>
      <c r="F34" s="172"/>
      <c r="G34" s="172"/>
      <c r="H34" s="1114"/>
      <c r="I34" s="1114"/>
      <c r="J34" s="1114"/>
      <c r="K34" s="1114"/>
      <c r="L34" s="1114"/>
      <c r="M34" s="1114"/>
      <c r="N34" s="1114"/>
      <c r="O34" s="1145">
        <f t="shared" si="3"/>
        <v>0</v>
      </c>
      <c r="P34" s="1114"/>
      <c r="Q34" s="18"/>
      <c r="R34" s="18"/>
      <c r="S34" s="18"/>
      <c r="T34" s="1114"/>
      <c r="U34" s="1114"/>
      <c r="V34" s="1114"/>
      <c r="W34" s="1114"/>
      <c r="X34" s="1114"/>
      <c r="Y34" s="1114"/>
      <c r="Z34" s="1114"/>
      <c r="AA34" s="1114"/>
      <c r="AB34" s="1114"/>
      <c r="AC34" s="1114"/>
      <c r="AD34" s="1114"/>
      <c r="AE34" s="1114"/>
      <c r="AF34" s="1114"/>
      <c r="AG34" s="1114"/>
      <c r="AH34" s="1114"/>
    </row>
    <row r="35" spans="1:34" ht="10.5">
      <c r="A35" s="1"/>
      <c r="B35" s="561"/>
      <c r="C35" s="561"/>
      <c r="D35" s="172"/>
      <c r="E35" s="172"/>
      <c r="F35" s="172"/>
      <c r="G35" s="172"/>
      <c r="H35" s="1114"/>
      <c r="I35" s="1114"/>
      <c r="J35" s="1114"/>
      <c r="K35" s="1114"/>
      <c r="L35" s="1114"/>
      <c r="M35" s="1114"/>
      <c r="N35" s="1114"/>
      <c r="O35" s="1145">
        <f t="shared" si="3"/>
        <v>0</v>
      </c>
      <c r="P35" s="1114"/>
      <c r="Q35" s="18"/>
      <c r="R35" s="18"/>
      <c r="S35" s="18"/>
      <c r="T35" s="1114"/>
      <c r="U35" s="1114"/>
      <c r="V35" s="1114"/>
      <c r="W35" s="1114"/>
      <c r="X35" s="1114"/>
      <c r="Y35" s="1114"/>
      <c r="Z35" s="1114"/>
      <c r="AA35" s="1114"/>
      <c r="AB35" s="1114"/>
      <c r="AC35" s="1114"/>
      <c r="AD35" s="1114"/>
      <c r="AE35" s="1114"/>
      <c r="AF35" s="1114"/>
      <c r="AG35" s="1114"/>
      <c r="AH35" s="1114"/>
    </row>
    <row r="36" spans="1:34" ht="10.5">
      <c r="A36" s="1"/>
      <c r="B36" s="561"/>
      <c r="C36" s="561"/>
      <c r="D36" s="172"/>
      <c r="E36" s="172"/>
      <c r="F36" s="172"/>
      <c r="G36" s="172"/>
      <c r="H36" s="1114"/>
      <c r="I36" s="1114"/>
      <c r="J36" s="1114"/>
      <c r="K36" s="1114"/>
      <c r="L36" s="1114"/>
      <c r="M36" s="1114"/>
      <c r="N36" s="1114"/>
      <c r="O36" s="1145">
        <f t="shared" si="3"/>
        <v>0</v>
      </c>
      <c r="P36" s="1114"/>
      <c r="Q36" s="18"/>
      <c r="R36" s="18"/>
      <c r="S36" s="18"/>
      <c r="T36" s="1114"/>
      <c r="U36" s="1114"/>
      <c r="V36" s="1114"/>
      <c r="W36" s="1114"/>
      <c r="X36" s="1114"/>
      <c r="Y36" s="1114"/>
      <c r="Z36" s="1114"/>
      <c r="AA36" s="1114"/>
      <c r="AB36" s="1114"/>
      <c r="AC36" s="1114"/>
      <c r="AD36" s="1114"/>
      <c r="AE36" s="1114"/>
      <c r="AF36" s="1114"/>
      <c r="AG36" s="1114"/>
      <c r="AH36" s="1114"/>
    </row>
    <row r="37" spans="1:34" ht="10.5">
      <c r="A37" s="1"/>
      <c r="B37" s="561"/>
      <c r="C37" s="561"/>
      <c r="D37" s="172"/>
      <c r="E37" s="172"/>
      <c r="F37" s="172"/>
      <c r="G37" s="172"/>
      <c r="H37" s="1114"/>
      <c r="I37" s="1114"/>
      <c r="J37" s="1114"/>
      <c r="K37" s="1114"/>
      <c r="L37" s="1114"/>
      <c r="M37" s="1114"/>
      <c r="N37" s="1114"/>
      <c r="O37" s="1145">
        <f t="shared" si="3"/>
        <v>0</v>
      </c>
      <c r="P37" s="1114"/>
      <c r="Q37" s="18"/>
      <c r="R37" s="18"/>
      <c r="S37" s="18"/>
      <c r="T37" s="1114"/>
      <c r="U37" s="1114"/>
      <c r="V37" s="1114"/>
      <c r="W37" s="1114"/>
      <c r="X37" s="1114"/>
      <c r="Y37" s="1114"/>
      <c r="Z37" s="1114"/>
      <c r="AA37" s="1114"/>
      <c r="AB37" s="1114"/>
      <c r="AC37" s="1114"/>
      <c r="AD37" s="1114"/>
      <c r="AE37" s="1114"/>
      <c r="AF37" s="1114"/>
      <c r="AG37" s="1114"/>
      <c r="AH37" s="1114"/>
    </row>
    <row r="38" spans="1:34" ht="10.5">
      <c r="A38" s="1"/>
      <c r="B38" s="561"/>
      <c r="C38" s="561"/>
      <c r="D38" s="172"/>
      <c r="E38" s="172"/>
      <c r="F38" s="172"/>
      <c r="G38" s="172"/>
      <c r="H38" s="1114"/>
      <c r="I38" s="1114"/>
      <c r="J38" s="1114"/>
      <c r="K38" s="1114"/>
      <c r="L38" s="1114"/>
      <c r="M38" s="1114"/>
      <c r="N38" s="1114"/>
      <c r="O38" s="1145">
        <f t="shared" si="3"/>
        <v>0</v>
      </c>
      <c r="P38" s="1114"/>
      <c r="Q38" s="18"/>
      <c r="R38" s="18"/>
      <c r="S38" s="18"/>
      <c r="T38" s="1114"/>
      <c r="U38" s="1114"/>
      <c r="V38" s="1114"/>
      <c r="W38" s="1114"/>
      <c r="X38" s="1114"/>
      <c r="Y38" s="1114"/>
      <c r="Z38" s="1114"/>
      <c r="AA38" s="1114"/>
      <c r="AB38" s="1114"/>
      <c r="AC38" s="1114"/>
      <c r="AD38" s="1114"/>
      <c r="AE38" s="1114"/>
      <c r="AF38" s="1114"/>
      <c r="AG38" s="1114"/>
      <c r="AH38" s="1114"/>
    </row>
    <row r="39" spans="1:34" ht="10.5">
      <c r="A39" s="1"/>
      <c r="B39" s="561"/>
      <c r="C39" s="561"/>
      <c r="D39" s="172"/>
      <c r="E39" s="172"/>
      <c r="F39" s="172"/>
      <c r="G39" s="172"/>
      <c r="H39" s="1114"/>
      <c r="I39" s="1114"/>
      <c r="J39" s="1114"/>
      <c r="K39" s="1114"/>
      <c r="L39" s="1114"/>
      <c r="M39" s="1114"/>
      <c r="N39" s="1114"/>
      <c r="O39" s="1145">
        <f t="shared" si="3"/>
        <v>0</v>
      </c>
      <c r="P39" s="1114"/>
      <c r="Q39" s="18"/>
      <c r="R39" s="18"/>
      <c r="S39" s="18"/>
      <c r="T39" s="1114"/>
      <c r="U39" s="1114"/>
      <c r="V39" s="1114"/>
      <c r="W39" s="1114"/>
      <c r="X39" s="1114"/>
      <c r="Y39" s="1114"/>
      <c r="Z39" s="1114"/>
      <c r="AA39" s="1114"/>
      <c r="AB39" s="1114"/>
      <c r="AC39" s="1114"/>
      <c r="AD39" s="1114"/>
      <c r="AE39" s="1114"/>
      <c r="AF39" s="1114"/>
      <c r="AG39" s="1114"/>
      <c r="AH39" s="1114"/>
    </row>
    <row r="40" spans="1:34" ht="10.5">
      <c r="A40" s="1"/>
      <c r="B40" s="561"/>
      <c r="C40" s="561"/>
      <c r="D40" s="172"/>
      <c r="E40" s="172"/>
      <c r="F40" s="172"/>
      <c r="G40" s="172"/>
      <c r="H40" s="1114"/>
      <c r="I40" s="1114"/>
      <c r="J40" s="1114"/>
      <c r="K40" s="1114"/>
      <c r="L40" s="1114"/>
      <c r="M40" s="1114"/>
      <c r="N40" s="1114"/>
      <c r="O40" s="1145">
        <f t="shared" si="3"/>
        <v>0</v>
      </c>
      <c r="P40" s="1114"/>
      <c r="Q40" s="18"/>
      <c r="R40" s="18"/>
      <c r="S40" s="18"/>
      <c r="T40" s="1114"/>
      <c r="U40" s="1114"/>
      <c r="V40" s="1114"/>
      <c r="W40" s="1114"/>
      <c r="X40" s="1114"/>
      <c r="Y40" s="1114"/>
      <c r="Z40" s="1114"/>
      <c r="AA40" s="1114"/>
      <c r="AB40" s="1114"/>
      <c r="AC40" s="1114"/>
      <c r="AD40" s="1114"/>
      <c r="AE40" s="1114"/>
      <c r="AF40" s="1114"/>
      <c r="AG40" s="1114"/>
      <c r="AH40" s="1114"/>
    </row>
    <row r="41" spans="1:34" ht="10.5">
      <c r="A41" s="1"/>
      <c r="B41" s="564"/>
      <c r="C41" s="564"/>
      <c r="D41" s="172"/>
      <c r="E41" s="172"/>
      <c r="F41" s="172"/>
      <c r="G41" s="172"/>
      <c r="H41" s="1114"/>
      <c r="I41" s="1114"/>
      <c r="J41" s="1114"/>
      <c r="K41" s="1114"/>
      <c r="L41" s="1114"/>
      <c r="M41" s="1114"/>
      <c r="N41" s="1114"/>
      <c r="O41" s="1145">
        <f t="shared" si="3"/>
        <v>0</v>
      </c>
      <c r="P41" s="1114"/>
      <c r="Q41" s="18"/>
      <c r="R41" s="18"/>
      <c r="S41" s="18"/>
      <c r="T41" s="1114"/>
      <c r="U41" s="1114"/>
      <c r="V41" s="1114"/>
      <c r="W41" s="1114"/>
      <c r="X41" s="1114"/>
      <c r="Y41" s="1114"/>
      <c r="Z41" s="1114"/>
      <c r="AA41" s="1114"/>
      <c r="AB41" s="1114"/>
      <c r="AC41" s="1114"/>
      <c r="AD41" s="1114"/>
      <c r="AE41" s="1114"/>
      <c r="AF41" s="1114"/>
      <c r="AG41" s="1114"/>
      <c r="AH41" s="1114"/>
    </row>
    <row r="42" spans="1:34" ht="10.5">
      <c r="A42" s="1"/>
      <c r="B42" s="564"/>
      <c r="C42" s="564"/>
      <c r="D42" s="172"/>
      <c r="E42" s="172"/>
      <c r="F42" s="172"/>
      <c r="G42" s="172"/>
      <c r="H42" s="1114"/>
      <c r="I42" s="1114"/>
      <c r="J42" s="1114"/>
      <c r="K42" s="1114"/>
      <c r="L42" s="1114"/>
      <c r="M42" s="1114"/>
      <c r="N42" s="1114"/>
      <c r="O42" s="1145">
        <f t="shared" si="3"/>
        <v>0</v>
      </c>
      <c r="P42" s="1114"/>
      <c r="Q42" s="18"/>
      <c r="R42" s="18"/>
      <c r="S42" s="18"/>
      <c r="T42" s="1114"/>
      <c r="U42" s="1114"/>
      <c r="V42" s="1114"/>
      <c r="W42" s="1114"/>
      <c r="X42" s="1114"/>
      <c r="Y42" s="1114"/>
      <c r="Z42" s="1114"/>
      <c r="AA42" s="1114"/>
      <c r="AB42" s="1114"/>
      <c r="AC42" s="1114"/>
      <c r="AD42" s="1114"/>
      <c r="AE42" s="1114"/>
      <c r="AF42" s="1114"/>
      <c r="AG42" s="1114"/>
      <c r="AH42" s="1114"/>
    </row>
    <row r="43" spans="1:34" ht="10.5">
      <c r="A43" s="1"/>
      <c r="B43" s="564"/>
      <c r="C43" s="564"/>
      <c r="D43" s="172"/>
      <c r="E43" s="172"/>
      <c r="F43" s="172"/>
      <c r="G43" s="172"/>
      <c r="H43" s="1114"/>
      <c r="I43" s="1114"/>
      <c r="J43" s="1114"/>
      <c r="K43" s="1114"/>
      <c r="L43" s="1114"/>
      <c r="M43" s="1114"/>
      <c r="N43" s="1114"/>
      <c r="O43" s="1145">
        <f t="shared" si="3"/>
        <v>0</v>
      </c>
      <c r="P43" s="1114"/>
      <c r="Q43" s="18"/>
      <c r="R43" s="18"/>
      <c r="S43" s="18"/>
      <c r="T43" s="1114"/>
      <c r="U43" s="1114"/>
      <c r="V43" s="1114"/>
      <c r="W43" s="1114"/>
      <c r="X43" s="1114"/>
      <c r="Y43" s="1114"/>
      <c r="Z43" s="1114"/>
      <c r="AA43" s="1114"/>
      <c r="AB43" s="1114"/>
      <c r="AC43" s="1114"/>
      <c r="AD43" s="1114"/>
      <c r="AE43" s="1114"/>
      <c r="AF43" s="1114"/>
      <c r="AG43" s="1114"/>
      <c r="AH43" s="1114"/>
    </row>
    <row r="44" spans="1:34" ht="10.5">
      <c r="A44" s="1"/>
      <c r="B44" s="564"/>
      <c r="C44" s="564"/>
      <c r="D44" s="172"/>
      <c r="E44" s="172"/>
      <c r="F44" s="172"/>
      <c r="G44" s="172"/>
      <c r="H44" s="1114"/>
      <c r="I44" s="1114"/>
      <c r="J44" s="1114"/>
      <c r="K44" s="1114"/>
      <c r="L44" s="1114"/>
      <c r="M44" s="1114"/>
      <c r="N44" s="1114"/>
      <c r="O44" s="1145">
        <f t="shared" si="3"/>
        <v>0</v>
      </c>
      <c r="P44" s="1114"/>
      <c r="Q44" s="18"/>
      <c r="R44" s="18"/>
      <c r="S44" s="18"/>
      <c r="T44" s="1114"/>
      <c r="U44" s="1114"/>
      <c r="V44" s="1114"/>
      <c r="W44" s="1114"/>
      <c r="X44" s="1114"/>
      <c r="Y44" s="1114"/>
      <c r="Z44" s="1114"/>
      <c r="AA44" s="1114"/>
      <c r="AB44" s="1114"/>
      <c r="AC44" s="1114"/>
      <c r="AD44" s="1114"/>
      <c r="AE44" s="1114"/>
      <c r="AF44" s="1114"/>
      <c r="AG44" s="1114"/>
      <c r="AH44" s="1114"/>
    </row>
    <row r="45" spans="1:34" ht="10.5">
      <c r="A45" s="1"/>
      <c r="B45" s="564"/>
      <c r="C45" s="564"/>
      <c r="D45" s="172"/>
      <c r="E45" s="172"/>
      <c r="F45" s="172"/>
      <c r="G45" s="172"/>
      <c r="H45" s="1114"/>
      <c r="I45" s="1114"/>
      <c r="J45" s="1114"/>
      <c r="K45" s="1114"/>
      <c r="L45" s="1114"/>
      <c r="M45" s="1114"/>
      <c r="N45" s="1114"/>
      <c r="O45" s="1145">
        <f t="shared" si="3"/>
        <v>0</v>
      </c>
      <c r="P45" s="1114"/>
      <c r="Q45" s="18"/>
      <c r="R45" s="18"/>
      <c r="S45" s="18"/>
      <c r="T45" s="1114"/>
      <c r="U45" s="1114"/>
      <c r="V45" s="1114"/>
      <c r="W45" s="1114"/>
      <c r="X45" s="1114"/>
      <c r="Y45" s="1114"/>
      <c r="Z45" s="1114"/>
      <c r="AA45" s="1114"/>
      <c r="AB45" s="1114"/>
      <c r="AC45" s="1114"/>
      <c r="AD45" s="1114"/>
      <c r="AE45" s="1114"/>
      <c r="AF45" s="1114"/>
      <c r="AG45" s="1114"/>
      <c r="AH45" s="1114"/>
    </row>
    <row r="46" spans="1:34" ht="10.5">
      <c r="A46" s="1"/>
      <c r="B46" s="564"/>
      <c r="C46" s="564"/>
      <c r="D46" s="172"/>
      <c r="E46" s="172"/>
      <c r="F46" s="172"/>
      <c r="G46" s="172"/>
      <c r="H46" s="1114"/>
      <c r="I46" s="1114"/>
      <c r="J46" s="1114"/>
      <c r="K46" s="1114"/>
      <c r="L46" s="1114"/>
      <c r="M46" s="1114"/>
      <c r="N46" s="1114"/>
      <c r="O46" s="1145">
        <f t="shared" si="3"/>
        <v>0</v>
      </c>
      <c r="P46" s="1114"/>
      <c r="Q46" s="18"/>
      <c r="R46" s="18"/>
      <c r="S46" s="18"/>
      <c r="T46" s="1114"/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</row>
    <row r="47" spans="1:34" ht="10.5">
      <c r="A47" s="1"/>
      <c r="B47" s="564"/>
      <c r="C47" s="564"/>
      <c r="D47" s="172"/>
      <c r="E47" s="172"/>
      <c r="F47" s="172"/>
      <c r="G47" s="172"/>
      <c r="H47" s="1114"/>
      <c r="I47" s="1114"/>
      <c r="J47" s="1114"/>
      <c r="K47" s="1114"/>
      <c r="L47" s="1114"/>
      <c r="M47" s="1114"/>
      <c r="N47" s="1114"/>
      <c r="O47" s="1145">
        <f t="shared" si="3"/>
        <v>0</v>
      </c>
      <c r="P47" s="1114"/>
      <c r="Q47" s="18"/>
      <c r="R47" s="18"/>
      <c r="S47" s="18"/>
      <c r="T47" s="1114"/>
      <c r="U47" s="1114"/>
      <c r="V47" s="1114"/>
      <c r="W47" s="1114"/>
      <c r="X47" s="1114"/>
      <c r="Y47" s="1114"/>
      <c r="Z47" s="1114"/>
      <c r="AA47" s="1114"/>
      <c r="AB47" s="1114"/>
      <c r="AC47" s="1114"/>
      <c r="AD47" s="1114"/>
      <c r="AE47" s="1114"/>
      <c r="AF47" s="1114"/>
      <c r="AG47" s="1114"/>
      <c r="AH47" s="1114"/>
    </row>
    <row r="48" spans="1:34" ht="10.5">
      <c r="A48" s="1"/>
      <c r="B48" s="564"/>
      <c r="C48" s="564"/>
      <c r="D48" s="172"/>
      <c r="E48" s="172"/>
      <c r="F48" s="172"/>
      <c r="G48" s="172"/>
      <c r="H48" s="1114"/>
      <c r="I48" s="1114"/>
      <c r="J48" s="1114"/>
      <c r="K48" s="1114"/>
      <c r="L48" s="1114"/>
      <c r="M48" s="1114"/>
      <c r="N48" s="1114"/>
      <c r="O48" s="1145">
        <f t="shared" si="3"/>
        <v>0</v>
      </c>
      <c r="P48" s="1114"/>
      <c r="Q48" s="18"/>
      <c r="R48" s="18"/>
      <c r="S48" s="18"/>
      <c r="T48" s="1114"/>
      <c r="U48" s="1114"/>
      <c r="V48" s="1114"/>
      <c r="W48" s="1114"/>
      <c r="X48" s="1114"/>
      <c r="Y48" s="1114"/>
      <c r="Z48" s="1114"/>
      <c r="AA48" s="1114"/>
      <c r="AB48" s="1114"/>
      <c r="AC48" s="1114"/>
      <c r="AD48" s="1114"/>
      <c r="AE48" s="1114"/>
      <c r="AF48" s="1114"/>
      <c r="AG48" s="1114"/>
      <c r="AH48" s="1114"/>
    </row>
    <row r="49" spans="1:34" ht="10.5">
      <c r="A49" s="1"/>
      <c r="B49" s="564"/>
      <c r="C49" s="564"/>
      <c r="D49" s="172"/>
      <c r="E49" s="172"/>
      <c r="F49" s="172"/>
      <c r="G49" s="172"/>
      <c r="H49" s="1114"/>
      <c r="I49" s="1114"/>
      <c r="J49" s="1114"/>
      <c r="K49" s="1114"/>
      <c r="L49" s="1114"/>
      <c r="M49" s="1114"/>
      <c r="N49" s="1114"/>
      <c r="O49" s="1145">
        <f t="shared" si="3"/>
        <v>0</v>
      </c>
      <c r="P49" s="1114"/>
      <c r="Q49" s="18"/>
      <c r="R49" s="18"/>
      <c r="S49" s="18"/>
      <c r="T49" s="1114"/>
      <c r="U49" s="1114"/>
      <c r="V49" s="1114"/>
      <c r="W49" s="1114"/>
      <c r="X49" s="1114"/>
      <c r="Y49" s="1114"/>
      <c r="Z49" s="1114"/>
      <c r="AA49" s="1114"/>
      <c r="AB49" s="1114"/>
      <c r="AC49" s="1114"/>
      <c r="AD49" s="1114"/>
      <c r="AE49" s="1114"/>
      <c r="AF49" s="1114"/>
      <c r="AG49" s="1114"/>
      <c r="AH49" s="1114"/>
    </row>
    <row r="50" spans="1:34" ht="10.5">
      <c r="A50" s="1"/>
      <c r="B50" s="564"/>
      <c r="C50" s="564"/>
      <c r="D50" s="172"/>
      <c r="E50" s="172"/>
      <c r="F50" s="172"/>
      <c r="G50" s="172"/>
      <c r="H50" s="1114"/>
      <c r="I50" s="1114"/>
      <c r="J50" s="1114"/>
      <c r="K50" s="1114"/>
      <c r="L50" s="1114"/>
      <c r="M50" s="1114"/>
      <c r="N50" s="1114"/>
      <c r="O50" s="1145">
        <f t="shared" si="3"/>
        <v>0</v>
      </c>
      <c r="P50" s="1114"/>
      <c r="Q50" s="18"/>
      <c r="R50" s="18"/>
      <c r="S50" s="18"/>
      <c r="T50" s="1114"/>
      <c r="U50" s="1114"/>
      <c r="V50" s="1114"/>
      <c r="W50" s="1114"/>
      <c r="X50" s="1114"/>
      <c r="Y50" s="1114"/>
      <c r="Z50" s="1114"/>
      <c r="AA50" s="1114"/>
      <c r="AB50" s="1114"/>
      <c r="AC50" s="1114"/>
      <c r="AD50" s="1114"/>
      <c r="AE50" s="1114"/>
      <c r="AF50" s="1114"/>
      <c r="AG50" s="1114"/>
      <c r="AH50" s="1114"/>
    </row>
    <row r="51" spans="1:34" ht="10.5">
      <c r="A51" s="1"/>
      <c r="B51" s="564"/>
      <c r="C51" s="564"/>
      <c r="D51" s="172"/>
      <c r="E51" s="172"/>
      <c r="F51" s="172"/>
      <c r="G51" s="172"/>
      <c r="H51" s="1114"/>
      <c r="I51" s="1114"/>
      <c r="J51" s="1114"/>
      <c r="K51" s="1114"/>
      <c r="L51" s="1114"/>
      <c r="M51" s="1114"/>
      <c r="N51" s="1114"/>
      <c r="O51" s="1145">
        <f t="shared" si="3"/>
        <v>0</v>
      </c>
      <c r="P51" s="1114"/>
      <c r="Q51" s="18"/>
      <c r="R51" s="18"/>
      <c r="S51" s="18"/>
      <c r="T51" s="1114"/>
      <c r="U51" s="1114"/>
      <c r="V51" s="1114"/>
      <c r="W51" s="1114"/>
      <c r="X51" s="1114"/>
      <c r="Y51" s="1114"/>
      <c r="Z51" s="1114"/>
      <c r="AA51" s="1114"/>
      <c r="AB51" s="1114"/>
      <c r="AC51" s="1114"/>
      <c r="AD51" s="1114"/>
      <c r="AE51" s="1114"/>
      <c r="AF51" s="1114"/>
      <c r="AG51" s="1114"/>
      <c r="AH51" s="1114"/>
    </row>
    <row r="52" spans="1:34" ht="10.5">
      <c r="A52" s="1"/>
      <c r="B52" s="564"/>
      <c r="C52" s="564"/>
      <c r="D52" s="172"/>
      <c r="E52" s="172"/>
      <c r="F52" s="172"/>
      <c r="G52" s="172"/>
      <c r="H52" s="1114"/>
      <c r="I52" s="1114"/>
      <c r="J52" s="1114"/>
      <c r="K52" s="1114"/>
      <c r="L52" s="1114"/>
      <c r="M52" s="1114"/>
      <c r="N52" s="1114"/>
      <c r="O52" s="1145">
        <f t="shared" si="3"/>
        <v>0</v>
      </c>
      <c r="P52" s="1114"/>
      <c r="Q52" s="18"/>
      <c r="R52" s="18"/>
      <c r="S52" s="18"/>
      <c r="T52" s="1114"/>
      <c r="U52" s="1114"/>
      <c r="V52" s="1114"/>
      <c r="W52" s="1114"/>
      <c r="X52" s="1114"/>
      <c r="Y52" s="1114"/>
      <c r="Z52" s="1114"/>
      <c r="AA52" s="1114"/>
      <c r="AB52" s="1114"/>
      <c r="AC52" s="1114"/>
      <c r="AD52" s="1114"/>
      <c r="AE52" s="1114"/>
      <c r="AF52" s="1114"/>
      <c r="AG52" s="1114"/>
      <c r="AH52" s="1114"/>
    </row>
    <row r="53" spans="1:34" ht="10.5">
      <c r="A53" s="1"/>
      <c r="B53" s="564"/>
      <c r="C53" s="564"/>
      <c r="D53" s="172"/>
      <c r="E53" s="172"/>
      <c r="F53" s="172"/>
      <c r="G53" s="172"/>
      <c r="H53" s="1114"/>
      <c r="I53" s="1114"/>
      <c r="J53" s="1114"/>
      <c r="K53" s="1114"/>
      <c r="L53" s="1114"/>
      <c r="M53" s="1114"/>
      <c r="N53" s="1114"/>
      <c r="O53" s="1145">
        <f t="shared" si="3"/>
        <v>0</v>
      </c>
      <c r="P53" s="1114"/>
      <c r="Q53" s="18"/>
      <c r="R53" s="18"/>
      <c r="S53" s="18"/>
      <c r="T53" s="1114"/>
      <c r="U53" s="1114"/>
      <c r="V53" s="1114"/>
      <c r="W53" s="1114"/>
      <c r="X53" s="1114"/>
      <c r="Y53" s="1114"/>
      <c r="Z53" s="1114"/>
      <c r="AA53" s="1114"/>
      <c r="AB53" s="1114"/>
      <c r="AC53" s="1114"/>
      <c r="AD53" s="1114"/>
      <c r="AE53" s="1114"/>
      <c r="AF53" s="1114"/>
      <c r="AG53" s="1114"/>
      <c r="AH53" s="1114"/>
    </row>
    <row r="54" spans="1:34" ht="10.5">
      <c r="A54" s="1"/>
      <c r="B54" s="564"/>
      <c r="C54" s="564"/>
      <c r="D54" s="172"/>
      <c r="E54" s="172"/>
      <c r="F54" s="172"/>
      <c r="G54" s="172"/>
      <c r="H54" s="1114"/>
      <c r="I54" s="1114"/>
      <c r="J54" s="1114"/>
      <c r="K54" s="1114"/>
      <c r="L54" s="1114"/>
      <c r="M54" s="1114"/>
      <c r="N54" s="1114"/>
      <c r="O54" s="1145">
        <f t="shared" si="3"/>
        <v>0</v>
      </c>
      <c r="P54" s="1114"/>
      <c r="Q54" s="18"/>
      <c r="R54" s="18"/>
      <c r="S54" s="18"/>
      <c r="T54" s="1114"/>
      <c r="U54" s="1114"/>
      <c r="V54" s="1114"/>
      <c r="W54" s="1114"/>
      <c r="X54" s="1114"/>
      <c r="Y54" s="1114"/>
      <c r="Z54" s="1114"/>
      <c r="AA54" s="1114"/>
      <c r="AB54" s="1114"/>
      <c r="AC54" s="1114"/>
      <c r="AD54" s="1114"/>
      <c r="AE54" s="1114"/>
      <c r="AF54" s="1114"/>
      <c r="AG54" s="1114"/>
      <c r="AH54" s="1114"/>
    </row>
    <row r="55" spans="1:34" ht="10.5">
      <c r="A55" s="1"/>
      <c r="B55" s="564"/>
      <c r="C55" s="564"/>
      <c r="D55" s="172"/>
      <c r="E55" s="172"/>
      <c r="F55" s="172"/>
      <c r="G55" s="172"/>
      <c r="H55" s="1114"/>
      <c r="I55" s="1114"/>
      <c r="J55" s="1114"/>
      <c r="K55" s="1114"/>
      <c r="L55" s="1114"/>
      <c r="M55" s="1114"/>
      <c r="N55" s="1114"/>
      <c r="O55" s="1145">
        <f t="shared" si="3"/>
        <v>0</v>
      </c>
      <c r="P55" s="1114"/>
      <c r="Q55" s="18"/>
      <c r="R55" s="18"/>
      <c r="S55" s="18"/>
      <c r="T55" s="1114"/>
      <c r="U55" s="1114"/>
      <c r="V55" s="1114"/>
      <c r="W55" s="1114"/>
      <c r="X55" s="1114"/>
      <c r="Y55" s="1114"/>
      <c r="Z55" s="1114"/>
      <c r="AA55" s="1114"/>
      <c r="AB55" s="1114"/>
      <c r="AC55" s="1114"/>
      <c r="AD55" s="1114"/>
      <c r="AE55" s="1114"/>
      <c r="AF55" s="1114"/>
      <c r="AG55" s="1114"/>
      <c r="AH55" s="1114"/>
    </row>
    <row r="56" spans="1:34" ht="10.5">
      <c r="A56" s="1"/>
      <c r="B56" s="564"/>
      <c r="C56" s="564"/>
      <c r="D56" s="172"/>
      <c r="E56" s="172"/>
      <c r="F56" s="172"/>
      <c r="G56" s="172"/>
      <c r="H56" s="1114"/>
      <c r="I56" s="1114"/>
      <c r="J56" s="1114"/>
      <c r="K56" s="1114"/>
      <c r="L56" s="1114"/>
      <c r="M56" s="1114"/>
      <c r="N56" s="1114"/>
      <c r="O56" s="1145">
        <f t="shared" si="3"/>
        <v>0</v>
      </c>
      <c r="P56" s="1114"/>
      <c r="Q56" s="18"/>
      <c r="R56" s="18"/>
      <c r="S56" s="18"/>
      <c r="T56" s="1114"/>
      <c r="U56" s="1114"/>
      <c r="V56" s="1114"/>
      <c r="W56" s="1114"/>
      <c r="X56" s="1114"/>
      <c r="Y56" s="1114"/>
      <c r="Z56" s="1114"/>
      <c r="AA56" s="1114"/>
      <c r="AB56" s="1114"/>
      <c r="AC56" s="1114"/>
      <c r="AD56" s="1114"/>
      <c r="AE56" s="1114"/>
      <c r="AF56" s="1114"/>
      <c r="AG56" s="1114"/>
      <c r="AH56" s="1114"/>
    </row>
    <row r="57" spans="1:34" ht="10.5">
      <c r="A57" s="1"/>
      <c r="B57" s="564"/>
      <c r="C57" s="564"/>
      <c r="D57" s="172"/>
      <c r="E57" s="172"/>
      <c r="F57" s="172"/>
      <c r="G57" s="172"/>
      <c r="H57" s="1114"/>
      <c r="I57" s="1114"/>
      <c r="J57" s="1114"/>
      <c r="K57" s="1114"/>
      <c r="L57" s="1114"/>
      <c r="M57" s="1114"/>
      <c r="N57" s="1114"/>
      <c r="O57" s="1145">
        <f t="shared" si="3"/>
        <v>0</v>
      </c>
      <c r="P57" s="1114"/>
      <c r="Q57" s="18"/>
      <c r="R57" s="18"/>
      <c r="S57" s="18"/>
      <c r="T57" s="1114"/>
      <c r="U57" s="1114"/>
      <c r="V57" s="1114"/>
      <c r="W57" s="1114"/>
      <c r="X57" s="1114"/>
      <c r="Y57" s="1114"/>
      <c r="Z57" s="1114"/>
      <c r="AA57" s="1114"/>
      <c r="AB57" s="1114"/>
      <c r="AC57" s="1114"/>
      <c r="AD57" s="1114"/>
      <c r="AE57" s="1114"/>
      <c r="AF57" s="1114"/>
      <c r="AG57" s="1114"/>
      <c r="AH57" s="1114"/>
    </row>
    <row r="58" spans="1:34" ht="10.5">
      <c r="A58" s="1"/>
      <c r="B58" s="564"/>
      <c r="C58" s="564"/>
      <c r="D58" s="172"/>
      <c r="E58" s="172"/>
      <c r="F58" s="172"/>
      <c r="G58" s="172"/>
      <c r="H58" s="1114"/>
      <c r="I58" s="1114"/>
      <c r="J58" s="1114"/>
      <c r="K58" s="1114"/>
      <c r="L58" s="1114"/>
      <c r="M58" s="1114"/>
      <c r="N58" s="1114"/>
      <c r="O58" s="1145">
        <f t="shared" si="3"/>
        <v>0</v>
      </c>
      <c r="P58" s="1114"/>
      <c r="Q58" s="18"/>
      <c r="R58" s="18"/>
      <c r="S58" s="18"/>
      <c r="T58" s="1114"/>
      <c r="U58" s="1114"/>
      <c r="V58" s="1114"/>
      <c r="W58" s="1114"/>
      <c r="X58" s="1114"/>
      <c r="Y58" s="1114"/>
      <c r="Z58" s="1114"/>
      <c r="AA58" s="1114"/>
      <c r="AB58" s="1114"/>
      <c r="AC58" s="1114"/>
      <c r="AD58" s="1114"/>
      <c r="AE58" s="1114"/>
      <c r="AF58" s="1114"/>
      <c r="AG58" s="1114"/>
      <c r="AH58" s="1114"/>
    </row>
    <row r="59" spans="1:34" ht="10.5">
      <c r="A59" s="1"/>
      <c r="B59" s="564"/>
      <c r="C59" s="564"/>
      <c r="D59" s="172"/>
      <c r="E59" s="172"/>
      <c r="F59" s="172"/>
      <c r="G59" s="172"/>
      <c r="H59" s="1114"/>
      <c r="I59" s="1114"/>
      <c r="J59" s="1114"/>
      <c r="K59" s="1114"/>
      <c r="L59" s="1114"/>
      <c r="M59" s="1114"/>
      <c r="N59" s="1114"/>
      <c r="O59" s="1145">
        <f t="shared" si="3"/>
        <v>0</v>
      </c>
      <c r="P59" s="1114"/>
      <c r="Q59" s="18"/>
      <c r="R59" s="18"/>
      <c r="S59" s="18"/>
      <c r="T59" s="1114"/>
      <c r="U59" s="1114"/>
      <c r="V59" s="1114"/>
      <c r="W59" s="1114"/>
      <c r="X59" s="1114"/>
      <c r="Y59" s="1114"/>
      <c r="Z59" s="1114"/>
      <c r="AA59" s="1114"/>
      <c r="AB59" s="1114"/>
      <c r="AC59" s="1114"/>
      <c r="AD59" s="1114"/>
      <c r="AE59" s="1114"/>
      <c r="AF59" s="1114"/>
      <c r="AG59" s="1114"/>
      <c r="AH59" s="1114"/>
    </row>
    <row r="60" spans="1:34" ht="10.5">
      <c r="A60" s="1"/>
      <c r="B60" s="564"/>
      <c r="C60" s="564"/>
      <c r="D60" s="172"/>
      <c r="E60" s="172"/>
      <c r="F60" s="172"/>
      <c r="G60" s="172"/>
      <c r="H60" s="1114"/>
      <c r="I60" s="1114"/>
      <c r="J60" s="1114"/>
      <c r="K60" s="1114"/>
      <c r="L60" s="1114"/>
      <c r="M60" s="1114"/>
      <c r="N60" s="1114"/>
      <c r="O60" s="1145">
        <f t="shared" si="3"/>
        <v>0</v>
      </c>
      <c r="P60" s="1114"/>
      <c r="Q60" s="18"/>
      <c r="R60" s="18"/>
      <c r="S60" s="18"/>
      <c r="T60" s="1114"/>
      <c r="U60" s="1114"/>
      <c r="V60" s="1114"/>
      <c r="W60" s="1114"/>
      <c r="X60" s="1114"/>
      <c r="Y60" s="1114"/>
      <c r="Z60" s="1114"/>
      <c r="AA60" s="1114"/>
      <c r="AB60" s="1114"/>
      <c r="AC60" s="1114"/>
      <c r="AD60" s="1114"/>
      <c r="AE60" s="1114"/>
      <c r="AF60" s="1114"/>
      <c r="AG60" s="1114"/>
      <c r="AH60" s="1114"/>
    </row>
    <row r="61" spans="1:34" ht="10.5">
      <c r="A61" s="1"/>
      <c r="B61" s="564"/>
      <c r="C61" s="564"/>
      <c r="D61" s="172"/>
      <c r="E61" s="172"/>
      <c r="F61" s="172"/>
      <c r="G61" s="172"/>
      <c r="H61" s="1114"/>
      <c r="I61" s="1114"/>
      <c r="J61" s="1114"/>
      <c r="K61" s="1114"/>
      <c r="L61" s="1114"/>
      <c r="M61" s="1114"/>
      <c r="N61" s="1114"/>
      <c r="O61" s="1145">
        <f t="shared" si="3"/>
        <v>0</v>
      </c>
      <c r="P61" s="1114"/>
      <c r="Q61" s="18"/>
      <c r="R61" s="18"/>
      <c r="S61" s="18"/>
      <c r="T61" s="1114"/>
      <c r="U61" s="1114"/>
      <c r="V61" s="1114"/>
      <c r="W61" s="1114"/>
      <c r="X61" s="1114"/>
      <c r="Y61" s="1114"/>
      <c r="Z61" s="1114"/>
      <c r="AA61" s="1114"/>
      <c r="AB61" s="1114"/>
      <c r="AC61" s="1114"/>
      <c r="AD61" s="1114"/>
      <c r="AE61" s="1114"/>
      <c r="AF61" s="1114"/>
      <c r="AG61" s="1114"/>
      <c r="AH61" s="1114"/>
    </row>
    <row r="62" spans="1:34" ht="10.5">
      <c r="A62" s="1"/>
      <c r="B62" s="564"/>
      <c r="C62" s="564"/>
      <c r="D62" s="172"/>
      <c r="E62" s="172"/>
      <c r="F62" s="172"/>
      <c r="G62" s="172"/>
      <c r="H62" s="1114"/>
      <c r="I62" s="1114"/>
      <c r="J62" s="1114"/>
      <c r="K62" s="1114"/>
      <c r="L62" s="1114"/>
      <c r="M62" s="1114"/>
      <c r="N62" s="1114"/>
      <c r="O62" s="1145">
        <f t="shared" si="3"/>
        <v>0</v>
      </c>
      <c r="P62" s="1114"/>
      <c r="Q62" s="18"/>
      <c r="R62" s="18"/>
      <c r="S62" s="18"/>
      <c r="T62" s="1114"/>
      <c r="U62" s="1114"/>
      <c r="V62" s="1114"/>
      <c r="W62" s="1114"/>
      <c r="X62" s="1114"/>
      <c r="Y62" s="1114"/>
      <c r="Z62" s="1114"/>
      <c r="AA62" s="1114"/>
      <c r="AB62" s="1114"/>
      <c r="AC62" s="1114"/>
      <c r="AD62" s="1114"/>
      <c r="AE62" s="1114"/>
      <c r="AF62" s="1114"/>
      <c r="AG62" s="1114"/>
      <c r="AH62" s="1114"/>
    </row>
    <row r="63" spans="1:34" ht="10.5">
      <c r="A63" s="1"/>
      <c r="B63" s="564"/>
      <c r="C63" s="564"/>
      <c r="D63" s="172"/>
      <c r="E63" s="172"/>
      <c r="F63" s="172"/>
      <c r="G63" s="172"/>
      <c r="H63" s="1114"/>
      <c r="I63" s="1114"/>
      <c r="J63" s="1114"/>
      <c r="K63" s="1114"/>
      <c r="L63" s="1114"/>
      <c r="M63" s="1114"/>
      <c r="N63" s="1114"/>
      <c r="O63" s="1145">
        <f t="shared" si="3"/>
        <v>0</v>
      </c>
      <c r="P63" s="1114"/>
      <c r="Q63" s="18"/>
      <c r="R63" s="18"/>
      <c r="S63" s="18"/>
      <c r="T63" s="1114"/>
      <c r="U63" s="1114"/>
      <c r="V63" s="1114"/>
      <c r="W63" s="1114"/>
      <c r="X63" s="1114"/>
      <c r="Y63" s="1114"/>
      <c r="Z63" s="1114"/>
      <c r="AA63" s="1114"/>
      <c r="AB63" s="1114"/>
      <c r="AC63" s="1114"/>
      <c r="AD63" s="1114"/>
      <c r="AE63" s="1114"/>
      <c r="AF63" s="1114"/>
      <c r="AG63" s="1114"/>
      <c r="AH63" s="1114"/>
    </row>
    <row r="64" spans="1:34" ht="10.5">
      <c r="A64" s="1"/>
      <c r="B64" s="564"/>
      <c r="C64" s="564"/>
      <c r="D64" s="172"/>
      <c r="E64" s="172"/>
      <c r="F64" s="172"/>
      <c r="G64" s="172"/>
      <c r="H64" s="1114"/>
      <c r="I64" s="1114"/>
      <c r="J64" s="1114"/>
      <c r="K64" s="1114"/>
      <c r="L64" s="1114"/>
      <c r="M64" s="1114"/>
      <c r="N64" s="1114"/>
      <c r="O64" s="1145">
        <f t="shared" si="3"/>
        <v>0</v>
      </c>
      <c r="P64" s="1114"/>
      <c r="Q64" s="18"/>
      <c r="R64" s="18"/>
      <c r="S64" s="18"/>
      <c r="T64" s="1114"/>
      <c r="U64" s="1114"/>
      <c r="V64" s="1114"/>
      <c r="W64" s="1114"/>
      <c r="X64" s="1114"/>
      <c r="Y64" s="1114"/>
      <c r="Z64" s="1114"/>
      <c r="AA64" s="1114"/>
      <c r="AB64" s="1114"/>
      <c r="AC64" s="1114"/>
      <c r="AD64" s="1114"/>
      <c r="AE64" s="1114"/>
      <c r="AF64" s="1114"/>
      <c r="AG64" s="1114"/>
      <c r="AH64" s="1114"/>
    </row>
    <row r="65" spans="1:34" ht="10.5">
      <c r="A65" s="1"/>
      <c r="B65" s="564"/>
      <c r="C65" s="564"/>
      <c r="D65" s="172"/>
      <c r="E65" s="172"/>
      <c r="F65" s="172"/>
      <c r="G65" s="172"/>
      <c r="H65" s="1114"/>
      <c r="I65" s="1114"/>
      <c r="J65" s="1114"/>
      <c r="K65" s="1114"/>
      <c r="L65" s="1114"/>
      <c r="M65" s="1114"/>
      <c r="N65" s="1114"/>
      <c r="O65" s="1145">
        <f t="shared" si="3"/>
        <v>0</v>
      </c>
      <c r="P65" s="1114"/>
      <c r="Q65" s="18"/>
      <c r="R65" s="18"/>
      <c r="S65" s="18"/>
      <c r="T65" s="1114"/>
      <c r="U65" s="1114"/>
      <c r="V65" s="1114"/>
      <c r="W65" s="1114"/>
      <c r="X65" s="1114"/>
      <c r="Y65" s="1114"/>
      <c r="Z65" s="1114"/>
      <c r="AA65" s="1114"/>
      <c r="AB65" s="1114"/>
      <c r="AC65" s="1114"/>
      <c r="AD65" s="1114"/>
      <c r="AE65" s="1114"/>
      <c r="AF65" s="1114"/>
      <c r="AG65" s="1114"/>
      <c r="AH65" s="1114"/>
    </row>
    <row r="66" spans="1:34" ht="10.5">
      <c r="A66" s="1"/>
      <c r="B66" s="564"/>
      <c r="C66" s="564"/>
      <c r="D66" s="172"/>
      <c r="E66" s="172"/>
      <c r="F66" s="172"/>
      <c r="G66" s="172"/>
      <c r="H66" s="1114"/>
      <c r="I66" s="1114"/>
      <c r="J66" s="1114"/>
      <c r="K66" s="1114"/>
      <c r="L66" s="1114"/>
      <c r="M66" s="1114"/>
      <c r="N66" s="1114"/>
      <c r="O66" s="1145">
        <f t="shared" si="3"/>
        <v>0</v>
      </c>
      <c r="P66" s="1114"/>
      <c r="Q66" s="18"/>
      <c r="R66" s="18"/>
      <c r="S66" s="18"/>
      <c r="T66" s="1114"/>
      <c r="U66" s="1114"/>
      <c r="V66" s="1114"/>
      <c r="W66" s="1114"/>
      <c r="X66" s="1114"/>
      <c r="Y66" s="1114"/>
      <c r="Z66" s="1114"/>
      <c r="AA66" s="1114"/>
      <c r="AB66" s="1114"/>
      <c r="AC66" s="1114"/>
      <c r="AD66" s="1114"/>
      <c r="AE66" s="1114"/>
      <c r="AF66" s="1114"/>
      <c r="AG66" s="1114"/>
      <c r="AH66" s="1114"/>
    </row>
    <row r="67" spans="1:34" ht="10.5">
      <c r="A67" s="1"/>
      <c r="B67" s="564"/>
      <c r="C67" s="564"/>
      <c r="D67" s="172"/>
      <c r="E67" s="172"/>
      <c r="F67" s="172"/>
      <c r="G67" s="172"/>
      <c r="H67" s="1114"/>
      <c r="I67" s="1114"/>
      <c r="J67" s="1114"/>
      <c r="K67" s="1114"/>
      <c r="L67" s="1114"/>
      <c r="M67" s="1114"/>
      <c r="N67" s="1114"/>
      <c r="O67" s="1145">
        <f t="shared" si="3"/>
        <v>0</v>
      </c>
      <c r="P67" s="1114"/>
      <c r="Q67" s="18"/>
      <c r="R67" s="18"/>
      <c r="S67" s="18"/>
      <c r="T67" s="1114"/>
      <c r="U67" s="1114"/>
      <c r="V67" s="1114"/>
      <c r="W67" s="1114"/>
      <c r="X67" s="1114"/>
      <c r="Y67" s="1114"/>
      <c r="Z67" s="1114"/>
      <c r="AA67" s="1114"/>
      <c r="AB67" s="1114"/>
      <c r="AC67" s="1114"/>
      <c r="AD67" s="1114"/>
      <c r="AE67" s="1114"/>
      <c r="AF67" s="1114"/>
      <c r="AG67" s="1114"/>
      <c r="AH67" s="1114"/>
    </row>
    <row r="68" spans="1:34" ht="10.5">
      <c r="A68" s="1"/>
      <c r="B68" s="564"/>
      <c r="C68" s="564"/>
      <c r="D68" s="172"/>
      <c r="E68" s="172"/>
      <c r="F68" s="172"/>
      <c r="G68" s="172"/>
      <c r="H68" s="1114"/>
      <c r="I68" s="1114"/>
      <c r="J68" s="1114"/>
      <c r="K68" s="1114"/>
      <c r="L68" s="1114"/>
      <c r="M68" s="1114"/>
      <c r="N68" s="1114"/>
      <c r="O68" s="1145">
        <f t="shared" si="3"/>
        <v>0</v>
      </c>
      <c r="P68" s="1114"/>
      <c r="Q68" s="18"/>
      <c r="R68" s="18"/>
      <c r="S68" s="18"/>
      <c r="T68" s="1114"/>
      <c r="U68" s="1114"/>
      <c r="V68" s="1114"/>
      <c r="W68" s="1114"/>
      <c r="X68" s="1114"/>
      <c r="Y68" s="1114"/>
      <c r="Z68" s="1114"/>
      <c r="AA68" s="1114"/>
      <c r="AB68" s="1114"/>
      <c r="AC68" s="1114"/>
      <c r="AD68" s="1114"/>
      <c r="AE68" s="1114"/>
      <c r="AF68" s="1114"/>
      <c r="AG68" s="1114"/>
      <c r="AH68" s="1114"/>
    </row>
    <row r="69" spans="1:34" ht="10.5">
      <c r="A69" s="1"/>
      <c r="B69" s="564"/>
      <c r="C69" s="564"/>
      <c r="D69" s="172"/>
      <c r="E69" s="172"/>
      <c r="F69" s="172"/>
      <c r="G69" s="172"/>
      <c r="H69" s="1114"/>
      <c r="I69" s="1114"/>
      <c r="J69" s="1114"/>
      <c r="K69" s="1114"/>
      <c r="L69" s="1114"/>
      <c r="M69" s="1114"/>
      <c r="N69" s="1114"/>
      <c r="O69" s="1145">
        <f t="shared" si="3"/>
        <v>0</v>
      </c>
      <c r="P69" s="1114"/>
      <c r="Q69" s="18"/>
      <c r="R69" s="18"/>
      <c r="S69" s="18"/>
      <c r="T69" s="1114"/>
      <c r="U69" s="1114"/>
      <c r="V69" s="1114"/>
      <c r="W69" s="1114"/>
      <c r="X69" s="1114"/>
      <c r="Y69" s="1114"/>
      <c r="Z69" s="1114"/>
      <c r="AA69" s="1114"/>
      <c r="AB69" s="1114"/>
      <c r="AC69" s="1114"/>
      <c r="AD69" s="1114"/>
      <c r="AE69" s="1114"/>
      <c r="AF69" s="1114"/>
      <c r="AG69" s="1114"/>
      <c r="AH69" s="1114"/>
    </row>
    <row r="70" spans="1:34" ht="10.5">
      <c r="A70" s="1"/>
      <c r="B70" s="564"/>
      <c r="C70" s="564"/>
      <c r="D70" s="172"/>
      <c r="E70" s="172"/>
      <c r="F70" s="172"/>
      <c r="G70" s="172"/>
      <c r="H70" s="1114"/>
      <c r="I70" s="1114"/>
      <c r="J70" s="1114"/>
      <c r="K70" s="1114"/>
      <c r="L70" s="1114"/>
      <c r="M70" s="1114"/>
      <c r="N70" s="1114"/>
      <c r="O70" s="1145">
        <f t="shared" si="3"/>
        <v>0</v>
      </c>
      <c r="P70" s="1114"/>
      <c r="Q70" s="18"/>
      <c r="R70" s="18"/>
      <c r="S70" s="18"/>
      <c r="T70" s="1114"/>
      <c r="U70" s="1114"/>
      <c r="V70" s="1114"/>
      <c r="W70" s="1114"/>
      <c r="X70" s="1114"/>
      <c r="Y70" s="1114"/>
      <c r="Z70" s="1114"/>
      <c r="AA70" s="1114"/>
      <c r="AB70" s="1114"/>
      <c r="AC70" s="1114"/>
      <c r="AD70" s="1114"/>
      <c r="AE70" s="1114"/>
      <c r="AF70" s="1114"/>
      <c r="AG70" s="1114"/>
      <c r="AH70" s="1114"/>
    </row>
    <row r="71" spans="1:34" ht="10.5">
      <c r="A71" s="1"/>
      <c r="B71" s="564"/>
      <c r="C71" s="564"/>
      <c r="D71" s="172"/>
      <c r="E71" s="172"/>
      <c r="F71" s="172"/>
      <c r="G71" s="172"/>
      <c r="H71" s="1114"/>
      <c r="I71" s="1114"/>
      <c r="J71" s="1114"/>
      <c r="K71" s="1114"/>
      <c r="L71" s="1114"/>
      <c r="M71" s="1114"/>
      <c r="N71" s="1114"/>
      <c r="O71" s="1145">
        <f t="shared" si="3"/>
        <v>0</v>
      </c>
      <c r="P71" s="1114"/>
      <c r="Q71" s="18"/>
      <c r="R71" s="18"/>
      <c r="S71" s="18"/>
      <c r="T71" s="1114"/>
      <c r="U71" s="1114"/>
      <c r="V71" s="1114"/>
      <c r="W71" s="1114"/>
      <c r="X71" s="1114"/>
      <c r="Y71" s="1114"/>
      <c r="Z71" s="1114"/>
      <c r="AA71" s="1114"/>
      <c r="AB71" s="1114"/>
      <c r="AC71" s="1114"/>
      <c r="AD71" s="1114"/>
      <c r="AE71" s="1114"/>
      <c r="AF71" s="1114"/>
      <c r="AG71" s="1114"/>
      <c r="AH71" s="1114"/>
    </row>
    <row r="72" spans="1:34" ht="10.5">
      <c r="A72" s="1"/>
      <c r="B72" s="564"/>
      <c r="C72" s="564"/>
      <c r="D72" s="172"/>
      <c r="E72" s="172"/>
      <c r="F72" s="172"/>
      <c r="G72" s="172"/>
      <c r="H72" s="1114"/>
      <c r="I72" s="1114"/>
      <c r="J72" s="1114"/>
      <c r="K72" s="1114"/>
      <c r="L72" s="1114"/>
      <c r="M72" s="1114"/>
      <c r="N72" s="1114"/>
      <c r="O72" s="1145">
        <f t="shared" si="3"/>
        <v>0</v>
      </c>
      <c r="P72" s="1114"/>
      <c r="Q72" s="18"/>
      <c r="R72" s="18"/>
      <c r="S72" s="18"/>
      <c r="T72" s="1114"/>
      <c r="U72" s="1114"/>
      <c r="V72" s="1114"/>
      <c r="W72" s="1114"/>
      <c r="X72" s="1114"/>
      <c r="Y72" s="1114"/>
      <c r="Z72" s="1114"/>
      <c r="AA72" s="1114"/>
      <c r="AB72" s="1114"/>
      <c r="AC72" s="1114"/>
      <c r="AD72" s="1114"/>
      <c r="AE72" s="1114"/>
      <c r="AF72" s="1114"/>
      <c r="AG72" s="1114"/>
      <c r="AH72" s="1114"/>
    </row>
    <row r="73" spans="1:34" ht="10.5">
      <c r="A73" s="1"/>
      <c r="B73" s="564"/>
      <c r="C73" s="564"/>
      <c r="D73" s="172"/>
      <c r="E73" s="172"/>
      <c r="F73" s="172"/>
      <c r="G73" s="172"/>
      <c r="H73" s="1114"/>
      <c r="I73" s="1114"/>
      <c r="J73" s="1114"/>
      <c r="K73" s="1114"/>
      <c r="L73" s="1114"/>
      <c r="M73" s="1114"/>
      <c r="N73" s="1114"/>
      <c r="O73" s="1145">
        <f t="shared" si="3"/>
        <v>0</v>
      </c>
      <c r="P73" s="1114"/>
      <c r="Q73" s="18"/>
      <c r="R73" s="18"/>
      <c r="S73" s="18"/>
      <c r="T73" s="1114"/>
      <c r="U73" s="1114"/>
      <c r="V73" s="1114"/>
      <c r="W73" s="1114"/>
      <c r="X73" s="1114"/>
      <c r="Y73" s="1114"/>
      <c r="Z73" s="1114"/>
      <c r="AA73" s="1114"/>
      <c r="AB73" s="1114"/>
      <c r="AC73" s="1114"/>
      <c r="AD73" s="1114"/>
      <c r="AE73" s="1114"/>
      <c r="AF73" s="1114"/>
      <c r="AG73" s="1114"/>
      <c r="AH73" s="1114"/>
    </row>
    <row r="74" spans="1:34" ht="10.5">
      <c r="A74" s="1"/>
      <c r="B74" s="564"/>
      <c r="C74" s="564"/>
      <c r="D74" s="172"/>
      <c r="E74" s="172"/>
      <c r="F74" s="172"/>
      <c r="G74" s="172"/>
      <c r="H74" s="1114"/>
      <c r="I74" s="1114"/>
      <c r="J74" s="1114"/>
      <c r="K74" s="1114"/>
      <c r="L74" s="1114"/>
      <c r="M74" s="1114"/>
      <c r="N74" s="1114"/>
      <c r="O74" s="1145">
        <f t="shared" si="3"/>
        <v>0</v>
      </c>
      <c r="P74" s="1114"/>
      <c r="Q74" s="18"/>
      <c r="R74" s="18"/>
      <c r="S74" s="18"/>
      <c r="T74" s="1114"/>
      <c r="U74" s="1114"/>
      <c r="V74" s="1114"/>
      <c r="W74" s="1114"/>
      <c r="X74" s="1114"/>
      <c r="Y74" s="1114"/>
      <c r="Z74" s="1114"/>
      <c r="AA74" s="1114"/>
      <c r="AB74" s="1114"/>
      <c r="AC74" s="1114"/>
      <c r="AD74" s="1114"/>
      <c r="AE74" s="1114"/>
      <c r="AF74" s="1114"/>
      <c r="AG74" s="1114"/>
      <c r="AH74" s="1114"/>
    </row>
    <row r="75" spans="1:34" ht="10.5">
      <c r="A75" s="1"/>
      <c r="B75" s="564"/>
      <c r="C75" s="564"/>
      <c r="D75" s="172"/>
      <c r="E75" s="172"/>
      <c r="F75" s="172"/>
      <c r="G75" s="172"/>
      <c r="H75" s="1114"/>
      <c r="I75" s="1114"/>
      <c r="J75" s="1114"/>
      <c r="K75" s="1114"/>
      <c r="L75" s="1114"/>
      <c r="M75" s="1114"/>
      <c r="N75" s="1114"/>
      <c r="O75" s="1145">
        <f t="shared" si="3"/>
        <v>0</v>
      </c>
      <c r="P75" s="1114"/>
      <c r="Q75" s="18"/>
      <c r="R75" s="18"/>
      <c r="S75" s="18"/>
      <c r="T75" s="1114"/>
      <c r="U75" s="1114"/>
      <c r="V75" s="1114"/>
      <c r="W75" s="1114"/>
      <c r="X75" s="1114"/>
      <c r="Y75" s="1114"/>
      <c r="Z75" s="1114"/>
      <c r="AA75" s="1114"/>
      <c r="AB75" s="1114"/>
      <c r="AC75" s="1114"/>
      <c r="AD75" s="1114"/>
      <c r="AE75" s="1114"/>
      <c r="AF75" s="1114"/>
      <c r="AG75" s="1114"/>
      <c r="AH75" s="1114"/>
    </row>
    <row r="76" spans="1:34" ht="10.5">
      <c r="A76" s="1"/>
      <c r="B76" s="564"/>
      <c r="C76" s="564"/>
      <c r="D76" s="172"/>
      <c r="E76" s="172"/>
      <c r="F76" s="172"/>
      <c r="G76" s="172"/>
      <c r="H76" s="1114"/>
      <c r="I76" s="1114"/>
      <c r="J76" s="1114"/>
      <c r="K76" s="1114"/>
      <c r="L76" s="1114"/>
      <c r="M76" s="1114"/>
      <c r="N76" s="1114"/>
      <c r="O76" s="1145">
        <f t="shared" si="3"/>
        <v>0</v>
      </c>
      <c r="P76" s="1114"/>
      <c r="Q76" s="18"/>
      <c r="R76" s="18"/>
      <c r="S76" s="18"/>
      <c r="T76" s="1114"/>
      <c r="U76" s="1114"/>
      <c r="V76" s="1114"/>
      <c r="W76" s="1114"/>
      <c r="X76" s="1114"/>
      <c r="Y76" s="1114"/>
      <c r="Z76" s="1114"/>
      <c r="AA76" s="1114"/>
      <c r="AB76" s="1114"/>
      <c r="AC76" s="1114"/>
      <c r="AD76" s="1114"/>
      <c r="AE76" s="1114"/>
      <c r="AF76" s="1114"/>
      <c r="AG76" s="1114"/>
      <c r="AH76" s="1114"/>
    </row>
    <row r="77" spans="1:34" ht="10.5">
      <c r="A77" s="1"/>
      <c r="B77" s="564"/>
      <c r="C77" s="564"/>
      <c r="D77" s="172"/>
      <c r="E77" s="172"/>
      <c r="F77" s="172"/>
      <c r="G77" s="172"/>
      <c r="H77" s="1114"/>
      <c r="I77" s="1114"/>
      <c r="J77" s="1114"/>
      <c r="K77" s="1114"/>
      <c r="L77" s="1114"/>
      <c r="M77" s="1114"/>
      <c r="N77" s="1114"/>
      <c r="O77" s="1145">
        <f t="shared" si="3"/>
        <v>0</v>
      </c>
      <c r="P77" s="1114"/>
      <c r="Q77" s="18"/>
      <c r="R77" s="18"/>
      <c r="S77" s="18"/>
      <c r="T77" s="1114"/>
      <c r="U77" s="1114"/>
      <c r="V77" s="1114"/>
      <c r="W77" s="1114"/>
      <c r="X77" s="1114"/>
      <c r="Y77" s="1114"/>
      <c r="Z77" s="1114"/>
      <c r="AA77" s="1114"/>
      <c r="AB77" s="1114"/>
      <c r="AC77" s="1114"/>
      <c r="AD77" s="1114"/>
      <c r="AE77" s="1114"/>
      <c r="AF77" s="1114"/>
      <c r="AG77" s="1114"/>
      <c r="AH77" s="1114"/>
    </row>
    <row r="78" spans="1:34" ht="10.5">
      <c r="A78" s="1"/>
      <c r="B78" s="564"/>
      <c r="C78" s="564"/>
      <c r="D78" s="172"/>
      <c r="E78" s="172"/>
      <c r="F78" s="172"/>
      <c r="G78" s="172"/>
      <c r="H78" s="1114"/>
      <c r="I78" s="1114"/>
      <c r="J78" s="1114"/>
      <c r="K78" s="1114"/>
      <c r="L78" s="1114"/>
      <c r="M78" s="1114"/>
      <c r="N78" s="1114"/>
      <c r="O78" s="1145">
        <f t="shared" si="3"/>
        <v>0</v>
      </c>
      <c r="P78" s="1114"/>
      <c r="Q78" s="18"/>
      <c r="R78" s="18"/>
      <c r="S78" s="18"/>
      <c r="T78" s="1114"/>
      <c r="U78" s="1114"/>
      <c r="V78" s="1114"/>
      <c r="W78" s="1114"/>
      <c r="X78" s="1114"/>
      <c r="Y78" s="1114"/>
      <c r="Z78" s="1114"/>
      <c r="AA78" s="1114"/>
      <c r="AB78" s="1114"/>
      <c r="AC78" s="1114"/>
      <c r="AD78" s="1114"/>
      <c r="AE78" s="1114"/>
      <c r="AF78" s="1114"/>
      <c r="AG78" s="1114"/>
      <c r="AH78" s="1114"/>
    </row>
    <row r="79" spans="1:34" ht="10.5">
      <c r="A79" s="1"/>
      <c r="B79" s="564"/>
      <c r="C79" s="564"/>
      <c r="D79" s="172"/>
      <c r="E79" s="172"/>
      <c r="F79" s="172"/>
      <c r="G79" s="172"/>
      <c r="H79" s="1114"/>
      <c r="I79" s="1114"/>
      <c r="J79" s="1114"/>
      <c r="K79" s="1114"/>
      <c r="L79" s="1114"/>
      <c r="M79" s="1114"/>
      <c r="N79" s="1114"/>
      <c r="O79" s="1145">
        <f t="shared" si="3"/>
        <v>0</v>
      </c>
      <c r="P79" s="1114"/>
      <c r="Q79" s="18"/>
      <c r="R79" s="18"/>
      <c r="S79" s="18"/>
      <c r="T79" s="1114"/>
      <c r="U79" s="1114"/>
      <c r="V79" s="1114"/>
      <c r="W79" s="1114"/>
      <c r="X79" s="1114"/>
      <c r="Y79" s="1114"/>
      <c r="Z79" s="1114"/>
      <c r="AA79" s="1114"/>
      <c r="AB79" s="1114"/>
      <c r="AC79" s="1114"/>
      <c r="AD79" s="1114"/>
      <c r="AE79" s="1114"/>
      <c r="AF79" s="1114"/>
      <c r="AG79" s="1114"/>
      <c r="AH79" s="1114"/>
    </row>
    <row r="80" spans="1:34" ht="10.5">
      <c r="A80" s="1"/>
      <c r="B80" s="564"/>
      <c r="C80" s="564"/>
      <c r="D80" s="172"/>
      <c r="E80" s="172"/>
      <c r="F80" s="172"/>
      <c r="G80" s="172"/>
      <c r="H80" s="1114"/>
      <c r="I80" s="1114"/>
      <c r="J80" s="1114"/>
      <c r="K80" s="1114"/>
      <c r="L80" s="1114"/>
      <c r="M80" s="1114"/>
      <c r="N80" s="1114"/>
      <c r="O80" s="1145">
        <f t="shared" si="3"/>
        <v>0</v>
      </c>
      <c r="P80" s="1114"/>
      <c r="Q80" s="18"/>
      <c r="R80" s="18"/>
      <c r="S80" s="18"/>
      <c r="T80" s="1114"/>
      <c r="U80" s="1114"/>
      <c r="V80" s="1114"/>
      <c r="W80" s="1114"/>
      <c r="X80" s="1114"/>
      <c r="Y80" s="1114"/>
      <c r="Z80" s="1114"/>
      <c r="AA80" s="1114"/>
      <c r="AB80" s="1114"/>
      <c r="AC80" s="1114"/>
      <c r="AD80" s="1114"/>
      <c r="AE80" s="1114"/>
      <c r="AF80" s="1114"/>
      <c r="AG80" s="1114"/>
      <c r="AH80" s="1114"/>
    </row>
    <row r="81" spans="1:34" ht="10.5">
      <c r="A81" s="1"/>
      <c r="B81" s="564"/>
      <c r="C81" s="564"/>
      <c r="D81" s="172"/>
      <c r="E81" s="172"/>
      <c r="F81" s="172"/>
      <c r="G81" s="172"/>
      <c r="H81" s="1114"/>
      <c r="I81" s="1114"/>
      <c r="J81" s="1114"/>
      <c r="K81" s="1114"/>
      <c r="L81" s="1114"/>
      <c r="M81" s="1114"/>
      <c r="N81" s="1114"/>
      <c r="O81" s="1145">
        <f t="shared" si="3"/>
        <v>0</v>
      </c>
      <c r="P81" s="1114"/>
      <c r="Q81" s="18"/>
      <c r="R81" s="18"/>
      <c r="S81" s="18"/>
      <c r="T81" s="1114"/>
      <c r="U81" s="1114"/>
      <c r="V81" s="1114"/>
      <c r="W81" s="1114"/>
      <c r="X81" s="1114"/>
      <c r="Y81" s="1114"/>
      <c r="Z81" s="1114"/>
      <c r="AA81" s="1114"/>
      <c r="AB81" s="1114"/>
      <c r="AC81" s="1114"/>
      <c r="AD81" s="1114"/>
      <c r="AE81" s="1114"/>
      <c r="AF81" s="1114"/>
      <c r="AG81" s="1114"/>
      <c r="AH81" s="1114"/>
    </row>
    <row r="82" spans="1:34" ht="10.5">
      <c r="A82" s="1"/>
      <c r="B82" s="564"/>
      <c r="C82" s="564"/>
      <c r="D82" s="172"/>
      <c r="E82" s="172"/>
      <c r="F82" s="172"/>
      <c r="G82" s="172"/>
      <c r="H82" s="1114"/>
      <c r="I82" s="1114"/>
      <c r="J82" s="1114"/>
      <c r="K82" s="1114"/>
      <c r="L82" s="1114"/>
      <c r="M82" s="1114"/>
      <c r="N82" s="1114"/>
      <c r="O82" s="1145">
        <f t="shared" si="3"/>
        <v>0</v>
      </c>
      <c r="P82" s="1114"/>
      <c r="Q82" s="18"/>
      <c r="R82" s="18"/>
      <c r="S82" s="18"/>
      <c r="T82" s="1114"/>
      <c r="U82" s="1114"/>
      <c r="V82" s="1114"/>
      <c r="W82" s="1114"/>
      <c r="X82" s="1114"/>
      <c r="Y82" s="1114"/>
      <c r="Z82" s="1114"/>
      <c r="AA82" s="1114"/>
      <c r="AB82" s="1114"/>
      <c r="AC82" s="1114"/>
      <c r="AD82" s="1114"/>
      <c r="AE82" s="1114"/>
      <c r="AF82" s="1114"/>
      <c r="AG82" s="1114"/>
      <c r="AH82" s="1114"/>
    </row>
    <row r="83" spans="1:34" ht="10.5">
      <c r="A83" s="1"/>
      <c r="B83" s="564"/>
      <c r="C83" s="564"/>
      <c r="D83" s="172"/>
      <c r="E83" s="172"/>
      <c r="F83" s="172"/>
      <c r="G83" s="172"/>
      <c r="H83" s="1114"/>
      <c r="I83" s="1114"/>
      <c r="J83" s="1114"/>
      <c r="K83" s="1114"/>
      <c r="L83" s="1114"/>
      <c r="M83" s="1114"/>
      <c r="N83" s="1114"/>
      <c r="O83" s="1145">
        <f t="shared" si="3"/>
        <v>0</v>
      </c>
      <c r="P83" s="1114"/>
      <c r="Q83" s="18"/>
      <c r="R83" s="18"/>
      <c r="S83" s="18"/>
      <c r="T83" s="1114"/>
      <c r="U83" s="1114"/>
      <c r="V83" s="1114"/>
      <c r="W83" s="1114"/>
      <c r="X83" s="1114"/>
      <c r="Y83" s="1114"/>
      <c r="Z83" s="1114"/>
      <c r="AA83" s="1114"/>
      <c r="AB83" s="1114"/>
      <c r="AC83" s="1114"/>
      <c r="AD83" s="1114"/>
      <c r="AE83" s="1114"/>
      <c r="AF83" s="1114"/>
      <c r="AG83" s="1114"/>
      <c r="AH83" s="1114"/>
    </row>
    <row r="84" spans="1:34" ht="10.5">
      <c r="A84" s="1"/>
      <c r="B84" s="564"/>
      <c r="C84" s="564"/>
      <c r="D84" s="172"/>
      <c r="E84" s="172"/>
      <c r="F84" s="172"/>
      <c r="G84" s="172"/>
      <c r="H84" s="1114"/>
      <c r="I84" s="1114"/>
      <c r="J84" s="1114"/>
      <c r="K84" s="1114"/>
      <c r="L84" s="1114"/>
      <c r="M84" s="1114"/>
      <c r="N84" s="1114"/>
      <c r="O84" s="1145">
        <f t="shared" si="3"/>
        <v>0</v>
      </c>
      <c r="P84" s="1114"/>
      <c r="Q84" s="18"/>
      <c r="R84" s="18"/>
      <c r="S84" s="18"/>
      <c r="T84" s="1114"/>
      <c r="U84" s="1114"/>
      <c r="V84" s="1114"/>
      <c r="W84" s="1114"/>
      <c r="X84" s="1114"/>
      <c r="Y84" s="1114"/>
      <c r="Z84" s="1114"/>
      <c r="AA84" s="1114"/>
      <c r="AB84" s="1114"/>
      <c r="AC84" s="1114"/>
      <c r="AD84" s="1114"/>
      <c r="AE84" s="1114"/>
      <c r="AF84" s="1114"/>
      <c r="AG84" s="1114"/>
      <c r="AH84" s="1114"/>
    </row>
    <row r="85" spans="1:34" ht="10.5">
      <c r="A85" s="1"/>
      <c r="B85" s="564"/>
      <c r="C85" s="564"/>
      <c r="D85" s="172"/>
      <c r="E85" s="172"/>
      <c r="F85" s="172"/>
      <c r="G85" s="172"/>
      <c r="H85" s="1114"/>
      <c r="I85" s="1114"/>
      <c r="J85" s="1114"/>
      <c r="K85" s="1114"/>
      <c r="L85" s="1114"/>
      <c r="M85" s="1114"/>
      <c r="N85" s="1114"/>
      <c r="O85" s="1145">
        <f t="shared" si="3"/>
        <v>0</v>
      </c>
      <c r="P85" s="1114"/>
      <c r="Q85" s="18"/>
      <c r="R85" s="18"/>
      <c r="S85" s="18"/>
      <c r="T85" s="1114"/>
      <c r="U85" s="1114"/>
      <c r="V85" s="1114"/>
      <c r="W85" s="1114"/>
      <c r="X85" s="1114"/>
      <c r="Y85" s="1114"/>
      <c r="Z85" s="1114"/>
      <c r="AA85" s="1114"/>
      <c r="AB85" s="1114"/>
      <c r="AC85" s="1114"/>
      <c r="AD85" s="1114"/>
      <c r="AE85" s="1114"/>
      <c r="AF85" s="1114"/>
      <c r="AG85" s="1114"/>
      <c r="AH85" s="1114"/>
    </row>
    <row r="86" spans="1:34" ht="10.5">
      <c r="A86" s="1"/>
      <c r="B86" s="564"/>
      <c r="C86" s="564"/>
      <c r="D86" s="172"/>
      <c r="E86" s="172"/>
      <c r="F86" s="172"/>
      <c r="G86" s="172"/>
      <c r="H86" s="1114"/>
      <c r="I86" s="1114"/>
      <c r="J86" s="1114"/>
      <c r="K86" s="1114"/>
      <c r="L86" s="1114"/>
      <c r="M86" s="1114"/>
      <c r="N86" s="1114"/>
      <c r="O86" s="1145">
        <f t="shared" si="3"/>
        <v>0</v>
      </c>
      <c r="P86" s="1114"/>
      <c r="Q86" s="18"/>
      <c r="R86" s="18"/>
      <c r="S86" s="18"/>
      <c r="T86" s="1114"/>
      <c r="U86" s="1114"/>
      <c r="V86" s="1114"/>
      <c r="W86" s="1114"/>
      <c r="X86" s="1114"/>
      <c r="Y86" s="1114"/>
      <c r="Z86" s="1114"/>
      <c r="AA86" s="1114"/>
      <c r="AB86" s="1114"/>
      <c r="AC86" s="1114"/>
      <c r="AD86" s="1114"/>
      <c r="AE86" s="1114"/>
      <c r="AF86" s="1114"/>
      <c r="AG86" s="1114"/>
      <c r="AH86" s="1114"/>
    </row>
    <row r="87" spans="1:34" ht="10.5">
      <c r="A87" s="1"/>
      <c r="B87" s="564"/>
      <c r="C87" s="564"/>
      <c r="D87" s="172"/>
      <c r="E87" s="172"/>
      <c r="F87" s="172"/>
      <c r="G87" s="172"/>
      <c r="H87" s="1114"/>
      <c r="I87" s="1114"/>
      <c r="J87" s="1114"/>
      <c r="K87" s="1114"/>
      <c r="L87" s="1114"/>
      <c r="M87" s="1114"/>
      <c r="N87" s="1114"/>
      <c r="O87" s="1145">
        <f t="shared" si="3"/>
        <v>0</v>
      </c>
      <c r="P87" s="1114"/>
      <c r="Q87" s="18"/>
      <c r="R87" s="18"/>
      <c r="S87" s="18"/>
      <c r="T87" s="1114"/>
      <c r="U87" s="1114"/>
      <c r="V87" s="1114"/>
      <c r="W87" s="1114"/>
      <c r="X87" s="1114"/>
      <c r="Y87" s="1114"/>
      <c r="Z87" s="1114"/>
      <c r="AA87" s="1114"/>
      <c r="AB87" s="1114"/>
      <c r="AC87" s="1114"/>
      <c r="AD87" s="1114"/>
      <c r="AE87" s="1114"/>
      <c r="AF87" s="1114"/>
      <c r="AG87" s="1114"/>
      <c r="AH87" s="1114"/>
    </row>
    <row r="88" spans="1:34" ht="10.5">
      <c r="A88" s="1"/>
      <c r="B88" s="564"/>
      <c r="C88" s="564"/>
      <c r="D88" s="172"/>
      <c r="E88" s="172"/>
      <c r="F88" s="172"/>
      <c r="G88" s="172"/>
      <c r="H88" s="1114"/>
      <c r="I88" s="1114"/>
      <c r="J88" s="1114"/>
      <c r="K88" s="1114"/>
      <c r="L88" s="1114"/>
      <c r="M88" s="1114"/>
      <c r="N88" s="1114"/>
      <c r="O88" s="1145">
        <f t="shared" si="3"/>
        <v>0</v>
      </c>
      <c r="P88" s="1114"/>
      <c r="Q88" s="18"/>
      <c r="R88" s="18"/>
      <c r="S88" s="18"/>
      <c r="T88" s="1114"/>
      <c r="U88" s="1114"/>
      <c r="V88" s="1114"/>
      <c r="W88" s="1114"/>
      <c r="X88" s="1114"/>
      <c r="Y88" s="1114"/>
      <c r="Z88" s="1114"/>
      <c r="AA88" s="1114"/>
      <c r="AB88" s="1114"/>
      <c r="AC88" s="1114"/>
      <c r="AD88" s="1114"/>
      <c r="AE88" s="1114"/>
      <c r="AF88" s="1114"/>
      <c r="AG88" s="1114"/>
      <c r="AH88" s="1114"/>
    </row>
    <row r="89" spans="1:34" ht="10.5">
      <c r="A89" s="1"/>
      <c r="B89" s="564"/>
      <c r="C89" s="564"/>
      <c r="D89" s="172"/>
      <c r="E89" s="172"/>
      <c r="F89" s="172"/>
      <c r="G89" s="172"/>
      <c r="H89" s="1114"/>
      <c r="I89" s="1114"/>
      <c r="J89" s="1114"/>
      <c r="K89" s="1114"/>
      <c r="L89" s="1114"/>
      <c r="M89" s="1114"/>
      <c r="N89" s="1114"/>
      <c r="O89" s="1145">
        <f t="shared" si="3"/>
        <v>0</v>
      </c>
      <c r="P89" s="1114"/>
      <c r="Q89" s="18"/>
      <c r="R89" s="18"/>
      <c r="S89" s="18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4"/>
      <c r="AG89" s="1114"/>
      <c r="AH89" s="1114"/>
    </row>
    <row r="90" spans="1:34" ht="10.5">
      <c r="A90" s="1"/>
      <c r="B90" s="564"/>
      <c r="C90" s="564"/>
      <c r="D90" s="172"/>
      <c r="E90" s="172"/>
      <c r="F90" s="172"/>
      <c r="G90" s="172"/>
      <c r="H90" s="1114"/>
      <c r="I90" s="1114"/>
      <c r="J90" s="1114"/>
      <c r="K90" s="1114"/>
      <c r="L90" s="1114"/>
      <c r="M90" s="1114"/>
      <c r="N90" s="1114"/>
      <c r="O90" s="1145">
        <f t="shared" si="3"/>
        <v>0</v>
      </c>
      <c r="P90" s="1114"/>
      <c r="Q90" s="18"/>
      <c r="R90" s="18"/>
      <c r="S90" s="18"/>
      <c r="T90" s="1114"/>
      <c r="U90" s="1114"/>
      <c r="V90" s="1114"/>
      <c r="W90" s="1114"/>
      <c r="X90" s="1114"/>
      <c r="Y90" s="1114"/>
      <c r="Z90" s="1114"/>
      <c r="AA90" s="1114"/>
      <c r="AB90" s="1114"/>
      <c r="AC90" s="1114"/>
      <c r="AD90" s="1114"/>
      <c r="AE90" s="1114"/>
      <c r="AF90" s="1114"/>
      <c r="AG90" s="1114"/>
      <c r="AH90" s="1114"/>
    </row>
    <row r="91" spans="1:34" ht="10.5">
      <c r="A91" s="1"/>
      <c r="B91" s="564"/>
      <c r="C91" s="564"/>
      <c r="D91" s="172"/>
      <c r="E91" s="172"/>
      <c r="F91" s="172"/>
      <c r="G91" s="172"/>
      <c r="H91" s="1114"/>
      <c r="I91" s="1114"/>
      <c r="J91" s="1114"/>
      <c r="K91" s="1114"/>
      <c r="L91" s="1114"/>
      <c r="M91" s="1114"/>
      <c r="N91" s="1114"/>
      <c r="O91" s="1145">
        <f t="shared" si="3"/>
        <v>0</v>
      </c>
      <c r="P91" s="1114"/>
      <c r="Q91" s="18"/>
      <c r="R91" s="18"/>
      <c r="S91" s="18"/>
      <c r="T91" s="1114"/>
      <c r="U91" s="1114"/>
      <c r="V91" s="1114"/>
      <c r="W91" s="1114"/>
      <c r="X91" s="1114"/>
      <c r="Y91" s="1114"/>
      <c r="Z91" s="1114"/>
      <c r="AA91" s="1114"/>
      <c r="AB91" s="1114"/>
      <c r="AC91" s="1114"/>
      <c r="AD91" s="1114"/>
      <c r="AE91" s="1114"/>
      <c r="AF91" s="1114"/>
      <c r="AG91" s="1114"/>
      <c r="AH91" s="1114"/>
    </row>
    <row r="92" spans="1:34" ht="10.5">
      <c r="A92" s="1"/>
      <c r="B92" s="564"/>
      <c r="C92" s="564"/>
      <c r="D92" s="172"/>
      <c r="E92" s="172"/>
      <c r="F92" s="172"/>
      <c r="G92" s="172"/>
      <c r="H92" s="1114"/>
      <c r="I92" s="1114"/>
      <c r="J92" s="1114"/>
      <c r="K92" s="1114"/>
      <c r="L92" s="1114"/>
      <c r="M92" s="1114"/>
      <c r="N92" s="1114"/>
      <c r="O92" s="1145">
        <f t="shared" si="3"/>
        <v>0</v>
      </c>
      <c r="P92" s="1114"/>
      <c r="Q92" s="18"/>
      <c r="R92" s="18"/>
      <c r="S92" s="18"/>
      <c r="T92" s="1114"/>
      <c r="U92" s="1114"/>
      <c r="V92" s="1114"/>
      <c r="W92" s="1114"/>
      <c r="X92" s="1114"/>
      <c r="Y92" s="1114"/>
      <c r="Z92" s="1114"/>
      <c r="AA92" s="1114"/>
      <c r="AB92" s="1114"/>
      <c r="AC92" s="1114"/>
      <c r="AD92" s="1114"/>
      <c r="AE92" s="1114"/>
      <c r="AF92" s="1114"/>
      <c r="AG92" s="1114"/>
      <c r="AH92" s="1114"/>
    </row>
    <row r="93" spans="1:34" ht="10.5">
      <c r="A93" s="1"/>
      <c r="B93" s="564"/>
      <c r="C93" s="564"/>
      <c r="D93" s="172"/>
      <c r="E93" s="172"/>
      <c r="F93" s="172"/>
      <c r="G93" s="172"/>
      <c r="H93" s="1114"/>
      <c r="I93" s="1114"/>
      <c r="J93" s="1114"/>
      <c r="K93" s="1114"/>
      <c r="L93" s="1114"/>
      <c r="M93" s="1114"/>
      <c r="N93" s="1114"/>
      <c r="O93" s="1145">
        <f t="shared" si="3"/>
        <v>0</v>
      </c>
      <c r="P93" s="1114"/>
      <c r="Q93" s="18"/>
      <c r="R93" s="18"/>
      <c r="S93" s="18"/>
      <c r="T93" s="1114"/>
      <c r="U93" s="1114"/>
      <c r="V93" s="1114"/>
      <c r="W93" s="1114"/>
      <c r="X93" s="1114"/>
      <c r="Y93" s="1114"/>
      <c r="Z93" s="1114"/>
      <c r="AA93" s="1114"/>
      <c r="AB93" s="1114"/>
      <c r="AC93" s="1114"/>
      <c r="AD93" s="1114"/>
      <c r="AE93" s="1114"/>
      <c r="AF93" s="1114"/>
      <c r="AG93" s="1114"/>
      <c r="AH93" s="1114"/>
    </row>
    <row r="94" spans="1:34" ht="10.5">
      <c r="A94" s="1"/>
      <c r="B94" s="564"/>
      <c r="C94" s="564"/>
      <c r="D94" s="172"/>
      <c r="E94" s="172"/>
      <c r="F94" s="172"/>
      <c r="G94" s="172"/>
      <c r="H94" s="1114"/>
      <c r="I94" s="1114"/>
      <c r="J94" s="1114"/>
      <c r="K94" s="1114"/>
      <c r="L94" s="1114"/>
      <c r="M94" s="1114"/>
      <c r="N94" s="1114"/>
      <c r="O94" s="1145">
        <f t="shared" si="3"/>
        <v>0</v>
      </c>
      <c r="P94" s="1114"/>
      <c r="Q94" s="18"/>
      <c r="R94" s="18"/>
      <c r="S94" s="18"/>
      <c r="T94" s="1114"/>
      <c r="U94" s="1114"/>
      <c r="V94" s="1114"/>
      <c r="W94" s="1114"/>
      <c r="X94" s="1114"/>
      <c r="Y94" s="1114"/>
      <c r="Z94" s="1114"/>
      <c r="AA94" s="1114"/>
      <c r="AB94" s="1114"/>
      <c r="AC94" s="1114"/>
      <c r="AD94" s="1114"/>
      <c r="AE94" s="1114"/>
      <c r="AF94" s="1114"/>
      <c r="AG94" s="1114"/>
      <c r="AH94" s="1114"/>
    </row>
    <row r="95" spans="1:34" ht="10.5">
      <c r="A95" s="1"/>
      <c r="B95" s="564"/>
      <c r="C95" s="564"/>
      <c r="D95" s="172"/>
      <c r="E95" s="172"/>
      <c r="F95" s="172"/>
      <c r="G95" s="172"/>
      <c r="H95" s="1114"/>
      <c r="I95" s="1114"/>
      <c r="J95" s="1114"/>
      <c r="K95" s="1114"/>
      <c r="L95" s="1114"/>
      <c r="M95" s="1114"/>
      <c r="N95" s="1114"/>
      <c r="O95" s="1145">
        <f t="shared" si="3"/>
        <v>0</v>
      </c>
      <c r="P95" s="1114"/>
      <c r="Q95" s="18"/>
      <c r="R95" s="18"/>
      <c r="S95" s="18"/>
      <c r="T95" s="1114"/>
      <c r="U95" s="1114"/>
      <c r="V95" s="1114"/>
      <c r="W95" s="1114"/>
      <c r="X95" s="1114"/>
      <c r="Y95" s="1114"/>
      <c r="Z95" s="1114"/>
      <c r="AA95" s="1114"/>
      <c r="AB95" s="1114"/>
      <c r="AC95" s="1114"/>
      <c r="AD95" s="1114"/>
      <c r="AE95" s="1114"/>
      <c r="AF95" s="1114"/>
      <c r="AG95" s="1114"/>
      <c r="AH95" s="1114"/>
    </row>
    <row r="96" spans="1:34" ht="10.5">
      <c r="A96" s="1"/>
      <c r="B96" s="564"/>
      <c r="C96" s="564"/>
      <c r="D96" s="172"/>
      <c r="E96" s="172"/>
      <c r="F96" s="172"/>
      <c r="G96" s="172"/>
      <c r="H96" s="1114"/>
      <c r="I96" s="1114"/>
      <c r="J96" s="1114"/>
      <c r="K96" s="1114"/>
      <c r="L96" s="1114"/>
      <c r="M96" s="1114"/>
      <c r="N96" s="1114"/>
      <c r="O96" s="1145">
        <f aca="true" t="shared" si="4" ref="O96:O143">SUM(H96:L96)</f>
        <v>0</v>
      </c>
      <c r="P96" s="1114"/>
      <c r="Q96" s="18"/>
      <c r="R96" s="18"/>
      <c r="S96" s="18"/>
      <c r="T96" s="1114"/>
      <c r="U96" s="1114"/>
      <c r="V96" s="1114"/>
      <c r="W96" s="1114"/>
      <c r="X96" s="1114"/>
      <c r="Y96" s="1114"/>
      <c r="Z96" s="1114"/>
      <c r="AA96" s="1114"/>
      <c r="AB96" s="1114"/>
      <c r="AC96" s="1114"/>
      <c r="AD96" s="1114"/>
      <c r="AE96" s="1114"/>
      <c r="AF96" s="1114"/>
      <c r="AG96" s="1114"/>
      <c r="AH96" s="1114"/>
    </row>
    <row r="97" spans="1:34" ht="10.5">
      <c r="A97" s="1"/>
      <c r="B97" s="564"/>
      <c r="C97" s="564"/>
      <c r="D97" s="172"/>
      <c r="E97" s="172"/>
      <c r="F97" s="172"/>
      <c r="G97" s="172"/>
      <c r="H97" s="1114"/>
      <c r="I97" s="1114"/>
      <c r="J97" s="1114"/>
      <c r="K97" s="1114"/>
      <c r="L97" s="1114"/>
      <c r="M97" s="1114"/>
      <c r="N97" s="1114"/>
      <c r="O97" s="1145">
        <f t="shared" si="4"/>
        <v>0</v>
      </c>
      <c r="P97" s="1114"/>
      <c r="Q97" s="18"/>
      <c r="R97" s="18"/>
      <c r="S97" s="18"/>
      <c r="T97" s="1114"/>
      <c r="U97" s="1114"/>
      <c r="V97" s="1114"/>
      <c r="W97" s="1114"/>
      <c r="X97" s="1114"/>
      <c r="Y97" s="1114"/>
      <c r="Z97" s="1114"/>
      <c r="AA97" s="1114"/>
      <c r="AB97" s="1114"/>
      <c r="AC97" s="1114"/>
      <c r="AD97" s="1114"/>
      <c r="AE97" s="1114"/>
      <c r="AF97" s="1114"/>
      <c r="AG97" s="1114"/>
      <c r="AH97" s="1114"/>
    </row>
    <row r="98" spans="1:34" ht="10.5">
      <c r="A98" s="1"/>
      <c r="B98" s="564"/>
      <c r="C98" s="564"/>
      <c r="D98" s="172"/>
      <c r="E98" s="172"/>
      <c r="F98" s="172"/>
      <c r="G98" s="172"/>
      <c r="H98" s="1114"/>
      <c r="I98" s="1114"/>
      <c r="J98" s="1114"/>
      <c r="K98" s="1114"/>
      <c r="L98" s="1114"/>
      <c r="M98" s="1114"/>
      <c r="N98" s="1114"/>
      <c r="O98" s="1145">
        <f t="shared" si="4"/>
        <v>0</v>
      </c>
      <c r="P98" s="1114"/>
      <c r="Q98" s="18"/>
      <c r="R98" s="18"/>
      <c r="S98" s="18"/>
      <c r="T98" s="1114"/>
      <c r="U98" s="1114"/>
      <c r="V98" s="1114"/>
      <c r="W98" s="1114"/>
      <c r="X98" s="1114"/>
      <c r="Y98" s="1114"/>
      <c r="Z98" s="1114"/>
      <c r="AA98" s="1114"/>
      <c r="AB98" s="1114"/>
      <c r="AC98" s="1114"/>
      <c r="AD98" s="1114"/>
      <c r="AE98" s="1114"/>
      <c r="AF98" s="1114"/>
      <c r="AG98" s="1114"/>
      <c r="AH98" s="1114"/>
    </row>
    <row r="99" spans="1:34" ht="10.5">
      <c r="A99" s="1"/>
      <c r="B99" s="564"/>
      <c r="C99" s="564"/>
      <c r="D99" s="172"/>
      <c r="E99" s="172"/>
      <c r="F99" s="172"/>
      <c r="G99" s="172"/>
      <c r="H99" s="1114"/>
      <c r="I99" s="1114"/>
      <c r="J99" s="1114"/>
      <c r="K99" s="1114"/>
      <c r="L99" s="1114"/>
      <c r="M99" s="1114"/>
      <c r="N99" s="1114"/>
      <c r="O99" s="1145">
        <f t="shared" si="4"/>
        <v>0</v>
      </c>
      <c r="P99" s="1114"/>
      <c r="Q99" s="18"/>
      <c r="R99" s="18"/>
      <c r="S99" s="18"/>
      <c r="T99" s="1114"/>
      <c r="U99" s="1114"/>
      <c r="V99" s="1114"/>
      <c r="W99" s="1114"/>
      <c r="X99" s="1114"/>
      <c r="Y99" s="1114"/>
      <c r="Z99" s="1114"/>
      <c r="AA99" s="1114"/>
      <c r="AB99" s="1114"/>
      <c r="AC99" s="1114"/>
      <c r="AD99" s="1114"/>
      <c r="AE99" s="1114"/>
      <c r="AF99" s="1114"/>
      <c r="AG99" s="1114"/>
      <c r="AH99" s="1114"/>
    </row>
    <row r="100" spans="1:34" ht="10.5">
      <c r="A100" s="1"/>
      <c r="B100" s="564"/>
      <c r="C100" s="564"/>
      <c r="D100" s="172"/>
      <c r="E100" s="172"/>
      <c r="F100" s="172"/>
      <c r="G100" s="172"/>
      <c r="H100" s="1114"/>
      <c r="I100" s="1114"/>
      <c r="J100" s="1114"/>
      <c r="K100" s="1114"/>
      <c r="L100" s="1114"/>
      <c r="M100" s="1114"/>
      <c r="N100" s="1114"/>
      <c r="O100" s="1145">
        <f t="shared" si="4"/>
        <v>0</v>
      </c>
      <c r="P100" s="1114"/>
      <c r="Q100" s="18"/>
      <c r="R100" s="18"/>
      <c r="S100" s="18"/>
      <c r="T100" s="1114"/>
      <c r="U100" s="1114"/>
      <c r="V100" s="1114"/>
      <c r="W100" s="1114"/>
      <c r="X100" s="1114"/>
      <c r="Y100" s="1114"/>
      <c r="Z100" s="1114"/>
      <c r="AA100" s="1114"/>
      <c r="AB100" s="1114"/>
      <c r="AC100" s="1114"/>
      <c r="AD100" s="1114"/>
      <c r="AE100" s="1114"/>
      <c r="AF100" s="1114"/>
      <c r="AG100" s="1114"/>
      <c r="AH100" s="1114"/>
    </row>
    <row r="101" spans="1:34" ht="10.5">
      <c r="A101" s="1"/>
      <c r="B101" s="564"/>
      <c r="C101" s="564"/>
      <c r="D101" s="172"/>
      <c r="E101" s="172"/>
      <c r="F101" s="172"/>
      <c r="G101" s="172"/>
      <c r="H101" s="1114"/>
      <c r="I101" s="1114"/>
      <c r="J101" s="1114"/>
      <c r="K101" s="1114"/>
      <c r="L101" s="1114"/>
      <c r="M101" s="1114"/>
      <c r="N101" s="1114"/>
      <c r="O101" s="1145">
        <f t="shared" si="4"/>
        <v>0</v>
      </c>
      <c r="P101" s="1114"/>
      <c r="Q101" s="18"/>
      <c r="R101" s="18"/>
      <c r="S101" s="18"/>
      <c r="T101" s="1114"/>
      <c r="U101" s="1114"/>
      <c r="V101" s="1114"/>
      <c r="W101" s="1114"/>
      <c r="X101" s="1114"/>
      <c r="Y101" s="1114"/>
      <c r="Z101" s="1114"/>
      <c r="AA101" s="1114"/>
      <c r="AB101" s="1114"/>
      <c r="AC101" s="1114"/>
      <c r="AD101" s="1114"/>
      <c r="AE101" s="1114"/>
      <c r="AF101" s="1114"/>
      <c r="AG101" s="1114"/>
      <c r="AH101" s="1114"/>
    </row>
    <row r="102" spans="1:34" ht="10.5">
      <c r="A102" s="1"/>
      <c r="B102" s="564"/>
      <c r="C102" s="564"/>
      <c r="D102" s="172"/>
      <c r="E102" s="172"/>
      <c r="F102" s="172"/>
      <c r="G102" s="172"/>
      <c r="H102" s="1114"/>
      <c r="I102" s="1114"/>
      <c r="J102" s="1114"/>
      <c r="K102" s="1114"/>
      <c r="L102" s="1114"/>
      <c r="M102" s="1114"/>
      <c r="N102" s="1114"/>
      <c r="O102" s="1145">
        <f t="shared" si="4"/>
        <v>0</v>
      </c>
      <c r="P102" s="1114"/>
      <c r="Q102" s="18"/>
      <c r="R102" s="18"/>
      <c r="S102" s="18"/>
      <c r="T102" s="1114"/>
      <c r="U102" s="1114"/>
      <c r="V102" s="1114"/>
      <c r="W102" s="1114"/>
      <c r="X102" s="1114"/>
      <c r="Y102" s="1114"/>
      <c r="Z102" s="1114"/>
      <c r="AA102" s="1114"/>
      <c r="AB102" s="1114"/>
      <c r="AC102" s="1114"/>
      <c r="AD102" s="1114"/>
      <c r="AE102" s="1114"/>
      <c r="AF102" s="1114"/>
      <c r="AG102" s="1114"/>
      <c r="AH102" s="1114"/>
    </row>
    <row r="103" spans="1:34" ht="10.5">
      <c r="A103" s="1"/>
      <c r="B103" s="564"/>
      <c r="C103" s="564"/>
      <c r="D103" s="172"/>
      <c r="E103" s="172"/>
      <c r="F103" s="172"/>
      <c r="G103" s="172"/>
      <c r="H103" s="1114"/>
      <c r="I103" s="1114"/>
      <c r="J103" s="1114"/>
      <c r="K103" s="1114"/>
      <c r="L103" s="1114"/>
      <c r="M103" s="1114"/>
      <c r="N103" s="1114"/>
      <c r="O103" s="1145">
        <f t="shared" si="4"/>
        <v>0</v>
      </c>
      <c r="P103" s="1114"/>
      <c r="Q103" s="18"/>
      <c r="R103" s="18"/>
      <c r="S103" s="18"/>
      <c r="T103" s="1114"/>
      <c r="U103" s="1114"/>
      <c r="V103" s="1114"/>
      <c r="W103" s="1114"/>
      <c r="X103" s="1114"/>
      <c r="Y103" s="1114"/>
      <c r="Z103" s="1114"/>
      <c r="AA103" s="1114"/>
      <c r="AB103" s="1114"/>
      <c r="AC103" s="1114"/>
      <c r="AD103" s="1114"/>
      <c r="AE103" s="1114"/>
      <c r="AF103" s="1114"/>
      <c r="AG103" s="1114"/>
      <c r="AH103" s="1114"/>
    </row>
    <row r="104" spans="1:34" ht="10.5">
      <c r="A104" s="1"/>
      <c r="B104" s="564"/>
      <c r="C104" s="564"/>
      <c r="D104" s="172"/>
      <c r="E104" s="172"/>
      <c r="F104" s="172"/>
      <c r="G104" s="172"/>
      <c r="H104" s="1114"/>
      <c r="I104" s="1114"/>
      <c r="J104" s="1114"/>
      <c r="K104" s="1114"/>
      <c r="L104" s="1114"/>
      <c r="M104" s="1114"/>
      <c r="N104" s="1114"/>
      <c r="O104" s="1145">
        <f t="shared" si="4"/>
        <v>0</v>
      </c>
      <c r="P104" s="1114"/>
      <c r="Q104" s="18"/>
      <c r="R104" s="18"/>
      <c r="S104" s="18"/>
      <c r="T104" s="1114"/>
      <c r="U104" s="1114"/>
      <c r="V104" s="1114"/>
      <c r="W104" s="1114"/>
      <c r="X104" s="1114"/>
      <c r="Y104" s="1114"/>
      <c r="Z104" s="1114"/>
      <c r="AA104" s="1114"/>
      <c r="AB104" s="1114"/>
      <c r="AC104" s="1114"/>
      <c r="AD104" s="1114"/>
      <c r="AE104" s="1114"/>
      <c r="AF104" s="1114"/>
      <c r="AG104" s="1114"/>
      <c r="AH104" s="1114"/>
    </row>
    <row r="105" spans="1:34" ht="10.5">
      <c r="A105" s="1"/>
      <c r="B105" s="564"/>
      <c r="C105" s="564"/>
      <c r="D105" s="172"/>
      <c r="E105" s="172"/>
      <c r="F105" s="172"/>
      <c r="G105" s="172"/>
      <c r="H105" s="1114"/>
      <c r="I105" s="1114"/>
      <c r="J105" s="1114"/>
      <c r="K105" s="1114"/>
      <c r="L105" s="1114"/>
      <c r="M105" s="1114"/>
      <c r="N105" s="1114"/>
      <c r="O105" s="1145">
        <f t="shared" si="4"/>
        <v>0</v>
      </c>
      <c r="P105" s="1114"/>
      <c r="Q105" s="18"/>
      <c r="R105" s="18"/>
      <c r="S105" s="18"/>
      <c r="T105" s="1114"/>
      <c r="U105" s="1114"/>
      <c r="V105" s="1114"/>
      <c r="W105" s="1114"/>
      <c r="X105" s="1114"/>
      <c r="Y105" s="1114"/>
      <c r="Z105" s="1114"/>
      <c r="AA105" s="1114"/>
      <c r="AB105" s="1114"/>
      <c r="AC105" s="1114"/>
      <c r="AD105" s="1114"/>
      <c r="AE105" s="1114"/>
      <c r="AF105" s="1114"/>
      <c r="AG105" s="1114"/>
      <c r="AH105" s="1114"/>
    </row>
    <row r="106" spans="1:34" ht="10.5">
      <c r="A106" s="1"/>
      <c r="B106" s="564"/>
      <c r="C106" s="564"/>
      <c r="D106" s="172"/>
      <c r="E106" s="172"/>
      <c r="F106" s="172"/>
      <c r="G106" s="172"/>
      <c r="H106" s="1114"/>
      <c r="I106" s="1114"/>
      <c r="J106" s="1114"/>
      <c r="K106" s="1114"/>
      <c r="L106" s="1114"/>
      <c r="M106" s="1114"/>
      <c r="N106" s="1114"/>
      <c r="O106" s="1145">
        <f t="shared" si="4"/>
        <v>0</v>
      </c>
      <c r="P106" s="1114"/>
      <c r="Q106" s="18"/>
      <c r="R106" s="18"/>
      <c r="S106" s="18"/>
      <c r="T106" s="1114"/>
      <c r="U106" s="1114"/>
      <c r="V106" s="1114"/>
      <c r="W106" s="1114"/>
      <c r="X106" s="1114"/>
      <c r="Y106" s="1114"/>
      <c r="Z106" s="1114"/>
      <c r="AA106" s="1114"/>
      <c r="AB106" s="1114"/>
      <c r="AC106" s="1114"/>
      <c r="AD106" s="1114"/>
      <c r="AE106" s="1114"/>
      <c r="AF106" s="1114"/>
      <c r="AG106" s="1114"/>
      <c r="AH106" s="1114"/>
    </row>
    <row r="107" spans="1:34" ht="10.5">
      <c r="A107" s="1"/>
      <c r="B107" s="564"/>
      <c r="C107" s="564"/>
      <c r="D107" s="172"/>
      <c r="E107" s="172"/>
      <c r="F107" s="172"/>
      <c r="G107" s="172"/>
      <c r="H107" s="1114"/>
      <c r="I107" s="1114"/>
      <c r="J107" s="1114"/>
      <c r="K107" s="1114"/>
      <c r="L107" s="1114"/>
      <c r="M107" s="1114"/>
      <c r="N107" s="1114"/>
      <c r="O107" s="1145">
        <f t="shared" si="4"/>
        <v>0</v>
      </c>
      <c r="P107" s="1114"/>
      <c r="Q107" s="18"/>
      <c r="R107" s="18"/>
      <c r="S107" s="18"/>
      <c r="T107" s="1114"/>
      <c r="U107" s="1114"/>
      <c r="V107" s="1114"/>
      <c r="W107" s="1114"/>
      <c r="X107" s="1114"/>
      <c r="Y107" s="1114"/>
      <c r="Z107" s="1114"/>
      <c r="AA107" s="1114"/>
      <c r="AB107" s="1114"/>
      <c r="AC107" s="1114"/>
      <c r="AD107" s="1114"/>
      <c r="AE107" s="1114"/>
      <c r="AF107" s="1114"/>
      <c r="AG107" s="1114"/>
      <c r="AH107" s="1114"/>
    </row>
    <row r="108" spans="1:34" ht="10.5">
      <c r="A108" s="1"/>
      <c r="B108" s="564"/>
      <c r="C108" s="564"/>
      <c r="D108" s="172"/>
      <c r="E108" s="172"/>
      <c r="F108" s="172"/>
      <c r="G108" s="172"/>
      <c r="H108" s="1114"/>
      <c r="I108" s="1114"/>
      <c r="J108" s="1114"/>
      <c r="K108" s="1114"/>
      <c r="L108" s="1114"/>
      <c r="M108" s="1114"/>
      <c r="N108" s="1114"/>
      <c r="O108" s="1145">
        <f t="shared" si="4"/>
        <v>0</v>
      </c>
      <c r="P108" s="1114"/>
      <c r="Q108" s="18"/>
      <c r="R108" s="18"/>
      <c r="S108" s="18"/>
      <c r="T108" s="1114"/>
      <c r="U108" s="1114"/>
      <c r="V108" s="1114"/>
      <c r="W108" s="1114"/>
      <c r="X108" s="1114"/>
      <c r="Y108" s="1114"/>
      <c r="Z108" s="1114"/>
      <c r="AA108" s="1114"/>
      <c r="AB108" s="1114"/>
      <c r="AC108" s="1114"/>
      <c r="AD108" s="1114"/>
      <c r="AE108" s="1114"/>
      <c r="AF108" s="1114"/>
      <c r="AG108" s="1114"/>
      <c r="AH108" s="1114"/>
    </row>
    <row r="109" spans="1:34" ht="10.5">
      <c r="A109" s="1"/>
      <c r="B109" s="564"/>
      <c r="C109" s="564"/>
      <c r="D109" s="172"/>
      <c r="E109" s="172"/>
      <c r="F109" s="172"/>
      <c r="G109" s="172"/>
      <c r="H109" s="1114"/>
      <c r="I109" s="1114"/>
      <c r="J109" s="1114"/>
      <c r="K109" s="1114"/>
      <c r="L109" s="1114"/>
      <c r="M109" s="1114"/>
      <c r="N109" s="1114"/>
      <c r="O109" s="1145">
        <f t="shared" si="4"/>
        <v>0</v>
      </c>
      <c r="P109" s="1114"/>
      <c r="Q109" s="18"/>
      <c r="R109" s="18"/>
      <c r="S109" s="18"/>
      <c r="T109" s="1114"/>
      <c r="U109" s="1114"/>
      <c r="V109" s="1114"/>
      <c r="W109" s="1114"/>
      <c r="X109" s="1114"/>
      <c r="Y109" s="1114"/>
      <c r="Z109" s="1114"/>
      <c r="AA109" s="1114"/>
      <c r="AB109" s="1114"/>
      <c r="AC109" s="1114"/>
      <c r="AD109" s="1114"/>
      <c r="AE109" s="1114"/>
      <c r="AF109" s="1114"/>
      <c r="AG109" s="1114"/>
      <c r="AH109" s="1114"/>
    </row>
    <row r="110" spans="1:34" ht="10.5">
      <c r="A110" s="1"/>
      <c r="B110" s="564"/>
      <c r="C110" s="564"/>
      <c r="D110" s="172"/>
      <c r="E110" s="172"/>
      <c r="F110" s="172"/>
      <c r="G110" s="172"/>
      <c r="H110" s="1114"/>
      <c r="I110" s="1114"/>
      <c r="J110" s="1114"/>
      <c r="K110" s="1114"/>
      <c r="L110" s="1114"/>
      <c r="M110" s="1114"/>
      <c r="N110" s="1114"/>
      <c r="O110" s="1145">
        <f t="shared" si="4"/>
        <v>0</v>
      </c>
      <c r="P110" s="1114"/>
      <c r="Q110" s="18"/>
      <c r="R110" s="18"/>
      <c r="S110" s="18"/>
      <c r="T110" s="1114"/>
      <c r="U110" s="1114"/>
      <c r="V110" s="1114"/>
      <c r="W110" s="1114"/>
      <c r="X110" s="1114"/>
      <c r="Y110" s="1114"/>
      <c r="Z110" s="1114"/>
      <c r="AA110" s="1114"/>
      <c r="AB110" s="1114"/>
      <c r="AC110" s="1114"/>
      <c r="AD110" s="1114"/>
      <c r="AE110" s="1114"/>
      <c r="AF110" s="1114"/>
      <c r="AG110" s="1114"/>
      <c r="AH110" s="1114"/>
    </row>
    <row r="111" spans="1:34" ht="10.5">
      <c r="A111" s="1"/>
      <c r="B111" s="564"/>
      <c r="C111" s="564"/>
      <c r="D111" s="172"/>
      <c r="E111" s="172"/>
      <c r="F111" s="172"/>
      <c r="G111" s="172"/>
      <c r="H111" s="1114"/>
      <c r="I111" s="1114"/>
      <c r="J111" s="1114"/>
      <c r="K111" s="1114"/>
      <c r="L111" s="1114"/>
      <c r="M111" s="1114"/>
      <c r="N111" s="1114"/>
      <c r="O111" s="1145">
        <f t="shared" si="4"/>
        <v>0</v>
      </c>
      <c r="P111" s="1114"/>
      <c r="Q111" s="18"/>
      <c r="R111" s="18"/>
      <c r="S111" s="18"/>
      <c r="T111" s="1114"/>
      <c r="U111" s="1114"/>
      <c r="V111" s="1114"/>
      <c r="W111" s="1114"/>
      <c r="X111" s="1114"/>
      <c r="Y111" s="1114"/>
      <c r="Z111" s="1114"/>
      <c r="AA111" s="1114"/>
      <c r="AB111" s="1114"/>
      <c r="AC111" s="1114"/>
      <c r="AD111" s="1114"/>
      <c r="AE111" s="1114"/>
      <c r="AF111" s="1114"/>
      <c r="AG111" s="1114"/>
      <c r="AH111" s="1114"/>
    </row>
    <row r="112" spans="1:34" ht="10.5">
      <c r="A112" s="1"/>
      <c r="B112" s="564"/>
      <c r="C112" s="564"/>
      <c r="D112" s="172"/>
      <c r="E112" s="172"/>
      <c r="F112" s="172"/>
      <c r="G112" s="172"/>
      <c r="H112" s="1114"/>
      <c r="I112" s="1114"/>
      <c r="J112" s="1114"/>
      <c r="K112" s="1114"/>
      <c r="L112" s="1114"/>
      <c r="M112" s="1114"/>
      <c r="N112" s="1114"/>
      <c r="O112" s="1145">
        <f t="shared" si="4"/>
        <v>0</v>
      </c>
      <c r="P112" s="1114"/>
      <c r="Q112" s="18"/>
      <c r="R112" s="18"/>
      <c r="S112" s="18"/>
      <c r="T112" s="1114"/>
      <c r="U112" s="1114"/>
      <c r="V112" s="1114"/>
      <c r="W112" s="1114"/>
      <c r="X112" s="1114"/>
      <c r="Y112" s="1114"/>
      <c r="Z112" s="1114"/>
      <c r="AA112" s="1114"/>
      <c r="AB112" s="1114"/>
      <c r="AC112" s="1114"/>
      <c r="AD112" s="1114"/>
      <c r="AE112" s="1114"/>
      <c r="AF112" s="1114"/>
      <c r="AG112" s="1114"/>
      <c r="AH112" s="1114"/>
    </row>
    <row r="113" spans="1:34" ht="10.5">
      <c r="A113" s="1"/>
      <c r="B113" s="564"/>
      <c r="C113" s="564"/>
      <c r="D113" s="172"/>
      <c r="E113" s="172"/>
      <c r="F113" s="172"/>
      <c r="G113" s="172"/>
      <c r="H113" s="1114"/>
      <c r="I113" s="1114"/>
      <c r="J113" s="1114"/>
      <c r="K113" s="1114"/>
      <c r="L113" s="1114"/>
      <c r="M113" s="1114"/>
      <c r="N113" s="1114"/>
      <c r="O113" s="1145">
        <f t="shared" si="4"/>
        <v>0</v>
      </c>
      <c r="P113" s="1114"/>
      <c r="Q113" s="18"/>
      <c r="R113" s="18"/>
      <c r="S113" s="18"/>
      <c r="T113" s="1114"/>
      <c r="U113" s="1114"/>
      <c r="V113" s="1114"/>
      <c r="W113" s="1114"/>
      <c r="X113" s="1114"/>
      <c r="Y113" s="1114"/>
      <c r="Z113" s="1114"/>
      <c r="AA113" s="1114"/>
      <c r="AB113" s="1114"/>
      <c r="AC113" s="1114"/>
      <c r="AD113" s="1114"/>
      <c r="AE113" s="1114"/>
      <c r="AF113" s="1114"/>
      <c r="AG113" s="1114"/>
      <c r="AH113" s="1114"/>
    </row>
    <row r="114" spans="1:34" ht="10.5">
      <c r="A114" s="1"/>
      <c r="B114" s="564"/>
      <c r="C114" s="564"/>
      <c r="D114" s="172"/>
      <c r="E114" s="172"/>
      <c r="F114" s="172"/>
      <c r="G114" s="172"/>
      <c r="H114" s="1114"/>
      <c r="I114" s="1114"/>
      <c r="J114" s="1114"/>
      <c r="K114" s="1114"/>
      <c r="L114" s="1114"/>
      <c r="M114" s="1114"/>
      <c r="N114" s="1114"/>
      <c r="O114" s="1145">
        <f t="shared" si="4"/>
        <v>0</v>
      </c>
      <c r="P114" s="1114"/>
      <c r="Q114" s="18"/>
      <c r="R114" s="18"/>
      <c r="S114" s="18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1114"/>
      <c r="AE114" s="1114"/>
      <c r="AF114" s="1114"/>
      <c r="AG114" s="1114"/>
      <c r="AH114" s="1114"/>
    </row>
    <row r="115" spans="1:34" ht="10.5">
      <c r="A115" s="1"/>
      <c r="B115" s="564"/>
      <c r="C115" s="564"/>
      <c r="D115" s="172"/>
      <c r="E115" s="172"/>
      <c r="F115" s="172"/>
      <c r="G115" s="172"/>
      <c r="H115" s="1114"/>
      <c r="I115" s="1114"/>
      <c r="J115" s="1114"/>
      <c r="K115" s="1114"/>
      <c r="L115" s="1114"/>
      <c r="M115" s="1114"/>
      <c r="N115" s="1114"/>
      <c r="O115" s="1145">
        <f t="shared" si="4"/>
        <v>0</v>
      </c>
      <c r="P115" s="1114"/>
      <c r="Q115" s="18"/>
      <c r="R115" s="18"/>
      <c r="S115" s="18"/>
      <c r="T115" s="1114"/>
      <c r="U115" s="1114"/>
      <c r="V115" s="1114"/>
      <c r="W115" s="1114"/>
      <c r="X115" s="1114"/>
      <c r="Y115" s="1114"/>
      <c r="Z115" s="1114"/>
      <c r="AA115" s="1114"/>
      <c r="AB115" s="1114"/>
      <c r="AC115" s="1114"/>
      <c r="AD115" s="1114"/>
      <c r="AE115" s="1114"/>
      <c r="AF115" s="1114"/>
      <c r="AG115" s="1114"/>
      <c r="AH115" s="1114"/>
    </row>
    <row r="116" spans="1:34" ht="10.5">
      <c r="A116" s="1"/>
      <c r="B116" s="564"/>
      <c r="C116" s="564"/>
      <c r="D116" s="172"/>
      <c r="E116" s="172"/>
      <c r="F116" s="172"/>
      <c r="G116" s="172"/>
      <c r="H116" s="1114"/>
      <c r="I116" s="1114"/>
      <c r="J116" s="1114"/>
      <c r="K116" s="1114"/>
      <c r="L116" s="1114"/>
      <c r="M116" s="1114"/>
      <c r="N116" s="1114"/>
      <c r="O116" s="1145">
        <f t="shared" si="4"/>
        <v>0</v>
      </c>
      <c r="P116" s="1114"/>
      <c r="Q116" s="18"/>
      <c r="R116" s="18"/>
      <c r="S116" s="18"/>
      <c r="T116" s="1114"/>
      <c r="U116" s="1114"/>
      <c r="V116" s="1114"/>
      <c r="W116" s="1114"/>
      <c r="X116" s="1114"/>
      <c r="Y116" s="1114"/>
      <c r="Z116" s="1114"/>
      <c r="AA116" s="1114"/>
      <c r="AB116" s="1114"/>
      <c r="AC116" s="1114"/>
      <c r="AD116" s="1114"/>
      <c r="AE116" s="1114"/>
      <c r="AF116" s="1114"/>
      <c r="AG116" s="1114"/>
      <c r="AH116" s="1114"/>
    </row>
    <row r="117" spans="1:34" ht="10.5">
      <c r="A117" s="1"/>
      <c r="B117" s="564"/>
      <c r="C117" s="564"/>
      <c r="D117" s="172"/>
      <c r="E117" s="172"/>
      <c r="F117" s="172"/>
      <c r="G117" s="172"/>
      <c r="H117" s="1114"/>
      <c r="I117" s="1114"/>
      <c r="J117" s="1114"/>
      <c r="K117" s="1114"/>
      <c r="L117" s="1114"/>
      <c r="M117" s="1114"/>
      <c r="N117" s="1114"/>
      <c r="O117" s="1145">
        <f t="shared" si="4"/>
        <v>0</v>
      </c>
      <c r="P117" s="1114"/>
      <c r="Q117" s="18"/>
      <c r="R117" s="18"/>
      <c r="S117" s="18"/>
      <c r="T117" s="1114"/>
      <c r="U117" s="1114"/>
      <c r="V117" s="1114"/>
      <c r="W117" s="1114"/>
      <c r="X117" s="1114"/>
      <c r="Y117" s="1114"/>
      <c r="Z117" s="1114"/>
      <c r="AA117" s="1114"/>
      <c r="AB117" s="1114"/>
      <c r="AC117" s="1114"/>
      <c r="AD117" s="1114"/>
      <c r="AE117" s="1114"/>
      <c r="AF117" s="1114"/>
      <c r="AG117" s="1114"/>
      <c r="AH117" s="1114"/>
    </row>
    <row r="118" spans="1:34" ht="10.5">
      <c r="A118" s="1"/>
      <c r="B118" s="564"/>
      <c r="C118" s="564"/>
      <c r="D118" s="172"/>
      <c r="E118" s="172"/>
      <c r="F118" s="172"/>
      <c r="G118" s="172"/>
      <c r="H118" s="1114"/>
      <c r="I118" s="1114"/>
      <c r="J118" s="1114"/>
      <c r="K118" s="1114"/>
      <c r="L118" s="1114"/>
      <c r="M118" s="1114"/>
      <c r="N118" s="1114"/>
      <c r="O118" s="1145">
        <f t="shared" si="4"/>
        <v>0</v>
      </c>
      <c r="P118" s="1114"/>
      <c r="Q118" s="18"/>
      <c r="R118" s="18"/>
      <c r="S118" s="18"/>
      <c r="T118" s="1114"/>
      <c r="U118" s="1114"/>
      <c r="V118" s="1114"/>
      <c r="W118" s="1114"/>
      <c r="X118" s="1114"/>
      <c r="Y118" s="1114"/>
      <c r="Z118" s="1114"/>
      <c r="AA118" s="1114"/>
      <c r="AB118" s="1114"/>
      <c r="AC118" s="1114"/>
      <c r="AD118" s="1114"/>
      <c r="AE118" s="1114"/>
      <c r="AF118" s="1114"/>
      <c r="AG118" s="1114"/>
      <c r="AH118" s="1114"/>
    </row>
    <row r="119" spans="1:34" ht="10.5">
      <c r="A119" s="1"/>
      <c r="B119" s="564"/>
      <c r="C119" s="564"/>
      <c r="D119" s="172"/>
      <c r="E119" s="172"/>
      <c r="F119" s="172"/>
      <c r="G119" s="172"/>
      <c r="H119" s="1114"/>
      <c r="I119" s="1114"/>
      <c r="J119" s="1114"/>
      <c r="K119" s="1114"/>
      <c r="L119" s="1114"/>
      <c r="M119" s="1114"/>
      <c r="N119" s="1114"/>
      <c r="O119" s="1145">
        <f t="shared" si="4"/>
        <v>0</v>
      </c>
      <c r="P119" s="1114"/>
      <c r="Q119" s="18"/>
      <c r="R119" s="18"/>
      <c r="S119" s="18"/>
      <c r="T119" s="1114"/>
      <c r="U119" s="1114"/>
      <c r="V119" s="1114"/>
      <c r="W119" s="1114"/>
      <c r="X119" s="1114"/>
      <c r="Y119" s="1114"/>
      <c r="Z119" s="1114"/>
      <c r="AA119" s="1114"/>
      <c r="AB119" s="1114"/>
      <c r="AC119" s="1114"/>
      <c r="AD119" s="1114"/>
      <c r="AE119" s="1114"/>
      <c r="AF119" s="1114"/>
      <c r="AG119" s="1114"/>
      <c r="AH119" s="1114"/>
    </row>
    <row r="120" spans="1:34" ht="10.5">
      <c r="A120" s="1"/>
      <c r="B120" s="564"/>
      <c r="C120" s="564"/>
      <c r="D120" s="172"/>
      <c r="E120" s="172"/>
      <c r="F120" s="172"/>
      <c r="G120" s="172"/>
      <c r="H120" s="1114"/>
      <c r="I120" s="1114"/>
      <c r="J120" s="1114"/>
      <c r="K120" s="1114"/>
      <c r="L120" s="1114"/>
      <c r="M120" s="1114"/>
      <c r="N120" s="1114"/>
      <c r="O120" s="1145">
        <f t="shared" si="4"/>
        <v>0</v>
      </c>
      <c r="P120" s="1114"/>
      <c r="Q120" s="18"/>
      <c r="R120" s="18"/>
      <c r="S120" s="18"/>
      <c r="T120" s="1114"/>
      <c r="U120" s="1114"/>
      <c r="V120" s="1114"/>
      <c r="W120" s="1114"/>
      <c r="X120" s="1114"/>
      <c r="Y120" s="1114"/>
      <c r="Z120" s="1114"/>
      <c r="AA120" s="1114"/>
      <c r="AB120" s="1114"/>
      <c r="AC120" s="1114"/>
      <c r="AD120" s="1114"/>
      <c r="AE120" s="1114"/>
      <c r="AF120" s="1114"/>
      <c r="AG120" s="1114"/>
      <c r="AH120" s="1114"/>
    </row>
    <row r="121" spans="1:34" ht="10.5">
      <c r="A121" s="1"/>
      <c r="B121" s="564"/>
      <c r="C121" s="564"/>
      <c r="D121" s="172"/>
      <c r="E121" s="172"/>
      <c r="F121" s="172"/>
      <c r="G121" s="172"/>
      <c r="H121" s="1114"/>
      <c r="I121" s="1114"/>
      <c r="J121" s="1114"/>
      <c r="K121" s="1114"/>
      <c r="L121" s="1114"/>
      <c r="M121" s="1114"/>
      <c r="N121" s="1114"/>
      <c r="O121" s="1145">
        <f t="shared" si="4"/>
        <v>0</v>
      </c>
      <c r="P121" s="1114"/>
      <c r="Q121" s="18"/>
      <c r="R121" s="18"/>
      <c r="S121" s="18"/>
      <c r="T121" s="1114"/>
      <c r="U121" s="1114"/>
      <c r="V121" s="1114"/>
      <c r="W121" s="1114"/>
      <c r="X121" s="1114"/>
      <c r="Y121" s="1114"/>
      <c r="Z121" s="1114"/>
      <c r="AA121" s="1114"/>
      <c r="AB121" s="1114"/>
      <c r="AC121" s="1114"/>
      <c r="AD121" s="1114"/>
      <c r="AE121" s="1114"/>
      <c r="AF121" s="1114"/>
      <c r="AG121" s="1114"/>
      <c r="AH121" s="1114"/>
    </row>
    <row r="122" spans="1:34" ht="10.5">
      <c r="A122" s="1"/>
      <c r="B122" s="564"/>
      <c r="C122" s="564"/>
      <c r="D122" s="172"/>
      <c r="E122" s="172"/>
      <c r="F122" s="172"/>
      <c r="G122" s="172"/>
      <c r="H122" s="1114"/>
      <c r="I122" s="1114"/>
      <c r="J122" s="1114"/>
      <c r="K122" s="1114"/>
      <c r="L122" s="1114"/>
      <c r="M122" s="1114"/>
      <c r="N122" s="1114"/>
      <c r="O122" s="1145">
        <f t="shared" si="4"/>
        <v>0</v>
      </c>
      <c r="P122" s="1114"/>
      <c r="Q122" s="18"/>
      <c r="R122" s="18"/>
      <c r="S122" s="18"/>
      <c r="T122" s="1114"/>
      <c r="U122" s="1114"/>
      <c r="V122" s="1114"/>
      <c r="W122" s="1114"/>
      <c r="X122" s="1114"/>
      <c r="Y122" s="1114"/>
      <c r="Z122" s="1114"/>
      <c r="AA122" s="1114"/>
      <c r="AB122" s="1114"/>
      <c r="AC122" s="1114"/>
      <c r="AD122" s="1114"/>
      <c r="AE122" s="1114"/>
      <c r="AF122" s="1114"/>
      <c r="AG122" s="1114"/>
      <c r="AH122" s="1114"/>
    </row>
    <row r="123" spans="1:34" ht="10.5">
      <c r="A123" s="1"/>
      <c r="B123" s="564"/>
      <c r="C123" s="564"/>
      <c r="D123" s="172"/>
      <c r="E123" s="172"/>
      <c r="F123" s="172"/>
      <c r="G123" s="172"/>
      <c r="H123" s="1114"/>
      <c r="I123" s="1114"/>
      <c r="J123" s="1114"/>
      <c r="K123" s="1114"/>
      <c r="L123" s="1114"/>
      <c r="M123" s="1114"/>
      <c r="N123" s="1114"/>
      <c r="O123" s="1145">
        <f t="shared" si="4"/>
        <v>0</v>
      </c>
      <c r="P123" s="1114"/>
      <c r="Q123" s="18"/>
      <c r="R123" s="18"/>
      <c r="S123" s="18"/>
      <c r="T123" s="1114"/>
      <c r="U123" s="1114"/>
      <c r="V123" s="1114"/>
      <c r="W123" s="1114"/>
      <c r="X123" s="1114"/>
      <c r="Y123" s="1114"/>
      <c r="Z123" s="1114"/>
      <c r="AA123" s="1114"/>
      <c r="AB123" s="1114"/>
      <c r="AC123" s="1114"/>
      <c r="AD123" s="1114"/>
      <c r="AE123" s="1114"/>
      <c r="AF123" s="1114"/>
      <c r="AG123" s="1114"/>
      <c r="AH123" s="1114"/>
    </row>
    <row r="124" spans="1:34" ht="10.5">
      <c r="A124" s="1"/>
      <c r="B124" s="564"/>
      <c r="C124" s="564"/>
      <c r="D124" s="172"/>
      <c r="E124" s="172"/>
      <c r="F124" s="172"/>
      <c r="G124" s="172"/>
      <c r="H124" s="1114"/>
      <c r="I124" s="1114"/>
      <c r="J124" s="1114"/>
      <c r="K124" s="1114"/>
      <c r="L124" s="1114"/>
      <c r="M124" s="1114"/>
      <c r="N124" s="1114"/>
      <c r="O124" s="1145">
        <f t="shared" si="4"/>
        <v>0</v>
      </c>
      <c r="P124" s="1114"/>
      <c r="Q124" s="18"/>
      <c r="R124" s="18"/>
      <c r="S124" s="18"/>
      <c r="T124" s="1114"/>
      <c r="U124" s="1114"/>
      <c r="V124" s="1114"/>
      <c r="W124" s="1114"/>
      <c r="X124" s="1114"/>
      <c r="Y124" s="1114"/>
      <c r="Z124" s="1114"/>
      <c r="AA124" s="1114"/>
      <c r="AB124" s="1114"/>
      <c r="AC124" s="1114"/>
      <c r="AD124" s="1114"/>
      <c r="AE124" s="1114"/>
      <c r="AF124" s="1114"/>
      <c r="AG124" s="1114"/>
      <c r="AH124" s="1114"/>
    </row>
    <row r="125" spans="1:34" ht="10.5">
      <c r="A125" s="1"/>
      <c r="B125" s="564"/>
      <c r="C125" s="564"/>
      <c r="D125" s="172"/>
      <c r="E125" s="172"/>
      <c r="F125" s="172"/>
      <c r="G125" s="172"/>
      <c r="H125" s="1114"/>
      <c r="I125" s="1114"/>
      <c r="J125" s="1114"/>
      <c r="K125" s="1114"/>
      <c r="L125" s="1114"/>
      <c r="M125" s="1114"/>
      <c r="N125" s="1114"/>
      <c r="O125" s="1145">
        <f t="shared" si="4"/>
        <v>0</v>
      </c>
      <c r="P125" s="1114"/>
      <c r="Q125" s="18"/>
      <c r="R125" s="18"/>
      <c r="S125" s="18"/>
      <c r="T125" s="1114"/>
      <c r="U125" s="1114"/>
      <c r="V125" s="1114"/>
      <c r="W125" s="1114"/>
      <c r="X125" s="1114"/>
      <c r="Y125" s="1114"/>
      <c r="Z125" s="1114"/>
      <c r="AA125" s="1114"/>
      <c r="AB125" s="1114"/>
      <c r="AC125" s="1114"/>
      <c r="AD125" s="1114"/>
      <c r="AE125" s="1114"/>
      <c r="AF125" s="1114"/>
      <c r="AG125" s="1114"/>
      <c r="AH125" s="1114"/>
    </row>
    <row r="126" spans="1:34" ht="10.5">
      <c r="A126" s="1"/>
      <c r="B126" s="564"/>
      <c r="C126" s="564"/>
      <c r="D126" s="172"/>
      <c r="E126" s="172"/>
      <c r="F126" s="172"/>
      <c r="G126" s="172"/>
      <c r="H126" s="1114"/>
      <c r="I126" s="1114"/>
      <c r="J126" s="1114"/>
      <c r="K126" s="1114"/>
      <c r="L126" s="1114"/>
      <c r="M126" s="1114"/>
      <c r="N126" s="1114"/>
      <c r="O126" s="1145">
        <f t="shared" si="4"/>
        <v>0</v>
      </c>
      <c r="P126" s="1114"/>
      <c r="Q126" s="18"/>
      <c r="R126" s="18"/>
      <c r="S126" s="18"/>
      <c r="T126" s="1114"/>
      <c r="U126" s="1114"/>
      <c r="V126" s="1114"/>
      <c r="W126" s="1114"/>
      <c r="X126" s="1114"/>
      <c r="Y126" s="1114"/>
      <c r="Z126" s="1114"/>
      <c r="AA126" s="1114"/>
      <c r="AB126" s="1114"/>
      <c r="AC126" s="1114"/>
      <c r="AD126" s="1114"/>
      <c r="AE126" s="1114"/>
      <c r="AF126" s="1114"/>
      <c r="AG126" s="1114"/>
      <c r="AH126" s="1114"/>
    </row>
    <row r="127" spans="1:34" ht="10.5">
      <c r="A127" s="1"/>
      <c r="B127" s="564"/>
      <c r="C127" s="564"/>
      <c r="D127" s="172"/>
      <c r="E127" s="172"/>
      <c r="F127" s="172"/>
      <c r="G127" s="172"/>
      <c r="H127" s="1114"/>
      <c r="I127" s="1114"/>
      <c r="J127" s="1114"/>
      <c r="K127" s="1114"/>
      <c r="L127" s="1114"/>
      <c r="M127" s="1114"/>
      <c r="N127" s="1114"/>
      <c r="O127" s="1145">
        <f t="shared" si="4"/>
        <v>0</v>
      </c>
      <c r="P127" s="1114"/>
      <c r="Q127" s="18"/>
      <c r="R127" s="18"/>
      <c r="S127" s="18"/>
      <c r="T127" s="1114"/>
      <c r="U127" s="1114"/>
      <c r="V127" s="1114"/>
      <c r="W127" s="1114"/>
      <c r="X127" s="1114"/>
      <c r="Y127" s="1114"/>
      <c r="Z127" s="1114"/>
      <c r="AA127" s="1114"/>
      <c r="AB127" s="1114"/>
      <c r="AC127" s="1114"/>
      <c r="AD127" s="1114"/>
      <c r="AE127" s="1114"/>
      <c r="AF127" s="1114"/>
      <c r="AG127" s="1114"/>
      <c r="AH127" s="1114"/>
    </row>
    <row r="128" spans="1:34" ht="10.5">
      <c r="A128" s="1"/>
      <c r="B128" s="564"/>
      <c r="C128" s="564"/>
      <c r="D128" s="172"/>
      <c r="E128" s="172"/>
      <c r="F128" s="172"/>
      <c r="G128" s="172"/>
      <c r="H128" s="1114"/>
      <c r="I128" s="1114"/>
      <c r="J128" s="1114"/>
      <c r="K128" s="1114"/>
      <c r="L128" s="1114"/>
      <c r="M128" s="1114"/>
      <c r="N128" s="1114"/>
      <c r="O128" s="1145">
        <f t="shared" si="4"/>
        <v>0</v>
      </c>
      <c r="P128" s="1114"/>
      <c r="Q128" s="18"/>
      <c r="R128" s="18"/>
      <c r="S128" s="18"/>
      <c r="T128" s="1114"/>
      <c r="U128" s="1114"/>
      <c r="V128" s="1114"/>
      <c r="W128" s="1114"/>
      <c r="X128" s="1114"/>
      <c r="Y128" s="1114"/>
      <c r="Z128" s="1114"/>
      <c r="AA128" s="1114"/>
      <c r="AB128" s="1114"/>
      <c r="AC128" s="1114"/>
      <c r="AD128" s="1114"/>
      <c r="AE128" s="1114"/>
      <c r="AF128" s="1114"/>
      <c r="AG128" s="1114"/>
      <c r="AH128" s="1114"/>
    </row>
    <row r="129" spans="1:34" ht="10.5">
      <c r="A129" s="1"/>
      <c r="B129" s="564"/>
      <c r="C129" s="564"/>
      <c r="D129" s="172"/>
      <c r="E129" s="172"/>
      <c r="F129" s="172"/>
      <c r="G129" s="172"/>
      <c r="H129" s="1114"/>
      <c r="I129" s="1114"/>
      <c r="J129" s="1114"/>
      <c r="K129" s="1114"/>
      <c r="L129" s="1114"/>
      <c r="M129" s="1114"/>
      <c r="N129" s="1114"/>
      <c r="O129" s="1145">
        <f t="shared" si="4"/>
        <v>0</v>
      </c>
      <c r="P129" s="1114"/>
      <c r="Q129" s="18"/>
      <c r="R129" s="18"/>
      <c r="S129" s="18"/>
      <c r="T129" s="1114"/>
      <c r="U129" s="1114"/>
      <c r="V129" s="1114"/>
      <c r="W129" s="1114"/>
      <c r="X129" s="1114"/>
      <c r="Y129" s="1114"/>
      <c r="Z129" s="1114"/>
      <c r="AA129" s="1114"/>
      <c r="AB129" s="1114"/>
      <c r="AC129" s="1114"/>
      <c r="AD129" s="1114"/>
      <c r="AE129" s="1114"/>
      <c r="AF129" s="1114"/>
      <c r="AG129" s="1114"/>
      <c r="AH129" s="1114"/>
    </row>
    <row r="130" spans="1:34" ht="10.5">
      <c r="A130" s="1"/>
      <c r="B130" s="564"/>
      <c r="C130" s="564"/>
      <c r="D130" s="172"/>
      <c r="E130" s="172"/>
      <c r="F130" s="172"/>
      <c r="G130" s="172"/>
      <c r="H130" s="1114"/>
      <c r="I130" s="1114"/>
      <c r="J130" s="1114"/>
      <c r="K130" s="1114"/>
      <c r="L130" s="1114"/>
      <c r="M130" s="1114"/>
      <c r="N130" s="1114"/>
      <c r="O130" s="1145">
        <f t="shared" si="4"/>
        <v>0</v>
      </c>
      <c r="P130" s="1114"/>
      <c r="Q130" s="18"/>
      <c r="R130" s="18"/>
      <c r="S130" s="18"/>
      <c r="T130" s="1114"/>
      <c r="U130" s="1114"/>
      <c r="V130" s="1114"/>
      <c r="W130" s="1114"/>
      <c r="X130" s="1114"/>
      <c r="Y130" s="1114"/>
      <c r="Z130" s="1114"/>
      <c r="AA130" s="1114"/>
      <c r="AB130" s="1114"/>
      <c r="AC130" s="1114"/>
      <c r="AD130" s="1114"/>
      <c r="AE130" s="1114"/>
      <c r="AF130" s="1114"/>
      <c r="AG130" s="1114"/>
      <c r="AH130" s="1114"/>
    </row>
    <row r="131" spans="1:34" ht="10.5">
      <c r="A131" s="1"/>
      <c r="B131" s="564"/>
      <c r="C131" s="564"/>
      <c r="D131" s="172"/>
      <c r="E131" s="172"/>
      <c r="F131" s="172"/>
      <c r="G131" s="172"/>
      <c r="H131" s="1114"/>
      <c r="I131" s="1114"/>
      <c r="J131" s="1114"/>
      <c r="K131" s="1114"/>
      <c r="L131" s="1114"/>
      <c r="M131" s="1114"/>
      <c r="N131" s="1114"/>
      <c r="O131" s="1145">
        <f t="shared" si="4"/>
        <v>0</v>
      </c>
      <c r="P131" s="1114"/>
      <c r="Q131" s="18"/>
      <c r="R131" s="18"/>
      <c r="S131" s="18"/>
      <c r="T131" s="1114"/>
      <c r="U131" s="1114"/>
      <c r="V131" s="1114"/>
      <c r="W131" s="1114"/>
      <c r="X131" s="1114"/>
      <c r="Y131" s="1114"/>
      <c r="Z131" s="1114"/>
      <c r="AA131" s="1114"/>
      <c r="AB131" s="1114"/>
      <c r="AC131" s="1114"/>
      <c r="AD131" s="1114"/>
      <c r="AE131" s="1114"/>
      <c r="AF131" s="1114"/>
      <c r="AG131" s="1114"/>
      <c r="AH131" s="1114"/>
    </row>
    <row r="132" spans="1:34" ht="10.5">
      <c r="A132" s="1"/>
      <c r="B132" s="564"/>
      <c r="C132" s="564"/>
      <c r="D132" s="172"/>
      <c r="E132" s="172"/>
      <c r="F132" s="172"/>
      <c r="G132" s="172"/>
      <c r="H132" s="1114"/>
      <c r="I132" s="1114"/>
      <c r="J132" s="1114"/>
      <c r="K132" s="1114"/>
      <c r="L132" s="1114"/>
      <c r="M132" s="1114"/>
      <c r="N132" s="1114"/>
      <c r="O132" s="1145">
        <f t="shared" si="4"/>
        <v>0</v>
      </c>
      <c r="P132" s="1114"/>
      <c r="Q132" s="18"/>
      <c r="R132" s="18"/>
      <c r="S132" s="18"/>
      <c r="T132" s="1114"/>
      <c r="U132" s="1114"/>
      <c r="V132" s="1114"/>
      <c r="W132" s="1114"/>
      <c r="X132" s="1114"/>
      <c r="Y132" s="1114"/>
      <c r="Z132" s="1114"/>
      <c r="AA132" s="1114"/>
      <c r="AB132" s="1114"/>
      <c r="AC132" s="1114"/>
      <c r="AD132" s="1114"/>
      <c r="AE132" s="1114"/>
      <c r="AF132" s="1114"/>
      <c r="AG132" s="1114"/>
      <c r="AH132" s="1114"/>
    </row>
    <row r="133" spans="1:34" ht="10.5">
      <c r="A133" s="1"/>
      <c r="B133" s="564"/>
      <c r="C133" s="564"/>
      <c r="D133" s="172"/>
      <c r="E133" s="172"/>
      <c r="F133" s="172"/>
      <c r="G133" s="172"/>
      <c r="H133" s="1114"/>
      <c r="I133" s="1114"/>
      <c r="J133" s="1114"/>
      <c r="K133" s="1114"/>
      <c r="L133" s="1114"/>
      <c r="M133" s="1114"/>
      <c r="N133" s="1114"/>
      <c r="O133" s="1145">
        <f t="shared" si="4"/>
        <v>0</v>
      </c>
      <c r="P133" s="1114"/>
      <c r="Q133" s="18"/>
      <c r="R133" s="18"/>
      <c r="S133" s="18"/>
      <c r="T133" s="1114"/>
      <c r="U133" s="1114"/>
      <c r="V133" s="1114"/>
      <c r="W133" s="1114"/>
      <c r="X133" s="1114"/>
      <c r="Y133" s="1114"/>
      <c r="Z133" s="1114"/>
      <c r="AA133" s="1114"/>
      <c r="AB133" s="1114"/>
      <c r="AC133" s="1114"/>
      <c r="AD133" s="1114"/>
      <c r="AE133" s="1114"/>
      <c r="AF133" s="1114"/>
      <c r="AG133" s="1114"/>
      <c r="AH133" s="1114"/>
    </row>
    <row r="134" spans="1:34" ht="10.5">
      <c r="A134" s="1"/>
      <c r="B134" s="564"/>
      <c r="C134" s="564"/>
      <c r="D134" s="172"/>
      <c r="E134" s="172"/>
      <c r="F134" s="172"/>
      <c r="G134" s="172"/>
      <c r="H134" s="1114"/>
      <c r="I134" s="1114"/>
      <c r="J134" s="1114"/>
      <c r="K134" s="1114"/>
      <c r="L134" s="1114"/>
      <c r="M134" s="1114"/>
      <c r="N134" s="1114"/>
      <c r="O134" s="1145">
        <f t="shared" si="4"/>
        <v>0</v>
      </c>
      <c r="P134" s="1114"/>
      <c r="Q134" s="18"/>
      <c r="R134" s="18"/>
      <c r="S134" s="18"/>
      <c r="T134" s="1114"/>
      <c r="U134" s="1114"/>
      <c r="V134" s="1114"/>
      <c r="W134" s="1114"/>
      <c r="X134" s="1114"/>
      <c r="Y134" s="1114"/>
      <c r="Z134" s="1114"/>
      <c r="AA134" s="1114"/>
      <c r="AB134" s="1114"/>
      <c r="AC134" s="1114"/>
      <c r="AD134" s="1114"/>
      <c r="AE134" s="1114"/>
      <c r="AF134" s="1114"/>
      <c r="AG134" s="1114"/>
      <c r="AH134" s="1114"/>
    </row>
    <row r="135" spans="1:34" ht="10.5">
      <c r="A135" s="1"/>
      <c r="B135" s="564"/>
      <c r="C135" s="564"/>
      <c r="D135" s="172"/>
      <c r="E135" s="172"/>
      <c r="F135" s="172"/>
      <c r="G135" s="172"/>
      <c r="H135" s="1114"/>
      <c r="I135" s="1114"/>
      <c r="J135" s="1114"/>
      <c r="K135" s="1114"/>
      <c r="L135" s="1114"/>
      <c r="M135" s="1114"/>
      <c r="N135" s="1114"/>
      <c r="O135" s="1145">
        <f t="shared" si="4"/>
        <v>0</v>
      </c>
      <c r="P135" s="1114"/>
      <c r="Q135" s="18"/>
      <c r="R135" s="18"/>
      <c r="S135" s="18"/>
      <c r="T135" s="1114"/>
      <c r="U135" s="1114"/>
      <c r="V135" s="1114"/>
      <c r="W135" s="1114"/>
      <c r="X135" s="1114"/>
      <c r="Y135" s="1114"/>
      <c r="Z135" s="1114"/>
      <c r="AA135" s="1114"/>
      <c r="AB135" s="1114"/>
      <c r="AC135" s="1114"/>
      <c r="AD135" s="1114"/>
      <c r="AE135" s="1114"/>
      <c r="AF135" s="1114"/>
      <c r="AG135" s="1114"/>
      <c r="AH135" s="1114"/>
    </row>
    <row r="136" spans="1:34" ht="10.5">
      <c r="A136" s="1"/>
      <c r="B136" s="564"/>
      <c r="C136" s="564"/>
      <c r="D136" s="172"/>
      <c r="E136" s="172"/>
      <c r="F136" s="172"/>
      <c r="G136" s="172"/>
      <c r="H136" s="1114"/>
      <c r="I136" s="1114"/>
      <c r="J136" s="1114"/>
      <c r="K136" s="1114"/>
      <c r="L136" s="1114"/>
      <c r="M136" s="1114"/>
      <c r="N136" s="1114"/>
      <c r="O136" s="1145">
        <f t="shared" si="4"/>
        <v>0</v>
      </c>
      <c r="P136" s="1114"/>
      <c r="Q136" s="18"/>
      <c r="R136" s="18"/>
      <c r="S136" s="18"/>
      <c r="T136" s="1114"/>
      <c r="U136" s="1114"/>
      <c r="V136" s="1114"/>
      <c r="W136" s="1114"/>
      <c r="X136" s="1114"/>
      <c r="Y136" s="1114"/>
      <c r="Z136" s="1114"/>
      <c r="AA136" s="1114"/>
      <c r="AB136" s="1114"/>
      <c r="AC136" s="1114"/>
      <c r="AD136" s="1114"/>
      <c r="AE136" s="1114"/>
      <c r="AF136" s="1114"/>
      <c r="AG136" s="1114"/>
      <c r="AH136" s="1114"/>
    </row>
    <row r="137" spans="1:34" ht="10.5">
      <c r="A137" s="1"/>
      <c r="B137" s="564"/>
      <c r="C137" s="564"/>
      <c r="D137" s="172"/>
      <c r="E137" s="172"/>
      <c r="F137" s="172"/>
      <c r="G137" s="172"/>
      <c r="H137" s="1114"/>
      <c r="I137" s="1114"/>
      <c r="J137" s="1114"/>
      <c r="K137" s="1114"/>
      <c r="L137" s="1114"/>
      <c r="M137" s="1114"/>
      <c r="N137" s="1114"/>
      <c r="O137" s="1145">
        <f t="shared" si="4"/>
        <v>0</v>
      </c>
      <c r="P137" s="1114"/>
      <c r="Q137" s="18"/>
      <c r="R137" s="18"/>
      <c r="S137" s="18"/>
      <c r="T137" s="1114"/>
      <c r="U137" s="1114"/>
      <c r="V137" s="1114"/>
      <c r="W137" s="1114"/>
      <c r="X137" s="1114"/>
      <c r="Y137" s="1114"/>
      <c r="Z137" s="1114"/>
      <c r="AA137" s="1114"/>
      <c r="AB137" s="1114"/>
      <c r="AC137" s="1114"/>
      <c r="AD137" s="1114"/>
      <c r="AE137" s="1114"/>
      <c r="AF137" s="1114"/>
      <c r="AG137" s="1114"/>
      <c r="AH137" s="1114"/>
    </row>
    <row r="138" spans="1:34" ht="10.5">
      <c r="A138" s="1"/>
      <c r="B138" s="564"/>
      <c r="C138" s="564"/>
      <c r="D138" s="172"/>
      <c r="E138" s="172"/>
      <c r="F138" s="172"/>
      <c r="G138" s="172"/>
      <c r="H138" s="1114"/>
      <c r="I138" s="1114"/>
      <c r="J138" s="1114"/>
      <c r="K138" s="1114"/>
      <c r="L138" s="1114"/>
      <c r="M138" s="1114"/>
      <c r="N138" s="1114"/>
      <c r="O138" s="1145">
        <f t="shared" si="4"/>
        <v>0</v>
      </c>
      <c r="P138" s="1114"/>
      <c r="Q138" s="18"/>
      <c r="R138" s="18"/>
      <c r="S138" s="18"/>
      <c r="T138" s="1114"/>
      <c r="U138" s="1114"/>
      <c r="V138" s="1114"/>
      <c r="W138" s="1114"/>
      <c r="X138" s="1114"/>
      <c r="Y138" s="1114"/>
      <c r="Z138" s="1114"/>
      <c r="AA138" s="1114"/>
      <c r="AB138" s="1114"/>
      <c r="AC138" s="1114"/>
      <c r="AD138" s="1114"/>
      <c r="AE138" s="1114"/>
      <c r="AF138" s="1114"/>
      <c r="AG138" s="1114"/>
      <c r="AH138" s="1114"/>
    </row>
    <row r="139" spans="1:34" ht="10.5">
      <c r="A139" s="1"/>
      <c r="B139" s="564"/>
      <c r="C139" s="564"/>
      <c r="D139" s="172"/>
      <c r="E139" s="172"/>
      <c r="F139" s="172"/>
      <c r="G139" s="172"/>
      <c r="H139" s="1114"/>
      <c r="I139" s="1114"/>
      <c r="J139" s="1114"/>
      <c r="K139" s="1114"/>
      <c r="L139" s="1114"/>
      <c r="M139" s="1114"/>
      <c r="N139" s="1114"/>
      <c r="O139" s="1145">
        <f t="shared" si="4"/>
        <v>0</v>
      </c>
      <c r="P139" s="1114"/>
      <c r="Q139" s="18"/>
      <c r="R139" s="18"/>
      <c r="S139" s="18"/>
      <c r="T139" s="1114"/>
      <c r="U139" s="1114"/>
      <c r="V139" s="1114"/>
      <c r="W139" s="1114"/>
      <c r="X139" s="1114"/>
      <c r="Y139" s="1114"/>
      <c r="Z139" s="1114"/>
      <c r="AA139" s="1114"/>
      <c r="AB139" s="1114"/>
      <c r="AC139" s="1114"/>
      <c r="AD139" s="1114"/>
      <c r="AE139" s="1114"/>
      <c r="AF139" s="1114"/>
      <c r="AG139" s="1114"/>
      <c r="AH139" s="1114"/>
    </row>
    <row r="140" spans="1:34" ht="10.5">
      <c r="A140" s="1"/>
      <c r="B140" s="564"/>
      <c r="C140" s="564"/>
      <c r="D140" s="172"/>
      <c r="E140" s="172"/>
      <c r="F140" s="172"/>
      <c r="G140" s="172"/>
      <c r="H140" s="1114"/>
      <c r="I140" s="1114"/>
      <c r="J140" s="1114"/>
      <c r="K140" s="1114"/>
      <c r="L140" s="1114"/>
      <c r="M140" s="1114"/>
      <c r="N140" s="1114"/>
      <c r="O140" s="1145">
        <f t="shared" si="4"/>
        <v>0</v>
      </c>
      <c r="P140" s="1114"/>
      <c r="Q140" s="18"/>
      <c r="R140" s="18"/>
      <c r="S140" s="18"/>
      <c r="T140" s="1114"/>
      <c r="U140" s="1114"/>
      <c r="V140" s="1114"/>
      <c r="W140" s="1114"/>
      <c r="X140" s="1114"/>
      <c r="Y140" s="1114"/>
      <c r="Z140" s="1114"/>
      <c r="AA140" s="1114"/>
      <c r="AB140" s="1114"/>
      <c r="AC140" s="1114"/>
      <c r="AD140" s="1114"/>
      <c r="AE140" s="1114"/>
      <c r="AF140" s="1114"/>
      <c r="AG140" s="1114"/>
      <c r="AH140" s="1114"/>
    </row>
    <row r="141" spans="1:34" ht="10.5">
      <c r="A141" s="1"/>
      <c r="B141" s="564"/>
      <c r="C141" s="564"/>
      <c r="D141" s="172"/>
      <c r="E141" s="172"/>
      <c r="F141" s="172"/>
      <c r="G141" s="172"/>
      <c r="H141" s="1114"/>
      <c r="I141" s="1114"/>
      <c r="J141" s="1114"/>
      <c r="K141" s="1114"/>
      <c r="L141" s="1114"/>
      <c r="M141" s="1114"/>
      <c r="N141" s="1114"/>
      <c r="O141" s="1145">
        <f t="shared" si="4"/>
        <v>0</v>
      </c>
      <c r="P141" s="1114"/>
      <c r="Q141" s="18"/>
      <c r="R141" s="18"/>
      <c r="S141" s="18"/>
      <c r="T141" s="1114"/>
      <c r="U141" s="1114"/>
      <c r="V141" s="1114"/>
      <c r="W141" s="1114"/>
      <c r="X141" s="1114"/>
      <c r="Y141" s="1114"/>
      <c r="Z141" s="1114"/>
      <c r="AA141" s="1114"/>
      <c r="AB141" s="1114"/>
      <c r="AC141" s="1114"/>
      <c r="AD141" s="1114"/>
      <c r="AE141" s="1114"/>
      <c r="AF141" s="1114"/>
      <c r="AG141" s="1114"/>
      <c r="AH141" s="1114"/>
    </row>
    <row r="142" spans="1:34" ht="10.5">
      <c r="A142" s="1"/>
      <c r="B142" s="564"/>
      <c r="C142" s="564"/>
      <c r="D142" s="172"/>
      <c r="E142" s="172"/>
      <c r="F142" s="172"/>
      <c r="G142" s="172"/>
      <c r="H142" s="1114"/>
      <c r="I142" s="1114"/>
      <c r="J142" s="1114"/>
      <c r="K142" s="1114"/>
      <c r="L142" s="1114"/>
      <c r="M142" s="1114"/>
      <c r="N142" s="1114"/>
      <c r="O142" s="1145">
        <f t="shared" si="4"/>
        <v>0</v>
      </c>
      <c r="P142" s="1114"/>
      <c r="Q142" s="18"/>
      <c r="R142" s="18"/>
      <c r="S142" s="18"/>
      <c r="T142" s="1114"/>
      <c r="U142" s="1114"/>
      <c r="V142" s="1114"/>
      <c r="W142" s="1114"/>
      <c r="X142" s="1114"/>
      <c r="Y142" s="1114"/>
      <c r="Z142" s="1114"/>
      <c r="AA142" s="1114"/>
      <c r="AB142" s="1114"/>
      <c r="AC142" s="1114"/>
      <c r="AD142" s="1114"/>
      <c r="AE142" s="1114"/>
      <c r="AF142" s="1114"/>
      <c r="AG142" s="1114"/>
      <c r="AH142" s="1114"/>
    </row>
    <row r="143" spans="1:34" s="204" customFormat="1" ht="10.5">
      <c r="A143" s="115"/>
      <c r="B143" s="565"/>
      <c r="C143" s="565"/>
      <c r="D143" s="1146"/>
      <c r="E143" s="1146"/>
      <c r="F143" s="1146"/>
      <c r="G143" s="1146"/>
      <c r="H143" s="1146"/>
      <c r="I143" s="1146"/>
      <c r="J143" s="1146"/>
      <c r="K143" s="1146"/>
      <c r="L143" s="1146"/>
      <c r="M143" s="1146"/>
      <c r="N143" s="1146"/>
      <c r="O143" s="1145">
        <f t="shared" si="4"/>
        <v>0</v>
      </c>
      <c r="P143" s="1146"/>
      <c r="Q143" s="203"/>
      <c r="R143" s="203"/>
      <c r="S143" s="203"/>
      <c r="T143" s="1146"/>
      <c r="U143" s="1146"/>
      <c r="V143" s="1146"/>
      <c r="W143" s="1146"/>
      <c r="X143" s="1146"/>
      <c r="Y143" s="1146"/>
      <c r="Z143" s="1146"/>
      <c r="AA143" s="1146"/>
      <c r="AB143" s="1146"/>
      <c r="AC143" s="1146"/>
      <c r="AD143" s="1146"/>
      <c r="AE143" s="1146"/>
      <c r="AF143" s="1146"/>
      <c r="AG143" s="1146"/>
      <c r="AH143" s="1146"/>
    </row>
    <row r="144" spans="1:34" ht="10.5">
      <c r="A144" s="115"/>
      <c r="B144" s="566" t="s">
        <v>258</v>
      </c>
      <c r="C144" s="773"/>
      <c r="D144" s="151">
        <f aca="true" t="shared" si="5" ref="D144:P144">SUM(D32:D143)</f>
        <v>0</v>
      </c>
      <c r="E144" s="151">
        <f t="shared" si="5"/>
        <v>0</v>
      </c>
      <c r="F144" s="151">
        <f t="shared" si="5"/>
        <v>0</v>
      </c>
      <c r="G144" s="151">
        <f t="shared" si="5"/>
        <v>0</v>
      </c>
      <c r="H144" s="151">
        <f t="shared" si="5"/>
        <v>0</v>
      </c>
      <c r="I144" s="151">
        <f t="shared" si="5"/>
        <v>0</v>
      </c>
      <c r="J144" s="151">
        <f t="shared" si="5"/>
        <v>0</v>
      </c>
      <c r="K144" s="151">
        <f t="shared" si="5"/>
        <v>0</v>
      </c>
      <c r="L144" s="151">
        <f t="shared" si="5"/>
        <v>0</v>
      </c>
      <c r="M144" s="151">
        <f t="shared" si="5"/>
        <v>0</v>
      </c>
      <c r="N144" s="151">
        <f t="shared" si="5"/>
        <v>0</v>
      </c>
      <c r="O144" s="150">
        <f t="shared" si="5"/>
        <v>0</v>
      </c>
      <c r="P144" s="151">
        <f t="shared" si="5"/>
        <v>0</v>
      </c>
      <c r="Q144" s="1148"/>
      <c r="R144" s="1148"/>
      <c r="S144" s="1148"/>
      <c r="T144" s="151">
        <f aca="true" t="shared" si="6" ref="T144:AH144">SUM(T32:T143)</f>
        <v>0</v>
      </c>
      <c r="U144" s="151">
        <f t="shared" si="6"/>
        <v>0</v>
      </c>
      <c r="V144" s="151">
        <f t="shared" si="6"/>
        <v>0</v>
      </c>
      <c r="W144" s="151">
        <f t="shared" si="6"/>
        <v>0</v>
      </c>
      <c r="X144" s="151">
        <f t="shared" si="6"/>
        <v>0</v>
      </c>
      <c r="Y144" s="151">
        <f t="shared" si="6"/>
        <v>0</v>
      </c>
      <c r="Z144" s="151">
        <f t="shared" si="6"/>
        <v>0</v>
      </c>
      <c r="AA144" s="151">
        <f t="shared" si="6"/>
        <v>0</v>
      </c>
      <c r="AB144" s="151">
        <f t="shared" si="6"/>
        <v>0</v>
      </c>
      <c r="AC144" s="151">
        <f t="shared" si="6"/>
        <v>0</v>
      </c>
      <c r="AD144" s="151">
        <f t="shared" si="6"/>
        <v>0</v>
      </c>
      <c r="AE144" s="151">
        <f t="shared" si="6"/>
        <v>0</v>
      </c>
      <c r="AF144" s="151">
        <f t="shared" si="6"/>
        <v>0</v>
      </c>
      <c r="AG144" s="151">
        <f t="shared" si="6"/>
        <v>0</v>
      </c>
      <c r="AH144" s="151">
        <f t="shared" si="6"/>
        <v>0</v>
      </c>
    </row>
    <row r="145" spans="1:34" s="104" customFormat="1" ht="10.5">
      <c r="A145" s="115"/>
      <c r="B145" s="274"/>
      <c r="C145" s="274"/>
      <c r="D145" s="1149"/>
      <c r="E145" s="1149"/>
      <c r="F145" s="1149"/>
      <c r="G145" s="1149"/>
      <c r="H145" s="164"/>
      <c r="I145" s="164"/>
      <c r="J145" s="164"/>
      <c r="K145" s="164"/>
      <c r="L145" s="164"/>
      <c r="M145" s="164"/>
      <c r="N145" s="164"/>
      <c r="O145" s="619"/>
      <c r="P145" s="164"/>
      <c r="Q145" s="196"/>
      <c r="R145" s="196"/>
      <c r="S145" s="196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</row>
    <row r="146" spans="1:34" ht="10.5">
      <c r="A146" s="115"/>
      <c r="B146" s="363" t="s">
        <v>566</v>
      </c>
      <c r="C146" s="363"/>
      <c r="D146" s="1149"/>
      <c r="E146" s="1149"/>
      <c r="F146" s="1149"/>
      <c r="G146" s="1149"/>
      <c r="H146" s="164"/>
      <c r="I146" s="164"/>
      <c r="J146" s="164"/>
      <c r="K146" s="164"/>
      <c r="L146" s="164"/>
      <c r="M146" s="164"/>
      <c r="N146" s="164"/>
      <c r="O146" s="619"/>
      <c r="P146" s="164"/>
      <c r="Q146" s="196"/>
      <c r="R146" s="196"/>
      <c r="S146" s="196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</row>
    <row r="147" spans="1:34" ht="10.5">
      <c r="A147" s="1"/>
      <c r="B147" s="564"/>
      <c r="C147" s="564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145">
        <f aca="true" t="shared" si="7" ref="O147:O210">SUM(H147:L147)</f>
        <v>0</v>
      </c>
      <c r="P147" s="172"/>
      <c r="Q147" s="16"/>
      <c r="R147" s="16"/>
      <c r="S147" s="16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</row>
    <row r="148" spans="1:34" ht="10.5">
      <c r="A148" s="1"/>
      <c r="B148" s="564"/>
      <c r="C148" s="564"/>
      <c r="D148" s="172"/>
      <c r="E148" s="172"/>
      <c r="F148" s="172"/>
      <c r="G148" s="172"/>
      <c r="H148" s="1114"/>
      <c r="I148" s="1114"/>
      <c r="J148" s="1114"/>
      <c r="K148" s="1114"/>
      <c r="L148" s="1114"/>
      <c r="M148" s="1114"/>
      <c r="N148" s="1114"/>
      <c r="O148" s="1145">
        <f t="shared" si="7"/>
        <v>0</v>
      </c>
      <c r="P148" s="172"/>
      <c r="Q148" s="16"/>
      <c r="R148" s="16"/>
      <c r="S148" s="16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</row>
    <row r="149" spans="1:34" ht="10.5">
      <c r="A149" s="1"/>
      <c r="B149" s="564"/>
      <c r="C149" s="564"/>
      <c r="D149" s="172"/>
      <c r="E149" s="172"/>
      <c r="F149" s="172"/>
      <c r="G149" s="172"/>
      <c r="H149" s="1114"/>
      <c r="I149" s="1114"/>
      <c r="J149" s="1114"/>
      <c r="K149" s="1114"/>
      <c r="L149" s="1114"/>
      <c r="M149" s="1114"/>
      <c r="N149" s="1114"/>
      <c r="O149" s="1145">
        <f t="shared" si="7"/>
        <v>0</v>
      </c>
      <c r="P149" s="172"/>
      <c r="Q149" s="16"/>
      <c r="R149" s="16"/>
      <c r="S149" s="16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</row>
    <row r="150" spans="1:34" ht="10.5">
      <c r="A150" s="1"/>
      <c r="B150" s="564"/>
      <c r="C150" s="564"/>
      <c r="D150" s="172"/>
      <c r="E150" s="172"/>
      <c r="F150" s="172"/>
      <c r="G150" s="172"/>
      <c r="H150" s="1114"/>
      <c r="I150" s="1114"/>
      <c r="J150" s="1114"/>
      <c r="K150" s="1114"/>
      <c r="L150" s="1114"/>
      <c r="M150" s="1114"/>
      <c r="N150" s="1114"/>
      <c r="O150" s="1145">
        <f t="shared" si="7"/>
        <v>0</v>
      </c>
      <c r="P150" s="172"/>
      <c r="Q150" s="16"/>
      <c r="R150" s="16"/>
      <c r="S150" s="16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</row>
    <row r="151" spans="1:34" ht="10.5">
      <c r="A151" s="1"/>
      <c r="B151" s="564"/>
      <c r="C151" s="564"/>
      <c r="D151" s="172"/>
      <c r="E151" s="172"/>
      <c r="F151" s="172"/>
      <c r="G151" s="172"/>
      <c r="H151" s="1114"/>
      <c r="I151" s="1114"/>
      <c r="J151" s="1114"/>
      <c r="K151" s="1114"/>
      <c r="L151" s="1114"/>
      <c r="M151" s="1114"/>
      <c r="N151" s="1114"/>
      <c r="O151" s="1145">
        <f t="shared" si="7"/>
        <v>0</v>
      </c>
      <c r="P151" s="172"/>
      <c r="Q151" s="16"/>
      <c r="R151" s="16"/>
      <c r="S151" s="16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</row>
    <row r="152" spans="1:34" ht="10.5">
      <c r="A152" s="1"/>
      <c r="B152" s="564"/>
      <c r="C152" s="564"/>
      <c r="D152" s="172"/>
      <c r="E152" s="172"/>
      <c r="F152" s="172"/>
      <c r="G152" s="172"/>
      <c r="H152" s="1114"/>
      <c r="I152" s="1114"/>
      <c r="J152" s="1114"/>
      <c r="K152" s="1114"/>
      <c r="L152" s="1114"/>
      <c r="M152" s="1114"/>
      <c r="N152" s="1114"/>
      <c r="O152" s="1145">
        <f t="shared" si="7"/>
        <v>0</v>
      </c>
      <c r="P152" s="172"/>
      <c r="Q152" s="16"/>
      <c r="R152" s="16"/>
      <c r="S152" s="16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</row>
    <row r="153" spans="1:34" ht="10.5">
      <c r="A153" s="1"/>
      <c r="B153" s="564"/>
      <c r="C153" s="564"/>
      <c r="D153" s="172"/>
      <c r="E153" s="172"/>
      <c r="F153" s="172"/>
      <c r="G153" s="172"/>
      <c r="H153" s="1114"/>
      <c r="I153" s="1114"/>
      <c r="J153" s="1114"/>
      <c r="K153" s="1114"/>
      <c r="L153" s="1114"/>
      <c r="M153" s="1114"/>
      <c r="N153" s="1114"/>
      <c r="O153" s="1145">
        <f t="shared" si="7"/>
        <v>0</v>
      </c>
      <c r="P153" s="172"/>
      <c r="Q153" s="16"/>
      <c r="R153" s="16"/>
      <c r="S153" s="16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</row>
    <row r="154" spans="1:34" ht="10.5">
      <c r="A154" s="1"/>
      <c r="B154" s="564"/>
      <c r="C154" s="564"/>
      <c r="D154" s="172"/>
      <c r="E154" s="172"/>
      <c r="F154" s="172"/>
      <c r="G154" s="172"/>
      <c r="H154" s="1114"/>
      <c r="I154" s="1114"/>
      <c r="J154" s="1114"/>
      <c r="K154" s="1114"/>
      <c r="L154" s="1114"/>
      <c r="M154" s="1114"/>
      <c r="N154" s="1114"/>
      <c r="O154" s="1145">
        <f t="shared" si="7"/>
        <v>0</v>
      </c>
      <c r="P154" s="172"/>
      <c r="Q154" s="16"/>
      <c r="R154" s="16"/>
      <c r="S154" s="16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</row>
    <row r="155" spans="1:34" ht="10.5">
      <c r="A155" s="1"/>
      <c r="B155" s="564"/>
      <c r="C155" s="564"/>
      <c r="D155" s="172"/>
      <c r="E155" s="172"/>
      <c r="F155" s="172"/>
      <c r="G155" s="172"/>
      <c r="H155" s="1114"/>
      <c r="I155" s="1114"/>
      <c r="J155" s="1114"/>
      <c r="K155" s="1114"/>
      <c r="L155" s="1114"/>
      <c r="M155" s="1114"/>
      <c r="N155" s="1114"/>
      <c r="O155" s="1145">
        <f t="shared" si="7"/>
        <v>0</v>
      </c>
      <c r="P155" s="172"/>
      <c r="Q155" s="16"/>
      <c r="R155" s="16"/>
      <c r="S155" s="16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</row>
    <row r="156" spans="1:34" ht="10.5">
      <c r="A156" s="1"/>
      <c r="B156" s="564"/>
      <c r="C156" s="564"/>
      <c r="D156" s="172"/>
      <c r="E156" s="172"/>
      <c r="F156" s="172"/>
      <c r="G156" s="172"/>
      <c r="H156" s="1114"/>
      <c r="I156" s="1114"/>
      <c r="J156" s="1114"/>
      <c r="K156" s="1114"/>
      <c r="L156" s="1114"/>
      <c r="M156" s="1114"/>
      <c r="N156" s="1114"/>
      <c r="O156" s="1145">
        <f t="shared" si="7"/>
        <v>0</v>
      </c>
      <c r="P156" s="172"/>
      <c r="Q156" s="16"/>
      <c r="R156" s="16"/>
      <c r="S156" s="16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</row>
    <row r="157" spans="1:34" ht="10.5">
      <c r="A157" s="1"/>
      <c r="B157" s="564"/>
      <c r="C157" s="564"/>
      <c r="D157" s="172"/>
      <c r="E157" s="172"/>
      <c r="F157" s="172"/>
      <c r="G157" s="172"/>
      <c r="H157" s="1114"/>
      <c r="I157" s="1114"/>
      <c r="J157" s="1114"/>
      <c r="K157" s="1114"/>
      <c r="L157" s="1114"/>
      <c r="M157" s="1114"/>
      <c r="N157" s="1114"/>
      <c r="O157" s="1145">
        <f t="shared" si="7"/>
        <v>0</v>
      </c>
      <c r="P157" s="172"/>
      <c r="Q157" s="16"/>
      <c r="R157" s="16"/>
      <c r="S157" s="16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</row>
    <row r="158" spans="1:34" ht="10.5">
      <c r="A158" s="1"/>
      <c r="B158" s="564"/>
      <c r="C158" s="564"/>
      <c r="D158" s="172"/>
      <c r="E158" s="172"/>
      <c r="F158" s="172"/>
      <c r="G158" s="172"/>
      <c r="H158" s="1114"/>
      <c r="I158" s="1114"/>
      <c r="J158" s="1114"/>
      <c r="K158" s="1114"/>
      <c r="L158" s="1114"/>
      <c r="M158" s="1114"/>
      <c r="N158" s="1114"/>
      <c r="O158" s="1145">
        <f t="shared" si="7"/>
        <v>0</v>
      </c>
      <c r="P158" s="172"/>
      <c r="Q158" s="16"/>
      <c r="R158" s="16"/>
      <c r="S158" s="16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</row>
    <row r="159" spans="1:34" ht="10.5">
      <c r="A159" s="1"/>
      <c r="B159" s="564"/>
      <c r="C159" s="564"/>
      <c r="D159" s="172"/>
      <c r="E159" s="172"/>
      <c r="F159" s="172"/>
      <c r="G159" s="172"/>
      <c r="H159" s="1114"/>
      <c r="I159" s="1114"/>
      <c r="J159" s="1114"/>
      <c r="K159" s="1114"/>
      <c r="L159" s="1114"/>
      <c r="M159" s="1114"/>
      <c r="N159" s="1114"/>
      <c r="O159" s="1145">
        <f t="shared" si="7"/>
        <v>0</v>
      </c>
      <c r="P159" s="172"/>
      <c r="Q159" s="16"/>
      <c r="R159" s="16"/>
      <c r="S159" s="16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</row>
    <row r="160" spans="1:34" ht="10.5">
      <c r="A160" s="1"/>
      <c r="B160" s="564"/>
      <c r="C160" s="564"/>
      <c r="D160" s="172"/>
      <c r="E160" s="172"/>
      <c r="F160" s="172"/>
      <c r="G160" s="172"/>
      <c r="H160" s="1114"/>
      <c r="I160" s="1114"/>
      <c r="J160" s="1114"/>
      <c r="K160" s="1114"/>
      <c r="L160" s="1114"/>
      <c r="M160" s="1114"/>
      <c r="N160" s="1114"/>
      <c r="O160" s="1145">
        <f t="shared" si="7"/>
        <v>0</v>
      </c>
      <c r="P160" s="172"/>
      <c r="Q160" s="16"/>
      <c r="R160" s="16"/>
      <c r="S160" s="16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</row>
    <row r="161" spans="1:34" ht="10.5">
      <c r="A161" s="1"/>
      <c r="B161" s="564"/>
      <c r="C161" s="564"/>
      <c r="D161" s="172"/>
      <c r="E161" s="172"/>
      <c r="F161" s="172"/>
      <c r="G161" s="172"/>
      <c r="H161" s="1114"/>
      <c r="I161" s="1114"/>
      <c r="J161" s="1114"/>
      <c r="K161" s="1114"/>
      <c r="L161" s="1114"/>
      <c r="M161" s="1114"/>
      <c r="N161" s="1114"/>
      <c r="O161" s="1145">
        <f t="shared" si="7"/>
        <v>0</v>
      </c>
      <c r="P161" s="172"/>
      <c r="Q161" s="16"/>
      <c r="R161" s="16"/>
      <c r="S161" s="16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</row>
    <row r="162" spans="1:34" ht="10.5">
      <c r="A162" s="1"/>
      <c r="B162" s="564"/>
      <c r="C162" s="564"/>
      <c r="D162" s="172"/>
      <c r="E162" s="172"/>
      <c r="F162" s="172"/>
      <c r="G162" s="172"/>
      <c r="H162" s="1114"/>
      <c r="I162" s="1114"/>
      <c r="J162" s="1114"/>
      <c r="K162" s="1114"/>
      <c r="L162" s="1114"/>
      <c r="M162" s="1114"/>
      <c r="N162" s="1114"/>
      <c r="O162" s="1145">
        <f t="shared" si="7"/>
        <v>0</v>
      </c>
      <c r="P162" s="172"/>
      <c r="Q162" s="16"/>
      <c r="R162" s="16"/>
      <c r="S162" s="16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</row>
    <row r="163" spans="1:34" ht="10.5">
      <c r="A163" s="1"/>
      <c r="B163" s="564"/>
      <c r="C163" s="564"/>
      <c r="D163" s="172"/>
      <c r="E163" s="172"/>
      <c r="F163" s="172"/>
      <c r="G163" s="172"/>
      <c r="H163" s="1114"/>
      <c r="I163" s="1114"/>
      <c r="J163" s="1114"/>
      <c r="K163" s="1114"/>
      <c r="L163" s="1114"/>
      <c r="M163" s="1114"/>
      <c r="N163" s="1114"/>
      <c r="O163" s="1145">
        <f t="shared" si="7"/>
        <v>0</v>
      </c>
      <c r="P163" s="172"/>
      <c r="Q163" s="16"/>
      <c r="R163" s="16"/>
      <c r="S163" s="16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</row>
    <row r="164" spans="1:34" ht="10.5">
      <c r="A164" s="1"/>
      <c r="B164" s="564"/>
      <c r="C164" s="564"/>
      <c r="D164" s="172"/>
      <c r="E164" s="172"/>
      <c r="F164" s="172"/>
      <c r="G164" s="172"/>
      <c r="H164" s="1114"/>
      <c r="I164" s="1114"/>
      <c r="J164" s="1114"/>
      <c r="K164" s="1114"/>
      <c r="L164" s="1114"/>
      <c r="M164" s="1114"/>
      <c r="N164" s="1114"/>
      <c r="O164" s="1145">
        <f t="shared" si="7"/>
        <v>0</v>
      </c>
      <c r="P164" s="172"/>
      <c r="Q164" s="16"/>
      <c r="R164" s="16"/>
      <c r="S164" s="16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</row>
    <row r="165" spans="1:34" ht="10.5">
      <c r="A165" s="1"/>
      <c r="B165" s="564"/>
      <c r="C165" s="564"/>
      <c r="D165" s="172"/>
      <c r="E165" s="172"/>
      <c r="F165" s="172"/>
      <c r="G165" s="172"/>
      <c r="H165" s="1114"/>
      <c r="I165" s="1114"/>
      <c r="J165" s="1114"/>
      <c r="K165" s="1114"/>
      <c r="L165" s="1114"/>
      <c r="M165" s="1114"/>
      <c r="N165" s="1114"/>
      <c r="O165" s="1145">
        <f t="shared" si="7"/>
        <v>0</v>
      </c>
      <c r="P165" s="172"/>
      <c r="Q165" s="16"/>
      <c r="R165" s="16"/>
      <c r="S165" s="16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</row>
    <row r="166" spans="1:34" ht="10.5">
      <c r="A166" s="1"/>
      <c r="B166" s="564"/>
      <c r="C166" s="564"/>
      <c r="D166" s="172"/>
      <c r="E166" s="172"/>
      <c r="F166" s="172"/>
      <c r="G166" s="172"/>
      <c r="H166" s="1114"/>
      <c r="I166" s="1114"/>
      <c r="J166" s="1114"/>
      <c r="K166" s="1114"/>
      <c r="L166" s="1114"/>
      <c r="M166" s="1114"/>
      <c r="N166" s="1114"/>
      <c r="O166" s="1145">
        <f t="shared" si="7"/>
        <v>0</v>
      </c>
      <c r="P166" s="172"/>
      <c r="Q166" s="16"/>
      <c r="R166" s="16"/>
      <c r="S166" s="16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</row>
    <row r="167" spans="1:34" ht="10.5">
      <c r="A167" s="1"/>
      <c r="B167" s="564"/>
      <c r="C167" s="564"/>
      <c r="D167" s="172"/>
      <c r="E167" s="172"/>
      <c r="F167" s="172"/>
      <c r="G167" s="172"/>
      <c r="H167" s="1114"/>
      <c r="I167" s="1114"/>
      <c r="J167" s="1114"/>
      <c r="K167" s="1114"/>
      <c r="L167" s="1114"/>
      <c r="M167" s="1114"/>
      <c r="N167" s="1114"/>
      <c r="O167" s="1145">
        <f t="shared" si="7"/>
        <v>0</v>
      </c>
      <c r="P167" s="172"/>
      <c r="Q167" s="16"/>
      <c r="R167" s="16"/>
      <c r="S167" s="16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</row>
    <row r="168" spans="1:34" ht="10.5">
      <c r="A168" s="1"/>
      <c r="B168" s="564"/>
      <c r="C168" s="564"/>
      <c r="D168" s="172"/>
      <c r="E168" s="172"/>
      <c r="F168" s="172"/>
      <c r="G168" s="172"/>
      <c r="H168" s="1114"/>
      <c r="I168" s="1114"/>
      <c r="J168" s="1114"/>
      <c r="K168" s="1114"/>
      <c r="L168" s="1114"/>
      <c r="M168" s="1114"/>
      <c r="N168" s="1114"/>
      <c r="O168" s="1145">
        <f t="shared" si="7"/>
        <v>0</v>
      </c>
      <c r="P168" s="172"/>
      <c r="Q168" s="16"/>
      <c r="R168" s="16"/>
      <c r="S168" s="16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</row>
    <row r="169" spans="1:34" ht="10.5">
      <c r="A169" s="1"/>
      <c r="B169" s="564"/>
      <c r="C169" s="564"/>
      <c r="D169" s="172"/>
      <c r="E169" s="172"/>
      <c r="F169" s="172"/>
      <c r="G169" s="172"/>
      <c r="H169" s="1114"/>
      <c r="I169" s="1114"/>
      <c r="J169" s="1114"/>
      <c r="K169" s="1114"/>
      <c r="L169" s="1114"/>
      <c r="M169" s="1114"/>
      <c r="N169" s="1114"/>
      <c r="O169" s="1145">
        <f t="shared" si="7"/>
        <v>0</v>
      </c>
      <c r="P169" s="172"/>
      <c r="Q169" s="16"/>
      <c r="R169" s="16"/>
      <c r="S169" s="16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</row>
    <row r="170" spans="1:34" ht="10.5">
      <c r="A170" s="1"/>
      <c r="B170" s="564"/>
      <c r="C170" s="564"/>
      <c r="D170" s="172"/>
      <c r="E170" s="172"/>
      <c r="F170" s="172"/>
      <c r="G170" s="172"/>
      <c r="H170" s="1114"/>
      <c r="I170" s="1114"/>
      <c r="J170" s="1114"/>
      <c r="K170" s="1114"/>
      <c r="L170" s="1114"/>
      <c r="M170" s="1114"/>
      <c r="N170" s="1114"/>
      <c r="O170" s="1145">
        <f t="shared" si="7"/>
        <v>0</v>
      </c>
      <c r="P170" s="172"/>
      <c r="Q170" s="16"/>
      <c r="R170" s="16"/>
      <c r="S170" s="16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</row>
    <row r="171" spans="1:34" ht="10.5">
      <c r="A171" s="1"/>
      <c r="B171" s="564"/>
      <c r="C171" s="564"/>
      <c r="D171" s="172"/>
      <c r="E171" s="172"/>
      <c r="F171" s="172"/>
      <c r="G171" s="172"/>
      <c r="H171" s="1114"/>
      <c r="I171" s="1114"/>
      <c r="J171" s="1114"/>
      <c r="K171" s="1114"/>
      <c r="L171" s="1114"/>
      <c r="M171" s="1114"/>
      <c r="N171" s="1114"/>
      <c r="O171" s="1145">
        <f t="shared" si="7"/>
        <v>0</v>
      </c>
      <c r="P171" s="172"/>
      <c r="Q171" s="16"/>
      <c r="R171" s="16"/>
      <c r="S171" s="16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</row>
    <row r="172" spans="1:34" ht="10.5">
      <c r="A172" s="1"/>
      <c r="B172" s="564"/>
      <c r="C172" s="564"/>
      <c r="D172" s="172"/>
      <c r="E172" s="172"/>
      <c r="F172" s="172"/>
      <c r="G172" s="172"/>
      <c r="H172" s="1114"/>
      <c r="I172" s="1114"/>
      <c r="J172" s="1114"/>
      <c r="K172" s="1114"/>
      <c r="L172" s="1114"/>
      <c r="M172" s="1114"/>
      <c r="N172" s="1114"/>
      <c r="O172" s="1145">
        <f t="shared" si="7"/>
        <v>0</v>
      </c>
      <c r="P172" s="172"/>
      <c r="Q172" s="16"/>
      <c r="R172" s="16"/>
      <c r="S172" s="16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</row>
    <row r="173" spans="1:34" ht="10.5">
      <c r="A173" s="1"/>
      <c r="B173" s="564"/>
      <c r="C173" s="564"/>
      <c r="D173" s="172"/>
      <c r="E173" s="172"/>
      <c r="F173" s="172"/>
      <c r="G173" s="172"/>
      <c r="H173" s="1114"/>
      <c r="I173" s="1114"/>
      <c r="J173" s="1114"/>
      <c r="K173" s="1114"/>
      <c r="L173" s="1114"/>
      <c r="M173" s="1114"/>
      <c r="N173" s="1114"/>
      <c r="O173" s="1145">
        <f t="shared" si="7"/>
        <v>0</v>
      </c>
      <c r="P173" s="172"/>
      <c r="Q173" s="16"/>
      <c r="R173" s="16"/>
      <c r="S173" s="16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</row>
    <row r="174" spans="1:34" ht="10.5">
      <c r="A174" s="1"/>
      <c r="B174" s="564"/>
      <c r="C174" s="564"/>
      <c r="D174" s="172"/>
      <c r="E174" s="172"/>
      <c r="F174" s="172"/>
      <c r="G174" s="172"/>
      <c r="H174" s="1114"/>
      <c r="I174" s="1114"/>
      <c r="J174" s="1114"/>
      <c r="K174" s="1114"/>
      <c r="L174" s="1114"/>
      <c r="M174" s="1114"/>
      <c r="N174" s="1114"/>
      <c r="O174" s="1145">
        <f t="shared" si="7"/>
        <v>0</v>
      </c>
      <c r="P174" s="172"/>
      <c r="Q174" s="16"/>
      <c r="R174" s="16"/>
      <c r="S174" s="16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</row>
    <row r="175" spans="1:34" ht="10.5">
      <c r="A175" s="1"/>
      <c r="B175" s="564"/>
      <c r="C175" s="564"/>
      <c r="D175" s="172"/>
      <c r="E175" s="172"/>
      <c r="F175" s="172"/>
      <c r="G175" s="172"/>
      <c r="H175" s="1114"/>
      <c r="I175" s="1114"/>
      <c r="J175" s="1114"/>
      <c r="K175" s="1114"/>
      <c r="L175" s="1114"/>
      <c r="M175" s="1114"/>
      <c r="N175" s="1114"/>
      <c r="O175" s="1145">
        <f t="shared" si="7"/>
        <v>0</v>
      </c>
      <c r="P175" s="172"/>
      <c r="Q175" s="16"/>
      <c r="R175" s="16"/>
      <c r="S175" s="16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</row>
    <row r="176" spans="1:34" ht="10.5">
      <c r="A176" s="1"/>
      <c r="B176" s="564"/>
      <c r="C176" s="564"/>
      <c r="D176" s="172"/>
      <c r="E176" s="172"/>
      <c r="F176" s="172"/>
      <c r="G176" s="172"/>
      <c r="H176" s="1114"/>
      <c r="I176" s="1114"/>
      <c r="J176" s="1114"/>
      <c r="K176" s="1114"/>
      <c r="L176" s="1114"/>
      <c r="M176" s="1114"/>
      <c r="N176" s="1114"/>
      <c r="O176" s="1145">
        <f t="shared" si="7"/>
        <v>0</v>
      </c>
      <c r="P176" s="172"/>
      <c r="Q176" s="16"/>
      <c r="R176" s="16"/>
      <c r="S176" s="16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</row>
    <row r="177" spans="1:34" ht="10.5">
      <c r="A177" s="1"/>
      <c r="B177" s="564"/>
      <c r="C177" s="564"/>
      <c r="D177" s="172"/>
      <c r="E177" s="172"/>
      <c r="F177" s="172"/>
      <c r="G177" s="172"/>
      <c r="H177" s="1114"/>
      <c r="I177" s="1114"/>
      <c r="J177" s="1114"/>
      <c r="K177" s="1114"/>
      <c r="L177" s="1114"/>
      <c r="M177" s="1114"/>
      <c r="N177" s="1114"/>
      <c r="O177" s="1145">
        <f t="shared" si="7"/>
        <v>0</v>
      </c>
      <c r="P177" s="172"/>
      <c r="Q177" s="16"/>
      <c r="R177" s="16"/>
      <c r="S177" s="16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</row>
    <row r="178" spans="1:34" ht="10.5">
      <c r="A178" s="1"/>
      <c r="B178" s="564"/>
      <c r="C178" s="564"/>
      <c r="D178" s="172"/>
      <c r="E178" s="172"/>
      <c r="F178" s="172"/>
      <c r="G178" s="172"/>
      <c r="H178" s="1114"/>
      <c r="I178" s="1114"/>
      <c r="J178" s="1114"/>
      <c r="K178" s="1114"/>
      <c r="L178" s="1114"/>
      <c r="M178" s="1114"/>
      <c r="N178" s="1114"/>
      <c r="O178" s="1145">
        <f t="shared" si="7"/>
        <v>0</v>
      </c>
      <c r="P178" s="172"/>
      <c r="Q178" s="16"/>
      <c r="R178" s="16"/>
      <c r="S178" s="16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</row>
    <row r="179" spans="1:34" ht="10.5">
      <c r="A179" s="1"/>
      <c r="B179" s="564"/>
      <c r="C179" s="564"/>
      <c r="D179" s="172"/>
      <c r="E179" s="172"/>
      <c r="F179" s="172"/>
      <c r="G179" s="172"/>
      <c r="H179" s="1114"/>
      <c r="I179" s="1114"/>
      <c r="J179" s="1114"/>
      <c r="K179" s="1114"/>
      <c r="L179" s="1114"/>
      <c r="M179" s="1114"/>
      <c r="N179" s="1114"/>
      <c r="O179" s="1145">
        <f t="shared" si="7"/>
        <v>0</v>
      </c>
      <c r="P179" s="172"/>
      <c r="Q179" s="16"/>
      <c r="R179" s="16"/>
      <c r="S179" s="16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</row>
    <row r="180" spans="1:34" ht="10.5">
      <c r="A180" s="1"/>
      <c r="B180" s="564"/>
      <c r="C180" s="564"/>
      <c r="D180" s="172"/>
      <c r="E180" s="172"/>
      <c r="F180" s="172"/>
      <c r="G180" s="172"/>
      <c r="H180" s="1114"/>
      <c r="I180" s="1114"/>
      <c r="J180" s="1114"/>
      <c r="K180" s="1114"/>
      <c r="L180" s="1114"/>
      <c r="M180" s="1114"/>
      <c r="N180" s="1114"/>
      <c r="O180" s="1145">
        <f t="shared" si="7"/>
        <v>0</v>
      </c>
      <c r="P180" s="172"/>
      <c r="Q180" s="16"/>
      <c r="R180" s="16"/>
      <c r="S180" s="16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</row>
    <row r="181" spans="1:34" ht="10.5">
      <c r="A181" s="1"/>
      <c r="B181" s="564"/>
      <c r="C181" s="564"/>
      <c r="D181" s="172"/>
      <c r="E181" s="172"/>
      <c r="F181" s="172"/>
      <c r="G181" s="172"/>
      <c r="H181" s="1114"/>
      <c r="I181" s="1114"/>
      <c r="J181" s="1114"/>
      <c r="K181" s="1114"/>
      <c r="L181" s="1114"/>
      <c r="M181" s="1114"/>
      <c r="N181" s="1114"/>
      <c r="O181" s="1145">
        <f t="shared" si="7"/>
        <v>0</v>
      </c>
      <c r="P181" s="172"/>
      <c r="Q181" s="16"/>
      <c r="R181" s="16"/>
      <c r="S181" s="16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</row>
    <row r="182" spans="1:34" ht="10.5">
      <c r="A182" s="1"/>
      <c r="B182" s="564"/>
      <c r="C182" s="564"/>
      <c r="D182" s="172"/>
      <c r="E182" s="172"/>
      <c r="F182" s="172"/>
      <c r="G182" s="172"/>
      <c r="H182" s="1114"/>
      <c r="I182" s="1114"/>
      <c r="J182" s="1114"/>
      <c r="K182" s="1114"/>
      <c r="L182" s="1114"/>
      <c r="M182" s="1114"/>
      <c r="N182" s="1114"/>
      <c r="O182" s="1145">
        <f t="shared" si="7"/>
        <v>0</v>
      </c>
      <c r="P182" s="172"/>
      <c r="Q182" s="16"/>
      <c r="R182" s="16"/>
      <c r="S182" s="16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</row>
    <row r="183" spans="1:34" ht="10.5">
      <c r="A183" s="1"/>
      <c r="B183" s="564"/>
      <c r="C183" s="564"/>
      <c r="D183" s="172"/>
      <c r="E183" s="172"/>
      <c r="F183" s="172"/>
      <c r="G183" s="172"/>
      <c r="H183" s="1114"/>
      <c r="I183" s="1114"/>
      <c r="J183" s="1114"/>
      <c r="K183" s="1114"/>
      <c r="L183" s="1114"/>
      <c r="M183" s="1114"/>
      <c r="N183" s="1114"/>
      <c r="O183" s="1145">
        <f t="shared" si="7"/>
        <v>0</v>
      </c>
      <c r="P183" s="172"/>
      <c r="Q183" s="16"/>
      <c r="R183" s="16"/>
      <c r="S183" s="16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</row>
    <row r="184" spans="1:34" ht="10.5">
      <c r="A184" s="1"/>
      <c r="B184" s="564"/>
      <c r="C184" s="564"/>
      <c r="D184" s="172"/>
      <c r="E184" s="172"/>
      <c r="F184" s="172"/>
      <c r="G184" s="172"/>
      <c r="H184" s="1114"/>
      <c r="I184" s="1114"/>
      <c r="J184" s="1114"/>
      <c r="K184" s="1114"/>
      <c r="L184" s="1114"/>
      <c r="M184" s="1114"/>
      <c r="N184" s="1114"/>
      <c r="O184" s="1145">
        <f t="shared" si="7"/>
        <v>0</v>
      </c>
      <c r="P184" s="172"/>
      <c r="Q184" s="16"/>
      <c r="R184" s="16"/>
      <c r="S184" s="16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</row>
    <row r="185" spans="1:34" ht="10.5">
      <c r="A185" s="1"/>
      <c r="B185" s="564"/>
      <c r="C185" s="564"/>
      <c r="D185" s="172"/>
      <c r="E185" s="172"/>
      <c r="F185" s="172"/>
      <c r="G185" s="172"/>
      <c r="H185" s="1114"/>
      <c r="I185" s="1114"/>
      <c r="J185" s="1114"/>
      <c r="K185" s="1114"/>
      <c r="L185" s="1114"/>
      <c r="M185" s="1114"/>
      <c r="N185" s="1114"/>
      <c r="O185" s="1145">
        <f t="shared" si="7"/>
        <v>0</v>
      </c>
      <c r="P185" s="172"/>
      <c r="Q185" s="16"/>
      <c r="R185" s="16"/>
      <c r="S185" s="16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</row>
    <row r="186" spans="1:34" ht="10.5">
      <c r="A186" s="1"/>
      <c r="B186" s="564"/>
      <c r="C186" s="564"/>
      <c r="D186" s="172"/>
      <c r="E186" s="172"/>
      <c r="F186" s="172"/>
      <c r="G186" s="172"/>
      <c r="H186" s="1114"/>
      <c r="I186" s="1114"/>
      <c r="J186" s="1114"/>
      <c r="K186" s="1114"/>
      <c r="L186" s="1114"/>
      <c r="M186" s="1114"/>
      <c r="N186" s="1114"/>
      <c r="O186" s="1145">
        <f t="shared" si="7"/>
        <v>0</v>
      </c>
      <c r="P186" s="172"/>
      <c r="Q186" s="16"/>
      <c r="R186" s="16"/>
      <c r="S186" s="16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</row>
    <row r="187" spans="1:34" ht="10.5">
      <c r="A187" s="1"/>
      <c r="B187" s="564"/>
      <c r="C187" s="564"/>
      <c r="D187" s="172"/>
      <c r="E187" s="172"/>
      <c r="F187" s="172"/>
      <c r="G187" s="172"/>
      <c r="H187" s="1114"/>
      <c r="I187" s="1114"/>
      <c r="J187" s="1114"/>
      <c r="K187" s="1114"/>
      <c r="L187" s="1114"/>
      <c r="M187" s="1114"/>
      <c r="N187" s="1114"/>
      <c r="O187" s="1145">
        <f t="shared" si="7"/>
        <v>0</v>
      </c>
      <c r="P187" s="172"/>
      <c r="Q187" s="16"/>
      <c r="R187" s="16"/>
      <c r="S187" s="16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</row>
    <row r="188" spans="1:34" ht="10.5">
      <c r="A188" s="1"/>
      <c r="B188" s="564"/>
      <c r="C188" s="564"/>
      <c r="D188" s="172"/>
      <c r="E188" s="172"/>
      <c r="F188" s="172"/>
      <c r="G188" s="172"/>
      <c r="H188" s="1114"/>
      <c r="I188" s="1114"/>
      <c r="J188" s="1114"/>
      <c r="K188" s="1114"/>
      <c r="L188" s="1114"/>
      <c r="M188" s="1114"/>
      <c r="N188" s="1114"/>
      <c r="O188" s="1145">
        <f t="shared" si="7"/>
        <v>0</v>
      </c>
      <c r="P188" s="172"/>
      <c r="Q188" s="16"/>
      <c r="R188" s="16"/>
      <c r="S188" s="16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</row>
    <row r="189" spans="1:34" ht="10.5">
      <c r="A189" s="1"/>
      <c r="B189" s="564"/>
      <c r="C189" s="564"/>
      <c r="D189" s="172"/>
      <c r="E189" s="172"/>
      <c r="F189" s="172"/>
      <c r="G189" s="172"/>
      <c r="H189" s="1114"/>
      <c r="I189" s="1114"/>
      <c r="J189" s="1114"/>
      <c r="K189" s="1114"/>
      <c r="L189" s="1114"/>
      <c r="M189" s="1114"/>
      <c r="N189" s="1114"/>
      <c r="O189" s="1145">
        <f t="shared" si="7"/>
        <v>0</v>
      </c>
      <c r="P189" s="172"/>
      <c r="Q189" s="16"/>
      <c r="R189" s="16"/>
      <c r="S189" s="16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</row>
    <row r="190" spans="1:34" ht="10.5">
      <c r="A190" s="1"/>
      <c r="B190" s="564"/>
      <c r="C190" s="564"/>
      <c r="D190" s="172"/>
      <c r="E190" s="172"/>
      <c r="F190" s="172"/>
      <c r="G190" s="172"/>
      <c r="H190" s="1114"/>
      <c r="I190" s="1114"/>
      <c r="J190" s="1114"/>
      <c r="K190" s="1114"/>
      <c r="L190" s="1114"/>
      <c r="M190" s="1114"/>
      <c r="N190" s="1114"/>
      <c r="O190" s="1145">
        <f t="shared" si="7"/>
        <v>0</v>
      </c>
      <c r="P190" s="172"/>
      <c r="Q190" s="16"/>
      <c r="R190" s="16"/>
      <c r="S190" s="16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</row>
    <row r="191" spans="1:34" ht="10.5">
      <c r="A191" s="1"/>
      <c r="B191" s="564"/>
      <c r="C191" s="564"/>
      <c r="D191" s="172"/>
      <c r="E191" s="172"/>
      <c r="F191" s="172"/>
      <c r="G191" s="172"/>
      <c r="H191" s="1114"/>
      <c r="I191" s="1114"/>
      <c r="J191" s="1114"/>
      <c r="K191" s="1114"/>
      <c r="L191" s="1114"/>
      <c r="M191" s="1114"/>
      <c r="N191" s="1114"/>
      <c r="O191" s="1145">
        <f t="shared" si="7"/>
        <v>0</v>
      </c>
      <c r="P191" s="172"/>
      <c r="Q191" s="16"/>
      <c r="R191" s="16"/>
      <c r="S191" s="16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</row>
    <row r="192" spans="1:34" ht="10.5">
      <c r="A192" s="1"/>
      <c r="B192" s="564"/>
      <c r="C192" s="564"/>
      <c r="D192" s="172"/>
      <c r="E192" s="172"/>
      <c r="F192" s="172"/>
      <c r="G192" s="172"/>
      <c r="H192" s="1114"/>
      <c r="I192" s="1114"/>
      <c r="J192" s="1114"/>
      <c r="K192" s="1114"/>
      <c r="L192" s="1114"/>
      <c r="M192" s="1114"/>
      <c r="N192" s="1114"/>
      <c r="O192" s="1145">
        <f t="shared" si="7"/>
        <v>0</v>
      </c>
      <c r="P192" s="172"/>
      <c r="Q192" s="16"/>
      <c r="R192" s="16"/>
      <c r="S192" s="16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</row>
    <row r="193" spans="1:34" ht="10.5">
      <c r="A193" s="1"/>
      <c r="B193" s="564"/>
      <c r="C193" s="564"/>
      <c r="D193" s="172"/>
      <c r="E193" s="172"/>
      <c r="F193" s="172"/>
      <c r="G193" s="172"/>
      <c r="H193" s="1114"/>
      <c r="I193" s="1114"/>
      <c r="J193" s="1114"/>
      <c r="K193" s="1114"/>
      <c r="L193" s="1114"/>
      <c r="M193" s="1114"/>
      <c r="N193" s="1114"/>
      <c r="O193" s="1145">
        <f t="shared" si="7"/>
        <v>0</v>
      </c>
      <c r="P193" s="172"/>
      <c r="Q193" s="16"/>
      <c r="R193" s="16"/>
      <c r="S193" s="16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</row>
    <row r="194" spans="1:34" ht="10.5">
      <c r="A194" s="1"/>
      <c r="B194" s="564"/>
      <c r="C194" s="564"/>
      <c r="D194" s="172"/>
      <c r="E194" s="172"/>
      <c r="F194" s="172"/>
      <c r="G194" s="172"/>
      <c r="H194" s="1114"/>
      <c r="I194" s="1114"/>
      <c r="J194" s="1114"/>
      <c r="K194" s="1114"/>
      <c r="L194" s="1114"/>
      <c r="M194" s="1114"/>
      <c r="N194" s="1114"/>
      <c r="O194" s="1145">
        <f t="shared" si="7"/>
        <v>0</v>
      </c>
      <c r="P194" s="172"/>
      <c r="Q194" s="16"/>
      <c r="R194" s="16"/>
      <c r="S194" s="16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</row>
    <row r="195" spans="1:34" ht="10.5">
      <c r="A195" s="1"/>
      <c r="B195" s="564"/>
      <c r="C195" s="564"/>
      <c r="D195" s="172"/>
      <c r="E195" s="172"/>
      <c r="F195" s="172"/>
      <c r="G195" s="172"/>
      <c r="H195" s="1114"/>
      <c r="I195" s="1114"/>
      <c r="J195" s="1114"/>
      <c r="K195" s="1114"/>
      <c r="L195" s="1114"/>
      <c r="M195" s="1114"/>
      <c r="N195" s="1114"/>
      <c r="O195" s="1145">
        <f t="shared" si="7"/>
        <v>0</v>
      </c>
      <c r="P195" s="172"/>
      <c r="Q195" s="16"/>
      <c r="R195" s="16"/>
      <c r="S195" s="16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</row>
    <row r="196" spans="1:34" ht="10.5">
      <c r="A196" s="1"/>
      <c r="B196" s="564"/>
      <c r="C196" s="564"/>
      <c r="D196" s="172"/>
      <c r="E196" s="172"/>
      <c r="F196" s="172"/>
      <c r="G196" s="172"/>
      <c r="H196" s="1114"/>
      <c r="I196" s="1114"/>
      <c r="J196" s="1114"/>
      <c r="K196" s="1114"/>
      <c r="L196" s="1114"/>
      <c r="M196" s="1114"/>
      <c r="N196" s="1114"/>
      <c r="O196" s="1145">
        <f t="shared" si="7"/>
        <v>0</v>
      </c>
      <c r="P196" s="172"/>
      <c r="Q196" s="16"/>
      <c r="R196" s="16"/>
      <c r="S196" s="16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</row>
    <row r="197" spans="1:34" ht="10.5">
      <c r="A197" s="1"/>
      <c r="B197" s="564"/>
      <c r="C197" s="564"/>
      <c r="D197" s="172"/>
      <c r="E197" s="172"/>
      <c r="F197" s="172"/>
      <c r="G197" s="172"/>
      <c r="H197" s="1114"/>
      <c r="I197" s="1114"/>
      <c r="J197" s="1114"/>
      <c r="K197" s="1114"/>
      <c r="L197" s="1114"/>
      <c r="M197" s="1114"/>
      <c r="N197" s="1114"/>
      <c r="O197" s="1145">
        <f t="shared" si="7"/>
        <v>0</v>
      </c>
      <c r="P197" s="172"/>
      <c r="Q197" s="16"/>
      <c r="R197" s="16"/>
      <c r="S197" s="16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</row>
    <row r="198" spans="1:34" ht="10.5">
      <c r="A198" s="1"/>
      <c r="B198" s="564"/>
      <c r="C198" s="564"/>
      <c r="D198" s="172"/>
      <c r="E198" s="172"/>
      <c r="F198" s="172"/>
      <c r="G198" s="172"/>
      <c r="H198" s="1114"/>
      <c r="I198" s="1114"/>
      <c r="J198" s="1114"/>
      <c r="K198" s="1114"/>
      <c r="L198" s="1114"/>
      <c r="M198" s="1114"/>
      <c r="N198" s="1114"/>
      <c r="O198" s="1145">
        <f t="shared" si="7"/>
        <v>0</v>
      </c>
      <c r="P198" s="172"/>
      <c r="Q198" s="16"/>
      <c r="R198" s="16"/>
      <c r="S198" s="16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</row>
    <row r="199" spans="1:34" ht="10.5">
      <c r="A199" s="1"/>
      <c r="B199" s="564"/>
      <c r="C199" s="564"/>
      <c r="D199" s="172"/>
      <c r="E199" s="172"/>
      <c r="F199" s="172"/>
      <c r="G199" s="172"/>
      <c r="H199" s="1114"/>
      <c r="I199" s="1114"/>
      <c r="J199" s="1114"/>
      <c r="K199" s="1114"/>
      <c r="L199" s="1114"/>
      <c r="M199" s="1114"/>
      <c r="N199" s="1114"/>
      <c r="O199" s="1145">
        <f t="shared" si="7"/>
        <v>0</v>
      </c>
      <c r="P199" s="172"/>
      <c r="Q199" s="16"/>
      <c r="R199" s="16"/>
      <c r="S199" s="16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</row>
    <row r="200" spans="1:34" ht="10.5">
      <c r="A200" s="1"/>
      <c r="B200" s="564"/>
      <c r="C200" s="564"/>
      <c r="D200" s="172"/>
      <c r="E200" s="172"/>
      <c r="F200" s="172"/>
      <c r="G200" s="172"/>
      <c r="H200" s="1114"/>
      <c r="I200" s="1114"/>
      <c r="J200" s="1114"/>
      <c r="K200" s="1114"/>
      <c r="L200" s="1114"/>
      <c r="M200" s="1114"/>
      <c r="N200" s="1114"/>
      <c r="O200" s="1145">
        <f t="shared" si="7"/>
        <v>0</v>
      </c>
      <c r="P200" s="172"/>
      <c r="Q200" s="16"/>
      <c r="R200" s="16"/>
      <c r="S200" s="16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</row>
    <row r="201" spans="1:34" ht="10.5">
      <c r="A201" s="1"/>
      <c r="B201" s="564"/>
      <c r="C201" s="564"/>
      <c r="D201" s="172"/>
      <c r="E201" s="172"/>
      <c r="F201" s="172"/>
      <c r="G201" s="172"/>
      <c r="H201" s="1114"/>
      <c r="I201" s="1114"/>
      <c r="J201" s="1114"/>
      <c r="K201" s="1114"/>
      <c r="L201" s="1114"/>
      <c r="M201" s="1114"/>
      <c r="N201" s="1114"/>
      <c r="O201" s="1145">
        <f t="shared" si="7"/>
        <v>0</v>
      </c>
      <c r="P201" s="172"/>
      <c r="Q201" s="16"/>
      <c r="R201" s="16"/>
      <c r="S201" s="16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</row>
    <row r="202" spans="1:34" ht="10.5">
      <c r="A202" s="1"/>
      <c r="B202" s="564"/>
      <c r="C202" s="564"/>
      <c r="D202" s="172"/>
      <c r="E202" s="172"/>
      <c r="F202" s="172"/>
      <c r="G202" s="172"/>
      <c r="H202" s="1114"/>
      <c r="I202" s="1114"/>
      <c r="J202" s="1114"/>
      <c r="K202" s="1114"/>
      <c r="L202" s="1114"/>
      <c r="M202" s="1114"/>
      <c r="N202" s="1114"/>
      <c r="O202" s="1145">
        <f t="shared" si="7"/>
        <v>0</v>
      </c>
      <c r="P202" s="172"/>
      <c r="Q202" s="16"/>
      <c r="R202" s="16"/>
      <c r="S202" s="16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</row>
    <row r="203" spans="1:34" ht="10.5">
      <c r="A203" s="1"/>
      <c r="B203" s="564"/>
      <c r="C203" s="564"/>
      <c r="D203" s="172"/>
      <c r="E203" s="172"/>
      <c r="F203" s="172"/>
      <c r="G203" s="172"/>
      <c r="H203" s="1114"/>
      <c r="I203" s="1114"/>
      <c r="J203" s="1114"/>
      <c r="K203" s="1114"/>
      <c r="L203" s="1114"/>
      <c r="M203" s="1114"/>
      <c r="N203" s="1114"/>
      <c r="O203" s="1145">
        <f t="shared" si="7"/>
        <v>0</v>
      </c>
      <c r="P203" s="172"/>
      <c r="Q203" s="16"/>
      <c r="R203" s="16"/>
      <c r="S203" s="16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</row>
    <row r="204" spans="1:34" ht="10.5">
      <c r="A204" s="1"/>
      <c r="B204" s="564"/>
      <c r="C204" s="564"/>
      <c r="D204" s="172"/>
      <c r="E204" s="172"/>
      <c r="F204" s="172"/>
      <c r="G204" s="172"/>
      <c r="H204" s="1114"/>
      <c r="I204" s="1114"/>
      <c r="J204" s="1114"/>
      <c r="K204" s="1114"/>
      <c r="L204" s="1114"/>
      <c r="M204" s="1114"/>
      <c r="N204" s="1114"/>
      <c r="O204" s="1145">
        <f t="shared" si="7"/>
        <v>0</v>
      </c>
      <c r="P204" s="172"/>
      <c r="Q204" s="16"/>
      <c r="R204" s="16"/>
      <c r="S204" s="16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</row>
    <row r="205" spans="1:34" ht="10.5">
      <c r="A205" s="1"/>
      <c r="B205" s="564"/>
      <c r="C205" s="564"/>
      <c r="D205" s="172"/>
      <c r="E205" s="172"/>
      <c r="F205" s="172"/>
      <c r="G205" s="172"/>
      <c r="H205" s="1114"/>
      <c r="I205" s="1114"/>
      <c r="J205" s="1114"/>
      <c r="K205" s="1114"/>
      <c r="L205" s="1114"/>
      <c r="M205" s="1114"/>
      <c r="N205" s="1114"/>
      <c r="O205" s="1145">
        <f t="shared" si="7"/>
        <v>0</v>
      </c>
      <c r="P205" s="172"/>
      <c r="Q205" s="16"/>
      <c r="R205" s="16"/>
      <c r="S205" s="16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</row>
    <row r="206" spans="1:34" ht="10.5">
      <c r="A206" s="1"/>
      <c r="B206" s="564"/>
      <c r="C206" s="564"/>
      <c r="D206" s="172"/>
      <c r="E206" s="172"/>
      <c r="F206" s="172"/>
      <c r="G206" s="172"/>
      <c r="H206" s="1114"/>
      <c r="I206" s="1114"/>
      <c r="J206" s="1114"/>
      <c r="K206" s="1114"/>
      <c r="L206" s="1114"/>
      <c r="M206" s="1114"/>
      <c r="N206" s="1114"/>
      <c r="O206" s="1145">
        <f t="shared" si="7"/>
        <v>0</v>
      </c>
      <c r="P206" s="172"/>
      <c r="Q206" s="16"/>
      <c r="R206" s="16"/>
      <c r="S206" s="16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</row>
    <row r="207" spans="1:34" ht="10.5">
      <c r="A207" s="1"/>
      <c r="B207" s="564"/>
      <c r="C207" s="564"/>
      <c r="D207" s="172"/>
      <c r="E207" s="172"/>
      <c r="F207" s="172"/>
      <c r="G207" s="172"/>
      <c r="H207" s="1114"/>
      <c r="I207" s="1114"/>
      <c r="J207" s="1114"/>
      <c r="K207" s="1114"/>
      <c r="L207" s="1114"/>
      <c r="M207" s="1114"/>
      <c r="N207" s="1114"/>
      <c r="O207" s="1145">
        <f t="shared" si="7"/>
        <v>0</v>
      </c>
      <c r="P207" s="172"/>
      <c r="Q207" s="16"/>
      <c r="R207" s="16"/>
      <c r="S207" s="16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</row>
    <row r="208" spans="1:34" ht="10.5">
      <c r="A208" s="1"/>
      <c r="B208" s="564"/>
      <c r="C208" s="564"/>
      <c r="D208" s="172"/>
      <c r="E208" s="172"/>
      <c r="F208" s="172"/>
      <c r="G208" s="172"/>
      <c r="H208" s="1114"/>
      <c r="I208" s="1114"/>
      <c r="J208" s="1114"/>
      <c r="K208" s="1114"/>
      <c r="L208" s="1114"/>
      <c r="M208" s="1114"/>
      <c r="N208" s="1114"/>
      <c r="O208" s="1145">
        <f t="shared" si="7"/>
        <v>0</v>
      </c>
      <c r="P208" s="172"/>
      <c r="Q208" s="16"/>
      <c r="R208" s="16"/>
      <c r="S208" s="16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</row>
    <row r="209" spans="1:34" ht="10.5">
      <c r="A209" s="1"/>
      <c r="B209" s="564"/>
      <c r="C209" s="564"/>
      <c r="D209" s="172"/>
      <c r="E209" s="172"/>
      <c r="F209" s="172"/>
      <c r="G209" s="172"/>
      <c r="H209" s="1114"/>
      <c r="I209" s="1114"/>
      <c r="J209" s="1114"/>
      <c r="K209" s="1114"/>
      <c r="L209" s="1114"/>
      <c r="M209" s="1114"/>
      <c r="N209" s="1114"/>
      <c r="O209" s="1145">
        <f t="shared" si="7"/>
        <v>0</v>
      </c>
      <c r="P209" s="172"/>
      <c r="Q209" s="16"/>
      <c r="R209" s="16"/>
      <c r="S209" s="16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</row>
    <row r="210" spans="1:34" ht="10.5">
      <c r="A210" s="1"/>
      <c r="B210" s="564"/>
      <c r="C210" s="564"/>
      <c r="D210" s="172"/>
      <c r="E210" s="172"/>
      <c r="F210" s="172"/>
      <c r="G210" s="172"/>
      <c r="H210" s="1114"/>
      <c r="I210" s="1114"/>
      <c r="J210" s="1114"/>
      <c r="K210" s="1114"/>
      <c r="L210" s="1114"/>
      <c r="M210" s="1114"/>
      <c r="N210" s="1114"/>
      <c r="O210" s="1145">
        <f t="shared" si="7"/>
        <v>0</v>
      </c>
      <c r="P210" s="172"/>
      <c r="Q210" s="16"/>
      <c r="R210" s="16"/>
      <c r="S210" s="16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</row>
    <row r="211" spans="1:34" ht="10.5">
      <c r="A211" s="1"/>
      <c r="B211" s="564"/>
      <c r="C211" s="564"/>
      <c r="D211" s="172"/>
      <c r="E211" s="172"/>
      <c r="F211" s="172"/>
      <c r="G211" s="172"/>
      <c r="H211" s="1114"/>
      <c r="I211" s="1114"/>
      <c r="J211" s="1114"/>
      <c r="K211" s="1114"/>
      <c r="L211" s="1114"/>
      <c r="M211" s="1114"/>
      <c r="N211" s="1114"/>
      <c r="O211" s="1145">
        <f aca="true" t="shared" si="8" ref="O211:O274">SUM(H211:L211)</f>
        <v>0</v>
      </c>
      <c r="P211" s="172"/>
      <c r="Q211" s="16"/>
      <c r="R211" s="16"/>
      <c r="S211" s="16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</row>
    <row r="212" spans="1:34" ht="10.5">
      <c r="A212" s="1"/>
      <c r="B212" s="564"/>
      <c r="C212" s="564"/>
      <c r="D212" s="172"/>
      <c r="E212" s="172"/>
      <c r="F212" s="172"/>
      <c r="G212" s="172"/>
      <c r="H212" s="1114"/>
      <c r="I212" s="1114"/>
      <c r="J212" s="1114"/>
      <c r="K212" s="1114"/>
      <c r="L212" s="1114"/>
      <c r="M212" s="1114"/>
      <c r="N212" s="1114"/>
      <c r="O212" s="1145">
        <f t="shared" si="8"/>
        <v>0</v>
      </c>
      <c r="P212" s="172"/>
      <c r="Q212" s="16"/>
      <c r="R212" s="16"/>
      <c r="S212" s="16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</row>
    <row r="213" spans="1:34" ht="10.5">
      <c r="A213" s="1"/>
      <c r="B213" s="564"/>
      <c r="C213" s="564"/>
      <c r="D213" s="172"/>
      <c r="E213" s="172"/>
      <c r="F213" s="172"/>
      <c r="G213" s="172"/>
      <c r="H213" s="1114"/>
      <c r="I213" s="1114"/>
      <c r="J213" s="1114"/>
      <c r="K213" s="1114"/>
      <c r="L213" s="1114"/>
      <c r="M213" s="1114"/>
      <c r="N213" s="1114"/>
      <c r="O213" s="1145">
        <f t="shared" si="8"/>
        <v>0</v>
      </c>
      <c r="P213" s="172"/>
      <c r="Q213" s="16"/>
      <c r="R213" s="16"/>
      <c r="S213" s="16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</row>
    <row r="214" spans="1:34" ht="10.5">
      <c r="A214" s="1"/>
      <c r="B214" s="564"/>
      <c r="C214" s="564"/>
      <c r="D214" s="172"/>
      <c r="E214" s="172"/>
      <c r="F214" s="172"/>
      <c r="G214" s="172"/>
      <c r="H214" s="1114"/>
      <c r="I214" s="1114"/>
      <c r="J214" s="1114"/>
      <c r="K214" s="1114"/>
      <c r="L214" s="1114"/>
      <c r="M214" s="1114"/>
      <c r="N214" s="1114"/>
      <c r="O214" s="1145">
        <f t="shared" si="8"/>
        <v>0</v>
      </c>
      <c r="P214" s="172"/>
      <c r="Q214" s="16"/>
      <c r="R214" s="16"/>
      <c r="S214" s="16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</row>
    <row r="215" spans="1:34" ht="10.5">
      <c r="A215" s="1"/>
      <c r="B215" s="564"/>
      <c r="C215" s="564"/>
      <c r="D215" s="172"/>
      <c r="E215" s="172"/>
      <c r="F215" s="172"/>
      <c r="G215" s="172"/>
      <c r="H215" s="1114"/>
      <c r="I215" s="1114"/>
      <c r="J215" s="1114"/>
      <c r="K215" s="1114"/>
      <c r="L215" s="1114"/>
      <c r="M215" s="1114"/>
      <c r="N215" s="1114"/>
      <c r="O215" s="1145">
        <f t="shared" si="8"/>
        <v>0</v>
      </c>
      <c r="P215" s="172"/>
      <c r="Q215" s="16"/>
      <c r="R215" s="16"/>
      <c r="S215" s="16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</row>
    <row r="216" spans="1:34" ht="10.5">
      <c r="A216" s="1"/>
      <c r="B216" s="564"/>
      <c r="C216" s="564"/>
      <c r="D216" s="172"/>
      <c r="E216" s="172"/>
      <c r="F216" s="172"/>
      <c r="G216" s="172"/>
      <c r="H216" s="1114"/>
      <c r="I216" s="1114"/>
      <c r="J216" s="1114"/>
      <c r="K216" s="1114"/>
      <c r="L216" s="1114"/>
      <c r="M216" s="1114"/>
      <c r="N216" s="1114"/>
      <c r="O216" s="1145">
        <f t="shared" si="8"/>
        <v>0</v>
      </c>
      <c r="P216" s="172"/>
      <c r="Q216" s="16"/>
      <c r="R216" s="16"/>
      <c r="S216" s="16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</row>
    <row r="217" spans="1:34" ht="10.5">
      <c r="A217" s="1"/>
      <c r="B217" s="564"/>
      <c r="C217" s="564"/>
      <c r="D217" s="172"/>
      <c r="E217" s="172"/>
      <c r="F217" s="172"/>
      <c r="G217" s="172"/>
      <c r="H217" s="1114"/>
      <c r="I217" s="1114"/>
      <c r="J217" s="1114"/>
      <c r="K217" s="1114"/>
      <c r="L217" s="1114"/>
      <c r="M217" s="1114"/>
      <c r="N217" s="1114"/>
      <c r="O217" s="1145">
        <f t="shared" si="8"/>
        <v>0</v>
      </c>
      <c r="P217" s="172"/>
      <c r="Q217" s="16"/>
      <c r="R217" s="16"/>
      <c r="S217" s="16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</row>
    <row r="218" spans="1:34" ht="10.5">
      <c r="A218" s="1"/>
      <c r="B218" s="564"/>
      <c r="C218" s="564"/>
      <c r="D218" s="172"/>
      <c r="E218" s="172"/>
      <c r="F218" s="172"/>
      <c r="G218" s="172"/>
      <c r="H218" s="1114"/>
      <c r="I218" s="1114"/>
      <c r="J218" s="1114"/>
      <c r="K218" s="1114"/>
      <c r="L218" s="1114"/>
      <c r="M218" s="1114"/>
      <c r="N218" s="1114"/>
      <c r="O218" s="1145">
        <f t="shared" si="8"/>
        <v>0</v>
      </c>
      <c r="P218" s="172"/>
      <c r="Q218" s="16"/>
      <c r="R218" s="16"/>
      <c r="S218" s="16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</row>
    <row r="219" spans="1:34" ht="10.5">
      <c r="A219" s="1"/>
      <c r="B219" s="564"/>
      <c r="C219" s="564"/>
      <c r="D219" s="172"/>
      <c r="E219" s="172"/>
      <c r="F219" s="172"/>
      <c r="G219" s="172"/>
      <c r="H219" s="1114"/>
      <c r="I219" s="1114"/>
      <c r="J219" s="1114"/>
      <c r="K219" s="1114"/>
      <c r="L219" s="1114"/>
      <c r="M219" s="1114"/>
      <c r="N219" s="1114"/>
      <c r="O219" s="1145">
        <f t="shared" si="8"/>
        <v>0</v>
      </c>
      <c r="P219" s="172"/>
      <c r="Q219" s="16"/>
      <c r="R219" s="16"/>
      <c r="S219" s="16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</row>
    <row r="220" spans="1:34" ht="10.5">
      <c r="A220" s="1"/>
      <c r="B220" s="564"/>
      <c r="C220" s="564"/>
      <c r="D220" s="172"/>
      <c r="E220" s="172"/>
      <c r="F220" s="172"/>
      <c r="G220" s="172"/>
      <c r="H220" s="1114"/>
      <c r="I220" s="1114"/>
      <c r="J220" s="1114"/>
      <c r="K220" s="1114"/>
      <c r="L220" s="1114"/>
      <c r="M220" s="1114"/>
      <c r="N220" s="1114"/>
      <c r="O220" s="1145">
        <f t="shared" si="8"/>
        <v>0</v>
      </c>
      <c r="P220" s="172"/>
      <c r="Q220" s="16"/>
      <c r="R220" s="16"/>
      <c r="S220" s="16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</row>
    <row r="221" spans="1:34" ht="10.5">
      <c r="A221" s="1"/>
      <c r="B221" s="564"/>
      <c r="C221" s="564"/>
      <c r="D221" s="172"/>
      <c r="E221" s="172"/>
      <c r="F221" s="172"/>
      <c r="G221" s="172"/>
      <c r="H221" s="1114"/>
      <c r="I221" s="1114"/>
      <c r="J221" s="1114"/>
      <c r="K221" s="1114"/>
      <c r="L221" s="1114"/>
      <c r="M221" s="1114"/>
      <c r="N221" s="1114"/>
      <c r="O221" s="1145">
        <f t="shared" si="8"/>
        <v>0</v>
      </c>
      <c r="P221" s="172"/>
      <c r="Q221" s="16"/>
      <c r="R221" s="16"/>
      <c r="S221" s="16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</row>
    <row r="222" spans="1:34" ht="10.5">
      <c r="A222" s="1"/>
      <c r="B222" s="564"/>
      <c r="C222" s="564"/>
      <c r="D222" s="172"/>
      <c r="E222" s="172"/>
      <c r="F222" s="172"/>
      <c r="G222" s="172"/>
      <c r="H222" s="1114"/>
      <c r="I222" s="1114"/>
      <c r="J222" s="1114"/>
      <c r="K222" s="1114"/>
      <c r="L222" s="1114"/>
      <c r="M222" s="1114"/>
      <c r="N222" s="1114"/>
      <c r="O222" s="1145">
        <f t="shared" si="8"/>
        <v>0</v>
      </c>
      <c r="P222" s="172"/>
      <c r="Q222" s="16"/>
      <c r="R222" s="16"/>
      <c r="S222" s="16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</row>
    <row r="223" spans="1:34" ht="10.5">
      <c r="A223" s="1"/>
      <c r="B223" s="564"/>
      <c r="C223" s="564"/>
      <c r="D223" s="172"/>
      <c r="E223" s="172"/>
      <c r="F223" s="172"/>
      <c r="G223" s="172"/>
      <c r="H223" s="1114"/>
      <c r="I223" s="1114"/>
      <c r="J223" s="1114"/>
      <c r="K223" s="1114"/>
      <c r="L223" s="1114"/>
      <c r="M223" s="1114"/>
      <c r="N223" s="1114"/>
      <c r="O223" s="1145">
        <f t="shared" si="8"/>
        <v>0</v>
      </c>
      <c r="P223" s="172"/>
      <c r="Q223" s="16"/>
      <c r="R223" s="16"/>
      <c r="S223" s="16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</row>
    <row r="224" spans="1:34" ht="10.5">
      <c r="A224" s="1"/>
      <c r="B224" s="564"/>
      <c r="C224" s="564"/>
      <c r="D224" s="172"/>
      <c r="E224" s="172"/>
      <c r="F224" s="172"/>
      <c r="G224" s="172"/>
      <c r="H224" s="1114"/>
      <c r="I224" s="1114"/>
      <c r="J224" s="1114"/>
      <c r="K224" s="1114"/>
      <c r="L224" s="1114"/>
      <c r="M224" s="1114"/>
      <c r="N224" s="1114"/>
      <c r="O224" s="1145">
        <f t="shared" si="8"/>
        <v>0</v>
      </c>
      <c r="P224" s="172"/>
      <c r="Q224" s="16"/>
      <c r="R224" s="16"/>
      <c r="S224" s="16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</row>
    <row r="225" spans="1:34" ht="10.5">
      <c r="A225" s="1"/>
      <c r="B225" s="564"/>
      <c r="C225" s="564"/>
      <c r="D225" s="172"/>
      <c r="E225" s="172"/>
      <c r="F225" s="172"/>
      <c r="G225" s="172"/>
      <c r="H225" s="1114"/>
      <c r="I225" s="1114"/>
      <c r="J225" s="1114"/>
      <c r="K225" s="1114"/>
      <c r="L225" s="1114"/>
      <c r="M225" s="1114"/>
      <c r="N225" s="1114"/>
      <c r="O225" s="1145">
        <f t="shared" si="8"/>
        <v>0</v>
      </c>
      <c r="P225" s="172"/>
      <c r="Q225" s="16"/>
      <c r="R225" s="16"/>
      <c r="S225" s="16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</row>
    <row r="226" spans="1:34" ht="10.5">
      <c r="A226" s="1"/>
      <c r="B226" s="564"/>
      <c r="C226" s="564"/>
      <c r="D226" s="172"/>
      <c r="E226" s="172"/>
      <c r="F226" s="172"/>
      <c r="G226" s="172"/>
      <c r="H226" s="1114"/>
      <c r="I226" s="1114"/>
      <c r="J226" s="1114"/>
      <c r="K226" s="1114"/>
      <c r="L226" s="1114"/>
      <c r="M226" s="1114"/>
      <c r="N226" s="1114"/>
      <c r="O226" s="1145">
        <f t="shared" si="8"/>
        <v>0</v>
      </c>
      <c r="P226" s="172"/>
      <c r="Q226" s="16"/>
      <c r="R226" s="16"/>
      <c r="S226" s="16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</row>
    <row r="227" spans="1:34" ht="10.5">
      <c r="A227" s="1"/>
      <c r="B227" s="564"/>
      <c r="C227" s="564"/>
      <c r="D227" s="172"/>
      <c r="E227" s="172"/>
      <c r="F227" s="172"/>
      <c r="G227" s="172"/>
      <c r="H227" s="1114"/>
      <c r="I227" s="1114"/>
      <c r="J227" s="1114"/>
      <c r="K227" s="1114"/>
      <c r="L227" s="1114"/>
      <c r="M227" s="1114"/>
      <c r="N227" s="1114"/>
      <c r="O227" s="1145">
        <f t="shared" si="8"/>
        <v>0</v>
      </c>
      <c r="P227" s="172"/>
      <c r="Q227" s="16"/>
      <c r="R227" s="16"/>
      <c r="S227" s="16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</row>
    <row r="228" spans="1:34" ht="10.5">
      <c r="A228" s="1"/>
      <c r="B228" s="564"/>
      <c r="C228" s="564"/>
      <c r="D228" s="172"/>
      <c r="E228" s="172"/>
      <c r="F228" s="172"/>
      <c r="G228" s="172"/>
      <c r="H228" s="1114"/>
      <c r="I228" s="1114"/>
      <c r="J228" s="1114"/>
      <c r="K228" s="1114"/>
      <c r="L228" s="1114"/>
      <c r="M228" s="1114"/>
      <c r="N228" s="1114"/>
      <c r="O228" s="1145">
        <f t="shared" si="8"/>
        <v>0</v>
      </c>
      <c r="P228" s="172"/>
      <c r="Q228" s="16"/>
      <c r="R228" s="16"/>
      <c r="S228" s="16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</row>
    <row r="229" spans="1:34" ht="10.5">
      <c r="A229" s="1"/>
      <c r="B229" s="564"/>
      <c r="C229" s="564"/>
      <c r="D229" s="172"/>
      <c r="E229" s="172"/>
      <c r="F229" s="172"/>
      <c r="G229" s="172"/>
      <c r="H229" s="1114"/>
      <c r="I229" s="1114"/>
      <c r="J229" s="1114"/>
      <c r="K229" s="1114"/>
      <c r="L229" s="1114"/>
      <c r="M229" s="1114"/>
      <c r="N229" s="1114"/>
      <c r="O229" s="1145">
        <f t="shared" si="8"/>
        <v>0</v>
      </c>
      <c r="P229" s="172"/>
      <c r="Q229" s="16"/>
      <c r="R229" s="16"/>
      <c r="S229" s="16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</row>
    <row r="230" spans="1:34" ht="10.5">
      <c r="A230" s="1"/>
      <c r="B230" s="564"/>
      <c r="C230" s="564"/>
      <c r="D230" s="172"/>
      <c r="E230" s="172"/>
      <c r="F230" s="172"/>
      <c r="G230" s="172"/>
      <c r="H230" s="1114"/>
      <c r="I230" s="1114"/>
      <c r="J230" s="1114"/>
      <c r="K230" s="1114"/>
      <c r="L230" s="1114"/>
      <c r="M230" s="1114"/>
      <c r="N230" s="1114"/>
      <c r="O230" s="1145">
        <f t="shared" si="8"/>
        <v>0</v>
      </c>
      <c r="P230" s="172"/>
      <c r="Q230" s="16"/>
      <c r="R230" s="16"/>
      <c r="S230" s="16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</row>
    <row r="231" spans="1:34" ht="10.5">
      <c r="A231" s="1"/>
      <c r="B231" s="564"/>
      <c r="C231" s="564"/>
      <c r="D231" s="172"/>
      <c r="E231" s="172"/>
      <c r="F231" s="172"/>
      <c r="G231" s="172"/>
      <c r="H231" s="1114"/>
      <c r="I231" s="1114"/>
      <c r="J231" s="1114"/>
      <c r="K231" s="1114"/>
      <c r="L231" s="1114"/>
      <c r="M231" s="1114"/>
      <c r="N231" s="1114"/>
      <c r="O231" s="1145">
        <f t="shared" si="8"/>
        <v>0</v>
      </c>
      <c r="P231" s="172"/>
      <c r="Q231" s="16"/>
      <c r="R231" s="16"/>
      <c r="S231" s="16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</row>
    <row r="232" spans="1:34" ht="10.5">
      <c r="A232" s="1"/>
      <c r="B232" s="564"/>
      <c r="C232" s="564"/>
      <c r="D232" s="172"/>
      <c r="E232" s="172"/>
      <c r="F232" s="172"/>
      <c r="G232" s="172"/>
      <c r="H232" s="1114"/>
      <c r="I232" s="1114"/>
      <c r="J232" s="1114"/>
      <c r="K232" s="1114"/>
      <c r="L232" s="1114"/>
      <c r="M232" s="1114"/>
      <c r="N232" s="1114"/>
      <c r="O232" s="1145">
        <f t="shared" si="8"/>
        <v>0</v>
      </c>
      <c r="P232" s="172"/>
      <c r="Q232" s="16"/>
      <c r="R232" s="16"/>
      <c r="S232" s="16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</row>
    <row r="233" spans="1:34" ht="10.5">
      <c r="A233" s="1"/>
      <c r="B233" s="564"/>
      <c r="C233" s="564"/>
      <c r="D233" s="172"/>
      <c r="E233" s="172"/>
      <c r="F233" s="172"/>
      <c r="G233" s="172"/>
      <c r="H233" s="1114"/>
      <c r="I233" s="1114"/>
      <c r="J233" s="1114"/>
      <c r="K233" s="1114"/>
      <c r="L233" s="1114"/>
      <c r="M233" s="1114"/>
      <c r="N233" s="1114"/>
      <c r="O233" s="1145">
        <f t="shared" si="8"/>
        <v>0</v>
      </c>
      <c r="P233" s="172"/>
      <c r="Q233" s="16"/>
      <c r="R233" s="16"/>
      <c r="S233" s="16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</row>
    <row r="234" spans="1:34" ht="10.5">
      <c r="A234" s="1"/>
      <c r="B234" s="564"/>
      <c r="C234" s="564"/>
      <c r="D234" s="172"/>
      <c r="E234" s="172"/>
      <c r="F234" s="172"/>
      <c r="G234" s="172"/>
      <c r="H234" s="1114"/>
      <c r="I234" s="1114"/>
      <c r="J234" s="1114"/>
      <c r="K234" s="1114"/>
      <c r="L234" s="1114"/>
      <c r="M234" s="1114"/>
      <c r="N234" s="1114"/>
      <c r="O234" s="1145">
        <f t="shared" si="8"/>
        <v>0</v>
      </c>
      <c r="P234" s="172"/>
      <c r="Q234" s="16"/>
      <c r="R234" s="16"/>
      <c r="S234" s="16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</row>
    <row r="235" spans="1:34" ht="10.5">
      <c r="A235" s="1"/>
      <c r="B235" s="564"/>
      <c r="C235" s="564"/>
      <c r="D235" s="172"/>
      <c r="E235" s="172"/>
      <c r="F235" s="172"/>
      <c r="G235" s="172"/>
      <c r="H235" s="1114"/>
      <c r="I235" s="1114"/>
      <c r="J235" s="1114"/>
      <c r="K235" s="1114"/>
      <c r="L235" s="1114"/>
      <c r="M235" s="1114"/>
      <c r="N235" s="1114"/>
      <c r="O235" s="1145">
        <f t="shared" si="8"/>
        <v>0</v>
      </c>
      <c r="P235" s="172"/>
      <c r="Q235" s="16"/>
      <c r="R235" s="16"/>
      <c r="S235" s="16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</row>
    <row r="236" spans="1:34" ht="10.5">
      <c r="A236" s="1"/>
      <c r="B236" s="564"/>
      <c r="C236" s="564"/>
      <c r="D236" s="172"/>
      <c r="E236" s="172"/>
      <c r="F236" s="172"/>
      <c r="G236" s="172"/>
      <c r="H236" s="1114"/>
      <c r="I236" s="1114"/>
      <c r="J236" s="1114"/>
      <c r="K236" s="1114"/>
      <c r="L236" s="1114"/>
      <c r="M236" s="1114"/>
      <c r="N236" s="1114"/>
      <c r="O236" s="1145">
        <f t="shared" si="8"/>
        <v>0</v>
      </c>
      <c r="P236" s="172"/>
      <c r="Q236" s="16"/>
      <c r="R236" s="16"/>
      <c r="S236" s="16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</row>
    <row r="237" spans="1:34" ht="10.5">
      <c r="A237" s="1"/>
      <c r="B237" s="564"/>
      <c r="C237" s="564"/>
      <c r="D237" s="172"/>
      <c r="E237" s="172"/>
      <c r="F237" s="172"/>
      <c r="G237" s="172"/>
      <c r="H237" s="1114"/>
      <c r="I237" s="1114"/>
      <c r="J237" s="1114"/>
      <c r="K237" s="1114"/>
      <c r="L237" s="1114"/>
      <c r="M237" s="1114"/>
      <c r="N237" s="1114"/>
      <c r="O237" s="1145">
        <f t="shared" si="8"/>
        <v>0</v>
      </c>
      <c r="P237" s="172"/>
      <c r="Q237" s="16"/>
      <c r="R237" s="16"/>
      <c r="S237" s="16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</row>
    <row r="238" spans="1:34" ht="10.5">
      <c r="A238" s="1"/>
      <c r="B238" s="564"/>
      <c r="C238" s="564"/>
      <c r="D238" s="172"/>
      <c r="E238" s="172"/>
      <c r="F238" s="172"/>
      <c r="G238" s="172"/>
      <c r="H238" s="1114"/>
      <c r="I238" s="1114"/>
      <c r="J238" s="1114"/>
      <c r="K238" s="1114"/>
      <c r="L238" s="1114"/>
      <c r="M238" s="1114"/>
      <c r="N238" s="1114"/>
      <c r="O238" s="1145">
        <f t="shared" si="8"/>
        <v>0</v>
      </c>
      <c r="P238" s="172"/>
      <c r="Q238" s="16"/>
      <c r="R238" s="16"/>
      <c r="S238" s="16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</row>
    <row r="239" spans="1:34" ht="10.5">
      <c r="A239" s="1"/>
      <c r="B239" s="564"/>
      <c r="C239" s="564"/>
      <c r="D239" s="172"/>
      <c r="E239" s="172"/>
      <c r="F239" s="172"/>
      <c r="G239" s="172"/>
      <c r="H239" s="1114"/>
      <c r="I239" s="1114"/>
      <c r="J239" s="1114"/>
      <c r="K239" s="1114"/>
      <c r="L239" s="1114"/>
      <c r="M239" s="1114"/>
      <c r="N239" s="1114"/>
      <c r="O239" s="1145">
        <f t="shared" si="8"/>
        <v>0</v>
      </c>
      <c r="P239" s="172"/>
      <c r="Q239" s="16"/>
      <c r="R239" s="16"/>
      <c r="S239" s="16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</row>
    <row r="240" spans="1:34" ht="10.5">
      <c r="A240" s="1"/>
      <c r="B240" s="564"/>
      <c r="C240" s="564"/>
      <c r="D240" s="172"/>
      <c r="E240" s="172"/>
      <c r="F240" s="172"/>
      <c r="G240" s="172"/>
      <c r="H240" s="1114"/>
      <c r="I240" s="1114"/>
      <c r="J240" s="1114"/>
      <c r="K240" s="1114"/>
      <c r="L240" s="1114"/>
      <c r="M240" s="1114"/>
      <c r="N240" s="1114"/>
      <c r="O240" s="1145">
        <f t="shared" si="8"/>
        <v>0</v>
      </c>
      <c r="P240" s="172"/>
      <c r="Q240" s="16"/>
      <c r="R240" s="16"/>
      <c r="S240" s="16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</row>
    <row r="241" spans="1:34" ht="10.5">
      <c r="A241" s="1"/>
      <c r="B241" s="564"/>
      <c r="C241" s="564"/>
      <c r="D241" s="172"/>
      <c r="E241" s="172"/>
      <c r="F241" s="172"/>
      <c r="G241" s="172"/>
      <c r="H241" s="1114"/>
      <c r="I241" s="1114"/>
      <c r="J241" s="1114"/>
      <c r="K241" s="1114"/>
      <c r="L241" s="1114"/>
      <c r="M241" s="1114"/>
      <c r="N241" s="1114"/>
      <c r="O241" s="1145">
        <f t="shared" si="8"/>
        <v>0</v>
      </c>
      <c r="P241" s="172"/>
      <c r="Q241" s="16"/>
      <c r="R241" s="16"/>
      <c r="S241" s="16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</row>
    <row r="242" spans="1:34" ht="10.5">
      <c r="A242" s="1"/>
      <c r="B242" s="564"/>
      <c r="C242" s="564"/>
      <c r="D242" s="172"/>
      <c r="E242" s="172"/>
      <c r="F242" s="172"/>
      <c r="G242" s="172"/>
      <c r="H242" s="1114"/>
      <c r="I242" s="1114"/>
      <c r="J242" s="1114"/>
      <c r="K242" s="1114"/>
      <c r="L242" s="1114"/>
      <c r="M242" s="1114"/>
      <c r="N242" s="1114"/>
      <c r="O242" s="1145">
        <f t="shared" si="8"/>
        <v>0</v>
      </c>
      <c r="P242" s="172"/>
      <c r="Q242" s="16"/>
      <c r="R242" s="16"/>
      <c r="S242" s="16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</row>
    <row r="243" spans="1:34" ht="10.5">
      <c r="A243" s="1"/>
      <c r="B243" s="564"/>
      <c r="C243" s="564"/>
      <c r="D243" s="172"/>
      <c r="E243" s="172"/>
      <c r="F243" s="172"/>
      <c r="G243" s="172"/>
      <c r="H243" s="1114"/>
      <c r="I243" s="1114"/>
      <c r="J243" s="1114"/>
      <c r="K243" s="1114"/>
      <c r="L243" s="1114"/>
      <c r="M243" s="1114"/>
      <c r="N243" s="1114"/>
      <c r="O243" s="1145">
        <f t="shared" si="8"/>
        <v>0</v>
      </c>
      <c r="P243" s="172"/>
      <c r="Q243" s="16"/>
      <c r="R243" s="16"/>
      <c r="S243" s="16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</row>
    <row r="244" spans="1:34" ht="10.5">
      <c r="A244" s="1"/>
      <c r="B244" s="564"/>
      <c r="C244" s="564"/>
      <c r="D244" s="172"/>
      <c r="E244" s="172"/>
      <c r="F244" s="172"/>
      <c r="G244" s="172"/>
      <c r="H244" s="1114"/>
      <c r="I244" s="1114"/>
      <c r="J244" s="1114"/>
      <c r="K244" s="1114"/>
      <c r="L244" s="1114"/>
      <c r="M244" s="1114"/>
      <c r="N244" s="1114"/>
      <c r="O244" s="1145">
        <f t="shared" si="8"/>
        <v>0</v>
      </c>
      <c r="P244" s="172"/>
      <c r="Q244" s="16"/>
      <c r="R244" s="16"/>
      <c r="S244" s="16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</row>
    <row r="245" spans="1:34" ht="10.5">
      <c r="A245" s="1"/>
      <c r="B245" s="564"/>
      <c r="C245" s="564"/>
      <c r="D245" s="172"/>
      <c r="E245" s="172"/>
      <c r="F245" s="172"/>
      <c r="G245" s="172"/>
      <c r="H245" s="1114"/>
      <c r="I245" s="1114"/>
      <c r="J245" s="1114"/>
      <c r="K245" s="1114"/>
      <c r="L245" s="1114"/>
      <c r="M245" s="1114"/>
      <c r="N245" s="1114"/>
      <c r="O245" s="1145">
        <f t="shared" si="8"/>
        <v>0</v>
      </c>
      <c r="P245" s="172"/>
      <c r="Q245" s="16"/>
      <c r="R245" s="16"/>
      <c r="S245" s="16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</row>
    <row r="246" spans="1:34" ht="10.5">
      <c r="A246" s="1"/>
      <c r="B246" s="564"/>
      <c r="C246" s="564"/>
      <c r="D246" s="172"/>
      <c r="E246" s="172"/>
      <c r="F246" s="172"/>
      <c r="G246" s="172"/>
      <c r="H246" s="1114"/>
      <c r="I246" s="1114"/>
      <c r="J246" s="1114"/>
      <c r="K246" s="1114"/>
      <c r="L246" s="1114"/>
      <c r="M246" s="1114"/>
      <c r="N246" s="1114"/>
      <c r="O246" s="1145">
        <f t="shared" si="8"/>
        <v>0</v>
      </c>
      <c r="P246" s="172"/>
      <c r="Q246" s="16"/>
      <c r="R246" s="16"/>
      <c r="S246" s="16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</row>
    <row r="247" spans="1:34" ht="10.5">
      <c r="A247" s="1"/>
      <c r="B247" s="564"/>
      <c r="C247" s="564"/>
      <c r="D247" s="172"/>
      <c r="E247" s="172"/>
      <c r="F247" s="172"/>
      <c r="G247" s="172"/>
      <c r="H247" s="1114"/>
      <c r="I247" s="1114"/>
      <c r="J247" s="1114"/>
      <c r="K247" s="1114"/>
      <c r="L247" s="1114"/>
      <c r="M247" s="1114"/>
      <c r="N247" s="1114"/>
      <c r="O247" s="1145">
        <f t="shared" si="8"/>
        <v>0</v>
      </c>
      <c r="P247" s="172"/>
      <c r="Q247" s="16"/>
      <c r="R247" s="16"/>
      <c r="S247" s="16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</row>
    <row r="248" spans="1:34" ht="10.5">
      <c r="A248" s="1"/>
      <c r="B248" s="564"/>
      <c r="C248" s="564"/>
      <c r="D248" s="172"/>
      <c r="E248" s="172"/>
      <c r="F248" s="172"/>
      <c r="G248" s="172"/>
      <c r="H248" s="1114"/>
      <c r="I248" s="1114"/>
      <c r="J248" s="1114"/>
      <c r="K248" s="1114"/>
      <c r="L248" s="1114"/>
      <c r="M248" s="1114"/>
      <c r="N248" s="1114"/>
      <c r="O248" s="1145">
        <f t="shared" si="8"/>
        <v>0</v>
      </c>
      <c r="P248" s="172"/>
      <c r="Q248" s="16"/>
      <c r="R248" s="16"/>
      <c r="S248" s="16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</row>
    <row r="249" spans="1:34" ht="10.5">
      <c r="A249" s="1"/>
      <c r="B249" s="564"/>
      <c r="C249" s="564"/>
      <c r="D249" s="172"/>
      <c r="E249" s="172"/>
      <c r="F249" s="172"/>
      <c r="G249" s="172"/>
      <c r="H249" s="1114"/>
      <c r="I249" s="1114"/>
      <c r="J249" s="1114"/>
      <c r="K249" s="1114"/>
      <c r="L249" s="1114"/>
      <c r="M249" s="1114"/>
      <c r="N249" s="1114"/>
      <c r="O249" s="1145">
        <f t="shared" si="8"/>
        <v>0</v>
      </c>
      <c r="P249" s="172"/>
      <c r="Q249" s="16"/>
      <c r="R249" s="16"/>
      <c r="S249" s="16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</row>
    <row r="250" spans="1:34" ht="10.5">
      <c r="A250" s="1"/>
      <c r="B250" s="564"/>
      <c r="C250" s="564"/>
      <c r="D250" s="172"/>
      <c r="E250" s="172"/>
      <c r="F250" s="172"/>
      <c r="G250" s="172"/>
      <c r="H250" s="1114"/>
      <c r="I250" s="1114"/>
      <c r="J250" s="1114"/>
      <c r="K250" s="1114"/>
      <c r="L250" s="1114"/>
      <c r="M250" s="1114"/>
      <c r="N250" s="1114"/>
      <c r="O250" s="1145">
        <f t="shared" si="8"/>
        <v>0</v>
      </c>
      <c r="P250" s="172"/>
      <c r="Q250" s="16"/>
      <c r="R250" s="16"/>
      <c r="S250" s="16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</row>
    <row r="251" spans="1:34" ht="10.5">
      <c r="A251" s="1"/>
      <c r="B251" s="564"/>
      <c r="C251" s="564"/>
      <c r="D251" s="172"/>
      <c r="E251" s="172"/>
      <c r="F251" s="172"/>
      <c r="G251" s="172"/>
      <c r="H251" s="1114"/>
      <c r="I251" s="1114"/>
      <c r="J251" s="1114"/>
      <c r="K251" s="1114"/>
      <c r="L251" s="1114"/>
      <c r="M251" s="1114"/>
      <c r="N251" s="1114"/>
      <c r="O251" s="1145">
        <f t="shared" si="8"/>
        <v>0</v>
      </c>
      <c r="P251" s="172"/>
      <c r="Q251" s="16"/>
      <c r="R251" s="16"/>
      <c r="S251" s="16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</row>
    <row r="252" spans="1:34" ht="10.5">
      <c r="A252" s="1"/>
      <c r="B252" s="564"/>
      <c r="C252" s="564"/>
      <c r="D252" s="172"/>
      <c r="E252" s="172"/>
      <c r="F252" s="172"/>
      <c r="G252" s="172"/>
      <c r="H252" s="1114"/>
      <c r="I252" s="1114"/>
      <c r="J252" s="1114"/>
      <c r="K252" s="1114"/>
      <c r="L252" s="1114"/>
      <c r="M252" s="1114"/>
      <c r="N252" s="1114"/>
      <c r="O252" s="1145">
        <f t="shared" si="8"/>
        <v>0</v>
      </c>
      <c r="P252" s="172"/>
      <c r="Q252" s="16"/>
      <c r="R252" s="16"/>
      <c r="S252" s="16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</row>
    <row r="253" spans="1:34" ht="10.5">
      <c r="A253" s="1"/>
      <c r="B253" s="564"/>
      <c r="C253" s="564"/>
      <c r="D253" s="172"/>
      <c r="E253" s="172"/>
      <c r="F253" s="172"/>
      <c r="G253" s="172"/>
      <c r="H253" s="1114"/>
      <c r="I253" s="1114"/>
      <c r="J253" s="1114"/>
      <c r="K253" s="1114"/>
      <c r="L253" s="1114"/>
      <c r="M253" s="1114"/>
      <c r="N253" s="1114"/>
      <c r="O253" s="1145">
        <f t="shared" si="8"/>
        <v>0</v>
      </c>
      <c r="P253" s="172"/>
      <c r="Q253" s="16"/>
      <c r="R253" s="16"/>
      <c r="S253" s="16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</row>
    <row r="254" spans="1:34" ht="10.5">
      <c r="A254" s="1"/>
      <c r="B254" s="564"/>
      <c r="C254" s="564"/>
      <c r="D254" s="172"/>
      <c r="E254" s="172"/>
      <c r="F254" s="172"/>
      <c r="G254" s="172"/>
      <c r="H254" s="1114"/>
      <c r="I254" s="1114"/>
      <c r="J254" s="1114"/>
      <c r="K254" s="1114"/>
      <c r="L254" s="1114"/>
      <c r="M254" s="1114"/>
      <c r="N254" s="1114"/>
      <c r="O254" s="1145">
        <f t="shared" si="8"/>
        <v>0</v>
      </c>
      <c r="P254" s="172"/>
      <c r="Q254" s="16"/>
      <c r="R254" s="16"/>
      <c r="S254" s="16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</row>
    <row r="255" spans="1:34" ht="10.5">
      <c r="A255" s="1"/>
      <c r="B255" s="564"/>
      <c r="C255" s="564"/>
      <c r="D255" s="172"/>
      <c r="E255" s="172"/>
      <c r="F255" s="172"/>
      <c r="G255" s="172"/>
      <c r="H255" s="1114"/>
      <c r="I255" s="1114"/>
      <c r="J255" s="1114"/>
      <c r="K255" s="1114"/>
      <c r="L255" s="1114"/>
      <c r="M255" s="1114"/>
      <c r="N255" s="1114"/>
      <c r="O255" s="1145">
        <f t="shared" si="8"/>
        <v>0</v>
      </c>
      <c r="P255" s="172"/>
      <c r="Q255" s="16"/>
      <c r="R255" s="16"/>
      <c r="S255" s="16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</row>
    <row r="256" spans="1:34" ht="10.5">
      <c r="A256" s="1"/>
      <c r="B256" s="564"/>
      <c r="C256" s="564"/>
      <c r="D256" s="172"/>
      <c r="E256" s="172"/>
      <c r="F256" s="172"/>
      <c r="G256" s="172"/>
      <c r="H256" s="1114"/>
      <c r="I256" s="1114"/>
      <c r="J256" s="1114"/>
      <c r="K256" s="1114"/>
      <c r="L256" s="1114"/>
      <c r="M256" s="1114"/>
      <c r="N256" s="1114"/>
      <c r="O256" s="1145">
        <f t="shared" si="8"/>
        <v>0</v>
      </c>
      <c r="P256" s="172"/>
      <c r="Q256" s="16"/>
      <c r="R256" s="16"/>
      <c r="S256" s="16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</row>
    <row r="257" spans="1:34" ht="10.5">
      <c r="A257" s="1"/>
      <c r="B257" s="564"/>
      <c r="C257" s="564"/>
      <c r="D257" s="172"/>
      <c r="E257" s="172"/>
      <c r="F257" s="172"/>
      <c r="G257" s="172"/>
      <c r="H257" s="1114"/>
      <c r="I257" s="1114"/>
      <c r="J257" s="1114"/>
      <c r="K257" s="1114"/>
      <c r="L257" s="1114"/>
      <c r="M257" s="1114"/>
      <c r="N257" s="1114"/>
      <c r="O257" s="1145">
        <f t="shared" si="8"/>
        <v>0</v>
      </c>
      <c r="P257" s="172"/>
      <c r="Q257" s="16"/>
      <c r="R257" s="16"/>
      <c r="S257" s="16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</row>
    <row r="258" spans="1:34" ht="10.5">
      <c r="A258" s="1"/>
      <c r="B258" s="564"/>
      <c r="C258" s="564"/>
      <c r="D258" s="172"/>
      <c r="E258" s="172"/>
      <c r="F258" s="172"/>
      <c r="G258" s="172"/>
      <c r="H258" s="1114"/>
      <c r="I258" s="1114"/>
      <c r="J258" s="1114"/>
      <c r="K258" s="1114"/>
      <c r="L258" s="1114"/>
      <c r="M258" s="1114"/>
      <c r="N258" s="1114"/>
      <c r="O258" s="1145">
        <f t="shared" si="8"/>
        <v>0</v>
      </c>
      <c r="P258" s="172"/>
      <c r="Q258" s="16"/>
      <c r="R258" s="16"/>
      <c r="S258" s="16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</row>
    <row r="259" spans="1:34" ht="10.5">
      <c r="A259" s="1"/>
      <c r="B259" s="564"/>
      <c r="C259" s="564"/>
      <c r="D259" s="172"/>
      <c r="E259" s="172"/>
      <c r="F259" s="172"/>
      <c r="G259" s="172"/>
      <c r="H259" s="1114"/>
      <c r="I259" s="1114"/>
      <c r="J259" s="1114"/>
      <c r="K259" s="1114"/>
      <c r="L259" s="1114"/>
      <c r="M259" s="1114"/>
      <c r="N259" s="1114"/>
      <c r="O259" s="1145">
        <f t="shared" si="8"/>
        <v>0</v>
      </c>
      <c r="P259" s="172"/>
      <c r="Q259" s="16"/>
      <c r="R259" s="16"/>
      <c r="S259" s="16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</row>
    <row r="260" spans="1:34" ht="10.5">
      <c r="A260" s="1"/>
      <c r="B260" s="564"/>
      <c r="C260" s="564"/>
      <c r="D260" s="172"/>
      <c r="E260" s="172"/>
      <c r="F260" s="172"/>
      <c r="G260" s="172"/>
      <c r="H260" s="1114"/>
      <c r="I260" s="1114"/>
      <c r="J260" s="1114"/>
      <c r="K260" s="1114"/>
      <c r="L260" s="1114"/>
      <c r="M260" s="1114"/>
      <c r="N260" s="1114"/>
      <c r="O260" s="1145">
        <f t="shared" si="8"/>
        <v>0</v>
      </c>
      <c r="P260" s="172"/>
      <c r="Q260" s="16"/>
      <c r="R260" s="16"/>
      <c r="S260" s="16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</row>
    <row r="261" spans="1:34" ht="10.5">
      <c r="A261" s="1"/>
      <c r="B261" s="564"/>
      <c r="C261" s="564"/>
      <c r="D261" s="172"/>
      <c r="E261" s="172"/>
      <c r="F261" s="172"/>
      <c r="G261" s="172"/>
      <c r="H261" s="1114"/>
      <c r="I261" s="1114"/>
      <c r="J261" s="1114"/>
      <c r="K261" s="1114"/>
      <c r="L261" s="1114"/>
      <c r="M261" s="1114"/>
      <c r="N261" s="1114"/>
      <c r="O261" s="1145">
        <f t="shared" si="8"/>
        <v>0</v>
      </c>
      <c r="P261" s="172"/>
      <c r="Q261" s="16"/>
      <c r="R261" s="16"/>
      <c r="S261" s="16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</row>
    <row r="262" spans="1:34" ht="10.5">
      <c r="A262" s="1"/>
      <c r="B262" s="564"/>
      <c r="C262" s="564"/>
      <c r="D262" s="172"/>
      <c r="E262" s="172"/>
      <c r="F262" s="172"/>
      <c r="G262" s="172"/>
      <c r="H262" s="1114"/>
      <c r="I262" s="1114"/>
      <c r="J262" s="1114"/>
      <c r="K262" s="1114"/>
      <c r="L262" s="1114"/>
      <c r="M262" s="1114"/>
      <c r="N262" s="1114"/>
      <c r="O262" s="1145">
        <f t="shared" si="8"/>
        <v>0</v>
      </c>
      <c r="P262" s="172"/>
      <c r="Q262" s="16"/>
      <c r="R262" s="16"/>
      <c r="S262" s="16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</row>
    <row r="263" spans="1:34" ht="10.5">
      <c r="A263" s="1"/>
      <c r="B263" s="564"/>
      <c r="C263" s="564"/>
      <c r="D263" s="172"/>
      <c r="E263" s="172"/>
      <c r="F263" s="172"/>
      <c r="G263" s="172"/>
      <c r="H263" s="1114"/>
      <c r="I263" s="1114"/>
      <c r="J263" s="1114"/>
      <c r="K263" s="1114"/>
      <c r="L263" s="1114"/>
      <c r="M263" s="1114"/>
      <c r="N263" s="1114"/>
      <c r="O263" s="1145">
        <f t="shared" si="8"/>
        <v>0</v>
      </c>
      <c r="P263" s="172"/>
      <c r="Q263" s="16"/>
      <c r="R263" s="16"/>
      <c r="S263" s="16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</row>
    <row r="264" spans="1:34" ht="10.5">
      <c r="A264" s="1"/>
      <c r="B264" s="564"/>
      <c r="C264" s="564"/>
      <c r="D264" s="172"/>
      <c r="E264" s="172"/>
      <c r="F264" s="172"/>
      <c r="G264" s="172"/>
      <c r="H264" s="1114"/>
      <c r="I264" s="1114"/>
      <c r="J264" s="1114"/>
      <c r="K264" s="1114"/>
      <c r="L264" s="1114"/>
      <c r="M264" s="1114"/>
      <c r="N264" s="1114"/>
      <c r="O264" s="1145">
        <f t="shared" si="8"/>
        <v>0</v>
      </c>
      <c r="P264" s="172"/>
      <c r="Q264" s="16"/>
      <c r="R264" s="16"/>
      <c r="S264" s="16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</row>
    <row r="265" spans="1:34" ht="10.5">
      <c r="A265" s="1"/>
      <c r="B265" s="564"/>
      <c r="C265" s="564"/>
      <c r="D265" s="172"/>
      <c r="E265" s="172"/>
      <c r="F265" s="172"/>
      <c r="G265" s="172"/>
      <c r="H265" s="1114"/>
      <c r="I265" s="1114"/>
      <c r="J265" s="1114"/>
      <c r="K265" s="1114"/>
      <c r="L265" s="1114"/>
      <c r="M265" s="1114"/>
      <c r="N265" s="1114"/>
      <c r="O265" s="1145">
        <f t="shared" si="8"/>
        <v>0</v>
      </c>
      <c r="P265" s="172"/>
      <c r="Q265" s="16"/>
      <c r="R265" s="16"/>
      <c r="S265" s="16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</row>
    <row r="266" spans="1:34" ht="10.5">
      <c r="A266" s="1"/>
      <c r="B266" s="564"/>
      <c r="C266" s="564"/>
      <c r="D266" s="172"/>
      <c r="E266" s="172"/>
      <c r="F266" s="172"/>
      <c r="G266" s="172"/>
      <c r="H266" s="1114"/>
      <c r="I266" s="1114"/>
      <c r="J266" s="1114"/>
      <c r="K266" s="1114"/>
      <c r="L266" s="1114"/>
      <c r="M266" s="1114"/>
      <c r="N266" s="1114"/>
      <c r="O266" s="1145">
        <f t="shared" si="8"/>
        <v>0</v>
      </c>
      <c r="P266" s="172"/>
      <c r="Q266" s="16"/>
      <c r="R266" s="16"/>
      <c r="S266" s="16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</row>
    <row r="267" spans="1:34" ht="10.5">
      <c r="A267" s="1"/>
      <c r="B267" s="564"/>
      <c r="C267" s="564"/>
      <c r="D267" s="172"/>
      <c r="E267" s="172"/>
      <c r="F267" s="172"/>
      <c r="G267" s="172"/>
      <c r="H267" s="1114"/>
      <c r="I267" s="1114"/>
      <c r="J267" s="1114"/>
      <c r="K267" s="1114"/>
      <c r="L267" s="1114"/>
      <c r="M267" s="1114"/>
      <c r="N267" s="1114"/>
      <c r="O267" s="1145">
        <f t="shared" si="8"/>
        <v>0</v>
      </c>
      <c r="P267" s="172"/>
      <c r="Q267" s="16"/>
      <c r="R267" s="16"/>
      <c r="S267" s="16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</row>
    <row r="268" spans="1:34" ht="10.5">
      <c r="A268" s="1"/>
      <c r="B268" s="564"/>
      <c r="C268" s="564"/>
      <c r="D268" s="172"/>
      <c r="E268" s="172"/>
      <c r="F268" s="172"/>
      <c r="G268" s="172"/>
      <c r="H268" s="1114"/>
      <c r="I268" s="1114"/>
      <c r="J268" s="1114"/>
      <c r="K268" s="1114"/>
      <c r="L268" s="1114"/>
      <c r="M268" s="1114"/>
      <c r="N268" s="1114"/>
      <c r="O268" s="1145">
        <f t="shared" si="8"/>
        <v>0</v>
      </c>
      <c r="P268" s="172"/>
      <c r="Q268" s="16"/>
      <c r="R268" s="16"/>
      <c r="S268" s="16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</row>
    <row r="269" spans="1:34" ht="10.5">
      <c r="A269" s="1"/>
      <c r="B269" s="564"/>
      <c r="C269" s="564"/>
      <c r="D269" s="172"/>
      <c r="E269" s="172"/>
      <c r="F269" s="172"/>
      <c r="G269" s="172"/>
      <c r="H269" s="1114"/>
      <c r="I269" s="1114"/>
      <c r="J269" s="1114"/>
      <c r="K269" s="1114"/>
      <c r="L269" s="1114"/>
      <c r="M269" s="1114"/>
      <c r="N269" s="1114"/>
      <c r="O269" s="1145">
        <f t="shared" si="8"/>
        <v>0</v>
      </c>
      <c r="P269" s="172"/>
      <c r="Q269" s="16"/>
      <c r="R269" s="16"/>
      <c r="S269" s="16"/>
      <c r="T269" s="172"/>
      <c r="U269" s="172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</row>
    <row r="270" spans="1:34" ht="10.5">
      <c r="A270" s="1"/>
      <c r="B270" s="564"/>
      <c r="C270" s="564"/>
      <c r="D270" s="172"/>
      <c r="E270" s="172"/>
      <c r="F270" s="172"/>
      <c r="G270" s="172"/>
      <c r="H270" s="1114"/>
      <c r="I270" s="1114"/>
      <c r="J270" s="1114"/>
      <c r="K270" s="1114"/>
      <c r="L270" s="1114"/>
      <c r="M270" s="1114"/>
      <c r="N270" s="1114"/>
      <c r="O270" s="1145">
        <f t="shared" si="8"/>
        <v>0</v>
      </c>
      <c r="P270" s="172"/>
      <c r="Q270" s="16"/>
      <c r="R270" s="16"/>
      <c r="S270" s="16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</row>
    <row r="271" spans="1:34" ht="10.5">
      <c r="A271" s="1"/>
      <c r="B271" s="564"/>
      <c r="C271" s="564"/>
      <c r="D271" s="172"/>
      <c r="E271" s="172"/>
      <c r="F271" s="172"/>
      <c r="G271" s="172"/>
      <c r="H271" s="1114"/>
      <c r="I271" s="1114"/>
      <c r="J271" s="1114"/>
      <c r="K271" s="1114"/>
      <c r="L271" s="1114"/>
      <c r="M271" s="1114"/>
      <c r="N271" s="1114"/>
      <c r="O271" s="1145">
        <f t="shared" si="8"/>
        <v>0</v>
      </c>
      <c r="P271" s="172"/>
      <c r="Q271" s="16"/>
      <c r="R271" s="16"/>
      <c r="S271" s="16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</row>
    <row r="272" spans="1:34" ht="10.5">
      <c r="A272" s="1"/>
      <c r="B272" s="564"/>
      <c r="C272" s="564"/>
      <c r="D272" s="172"/>
      <c r="E272" s="172"/>
      <c r="F272" s="172"/>
      <c r="G272" s="172"/>
      <c r="H272" s="1114"/>
      <c r="I272" s="1114"/>
      <c r="J272" s="1114"/>
      <c r="K272" s="1114"/>
      <c r="L272" s="1114"/>
      <c r="M272" s="1114"/>
      <c r="N272" s="1114"/>
      <c r="O272" s="1145">
        <f t="shared" si="8"/>
        <v>0</v>
      </c>
      <c r="P272" s="172"/>
      <c r="Q272" s="16"/>
      <c r="R272" s="16"/>
      <c r="S272" s="16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</row>
    <row r="273" spans="1:34" ht="10.5">
      <c r="A273" s="1"/>
      <c r="B273" s="564"/>
      <c r="C273" s="564"/>
      <c r="D273" s="172"/>
      <c r="E273" s="172"/>
      <c r="F273" s="172"/>
      <c r="G273" s="172"/>
      <c r="H273" s="1114"/>
      <c r="I273" s="1114"/>
      <c r="J273" s="1114"/>
      <c r="K273" s="1114"/>
      <c r="L273" s="1114"/>
      <c r="M273" s="1114"/>
      <c r="N273" s="1114"/>
      <c r="O273" s="1145">
        <f t="shared" si="8"/>
        <v>0</v>
      </c>
      <c r="P273" s="172"/>
      <c r="Q273" s="16"/>
      <c r="R273" s="16"/>
      <c r="S273" s="16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</row>
    <row r="274" spans="1:34" ht="10.5">
      <c r="A274" s="1"/>
      <c r="B274" s="564"/>
      <c r="C274" s="564"/>
      <c r="D274" s="172"/>
      <c r="E274" s="172"/>
      <c r="F274" s="172"/>
      <c r="G274" s="172"/>
      <c r="H274" s="1114"/>
      <c r="I274" s="1114"/>
      <c r="J274" s="1114"/>
      <c r="K274" s="1114"/>
      <c r="L274" s="1114"/>
      <c r="M274" s="1114"/>
      <c r="N274" s="1114"/>
      <c r="O274" s="1145">
        <f t="shared" si="8"/>
        <v>0</v>
      </c>
      <c r="P274" s="172"/>
      <c r="Q274" s="16"/>
      <c r="R274" s="16"/>
      <c r="S274" s="16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</row>
    <row r="275" spans="1:34" ht="10.5">
      <c r="A275" s="1"/>
      <c r="B275" s="564"/>
      <c r="C275" s="564"/>
      <c r="D275" s="172"/>
      <c r="E275" s="172"/>
      <c r="F275" s="172"/>
      <c r="G275" s="172"/>
      <c r="H275" s="1114"/>
      <c r="I275" s="1114"/>
      <c r="J275" s="1114"/>
      <c r="K275" s="1114"/>
      <c r="L275" s="1114"/>
      <c r="M275" s="1114"/>
      <c r="N275" s="1114"/>
      <c r="O275" s="1145">
        <f aca="true" t="shared" si="9" ref="O275:O338">SUM(H275:L275)</f>
        <v>0</v>
      </c>
      <c r="P275" s="172"/>
      <c r="Q275" s="16"/>
      <c r="R275" s="16"/>
      <c r="S275" s="16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</row>
    <row r="276" spans="1:34" ht="10.5">
      <c r="A276" s="1"/>
      <c r="B276" s="564"/>
      <c r="C276" s="564"/>
      <c r="D276" s="172"/>
      <c r="E276" s="172"/>
      <c r="F276" s="172"/>
      <c r="G276" s="172"/>
      <c r="H276" s="1114"/>
      <c r="I276" s="1114"/>
      <c r="J276" s="1114"/>
      <c r="K276" s="1114"/>
      <c r="L276" s="1114"/>
      <c r="M276" s="1114"/>
      <c r="N276" s="1114"/>
      <c r="O276" s="1145">
        <f t="shared" si="9"/>
        <v>0</v>
      </c>
      <c r="P276" s="172"/>
      <c r="Q276" s="16"/>
      <c r="R276" s="16"/>
      <c r="S276" s="16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</row>
    <row r="277" spans="1:34" ht="10.5">
      <c r="A277" s="1"/>
      <c r="B277" s="564"/>
      <c r="C277" s="564"/>
      <c r="D277" s="172"/>
      <c r="E277" s="172"/>
      <c r="F277" s="172"/>
      <c r="G277" s="172"/>
      <c r="H277" s="1114"/>
      <c r="I277" s="1114"/>
      <c r="J277" s="1114"/>
      <c r="K277" s="1114"/>
      <c r="L277" s="1114"/>
      <c r="M277" s="1114"/>
      <c r="N277" s="1114"/>
      <c r="O277" s="1145">
        <f t="shared" si="9"/>
        <v>0</v>
      </c>
      <c r="P277" s="172"/>
      <c r="Q277" s="16"/>
      <c r="R277" s="16"/>
      <c r="S277" s="16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</row>
    <row r="278" spans="1:34" ht="10.5">
      <c r="A278" s="1"/>
      <c r="B278" s="564"/>
      <c r="C278" s="564"/>
      <c r="D278" s="172"/>
      <c r="E278" s="172"/>
      <c r="F278" s="172"/>
      <c r="G278" s="172"/>
      <c r="H278" s="1114"/>
      <c r="I278" s="1114"/>
      <c r="J278" s="1114"/>
      <c r="K278" s="1114"/>
      <c r="L278" s="1114"/>
      <c r="M278" s="1114"/>
      <c r="N278" s="1114"/>
      <c r="O278" s="1145">
        <f t="shared" si="9"/>
        <v>0</v>
      </c>
      <c r="P278" s="172"/>
      <c r="Q278" s="16"/>
      <c r="R278" s="16"/>
      <c r="S278" s="16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</row>
    <row r="279" spans="1:34" ht="10.5">
      <c r="A279" s="1"/>
      <c r="B279" s="564"/>
      <c r="C279" s="564"/>
      <c r="D279" s="172"/>
      <c r="E279" s="172"/>
      <c r="F279" s="172"/>
      <c r="G279" s="172"/>
      <c r="H279" s="1114"/>
      <c r="I279" s="1114"/>
      <c r="J279" s="1114"/>
      <c r="K279" s="1114"/>
      <c r="L279" s="1114"/>
      <c r="M279" s="1114"/>
      <c r="N279" s="1114"/>
      <c r="O279" s="1145">
        <f t="shared" si="9"/>
        <v>0</v>
      </c>
      <c r="P279" s="172"/>
      <c r="Q279" s="16"/>
      <c r="R279" s="16"/>
      <c r="S279" s="16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</row>
    <row r="280" spans="1:34" ht="10.5">
      <c r="A280" s="1"/>
      <c r="B280" s="564"/>
      <c r="C280" s="564"/>
      <c r="D280" s="172"/>
      <c r="E280" s="172"/>
      <c r="F280" s="172"/>
      <c r="G280" s="172"/>
      <c r="H280" s="1114"/>
      <c r="I280" s="1114"/>
      <c r="J280" s="1114"/>
      <c r="K280" s="1114"/>
      <c r="L280" s="1114"/>
      <c r="M280" s="1114"/>
      <c r="N280" s="1114"/>
      <c r="O280" s="1145">
        <f t="shared" si="9"/>
        <v>0</v>
      </c>
      <c r="P280" s="172"/>
      <c r="Q280" s="16"/>
      <c r="R280" s="16"/>
      <c r="S280" s="16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</row>
    <row r="281" spans="1:34" ht="10.5">
      <c r="A281" s="1"/>
      <c r="B281" s="564"/>
      <c r="C281" s="564"/>
      <c r="D281" s="172"/>
      <c r="E281" s="172"/>
      <c r="F281" s="172"/>
      <c r="G281" s="172"/>
      <c r="H281" s="1114"/>
      <c r="I281" s="1114"/>
      <c r="J281" s="1114"/>
      <c r="K281" s="1114"/>
      <c r="L281" s="1114"/>
      <c r="M281" s="1114"/>
      <c r="N281" s="1114"/>
      <c r="O281" s="1145">
        <f t="shared" si="9"/>
        <v>0</v>
      </c>
      <c r="P281" s="172"/>
      <c r="Q281" s="16"/>
      <c r="R281" s="16"/>
      <c r="S281" s="16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</row>
    <row r="282" spans="1:34" ht="10.5">
      <c r="A282" s="1"/>
      <c r="B282" s="564"/>
      <c r="C282" s="564"/>
      <c r="D282" s="172"/>
      <c r="E282" s="172"/>
      <c r="F282" s="172"/>
      <c r="G282" s="172"/>
      <c r="H282" s="1114"/>
      <c r="I282" s="1114"/>
      <c r="J282" s="1114"/>
      <c r="K282" s="1114"/>
      <c r="L282" s="1114"/>
      <c r="M282" s="1114"/>
      <c r="N282" s="1114"/>
      <c r="O282" s="1145">
        <f t="shared" si="9"/>
        <v>0</v>
      </c>
      <c r="P282" s="172"/>
      <c r="Q282" s="16"/>
      <c r="R282" s="16"/>
      <c r="S282" s="16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</row>
    <row r="283" spans="1:34" ht="10.5">
      <c r="A283" s="1"/>
      <c r="B283" s="564"/>
      <c r="C283" s="564"/>
      <c r="D283" s="172"/>
      <c r="E283" s="172"/>
      <c r="F283" s="172"/>
      <c r="G283" s="172"/>
      <c r="H283" s="1114"/>
      <c r="I283" s="1114"/>
      <c r="J283" s="1114"/>
      <c r="K283" s="1114"/>
      <c r="L283" s="1114"/>
      <c r="M283" s="1114"/>
      <c r="N283" s="1114"/>
      <c r="O283" s="1145">
        <f t="shared" si="9"/>
        <v>0</v>
      </c>
      <c r="P283" s="172"/>
      <c r="Q283" s="16"/>
      <c r="R283" s="16"/>
      <c r="S283" s="16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</row>
    <row r="284" spans="1:34" ht="10.5">
      <c r="A284" s="1"/>
      <c r="B284" s="564"/>
      <c r="C284" s="564"/>
      <c r="D284" s="172"/>
      <c r="E284" s="172"/>
      <c r="F284" s="172"/>
      <c r="G284" s="172"/>
      <c r="H284" s="1114"/>
      <c r="I284" s="1114"/>
      <c r="J284" s="1114"/>
      <c r="K284" s="1114"/>
      <c r="L284" s="1114"/>
      <c r="M284" s="1114"/>
      <c r="N284" s="1114"/>
      <c r="O284" s="1145">
        <f t="shared" si="9"/>
        <v>0</v>
      </c>
      <c r="P284" s="172"/>
      <c r="Q284" s="16"/>
      <c r="R284" s="16"/>
      <c r="S284" s="16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</row>
    <row r="285" spans="1:34" ht="10.5">
      <c r="A285" s="1"/>
      <c r="B285" s="564"/>
      <c r="C285" s="564"/>
      <c r="D285" s="172"/>
      <c r="E285" s="172"/>
      <c r="F285" s="172"/>
      <c r="G285" s="172"/>
      <c r="H285" s="1114"/>
      <c r="I285" s="1114"/>
      <c r="J285" s="1114"/>
      <c r="K285" s="1114"/>
      <c r="L285" s="1114"/>
      <c r="M285" s="1114"/>
      <c r="N285" s="1114"/>
      <c r="O285" s="1145">
        <f t="shared" si="9"/>
        <v>0</v>
      </c>
      <c r="P285" s="172"/>
      <c r="Q285" s="16"/>
      <c r="R285" s="16"/>
      <c r="S285" s="16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</row>
    <row r="286" spans="1:34" ht="10.5">
      <c r="A286" s="1"/>
      <c r="B286" s="564"/>
      <c r="C286" s="564"/>
      <c r="D286" s="172"/>
      <c r="E286" s="172"/>
      <c r="F286" s="172"/>
      <c r="G286" s="172"/>
      <c r="H286" s="1114"/>
      <c r="I286" s="1114"/>
      <c r="J286" s="1114"/>
      <c r="K286" s="1114"/>
      <c r="L286" s="1114"/>
      <c r="M286" s="1114"/>
      <c r="N286" s="1114"/>
      <c r="O286" s="1145">
        <f t="shared" si="9"/>
        <v>0</v>
      </c>
      <c r="P286" s="172"/>
      <c r="Q286" s="16"/>
      <c r="R286" s="16"/>
      <c r="S286" s="16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</row>
    <row r="287" spans="1:34" ht="10.5">
      <c r="A287" s="1"/>
      <c r="B287" s="564"/>
      <c r="C287" s="564"/>
      <c r="D287" s="172"/>
      <c r="E287" s="172"/>
      <c r="F287" s="172"/>
      <c r="G287" s="172"/>
      <c r="H287" s="1114"/>
      <c r="I287" s="1114"/>
      <c r="J287" s="1114"/>
      <c r="K287" s="1114"/>
      <c r="L287" s="1114"/>
      <c r="M287" s="1114"/>
      <c r="N287" s="1114"/>
      <c r="O287" s="1145">
        <f t="shared" si="9"/>
        <v>0</v>
      </c>
      <c r="P287" s="172"/>
      <c r="Q287" s="16"/>
      <c r="R287" s="16"/>
      <c r="S287" s="16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</row>
    <row r="288" spans="1:34" ht="10.5">
      <c r="A288" s="1"/>
      <c r="B288" s="564"/>
      <c r="C288" s="564"/>
      <c r="D288" s="172"/>
      <c r="E288" s="172"/>
      <c r="F288" s="172"/>
      <c r="G288" s="172"/>
      <c r="H288" s="1114"/>
      <c r="I288" s="1114"/>
      <c r="J288" s="1114"/>
      <c r="K288" s="1114"/>
      <c r="L288" s="1114"/>
      <c r="M288" s="1114"/>
      <c r="N288" s="1114"/>
      <c r="O288" s="1145">
        <f t="shared" si="9"/>
        <v>0</v>
      </c>
      <c r="P288" s="172"/>
      <c r="Q288" s="16"/>
      <c r="R288" s="16"/>
      <c r="S288" s="16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</row>
    <row r="289" spans="1:34" ht="10.5">
      <c r="A289" s="1"/>
      <c r="B289" s="564"/>
      <c r="C289" s="564"/>
      <c r="D289" s="172"/>
      <c r="E289" s="172"/>
      <c r="F289" s="172"/>
      <c r="G289" s="172"/>
      <c r="H289" s="1114"/>
      <c r="I289" s="1114"/>
      <c r="J289" s="1114"/>
      <c r="K289" s="1114"/>
      <c r="L289" s="1114"/>
      <c r="M289" s="1114"/>
      <c r="N289" s="1114"/>
      <c r="O289" s="1145">
        <f t="shared" si="9"/>
        <v>0</v>
      </c>
      <c r="P289" s="172"/>
      <c r="Q289" s="16"/>
      <c r="R289" s="16"/>
      <c r="S289" s="16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</row>
    <row r="290" spans="1:34" ht="10.5">
      <c r="A290" s="1"/>
      <c r="B290" s="564"/>
      <c r="C290" s="564"/>
      <c r="D290" s="172"/>
      <c r="E290" s="172"/>
      <c r="F290" s="172"/>
      <c r="G290" s="172"/>
      <c r="H290" s="1114"/>
      <c r="I290" s="1114"/>
      <c r="J290" s="1114"/>
      <c r="K290" s="1114"/>
      <c r="L290" s="1114"/>
      <c r="M290" s="1114"/>
      <c r="N290" s="1114"/>
      <c r="O290" s="1145">
        <f t="shared" si="9"/>
        <v>0</v>
      </c>
      <c r="P290" s="172"/>
      <c r="Q290" s="16"/>
      <c r="R290" s="16"/>
      <c r="S290" s="16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</row>
    <row r="291" spans="1:34" ht="10.5">
      <c r="A291" s="1"/>
      <c r="B291" s="564"/>
      <c r="C291" s="564"/>
      <c r="D291" s="172"/>
      <c r="E291" s="172"/>
      <c r="F291" s="172"/>
      <c r="G291" s="172"/>
      <c r="H291" s="1114"/>
      <c r="I291" s="1114"/>
      <c r="J291" s="1114"/>
      <c r="K291" s="1114"/>
      <c r="L291" s="1114"/>
      <c r="M291" s="1114"/>
      <c r="N291" s="1114"/>
      <c r="O291" s="1145">
        <f t="shared" si="9"/>
        <v>0</v>
      </c>
      <c r="P291" s="172"/>
      <c r="Q291" s="16"/>
      <c r="R291" s="16"/>
      <c r="S291" s="16"/>
      <c r="T291" s="172"/>
      <c r="U291" s="172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</row>
    <row r="292" spans="1:34" ht="10.5">
      <c r="A292" s="1"/>
      <c r="B292" s="564"/>
      <c r="C292" s="564"/>
      <c r="D292" s="172"/>
      <c r="E292" s="172"/>
      <c r="F292" s="172"/>
      <c r="G292" s="172"/>
      <c r="H292" s="1114"/>
      <c r="I292" s="1114"/>
      <c r="J292" s="1114"/>
      <c r="K292" s="1114"/>
      <c r="L292" s="1114"/>
      <c r="M292" s="1114"/>
      <c r="N292" s="1114"/>
      <c r="O292" s="1145">
        <f t="shared" si="9"/>
        <v>0</v>
      </c>
      <c r="P292" s="172"/>
      <c r="Q292" s="16"/>
      <c r="R292" s="16"/>
      <c r="S292" s="16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</row>
    <row r="293" spans="1:34" ht="10.5">
      <c r="A293" s="1"/>
      <c r="B293" s="564"/>
      <c r="C293" s="564"/>
      <c r="D293" s="172"/>
      <c r="E293" s="172"/>
      <c r="F293" s="172"/>
      <c r="G293" s="172"/>
      <c r="H293" s="1114"/>
      <c r="I293" s="1114"/>
      <c r="J293" s="1114"/>
      <c r="K293" s="1114"/>
      <c r="L293" s="1114"/>
      <c r="M293" s="1114"/>
      <c r="N293" s="1114"/>
      <c r="O293" s="1145">
        <f t="shared" si="9"/>
        <v>0</v>
      </c>
      <c r="P293" s="172"/>
      <c r="Q293" s="16"/>
      <c r="R293" s="16"/>
      <c r="S293" s="16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</row>
    <row r="294" spans="1:34" ht="10.5">
      <c r="A294" s="1"/>
      <c r="B294" s="564"/>
      <c r="C294" s="564"/>
      <c r="D294" s="172"/>
      <c r="E294" s="172"/>
      <c r="F294" s="172"/>
      <c r="G294" s="172"/>
      <c r="H294" s="1114"/>
      <c r="I294" s="1114"/>
      <c r="J294" s="1114"/>
      <c r="K294" s="1114"/>
      <c r="L294" s="1114"/>
      <c r="M294" s="1114"/>
      <c r="N294" s="1114"/>
      <c r="O294" s="1145">
        <f t="shared" si="9"/>
        <v>0</v>
      </c>
      <c r="P294" s="172"/>
      <c r="Q294" s="16"/>
      <c r="R294" s="16"/>
      <c r="S294" s="16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</row>
    <row r="295" spans="1:34" ht="10.5">
      <c r="A295" s="1"/>
      <c r="B295" s="564"/>
      <c r="C295" s="564"/>
      <c r="D295" s="172"/>
      <c r="E295" s="172"/>
      <c r="F295" s="172"/>
      <c r="G295" s="172"/>
      <c r="H295" s="1114"/>
      <c r="I295" s="1114"/>
      <c r="J295" s="1114"/>
      <c r="K295" s="1114"/>
      <c r="L295" s="1114"/>
      <c r="M295" s="1114"/>
      <c r="N295" s="1114"/>
      <c r="O295" s="1145">
        <f t="shared" si="9"/>
        <v>0</v>
      </c>
      <c r="P295" s="172"/>
      <c r="Q295" s="16"/>
      <c r="R295" s="16"/>
      <c r="S295" s="16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</row>
    <row r="296" spans="1:34" ht="10.5">
      <c r="A296" s="1"/>
      <c r="B296" s="564"/>
      <c r="C296" s="564"/>
      <c r="D296" s="172"/>
      <c r="E296" s="172"/>
      <c r="F296" s="172"/>
      <c r="G296" s="172"/>
      <c r="H296" s="1114"/>
      <c r="I296" s="1114"/>
      <c r="J296" s="1114"/>
      <c r="K296" s="1114"/>
      <c r="L296" s="1114"/>
      <c r="M296" s="1114"/>
      <c r="N296" s="1114"/>
      <c r="O296" s="1145">
        <f t="shared" si="9"/>
        <v>0</v>
      </c>
      <c r="P296" s="172"/>
      <c r="Q296" s="16"/>
      <c r="R296" s="16"/>
      <c r="S296" s="16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</row>
    <row r="297" spans="1:34" ht="10.5">
      <c r="A297" s="1"/>
      <c r="B297" s="564"/>
      <c r="C297" s="564"/>
      <c r="D297" s="172"/>
      <c r="E297" s="172"/>
      <c r="F297" s="172"/>
      <c r="G297" s="172"/>
      <c r="H297" s="1114"/>
      <c r="I297" s="1114"/>
      <c r="J297" s="1114"/>
      <c r="K297" s="1114"/>
      <c r="L297" s="1114"/>
      <c r="M297" s="1114"/>
      <c r="N297" s="1114"/>
      <c r="O297" s="1145">
        <f t="shared" si="9"/>
        <v>0</v>
      </c>
      <c r="P297" s="172"/>
      <c r="Q297" s="16"/>
      <c r="R297" s="16"/>
      <c r="S297" s="16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</row>
    <row r="298" spans="1:34" ht="10.5">
      <c r="A298" s="1"/>
      <c r="B298" s="564"/>
      <c r="C298" s="564"/>
      <c r="D298" s="172"/>
      <c r="E298" s="172"/>
      <c r="F298" s="172"/>
      <c r="G298" s="172"/>
      <c r="H298" s="1114"/>
      <c r="I298" s="1114"/>
      <c r="J298" s="1114"/>
      <c r="K298" s="1114"/>
      <c r="L298" s="1114"/>
      <c r="M298" s="1114"/>
      <c r="N298" s="1114"/>
      <c r="O298" s="1145">
        <f t="shared" si="9"/>
        <v>0</v>
      </c>
      <c r="P298" s="172"/>
      <c r="Q298" s="16"/>
      <c r="R298" s="16"/>
      <c r="S298" s="16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</row>
    <row r="299" spans="1:34" ht="10.5">
      <c r="A299" s="1"/>
      <c r="B299" s="564"/>
      <c r="C299" s="564"/>
      <c r="D299" s="172"/>
      <c r="E299" s="172"/>
      <c r="F299" s="172"/>
      <c r="G299" s="172"/>
      <c r="H299" s="1114"/>
      <c r="I299" s="1114"/>
      <c r="J299" s="1114"/>
      <c r="K299" s="1114"/>
      <c r="L299" s="1114"/>
      <c r="M299" s="1114"/>
      <c r="N299" s="1114"/>
      <c r="O299" s="1145">
        <f t="shared" si="9"/>
        <v>0</v>
      </c>
      <c r="P299" s="172"/>
      <c r="Q299" s="16"/>
      <c r="R299" s="16"/>
      <c r="S299" s="16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</row>
    <row r="300" spans="1:34" ht="10.5">
      <c r="A300" s="1"/>
      <c r="B300" s="564"/>
      <c r="C300" s="564"/>
      <c r="D300" s="172"/>
      <c r="E300" s="172"/>
      <c r="F300" s="172"/>
      <c r="G300" s="172"/>
      <c r="H300" s="1114"/>
      <c r="I300" s="1114"/>
      <c r="J300" s="1114"/>
      <c r="K300" s="1114"/>
      <c r="L300" s="1114"/>
      <c r="M300" s="1114"/>
      <c r="N300" s="1114"/>
      <c r="O300" s="1145">
        <f t="shared" si="9"/>
        <v>0</v>
      </c>
      <c r="P300" s="172"/>
      <c r="Q300" s="16"/>
      <c r="R300" s="16"/>
      <c r="S300" s="16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</row>
    <row r="301" spans="1:34" ht="10.5">
      <c r="A301" s="1"/>
      <c r="B301" s="564"/>
      <c r="C301" s="564"/>
      <c r="D301" s="172"/>
      <c r="E301" s="172"/>
      <c r="F301" s="172"/>
      <c r="G301" s="172"/>
      <c r="H301" s="1114"/>
      <c r="I301" s="1114"/>
      <c r="J301" s="1114"/>
      <c r="K301" s="1114"/>
      <c r="L301" s="1114"/>
      <c r="M301" s="1114"/>
      <c r="N301" s="1114"/>
      <c r="O301" s="1145">
        <f t="shared" si="9"/>
        <v>0</v>
      </c>
      <c r="P301" s="172"/>
      <c r="Q301" s="16"/>
      <c r="R301" s="16"/>
      <c r="S301" s="16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</row>
    <row r="302" spans="1:34" ht="10.5">
      <c r="A302" s="1"/>
      <c r="B302" s="567"/>
      <c r="C302" s="567"/>
      <c r="D302" s="172"/>
      <c r="E302" s="172"/>
      <c r="F302" s="172"/>
      <c r="G302" s="172"/>
      <c r="H302" s="1114"/>
      <c r="I302" s="1114"/>
      <c r="J302" s="1114"/>
      <c r="K302" s="1114"/>
      <c r="L302" s="1114"/>
      <c r="M302" s="1114"/>
      <c r="N302" s="1114"/>
      <c r="O302" s="1145">
        <f t="shared" si="9"/>
        <v>0</v>
      </c>
      <c r="P302" s="1114"/>
      <c r="Q302" s="18"/>
      <c r="R302" s="18"/>
      <c r="S302" s="18"/>
      <c r="T302" s="1114"/>
      <c r="U302" s="1114"/>
      <c r="V302" s="1114"/>
      <c r="W302" s="1114"/>
      <c r="X302" s="1114"/>
      <c r="Y302" s="1114"/>
      <c r="Z302" s="1114"/>
      <c r="AA302" s="1114"/>
      <c r="AB302" s="1114"/>
      <c r="AC302" s="1114"/>
      <c r="AD302" s="1114"/>
      <c r="AE302" s="1114"/>
      <c r="AF302" s="1114"/>
      <c r="AG302" s="1114"/>
      <c r="AH302" s="1114"/>
    </row>
    <row r="303" spans="1:34" ht="10.5">
      <c r="A303" s="1"/>
      <c r="B303" s="564"/>
      <c r="C303" s="564"/>
      <c r="D303" s="172"/>
      <c r="E303" s="172"/>
      <c r="F303" s="172"/>
      <c r="G303" s="172"/>
      <c r="H303" s="1114"/>
      <c r="I303" s="1114"/>
      <c r="J303" s="1114"/>
      <c r="K303" s="1114"/>
      <c r="L303" s="1114"/>
      <c r="M303" s="1114"/>
      <c r="N303" s="1114"/>
      <c r="O303" s="1145">
        <f t="shared" si="9"/>
        <v>0</v>
      </c>
      <c r="P303" s="172"/>
      <c r="Q303" s="16"/>
      <c r="R303" s="16"/>
      <c r="S303" s="16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</row>
    <row r="304" spans="1:34" ht="10.5">
      <c r="A304" s="1"/>
      <c r="B304" s="564"/>
      <c r="C304" s="564"/>
      <c r="D304" s="172"/>
      <c r="E304" s="172"/>
      <c r="F304" s="172"/>
      <c r="G304" s="172"/>
      <c r="H304" s="1114"/>
      <c r="I304" s="1114"/>
      <c r="J304" s="1114"/>
      <c r="K304" s="1114"/>
      <c r="L304" s="1114"/>
      <c r="M304" s="1114"/>
      <c r="N304" s="1114"/>
      <c r="O304" s="1145">
        <f t="shared" si="9"/>
        <v>0</v>
      </c>
      <c r="P304" s="172"/>
      <c r="Q304" s="16"/>
      <c r="R304" s="16"/>
      <c r="S304" s="16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</row>
    <row r="305" spans="1:34" ht="10.5">
      <c r="A305" s="1"/>
      <c r="B305" s="564"/>
      <c r="C305" s="564"/>
      <c r="D305" s="172"/>
      <c r="E305" s="172"/>
      <c r="F305" s="172"/>
      <c r="G305" s="172"/>
      <c r="H305" s="1114"/>
      <c r="I305" s="1114"/>
      <c r="J305" s="1114"/>
      <c r="K305" s="1114"/>
      <c r="L305" s="1114"/>
      <c r="M305" s="1114"/>
      <c r="N305" s="1114"/>
      <c r="O305" s="1145">
        <f t="shared" si="9"/>
        <v>0</v>
      </c>
      <c r="P305" s="172"/>
      <c r="Q305" s="16"/>
      <c r="R305" s="16"/>
      <c r="S305" s="16"/>
      <c r="T305" s="172"/>
      <c r="U305" s="172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</row>
    <row r="306" spans="1:34" ht="10.5">
      <c r="A306" s="1"/>
      <c r="B306" s="564"/>
      <c r="C306" s="564"/>
      <c r="D306" s="172"/>
      <c r="E306" s="172"/>
      <c r="F306" s="172"/>
      <c r="G306" s="172"/>
      <c r="H306" s="1114"/>
      <c r="I306" s="1114"/>
      <c r="J306" s="1114"/>
      <c r="K306" s="1114"/>
      <c r="L306" s="1114"/>
      <c r="M306" s="1114"/>
      <c r="N306" s="1114"/>
      <c r="O306" s="1145">
        <f t="shared" si="9"/>
        <v>0</v>
      </c>
      <c r="P306" s="172"/>
      <c r="Q306" s="16"/>
      <c r="R306" s="16"/>
      <c r="S306" s="16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</row>
    <row r="307" spans="1:34" ht="10.5">
      <c r="A307" s="1"/>
      <c r="B307" s="564"/>
      <c r="C307" s="564"/>
      <c r="D307" s="172"/>
      <c r="E307" s="172"/>
      <c r="F307" s="172"/>
      <c r="G307" s="172"/>
      <c r="H307" s="1114"/>
      <c r="I307" s="1114"/>
      <c r="J307" s="1114"/>
      <c r="K307" s="1114"/>
      <c r="L307" s="1114"/>
      <c r="M307" s="1114"/>
      <c r="N307" s="1114"/>
      <c r="O307" s="1145">
        <f t="shared" si="9"/>
        <v>0</v>
      </c>
      <c r="P307" s="172"/>
      <c r="Q307" s="16"/>
      <c r="R307" s="16"/>
      <c r="S307" s="16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</row>
    <row r="308" spans="1:34" ht="10.5">
      <c r="A308" s="1"/>
      <c r="B308" s="564"/>
      <c r="C308" s="564"/>
      <c r="D308" s="172"/>
      <c r="E308" s="172"/>
      <c r="F308" s="172"/>
      <c r="G308" s="172"/>
      <c r="H308" s="1114"/>
      <c r="I308" s="1114"/>
      <c r="J308" s="1114"/>
      <c r="K308" s="1114"/>
      <c r="L308" s="1114"/>
      <c r="M308" s="1114"/>
      <c r="N308" s="1114"/>
      <c r="O308" s="1145">
        <f t="shared" si="9"/>
        <v>0</v>
      </c>
      <c r="P308" s="172"/>
      <c r="Q308" s="16"/>
      <c r="R308" s="16"/>
      <c r="S308" s="16"/>
      <c r="T308" s="172"/>
      <c r="U308" s="172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</row>
    <row r="309" spans="1:34" ht="10.5">
      <c r="A309" s="1"/>
      <c r="B309" s="564"/>
      <c r="C309" s="564"/>
      <c r="D309" s="172"/>
      <c r="E309" s="172"/>
      <c r="F309" s="172"/>
      <c r="G309" s="172"/>
      <c r="H309" s="1114"/>
      <c r="I309" s="1114"/>
      <c r="J309" s="1114"/>
      <c r="K309" s="1114"/>
      <c r="L309" s="1114"/>
      <c r="M309" s="1114"/>
      <c r="N309" s="1114"/>
      <c r="O309" s="1145">
        <f t="shared" si="9"/>
        <v>0</v>
      </c>
      <c r="P309" s="172"/>
      <c r="Q309" s="16"/>
      <c r="R309" s="16"/>
      <c r="S309" s="16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</row>
    <row r="310" spans="1:34" ht="10.5">
      <c r="A310" s="1"/>
      <c r="B310" s="564"/>
      <c r="C310" s="564"/>
      <c r="D310" s="172"/>
      <c r="E310" s="172"/>
      <c r="F310" s="172"/>
      <c r="G310" s="172"/>
      <c r="H310" s="1114"/>
      <c r="I310" s="1114"/>
      <c r="J310" s="1114"/>
      <c r="K310" s="1114"/>
      <c r="L310" s="1114"/>
      <c r="M310" s="1114"/>
      <c r="N310" s="1114"/>
      <c r="O310" s="1145">
        <f t="shared" si="9"/>
        <v>0</v>
      </c>
      <c r="P310" s="172"/>
      <c r="Q310" s="16"/>
      <c r="R310" s="16"/>
      <c r="S310" s="16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</row>
    <row r="311" spans="1:34" ht="10.5">
      <c r="A311" s="1"/>
      <c r="B311" s="564"/>
      <c r="C311" s="564"/>
      <c r="D311" s="172"/>
      <c r="E311" s="172"/>
      <c r="F311" s="172"/>
      <c r="G311" s="172"/>
      <c r="H311" s="1114"/>
      <c r="I311" s="1114"/>
      <c r="J311" s="1114"/>
      <c r="K311" s="1114"/>
      <c r="L311" s="1114"/>
      <c r="M311" s="1114"/>
      <c r="N311" s="1114"/>
      <c r="O311" s="1145">
        <f t="shared" si="9"/>
        <v>0</v>
      </c>
      <c r="P311" s="172"/>
      <c r="Q311" s="16"/>
      <c r="R311" s="16"/>
      <c r="S311" s="16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</row>
    <row r="312" spans="1:34" ht="10.5">
      <c r="A312" s="1"/>
      <c r="B312" s="564"/>
      <c r="C312" s="564"/>
      <c r="D312" s="172"/>
      <c r="E312" s="172"/>
      <c r="F312" s="172"/>
      <c r="G312" s="172"/>
      <c r="H312" s="1114"/>
      <c r="I312" s="1114"/>
      <c r="J312" s="1114"/>
      <c r="K312" s="1114"/>
      <c r="L312" s="1114"/>
      <c r="M312" s="1114"/>
      <c r="N312" s="1114"/>
      <c r="O312" s="1145">
        <f t="shared" si="9"/>
        <v>0</v>
      </c>
      <c r="P312" s="172"/>
      <c r="Q312" s="16"/>
      <c r="R312" s="16"/>
      <c r="S312" s="16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</row>
    <row r="313" spans="1:34" ht="10.5">
      <c r="A313" s="1"/>
      <c r="B313" s="564"/>
      <c r="C313" s="564"/>
      <c r="D313" s="172"/>
      <c r="E313" s="172"/>
      <c r="F313" s="172"/>
      <c r="G313" s="172"/>
      <c r="H313" s="1114"/>
      <c r="I313" s="1114"/>
      <c r="J313" s="1114"/>
      <c r="K313" s="1114"/>
      <c r="L313" s="1114"/>
      <c r="M313" s="1114"/>
      <c r="N313" s="1114"/>
      <c r="O313" s="1145">
        <f t="shared" si="9"/>
        <v>0</v>
      </c>
      <c r="P313" s="172"/>
      <c r="Q313" s="16"/>
      <c r="R313" s="16"/>
      <c r="S313" s="16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</row>
    <row r="314" spans="1:34" ht="10.5">
      <c r="A314" s="1"/>
      <c r="B314" s="564"/>
      <c r="C314" s="564"/>
      <c r="D314" s="172"/>
      <c r="E314" s="172"/>
      <c r="F314" s="172"/>
      <c r="G314" s="172"/>
      <c r="H314" s="1114"/>
      <c r="I314" s="1114"/>
      <c r="J314" s="1114"/>
      <c r="K314" s="1114"/>
      <c r="L314" s="1114"/>
      <c r="M314" s="1114"/>
      <c r="N314" s="1114"/>
      <c r="O314" s="1145">
        <f t="shared" si="9"/>
        <v>0</v>
      </c>
      <c r="P314" s="172"/>
      <c r="Q314" s="16"/>
      <c r="R314" s="16"/>
      <c r="S314" s="16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</row>
    <row r="315" spans="1:34" ht="10.5">
      <c r="A315" s="1"/>
      <c r="B315" s="564"/>
      <c r="C315" s="564"/>
      <c r="D315" s="172"/>
      <c r="E315" s="172"/>
      <c r="F315" s="172"/>
      <c r="G315" s="172"/>
      <c r="H315" s="1114"/>
      <c r="I315" s="1114"/>
      <c r="J315" s="1114"/>
      <c r="K315" s="1114"/>
      <c r="L315" s="1114"/>
      <c r="M315" s="1114"/>
      <c r="N315" s="1114"/>
      <c r="O315" s="1145">
        <f t="shared" si="9"/>
        <v>0</v>
      </c>
      <c r="P315" s="172"/>
      <c r="Q315" s="16"/>
      <c r="R315" s="16"/>
      <c r="S315" s="16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</row>
    <row r="316" spans="1:34" ht="10.5">
      <c r="A316" s="1"/>
      <c r="B316" s="564"/>
      <c r="C316" s="564"/>
      <c r="D316" s="172"/>
      <c r="E316" s="172"/>
      <c r="F316" s="172"/>
      <c r="G316" s="172"/>
      <c r="H316" s="1114"/>
      <c r="I316" s="1114"/>
      <c r="J316" s="1114"/>
      <c r="K316" s="1114"/>
      <c r="L316" s="1114"/>
      <c r="M316" s="1114"/>
      <c r="N316" s="1114"/>
      <c r="O316" s="1145">
        <f t="shared" si="9"/>
        <v>0</v>
      </c>
      <c r="P316" s="172"/>
      <c r="Q316" s="16"/>
      <c r="R316" s="16"/>
      <c r="S316" s="16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</row>
    <row r="317" spans="1:34" ht="10.5">
      <c r="A317" s="1"/>
      <c r="B317" s="564"/>
      <c r="C317" s="564"/>
      <c r="D317" s="172"/>
      <c r="E317" s="172"/>
      <c r="F317" s="172"/>
      <c r="G317" s="172"/>
      <c r="H317" s="1114"/>
      <c r="I317" s="1114"/>
      <c r="J317" s="1114"/>
      <c r="K317" s="1114"/>
      <c r="L317" s="1114"/>
      <c r="M317" s="1114"/>
      <c r="N317" s="1114"/>
      <c r="O317" s="1145">
        <f t="shared" si="9"/>
        <v>0</v>
      </c>
      <c r="P317" s="172"/>
      <c r="Q317" s="16"/>
      <c r="R317" s="16"/>
      <c r="S317" s="16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</row>
    <row r="318" spans="1:34" ht="10.5">
      <c r="A318" s="1"/>
      <c r="B318" s="564"/>
      <c r="C318" s="564"/>
      <c r="D318" s="172"/>
      <c r="E318" s="172"/>
      <c r="F318" s="172"/>
      <c r="G318" s="172"/>
      <c r="H318" s="1114"/>
      <c r="I318" s="1114"/>
      <c r="J318" s="1114"/>
      <c r="K318" s="1114"/>
      <c r="L318" s="1114"/>
      <c r="M318" s="1114"/>
      <c r="N318" s="1114"/>
      <c r="O318" s="1145">
        <f t="shared" si="9"/>
        <v>0</v>
      </c>
      <c r="P318" s="172"/>
      <c r="Q318" s="16"/>
      <c r="R318" s="16"/>
      <c r="S318" s="16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</row>
    <row r="319" spans="1:34" ht="10.5">
      <c r="A319" s="1"/>
      <c r="B319" s="564"/>
      <c r="C319" s="564"/>
      <c r="D319" s="172"/>
      <c r="E319" s="172"/>
      <c r="F319" s="172"/>
      <c r="G319" s="172"/>
      <c r="H319" s="1114"/>
      <c r="I319" s="1114"/>
      <c r="J319" s="1114"/>
      <c r="K319" s="1114"/>
      <c r="L319" s="1114"/>
      <c r="M319" s="1114"/>
      <c r="N319" s="1114"/>
      <c r="O319" s="1145">
        <f t="shared" si="9"/>
        <v>0</v>
      </c>
      <c r="P319" s="172"/>
      <c r="Q319" s="16"/>
      <c r="R319" s="16"/>
      <c r="S319" s="16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</row>
    <row r="320" spans="1:34" ht="10.5">
      <c r="A320" s="1"/>
      <c r="B320" s="564"/>
      <c r="C320" s="564"/>
      <c r="D320" s="172"/>
      <c r="E320" s="172"/>
      <c r="F320" s="172"/>
      <c r="G320" s="172"/>
      <c r="H320" s="1114"/>
      <c r="I320" s="1114"/>
      <c r="J320" s="1114"/>
      <c r="K320" s="1114"/>
      <c r="L320" s="1114"/>
      <c r="M320" s="1114"/>
      <c r="N320" s="1114"/>
      <c r="O320" s="1145">
        <f t="shared" si="9"/>
        <v>0</v>
      </c>
      <c r="P320" s="172"/>
      <c r="Q320" s="16"/>
      <c r="R320" s="16"/>
      <c r="S320" s="16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</row>
    <row r="321" spans="1:34" ht="10.5">
      <c r="A321" s="1"/>
      <c r="B321" s="564"/>
      <c r="C321" s="564"/>
      <c r="D321" s="172"/>
      <c r="E321" s="172"/>
      <c r="F321" s="172"/>
      <c r="G321" s="172"/>
      <c r="H321" s="1114"/>
      <c r="I321" s="1114"/>
      <c r="J321" s="1114"/>
      <c r="K321" s="1114"/>
      <c r="L321" s="1114"/>
      <c r="M321" s="1114"/>
      <c r="N321" s="1114"/>
      <c r="O321" s="1145">
        <f t="shared" si="9"/>
        <v>0</v>
      </c>
      <c r="P321" s="172"/>
      <c r="Q321" s="16"/>
      <c r="R321" s="16"/>
      <c r="S321" s="16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  <c r="AG321" s="172"/>
      <c r="AH321" s="172"/>
    </row>
    <row r="322" spans="1:34" ht="10.5">
      <c r="A322" s="1"/>
      <c r="B322" s="564"/>
      <c r="C322" s="564"/>
      <c r="D322" s="172"/>
      <c r="E322" s="172"/>
      <c r="F322" s="172"/>
      <c r="G322" s="172"/>
      <c r="H322" s="1114"/>
      <c r="I322" s="1114"/>
      <c r="J322" s="1114"/>
      <c r="K322" s="1114"/>
      <c r="L322" s="1114"/>
      <c r="M322" s="1114"/>
      <c r="N322" s="1114"/>
      <c r="O322" s="1145">
        <f t="shared" si="9"/>
        <v>0</v>
      </c>
      <c r="P322" s="172"/>
      <c r="Q322" s="16"/>
      <c r="R322" s="16"/>
      <c r="S322" s="16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</row>
    <row r="323" spans="1:34" ht="10.5">
      <c r="A323" s="1"/>
      <c r="B323" s="564"/>
      <c r="C323" s="564"/>
      <c r="D323" s="172"/>
      <c r="E323" s="172"/>
      <c r="F323" s="172"/>
      <c r="G323" s="172"/>
      <c r="H323" s="1114"/>
      <c r="I323" s="1114"/>
      <c r="J323" s="1114"/>
      <c r="K323" s="1114"/>
      <c r="L323" s="1114"/>
      <c r="M323" s="1114"/>
      <c r="N323" s="1114"/>
      <c r="O323" s="1145">
        <f t="shared" si="9"/>
        <v>0</v>
      </c>
      <c r="P323" s="172"/>
      <c r="Q323" s="16"/>
      <c r="R323" s="16"/>
      <c r="S323" s="16"/>
      <c r="T323" s="172"/>
      <c r="U323" s="172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</row>
    <row r="324" spans="1:34" ht="10.5">
      <c r="A324" s="1"/>
      <c r="B324" s="564"/>
      <c r="C324" s="564"/>
      <c r="D324" s="172"/>
      <c r="E324" s="172"/>
      <c r="F324" s="172"/>
      <c r="G324" s="172"/>
      <c r="H324" s="1114"/>
      <c r="I324" s="1114"/>
      <c r="J324" s="1114"/>
      <c r="K324" s="1114"/>
      <c r="L324" s="1114"/>
      <c r="M324" s="1114"/>
      <c r="N324" s="1114"/>
      <c r="O324" s="1145">
        <f t="shared" si="9"/>
        <v>0</v>
      </c>
      <c r="P324" s="172"/>
      <c r="Q324" s="16"/>
      <c r="R324" s="16"/>
      <c r="S324" s="16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</row>
    <row r="325" spans="1:34" ht="10.5">
      <c r="A325" s="1"/>
      <c r="B325" s="564"/>
      <c r="C325" s="564"/>
      <c r="D325" s="172"/>
      <c r="E325" s="172"/>
      <c r="F325" s="172"/>
      <c r="G325" s="172"/>
      <c r="H325" s="1114"/>
      <c r="I325" s="1114"/>
      <c r="J325" s="1114"/>
      <c r="K325" s="1114"/>
      <c r="L325" s="1114"/>
      <c r="M325" s="1114"/>
      <c r="N325" s="1114"/>
      <c r="O325" s="1145">
        <f t="shared" si="9"/>
        <v>0</v>
      </c>
      <c r="P325" s="172"/>
      <c r="Q325" s="16"/>
      <c r="R325" s="16"/>
      <c r="S325" s="16"/>
      <c r="T325" s="172"/>
      <c r="U325" s="172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  <c r="AG325" s="172"/>
      <c r="AH325" s="172"/>
    </row>
    <row r="326" spans="1:34" ht="10.5">
      <c r="A326" s="1"/>
      <c r="B326" s="564"/>
      <c r="C326" s="564"/>
      <c r="D326" s="172"/>
      <c r="E326" s="172"/>
      <c r="F326" s="172"/>
      <c r="G326" s="172"/>
      <c r="H326" s="1114"/>
      <c r="I326" s="1114"/>
      <c r="J326" s="1114"/>
      <c r="K326" s="1114"/>
      <c r="L326" s="1114"/>
      <c r="M326" s="1114"/>
      <c r="N326" s="1114"/>
      <c r="O326" s="1145">
        <f t="shared" si="9"/>
        <v>0</v>
      </c>
      <c r="P326" s="172"/>
      <c r="Q326" s="16"/>
      <c r="R326" s="16"/>
      <c r="S326" s="16"/>
      <c r="T326" s="172"/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  <c r="AG326" s="172"/>
      <c r="AH326" s="172"/>
    </row>
    <row r="327" spans="1:34" ht="10.5">
      <c r="A327" s="1"/>
      <c r="B327" s="564"/>
      <c r="C327" s="564"/>
      <c r="D327" s="172"/>
      <c r="E327" s="172"/>
      <c r="F327" s="172"/>
      <c r="G327" s="172"/>
      <c r="H327" s="1114"/>
      <c r="I327" s="1114"/>
      <c r="J327" s="1114"/>
      <c r="K327" s="1114"/>
      <c r="L327" s="1114"/>
      <c r="M327" s="1114"/>
      <c r="N327" s="1114"/>
      <c r="O327" s="1145">
        <f t="shared" si="9"/>
        <v>0</v>
      </c>
      <c r="P327" s="172"/>
      <c r="Q327" s="16"/>
      <c r="R327" s="16"/>
      <c r="S327" s="16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</row>
    <row r="328" spans="1:34" ht="10.5">
      <c r="A328" s="1"/>
      <c r="B328" s="564"/>
      <c r="C328" s="564"/>
      <c r="D328" s="172"/>
      <c r="E328" s="172"/>
      <c r="F328" s="172"/>
      <c r="G328" s="172"/>
      <c r="H328" s="1114"/>
      <c r="I328" s="1114"/>
      <c r="J328" s="1114"/>
      <c r="K328" s="1114"/>
      <c r="L328" s="1114"/>
      <c r="M328" s="1114"/>
      <c r="N328" s="1114"/>
      <c r="O328" s="1145">
        <f t="shared" si="9"/>
        <v>0</v>
      </c>
      <c r="P328" s="172"/>
      <c r="Q328" s="16"/>
      <c r="R328" s="16"/>
      <c r="S328" s="16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  <c r="AG328" s="172"/>
      <c r="AH328" s="172"/>
    </row>
    <row r="329" spans="1:34" ht="10.5">
      <c r="A329" s="1"/>
      <c r="B329" s="564"/>
      <c r="C329" s="564"/>
      <c r="D329" s="172"/>
      <c r="E329" s="172"/>
      <c r="F329" s="172"/>
      <c r="G329" s="172"/>
      <c r="H329" s="1114"/>
      <c r="I329" s="1114"/>
      <c r="J329" s="1114"/>
      <c r="K329" s="1114"/>
      <c r="L329" s="1114"/>
      <c r="M329" s="1114"/>
      <c r="N329" s="1114"/>
      <c r="O329" s="1145">
        <f t="shared" si="9"/>
        <v>0</v>
      </c>
      <c r="P329" s="172"/>
      <c r="Q329" s="16"/>
      <c r="R329" s="16"/>
      <c r="S329" s="16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</row>
    <row r="330" spans="1:34" ht="10.5">
      <c r="A330" s="1"/>
      <c r="B330" s="564"/>
      <c r="C330" s="564"/>
      <c r="D330" s="172"/>
      <c r="E330" s="172"/>
      <c r="F330" s="172"/>
      <c r="G330" s="172"/>
      <c r="H330" s="1114"/>
      <c r="I330" s="1114"/>
      <c r="J330" s="1114"/>
      <c r="K330" s="1114"/>
      <c r="L330" s="1114"/>
      <c r="M330" s="1114"/>
      <c r="N330" s="1114"/>
      <c r="O330" s="1145">
        <f t="shared" si="9"/>
        <v>0</v>
      </c>
      <c r="P330" s="172"/>
      <c r="Q330" s="16"/>
      <c r="R330" s="16"/>
      <c r="S330" s="16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</row>
    <row r="331" spans="1:34" ht="10.5">
      <c r="A331" s="1"/>
      <c r="B331" s="564"/>
      <c r="C331" s="564"/>
      <c r="D331" s="172"/>
      <c r="E331" s="172"/>
      <c r="F331" s="172"/>
      <c r="G331" s="172"/>
      <c r="H331" s="1114"/>
      <c r="I331" s="1114"/>
      <c r="J331" s="1114"/>
      <c r="K331" s="1114"/>
      <c r="L331" s="1114"/>
      <c r="M331" s="1114"/>
      <c r="N331" s="1114"/>
      <c r="O331" s="1145">
        <f t="shared" si="9"/>
        <v>0</v>
      </c>
      <c r="P331" s="172"/>
      <c r="Q331" s="16"/>
      <c r="R331" s="16"/>
      <c r="S331" s="16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</row>
    <row r="332" spans="1:34" ht="10.5">
      <c r="A332" s="1"/>
      <c r="B332" s="564"/>
      <c r="C332" s="564"/>
      <c r="D332" s="172"/>
      <c r="E332" s="172"/>
      <c r="F332" s="172"/>
      <c r="G332" s="172"/>
      <c r="H332" s="1114"/>
      <c r="I332" s="1114"/>
      <c r="J332" s="1114"/>
      <c r="K332" s="1114"/>
      <c r="L332" s="1114"/>
      <c r="M332" s="1114"/>
      <c r="N332" s="1114"/>
      <c r="O332" s="1145">
        <f t="shared" si="9"/>
        <v>0</v>
      </c>
      <c r="P332" s="172"/>
      <c r="Q332" s="16"/>
      <c r="R332" s="16"/>
      <c r="S332" s="16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</row>
    <row r="333" spans="1:34" ht="10.5">
      <c r="A333" s="1"/>
      <c r="B333" s="564"/>
      <c r="C333" s="564"/>
      <c r="D333" s="172"/>
      <c r="E333" s="172"/>
      <c r="F333" s="172"/>
      <c r="G333" s="172"/>
      <c r="H333" s="1114"/>
      <c r="I333" s="1114"/>
      <c r="J333" s="1114"/>
      <c r="K333" s="1114"/>
      <c r="L333" s="1114"/>
      <c r="M333" s="1114"/>
      <c r="N333" s="1114"/>
      <c r="O333" s="1145">
        <f t="shared" si="9"/>
        <v>0</v>
      </c>
      <c r="P333" s="172"/>
      <c r="Q333" s="16"/>
      <c r="R333" s="16"/>
      <c r="S333" s="16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</row>
    <row r="334" spans="1:34" ht="10.5">
      <c r="A334" s="1"/>
      <c r="B334" s="567"/>
      <c r="C334" s="567"/>
      <c r="D334" s="1151"/>
      <c r="E334" s="1151"/>
      <c r="F334" s="1152"/>
      <c r="G334" s="1151"/>
      <c r="H334" s="1153"/>
      <c r="I334" s="1153"/>
      <c r="J334" s="1153"/>
      <c r="K334" s="1153"/>
      <c r="L334" s="1153"/>
      <c r="M334" s="1153"/>
      <c r="N334" s="1153"/>
      <c r="O334" s="1154">
        <f t="shared" si="9"/>
        <v>0</v>
      </c>
      <c r="P334" s="172"/>
      <c r="Q334" s="16"/>
      <c r="R334" s="16"/>
      <c r="S334" s="16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</row>
    <row r="335" spans="1:34" ht="10.5">
      <c r="A335" s="1"/>
      <c r="B335" s="567"/>
      <c r="C335" s="567"/>
      <c r="D335" s="1151"/>
      <c r="E335" s="1151"/>
      <c r="F335" s="1152"/>
      <c r="G335" s="1151"/>
      <c r="H335" s="1153"/>
      <c r="I335" s="1153"/>
      <c r="J335" s="1153"/>
      <c r="K335" s="1153"/>
      <c r="L335" s="1153"/>
      <c r="M335" s="1153"/>
      <c r="N335" s="1153"/>
      <c r="O335" s="1154">
        <f t="shared" si="9"/>
        <v>0</v>
      </c>
      <c r="P335" s="172"/>
      <c r="Q335" s="16"/>
      <c r="R335" s="16"/>
      <c r="S335" s="16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</row>
    <row r="336" spans="1:34" ht="10.5">
      <c r="A336" s="1"/>
      <c r="B336" s="564"/>
      <c r="C336" s="564"/>
      <c r="D336" s="172"/>
      <c r="E336" s="172"/>
      <c r="F336" s="172"/>
      <c r="G336" s="172"/>
      <c r="H336" s="1114"/>
      <c r="I336" s="1114"/>
      <c r="J336" s="1114"/>
      <c r="K336" s="1114"/>
      <c r="L336" s="1114"/>
      <c r="M336" s="1114"/>
      <c r="N336" s="1114"/>
      <c r="O336" s="1145">
        <f t="shared" si="9"/>
        <v>0</v>
      </c>
      <c r="P336" s="172"/>
      <c r="Q336" s="16"/>
      <c r="R336" s="16"/>
      <c r="S336" s="16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</row>
    <row r="337" spans="1:34" ht="10.5">
      <c r="A337" s="1"/>
      <c r="B337" s="564"/>
      <c r="C337" s="564"/>
      <c r="D337" s="172"/>
      <c r="E337" s="172"/>
      <c r="F337" s="172"/>
      <c r="G337" s="172"/>
      <c r="H337" s="1114"/>
      <c r="I337" s="1114"/>
      <c r="J337" s="1114"/>
      <c r="K337" s="1114"/>
      <c r="L337" s="1114"/>
      <c r="M337" s="1114"/>
      <c r="N337" s="1114"/>
      <c r="O337" s="1145">
        <f t="shared" si="9"/>
        <v>0</v>
      </c>
      <c r="P337" s="172"/>
      <c r="Q337" s="16"/>
      <c r="R337" s="16"/>
      <c r="S337" s="16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</row>
    <row r="338" spans="1:34" ht="10.5">
      <c r="A338" s="1"/>
      <c r="B338" s="564"/>
      <c r="C338" s="564"/>
      <c r="D338" s="172"/>
      <c r="E338" s="172"/>
      <c r="F338" s="172"/>
      <c r="G338" s="172"/>
      <c r="H338" s="1114"/>
      <c r="I338" s="1114"/>
      <c r="J338" s="1114"/>
      <c r="K338" s="1114"/>
      <c r="L338" s="1114"/>
      <c r="M338" s="1114"/>
      <c r="N338" s="1114"/>
      <c r="O338" s="1145">
        <f t="shared" si="9"/>
        <v>0</v>
      </c>
      <c r="P338" s="172"/>
      <c r="Q338" s="16"/>
      <c r="R338" s="16"/>
      <c r="S338" s="16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</row>
    <row r="339" spans="1:34" ht="10.5">
      <c r="A339" s="1"/>
      <c r="B339" s="564"/>
      <c r="C339" s="564"/>
      <c r="D339" s="172"/>
      <c r="E339" s="172"/>
      <c r="F339" s="172"/>
      <c r="G339" s="172"/>
      <c r="H339" s="1114"/>
      <c r="I339" s="1114"/>
      <c r="J339" s="1114"/>
      <c r="K339" s="1114"/>
      <c r="L339" s="1114"/>
      <c r="M339" s="1114"/>
      <c r="N339" s="1114"/>
      <c r="O339" s="1145">
        <f aca="true" t="shared" si="10" ref="O339:O354">SUM(H339:L339)</f>
        <v>0</v>
      </c>
      <c r="P339" s="1114"/>
      <c r="Q339" s="18"/>
      <c r="R339" s="18"/>
      <c r="S339" s="18"/>
      <c r="T339" s="1114"/>
      <c r="U339" s="1114"/>
      <c r="V339" s="1114"/>
      <c r="W339" s="1114"/>
      <c r="X339" s="1114"/>
      <c r="Y339" s="1114"/>
      <c r="Z339" s="1114"/>
      <c r="AA339" s="1114"/>
      <c r="AB339" s="1114"/>
      <c r="AC339" s="1114"/>
      <c r="AD339" s="1114"/>
      <c r="AE339" s="1114"/>
      <c r="AF339" s="1114"/>
      <c r="AG339" s="1114"/>
      <c r="AH339" s="1114"/>
    </row>
    <row r="340" spans="1:34" ht="10.5">
      <c r="A340" s="1"/>
      <c r="B340" s="564"/>
      <c r="C340" s="564"/>
      <c r="D340" s="172"/>
      <c r="E340" s="172"/>
      <c r="F340" s="172"/>
      <c r="G340" s="172"/>
      <c r="H340" s="1114"/>
      <c r="I340" s="1114"/>
      <c r="J340" s="1114"/>
      <c r="K340" s="1114"/>
      <c r="L340" s="1114"/>
      <c r="M340" s="1114"/>
      <c r="N340" s="1114"/>
      <c r="O340" s="1145">
        <f t="shared" si="10"/>
        <v>0</v>
      </c>
      <c r="P340" s="172"/>
      <c r="Q340" s="16"/>
      <c r="R340" s="16"/>
      <c r="S340" s="16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</row>
    <row r="341" spans="1:34" ht="10.5">
      <c r="A341" s="1"/>
      <c r="B341" s="564"/>
      <c r="C341" s="564"/>
      <c r="D341" s="172"/>
      <c r="E341" s="172"/>
      <c r="F341" s="172"/>
      <c r="G341" s="172"/>
      <c r="H341" s="1114"/>
      <c r="I341" s="1114"/>
      <c r="J341" s="1114"/>
      <c r="K341" s="1114"/>
      <c r="L341" s="1114"/>
      <c r="M341" s="1114"/>
      <c r="N341" s="1114"/>
      <c r="O341" s="1145">
        <f t="shared" si="10"/>
        <v>0</v>
      </c>
      <c r="P341" s="172"/>
      <c r="Q341" s="16"/>
      <c r="R341" s="16"/>
      <c r="S341" s="16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</row>
    <row r="342" spans="1:34" ht="10.5">
      <c r="A342" s="1"/>
      <c r="B342" s="564"/>
      <c r="C342" s="564"/>
      <c r="D342" s="172"/>
      <c r="E342" s="172"/>
      <c r="F342" s="172"/>
      <c r="G342" s="172"/>
      <c r="H342" s="1114"/>
      <c r="I342" s="1114"/>
      <c r="J342" s="1114"/>
      <c r="K342" s="1114"/>
      <c r="L342" s="1114"/>
      <c r="M342" s="1114"/>
      <c r="N342" s="1114"/>
      <c r="O342" s="1145">
        <f t="shared" si="10"/>
        <v>0</v>
      </c>
      <c r="P342" s="172"/>
      <c r="Q342" s="16"/>
      <c r="R342" s="16"/>
      <c r="S342" s="16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</row>
    <row r="343" spans="1:34" ht="10.5">
      <c r="A343" s="1"/>
      <c r="B343" s="564"/>
      <c r="C343" s="564"/>
      <c r="D343" s="172"/>
      <c r="E343" s="172"/>
      <c r="F343" s="172"/>
      <c r="G343" s="172"/>
      <c r="H343" s="1114"/>
      <c r="I343" s="1114"/>
      <c r="J343" s="1114"/>
      <c r="K343" s="1114"/>
      <c r="L343" s="1114"/>
      <c r="M343" s="1114"/>
      <c r="N343" s="1114"/>
      <c r="O343" s="1145">
        <f t="shared" si="10"/>
        <v>0</v>
      </c>
      <c r="P343" s="172"/>
      <c r="Q343" s="16"/>
      <c r="R343" s="16"/>
      <c r="S343" s="16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</row>
    <row r="344" spans="1:34" ht="10.5">
      <c r="A344" s="1"/>
      <c r="B344" s="564"/>
      <c r="C344" s="564"/>
      <c r="D344" s="172"/>
      <c r="E344" s="172"/>
      <c r="F344" s="172"/>
      <c r="G344" s="172"/>
      <c r="H344" s="1114"/>
      <c r="I344" s="1114"/>
      <c r="J344" s="1114"/>
      <c r="K344" s="1114"/>
      <c r="L344" s="1114"/>
      <c r="M344" s="1114"/>
      <c r="N344" s="1114"/>
      <c r="O344" s="1145">
        <f t="shared" si="10"/>
        <v>0</v>
      </c>
      <c r="P344" s="172"/>
      <c r="Q344" s="16"/>
      <c r="R344" s="16"/>
      <c r="S344" s="16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</row>
    <row r="345" spans="1:34" ht="10.5">
      <c r="A345" s="1"/>
      <c r="B345" s="564"/>
      <c r="C345" s="564"/>
      <c r="D345" s="172"/>
      <c r="E345" s="172"/>
      <c r="F345" s="172"/>
      <c r="G345" s="172"/>
      <c r="H345" s="1114"/>
      <c r="I345" s="1114"/>
      <c r="J345" s="1114"/>
      <c r="K345" s="1114"/>
      <c r="L345" s="1114"/>
      <c r="M345" s="1114"/>
      <c r="N345" s="1114"/>
      <c r="O345" s="1145">
        <f t="shared" si="10"/>
        <v>0</v>
      </c>
      <c r="P345" s="172"/>
      <c r="Q345" s="16"/>
      <c r="R345" s="16"/>
      <c r="S345" s="16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</row>
    <row r="346" spans="1:34" ht="10.5">
      <c r="A346" s="1"/>
      <c r="B346" s="564"/>
      <c r="C346" s="564"/>
      <c r="D346" s="172"/>
      <c r="E346" s="172"/>
      <c r="F346" s="172"/>
      <c r="G346" s="172"/>
      <c r="H346" s="1114"/>
      <c r="I346" s="1114"/>
      <c r="J346" s="1114"/>
      <c r="K346" s="1114"/>
      <c r="L346" s="1114"/>
      <c r="M346" s="1114"/>
      <c r="N346" s="1114"/>
      <c r="O346" s="1145">
        <f t="shared" si="10"/>
        <v>0</v>
      </c>
      <c r="P346" s="172"/>
      <c r="Q346" s="16"/>
      <c r="R346" s="16"/>
      <c r="S346" s="16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</row>
    <row r="347" spans="1:34" ht="10.5">
      <c r="A347" s="1"/>
      <c r="B347" s="564"/>
      <c r="C347" s="564"/>
      <c r="D347" s="172"/>
      <c r="E347" s="172"/>
      <c r="F347" s="172"/>
      <c r="G347" s="172"/>
      <c r="H347" s="1114"/>
      <c r="I347" s="1114"/>
      <c r="J347" s="1114"/>
      <c r="K347" s="1114"/>
      <c r="L347" s="1114"/>
      <c r="M347" s="1114"/>
      <c r="N347" s="1114"/>
      <c r="O347" s="1145">
        <f t="shared" si="10"/>
        <v>0</v>
      </c>
      <c r="P347" s="172"/>
      <c r="Q347" s="16"/>
      <c r="R347" s="16"/>
      <c r="S347" s="16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</row>
    <row r="348" spans="1:34" ht="10.5">
      <c r="A348" s="1"/>
      <c r="B348" s="564"/>
      <c r="C348" s="564"/>
      <c r="D348" s="172"/>
      <c r="E348" s="172"/>
      <c r="F348" s="172"/>
      <c r="G348" s="172"/>
      <c r="H348" s="1114"/>
      <c r="I348" s="1114"/>
      <c r="J348" s="1114"/>
      <c r="K348" s="1114"/>
      <c r="L348" s="1114"/>
      <c r="M348" s="1114"/>
      <c r="N348" s="1114"/>
      <c r="O348" s="1145">
        <f t="shared" si="10"/>
        <v>0</v>
      </c>
      <c r="P348" s="172"/>
      <c r="Q348" s="16"/>
      <c r="R348" s="16"/>
      <c r="S348" s="16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</row>
    <row r="349" spans="1:34" ht="10.5">
      <c r="A349" s="1"/>
      <c r="B349" s="564"/>
      <c r="C349" s="564"/>
      <c r="D349" s="172"/>
      <c r="E349" s="172"/>
      <c r="F349" s="172"/>
      <c r="G349" s="172"/>
      <c r="H349" s="1114"/>
      <c r="I349" s="1114"/>
      <c r="J349" s="1114"/>
      <c r="K349" s="1114"/>
      <c r="L349" s="1114"/>
      <c r="M349" s="1114"/>
      <c r="N349" s="1114"/>
      <c r="O349" s="1145">
        <f t="shared" si="10"/>
        <v>0</v>
      </c>
      <c r="P349" s="172"/>
      <c r="Q349" s="16"/>
      <c r="R349" s="16"/>
      <c r="S349" s="16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</row>
    <row r="350" spans="1:34" ht="10.5">
      <c r="A350" s="1"/>
      <c r="B350" s="564"/>
      <c r="C350" s="564"/>
      <c r="D350" s="172"/>
      <c r="E350" s="172"/>
      <c r="F350" s="172"/>
      <c r="G350" s="172"/>
      <c r="H350" s="1114"/>
      <c r="I350" s="1114"/>
      <c r="J350" s="1114"/>
      <c r="K350" s="1114"/>
      <c r="L350" s="1114"/>
      <c r="M350" s="1114"/>
      <c r="N350" s="1114"/>
      <c r="O350" s="1145">
        <f t="shared" si="10"/>
        <v>0</v>
      </c>
      <c r="P350" s="172"/>
      <c r="Q350" s="16"/>
      <c r="R350" s="16"/>
      <c r="S350" s="16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</row>
    <row r="351" spans="1:34" ht="10.5">
      <c r="A351" s="1"/>
      <c r="B351" s="564"/>
      <c r="C351" s="564"/>
      <c r="D351" s="172"/>
      <c r="E351" s="172"/>
      <c r="F351" s="172"/>
      <c r="G351" s="172"/>
      <c r="H351" s="1114"/>
      <c r="I351" s="1114"/>
      <c r="J351" s="1114"/>
      <c r="K351" s="1114"/>
      <c r="L351" s="1114"/>
      <c r="M351" s="1114"/>
      <c r="N351" s="1114"/>
      <c r="O351" s="1145">
        <f t="shared" si="10"/>
        <v>0</v>
      </c>
      <c r="P351" s="172"/>
      <c r="Q351" s="16"/>
      <c r="R351" s="16"/>
      <c r="S351" s="16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</row>
    <row r="352" spans="1:34" ht="10.5">
      <c r="A352" s="1"/>
      <c r="B352" s="564"/>
      <c r="C352" s="564"/>
      <c r="D352" s="172"/>
      <c r="E352" s="172"/>
      <c r="F352" s="172"/>
      <c r="G352" s="172"/>
      <c r="H352" s="1114"/>
      <c r="I352" s="1114"/>
      <c r="J352" s="1114"/>
      <c r="K352" s="1114"/>
      <c r="L352" s="1114"/>
      <c r="M352" s="1114"/>
      <c r="N352" s="1114"/>
      <c r="O352" s="1145">
        <f t="shared" si="10"/>
        <v>0</v>
      </c>
      <c r="P352" s="172"/>
      <c r="Q352" s="16"/>
      <c r="R352" s="16"/>
      <c r="S352" s="16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</row>
    <row r="353" spans="1:34" ht="10.5">
      <c r="A353" s="1"/>
      <c r="B353" s="564"/>
      <c r="C353" s="564"/>
      <c r="D353" s="172"/>
      <c r="E353" s="172"/>
      <c r="F353" s="172"/>
      <c r="G353" s="172"/>
      <c r="H353" s="1114"/>
      <c r="I353" s="1114"/>
      <c r="J353" s="1114"/>
      <c r="K353" s="1114"/>
      <c r="L353" s="1114"/>
      <c r="M353" s="1114"/>
      <c r="N353" s="1114"/>
      <c r="O353" s="1145">
        <f t="shared" si="10"/>
        <v>0</v>
      </c>
      <c r="P353" s="172"/>
      <c r="Q353" s="16"/>
      <c r="R353" s="16"/>
      <c r="S353" s="16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</row>
    <row r="354" spans="1:34" ht="10.5">
      <c r="A354" s="115"/>
      <c r="B354" s="565"/>
      <c r="C354" s="565"/>
      <c r="D354" s="1146"/>
      <c r="E354" s="1146"/>
      <c r="F354" s="1146"/>
      <c r="G354" s="1146"/>
      <c r="H354" s="1146"/>
      <c r="I354" s="1146"/>
      <c r="J354" s="1146"/>
      <c r="K354" s="1146"/>
      <c r="L354" s="1146"/>
      <c r="M354" s="1146"/>
      <c r="N354" s="1146"/>
      <c r="O354" s="1145">
        <f t="shared" si="10"/>
        <v>0</v>
      </c>
      <c r="P354" s="1146"/>
      <c r="Q354" s="203"/>
      <c r="R354" s="203"/>
      <c r="S354" s="203"/>
      <c r="T354" s="1146"/>
      <c r="U354" s="1146"/>
      <c r="V354" s="1146"/>
      <c r="W354" s="1146"/>
      <c r="X354" s="1146"/>
      <c r="Y354" s="1146"/>
      <c r="Z354" s="1146"/>
      <c r="AA354" s="1146"/>
      <c r="AB354" s="1146"/>
      <c r="AC354" s="1146"/>
      <c r="AD354" s="1146"/>
      <c r="AE354" s="1146"/>
      <c r="AF354" s="1146"/>
      <c r="AG354" s="1146"/>
      <c r="AH354" s="1146"/>
    </row>
    <row r="355" spans="1:34" ht="10.5">
      <c r="A355" s="115"/>
      <c r="B355" s="568" t="s">
        <v>259</v>
      </c>
      <c r="C355" s="774"/>
      <c r="D355" s="151">
        <f aca="true" t="shared" si="11" ref="D355:P355">SUM(D147:D354)</f>
        <v>0</v>
      </c>
      <c r="E355" s="151">
        <f t="shared" si="11"/>
        <v>0</v>
      </c>
      <c r="F355" s="151">
        <f t="shared" si="11"/>
        <v>0</v>
      </c>
      <c r="G355" s="151">
        <f t="shared" si="11"/>
        <v>0</v>
      </c>
      <c r="H355" s="151">
        <f t="shared" si="11"/>
        <v>0</v>
      </c>
      <c r="I355" s="151">
        <f t="shared" si="11"/>
        <v>0</v>
      </c>
      <c r="J355" s="151">
        <f t="shared" si="11"/>
        <v>0</v>
      </c>
      <c r="K355" s="151">
        <f t="shared" si="11"/>
        <v>0</v>
      </c>
      <c r="L355" s="151">
        <f t="shared" si="11"/>
        <v>0</v>
      </c>
      <c r="M355" s="151">
        <f t="shared" si="11"/>
        <v>0</v>
      </c>
      <c r="N355" s="151">
        <f t="shared" si="11"/>
        <v>0</v>
      </c>
      <c r="O355" s="150">
        <f t="shared" si="11"/>
        <v>0</v>
      </c>
      <c r="P355" s="151">
        <f t="shared" si="11"/>
        <v>0</v>
      </c>
      <c r="Q355" s="1148"/>
      <c r="R355" s="1148"/>
      <c r="S355" s="1148"/>
      <c r="T355" s="151">
        <f aca="true" t="shared" si="12" ref="T355:AH355">SUM(T147:T354)</f>
        <v>0</v>
      </c>
      <c r="U355" s="151">
        <f t="shared" si="12"/>
        <v>0</v>
      </c>
      <c r="V355" s="151">
        <f t="shared" si="12"/>
        <v>0</v>
      </c>
      <c r="W355" s="151">
        <f t="shared" si="12"/>
        <v>0</v>
      </c>
      <c r="X355" s="151">
        <f t="shared" si="12"/>
        <v>0</v>
      </c>
      <c r="Y355" s="151">
        <f t="shared" si="12"/>
        <v>0</v>
      </c>
      <c r="Z355" s="151">
        <f t="shared" si="12"/>
        <v>0</v>
      </c>
      <c r="AA355" s="151">
        <f t="shared" si="12"/>
        <v>0</v>
      </c>
      <c r="AB355" s="151">
        <f t="shared" si="12"/>
        <v>0</v>
      </c>
      <c r="AC355" s="151">
        <f t="shared" si="12"/>
        <v>0</v>
      </c>
      <c r="AD355" s="151">
        <f t="shared" si="12"/>
        <v>0</v>
      </c>
      <c r="AE355" s="151">
        <f t="shared" si="12"/>
        <v>0</v>
      </c>
      <c r="AF355" s="151">
        <f t="shared" si="12"/>
        <v>0</v>
      </c>
      <c r="AG355" s="151">
        <f t="shared" si="12"/>
        <v>0</v>
      </c>
      <c r="AH355" s="151">
        <f t="shared" si="12"/>
        <v>0</v>
      </c>
    </row>
    <row r="356" spans="1:34" ht="10.5">
      <c r="A356" s="115"/>
      <c r="B356" s="274"/>
      <c r="C356" s="274"/>
      <c r="D356" s="1149"/>
      <c r="E356" s="1149"/>
      <c r="F356" s="1149"/>
      <c r="G356" s="1149"/>
      <c r="H356" s="1149"/>
      <c r="I356" s="1149"/>
      <c r="J356" s="1149"/>
      <c r="K356" s="1149"/>
      <c r="L356" s="1149"/>
      <c r="M356" s="1149"/>
      <c r="N356" s="1149"/>
      <c r="O356" s="1150"/>
      <c r="P356" s="1149"/>
      <c r="Q356" s="116"/>
      <c r="R356" s="116"/>
      <c r="S356" s="116"/>
      <c r="T356" s="1149"/>
      <c r="U356" s="1149"/>
      <c r="V356" s="1149"/>
      <c r="W356" s="1149"/>
      <c r="X356" s="1149"/>
      <c r="Y356" s="1149"/>
      <c r="Z356" s="1149"/>
      <c r="AA356" s="1149"/>
      <c r="AB356" s="1149"/>
      <c r="AC356" s="1149"/>
      <c r="AD356" s="1149"/>
      <c r="AE356" s="1149"/>
      <c r="AF356" s="1149"/>
      <c r="AG356" s="1149"/>
      <c r="AH356" s="1149"/>
    </row>
    <row r="357" spans="1:34" ht="21">
      <c r="A357" s="115"/>
      <c r="B357" s="569" t="s">
        <v>567</v>
      </c>
      <c r="C357" s="569"/>
      <c r="D357" s="1149"/>
      <c r="E357" s="1149"/>
      <c r="F357" s="1149"/>
      <c r="G357" s="1149"/>
      <c r="H357" s="1149"/>
      <c r="I357" s="1149"/>
      <c r="J357" s="1149"/>
      <c r="K357" s="1149"/>
      <c r="L357" s="1149"/>
      <c r="M357" s="1149"/>
      <c r="N357" s="1149"/>
      <c r="O357" s="1150"/>
      <c r="P357" s="1149"/>
      <c r="Q357" s="116"/>
      <c r="R357" s="116"/>
      <c r="S357" s="116"/>
      <c r="T357" s="1149"/>
      <c r="U357" s="1149"/>
      <c r="V357" s="1149"/>
      <c r="W357" s="1149"/>
      <c r="X357" s="1149"/>
      <c r="Y357" s="1149"/>
      <c r="Z357" s="1149"/>
      <c r="AA357" s="1149"/>
      <c r="AB357" s="1149"/>
      <c r="AC357" s="1149"/>
      <c r="AD357" s="1149"/>
      <c r="AE357" s="1149"/>
      <c r="AF357" s="1149"/>
      <c r="AG357" s="1149"/>
      <c r="AH357" s="1149"/>
    </row>
    <row r="358" spans="1:34" ht="10.5">
      <c r="A358" s="1"/>
      <c r="B358" s="564"/>
      <c r="C358" s="564"/>
      <c r="D358" s="172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145">
        <f aca="true" t="shared" si="13" ref="O358:O382">SUM(H358:L358)</f>
        <v>0</v>
      </c>
      <c r="P358" s="172"/>
      <c r="Q358" s="16"/>
      <c r="R358" s="16"/>
      <c r="S358" s="16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</row>
    <row r="359" spans="1:34" ht="10.5">
      <c r="A359" s="1"/>
      <c r="B359" s="564"/>
      <c r="C359" s="564"/>
      <c r="D359" s="172"/>
      <c r="E359" s="172"/>
      <c r="F359" s="172"/>
      <c r="G359" s="172"/>
      <c r="H359" s="1114"/>
      <c r="I359" s="1134"/>
      <c r="J359" s="1134"/>
      <c r="K359" s="1134"/>
      <c r="L359" s="1134"/>
      <c r="M359" s="1134"/>
      <c r="N359" s="1134"/>
      <c r="O359" s="1145">
        <f t="shared" si="13"/>
        <v>0</v>
      </c>
      <c r="P359" s="172"/>
      <c r="Q359" s="16"/>
      <c r="R359" s="16"/>
      <c r="S359" s="16"/>
      <c r="T359" s="172"/>
      <c r="U359" s="17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</row>
    <row r="360" spans="1:34" ht="10.5">
      <c r="A360" s="1"/>
      <c r="B360" s="564"/>
      <c r="C360" s="564"/>
      <c r="D360" s="172"/>
      <c r="E360" s="172"/>
      <c r="F360" s="172"/>
      <c r="G360" s="172"/>
      <c r="H360" s="1114"/>
      <c r="I360" s="1114"/>
      <c r="J360" s="1114"/>
      <c r="K360" s="1114"/>
      <c r="L360" s="1114"/>
      <c r="M360" s="1114"/>
      <c r="N360" s="1114"/>
      <c r="O360" s="1145">
        <f t="shared" si="13"/>
        <v>0</v>
      </c>
      <c r="P360" s="1121"/>
      <c r="Q360" s="572"/>
      <c r="R360" s="572"/>
      <c r="S360" s="572"/>
      <c r="T360" s="1121"/>
      <c r="U360" s="1121"/>
      <c r="V360" s="1121"/>
      <c r="W360" s="1121"/>
      <c r="X360" s="1121"/>
      <c r="Y360" s="1121"/>
      <c r="Z360" s="1121"/>
      <c r="AA360" s="1121"/>
      <c r="AB360" s="1121"/>
      <c r="AC360" s="1121"/>
      <c r="AD360" s="1121"/>
      <c r="AE360" s="1121"/>
      <c r="AF360" s="1121"/>
      <c r="AG360" s="1121"/>
      <c r="AH360" s="1121"/>
    </row>
    <row r="361" spans="1:34" ht="10.5">
      <c r="A361" s="1"/>
      <c r="B361" s="570"/>
      <c r="C361" s="570"/>
      <c r="D361" s="172"/>
      <c r="E361" s="172"/>
      <c r="F361" s="172"/>
      <c r="G361" s="172"/>
      <c r="H361" s="1114"/>
      <c r="I361" s="1114"/>
      <c r="J361" s="1114"/>
      <c r="K361" s="1114"/>
      <c r="L361" s="1114"/>
      <c r="M361" s="1114"/>
      <c r="N361" s="1114"/>
      <c r="O361" s="1145">
        <f t="shared" si="13"/>
        <v>0</v>
      </c>
      <c r="P361" s="1121"/>
      <c r="Q361" s="572"/>
      <c r="R361" s="572"/>
      <c r="S361" s="572"/>
      <c r="T361" s="1121"/>
      <c r="U361" s="1121"/>
      <c r="V361" s="1121"/>
      <c r="W361" s="1121"/>
      <c r="X361" s="1121"/>
      <c r="Y361" s="1121"/>
      <c r="Z361" s="1121"/>
      <c r="AA361" s="1121"/>
      <c r="AB361" s="1121"/>
      <c r="AC361" s="1121"/>
      <c r="AD361" s="1121"/>
      <c r="AE361" s="1121"/>
      <c r="AF361" s="1121"/>
      <c r="AG361" s="1121"/>
      <c r="AH361" s="1121"/>
    </row>
    <row r="362" spans="1:34" ht="10.5">
      <c r="A362" s="1"/>
      <c r="B362" s="564"/>
      <c r="C362" s="564"/>
      <c r="D362" s="172"/>
      <c r="E362" s="172"/>
      <c r="F362" s="172"/>
      <c r="G362" s="172"/>
      <c r="H362" s="1114"/>
      <c r="I362" s="1114"/>
      <c r="J362" s="1114"/>
      <c r="K362" s="1114"/>
      <c r="L362" s="1114"/>
      <c r="M362" s="1114"/>
      <c r="N362" s="1114"/>
      <c r="O362" s="1145">
        <f t="shared" si="13"/>
        <v>0</v>
      </c>
      <c r="P362" s="1121"/>
      <c r="Q362" s="572"/>
      <c r="R362" s="572"/>
      <c r="S362" s="572"/>
      <c r="T362" s="1121"/>
      <c r="U362" s="1121"/>
      <c r="V362" s="1121"/>
      <c r="W362" s="1121"/>
      <c r="X362" s="1121"/>
      <c r="Y362" s="1121"/>
      <c r="Z362" s="1121"/>
      <c r="AA362" s="1121"/>
      <c r="AB362" s="1121"/>
      <c r="AC362" s="1121"/>
      <c r="AD362" s="1121"/>
      <c r="AE362" s="1121"/>
      <c r="AF362" s="1121"/>
      <c r="AG362" s="1121"/>
      <c r="AH362" s="1121"/>
    </row>
    <row r="363" spans="1:34" ht="10.5">
      <c r="A363" s="1"/>
      <c r="B363" s="564"/>
      <c r="C363" s="564"/>
      <c r="D363" s="172"/>
      <c r="E363" s="172"/>
      <c r="F363" s="172"/>
      <c r="G363" s="172"/>
      <c r="H363" s="1114"/>
      <c r="I363" s="1114"/>
      <c r="J363" s="1114"/>
      <c r="K363" s="1114"/>
      <c r="L363" s="1114"/>
      <c r="M363" s="1114"/>
      <c r="N363" s="1114"/>
      <c r="O363" s="1145">
        <f t="shared" si="13"/>
        <v>0</v>
      </c>
      <c r="P363" s="1121"/>
      <c r="Q363" s="572"/>
      <c r="R363" s="572"/>
      <c r="S363" s="572"/>
      <c r="T363" s="1121"/>
      <c r="U363" s="1121"/>
      <c r="V363" s="1121"/>
      <c r="W363" s="1121"/>
      <c r="X363" s="1121"/>
      <c r="Y363" s="1121"/>
      <c r="Z363" s="1121"/>
      <c r="AA363" s="1121"/>
      <c r="AB363" s="1121"/>
      <c r="AC363" s="1121"/>
      <c r="AD363" s="1121"/>
      <c r="AE363" s="1121"/>
      <c r="AF363" s="1121"/>
      <c r="AG363" s="1121"/>
      <c r="AH363" s="1121"/>
    </row>
    <row r="364" spans="1:34" ht="10.5">
      <c r="A364" s="1"/>
      <c r="B364" s="564"/>
      <c r="C364" s="564"/>
      <c r="D364" s="172"/>
      <c r="E364" s="172"/>
      <c r="F364" s="172"/>
      <c r="G364" s="172"/>
      <c r="H364" s="1114"/>
      <c r="I364" s="1114"/>
      <c r="J364" s="1114"/>
      <c r="K364" s="1114"/>
      <c r="L364" s="1114"/>
      <c r="M364" s="1114"/>
      <c r="N364" s="1114"/>
      <c r="O364" s="1145">
        <f t="shared" si="13"/>
        <v>0</v>
      </c>
      <c r="P364" s="1121"/>
      <c r="Q364" s="572"/>
      <c r="R364" s="572"/>
      <c r="S364" s="572"/>
      <c r="T364" s="1121"/>
      <c r="U364" s="1121"/>
      <c r="V364" s="1121"/>
      <c r="W364" s="1121"/>
      <c r="X364" s="1121"/>
      <c r="Y364" s="1121"/>
      <c r="Z364" s="1121"/>
      <c r="AA364" s="1121"/>
      <c r="AB364" s="1121"/>
      <c r="AC364" s="1121"/>
      <c r="AD364" s="1121"/>
      <c r="AE364" s="1121"/>
      <c r="AF364" s="1121"/>
      <c r="AG364" s="1121"/>
      <c r="AH364" s="1121"/>
    </row>
    <row r="365" spans="1:34" ht="10.5">
      <c r="A365" s="1"/>
      <c r="B365" s="564"/>
      <c r="C365" s="564"/>
      <c r="D365" s="172"/>
      <c r="E365" s="172"/>
      <c r="F365" s="172"/>
      <c r="G365" s="172"/>
      <c r="H365" s="1114"/>
      <c r="I365" s="1114"/>
      <c r="J365" s="1114"/>
      <c r="K365" s="1114"/>
      <c r="L365" s="1114"/>
      <c r="M365" s="1114"/>
      <c r="N365" s="1114"/>
      <c r="O365" s="1145">
        <f t="shared" si="13"/>
        <v>0</v>
      </c>
      <c r="P365" s="1121"/>
      <c r="Q365" s="572"/>
      <c r="R365" s="572"/>
      <c r="S365" s="572"/>
      <c r="T365" s="1121"/>
      <c r="U365" s="1121"/>
      <c r="V365" s="1121"/>
      <c r="W365" s="1121"/>
      <c r="X365" s="1121"/>
      <c r="Y365" s="1121"/>
      <c r="Z365" s="1121"/>
      <c r="AA365" s="1121"/>
      <c r="AB365" s="1121"/>
      <c r="AC365" s="1121"/>
      <c r="AD365" s="1121"/>
      <c r="AE365" s="1121"/>
      <c r="AF365" s="1121"/>
      <c r="AG365" s="1121"/>
      <c r="AH365" s="1121"/>
    </row>
    <row r="366" spans="1:34" ht="10.5">
      <c r="A366" s="1"/>
      <c r="B366" s="564"/>
      <c r="C366" s="564"/>
      <c r="D366" s="172"/>
      <c r="E366" s="172"/>
      <c r="F366" s="172"/>
      <c r="G366" s="172"/>
      <c r="H366" s="1114"/>
      <c r="I366" s="1114"/>
      <c r="J366" s="1114"/>
      <c r="K366" s="1114"/>
      <c r="L366" s="1114"/>
      <c r="M366" s="1114"/>
      <c r="N366" s="1114"/>
      <c r="O366" s="1145">
        <f t="shared" si="13"/>
        <v>0</v>
      </c>
      <c r="P366" s="1121"/>
      <c r="Q366" s="572"/>
      <c r="R366" s="572"/>
      <c r="S366" s="572"/>
      <c r="T366" s="1121"/>
      <c r="U366" s="1121"/>
      <c r="V366" s="1121"/>
      <c r="W366" s="1121"/>
      <c r="X366" s="1121"/>
      <c r="Y366" s="1121"/>
      <c r="Z366" s="1121"/>
      <c r="AA366" s="1121"/>
      <c r="AB366" s="1121"/>
      <c r="AC366" s="1121"/>
      <c r="AD366" s="1121"/>
      <c r="AE366" s="1121"/>
      <c r="AF366" s="1121"/>
      <c r="AG366" s="1121"/>
      <c r="AH366" s="1121"/>
    </row>
    <row r="367" spans="1:34" ht="10.5">
      <c r="A367" s="1"/>
      <c r="B367" s="564"/>
      <c r="C367" s="564"/>
      <c r="D367" s="172"/>
      <c r="E367" s="172"/>
      <c r="F367" s="172"/>
      <c r="G367" s="172"/>
      <c r="H367" s="1114"/>
      <c r="I367" s="1114"/>
      <c r="J367" s="1114"/>
      <c r="K367" s="1114"/>
      <c r="L367" s="1114"/>
      <c r="M367" s="1114"/>
      <c r="N367" s="1114"/>
      <c r="O367" s="1145">
        <f t="shared" si="13"/>
        <v>0</v>
      </c>
      <c r="P367" s="1121"/>
      <c r="Q367" s="572"/>
      <c r="R367" s="572"/>
      <c r="S367" s="572"/>
      <c r="T367" s="1121"/>
      <c r="U367" s="1121"/>
      <c r="V367" s="1121"/>
      <c r="W367" s="1121"/>
      <c r="X367" s="1121"/>
      <c r="Y367" s="1121"/>
      <c r="Z367" s="1121"/>
      <c r="AA367" s="1121"/>
      <c r="AB367" s="1121"/>
      <c r="AC367" s="1121"/>
      <c r="AD367" s="1121"/>
      <c r="AE367" s="1121"/>
      <c r="AF367" s="1121"/>
      <c r="AG367" s="1121"/>
      <c r="AH367" s="1121"/>
    </row>
    <row r="368" spans="1:34" ht="10.5">
      <c r="A368" s="1"/>
      <c r="B368" s="564"/>
      <c r="C368" s="564"/>
      <c r="D368" s="172"/>
      <c r="E368" s="172"/>
      <c r="F368" s="172"/>
      <c r="G368" s="172"/>
      <c r="H368" s="1114"/>
      <c r="I368" s="1114"/>
      <c r="J368" s="1114"/>
      <c r="K368" s="1114"/>
      <c r="L368" s="1114"/>
      <c r="M368" s="1114"/>
      <c r="N368" s="1114"/>
      <c r="O368" s="1145">
        <f t="shared" si="13"/>
        <v>0</v>
      </c>
      <c r="P368" s="1121"/>
      <c r="Q368" s="572"/>
      <c r="R368" s="572"/>
      <c r="S368" s="572"/>
      <c r="T368" s="1121"/>
      <c r="U368" s="1121"/>
      <c r="V368" s="1121"/>
      <c r="W368" s="1121"/>
      <c r="X368" s="1121"/>
      <c r="Y368" s="1121"/>
      <c r="Z368" s="1121"/>
      <c r="AA368" s="1121"/>
      <c r="AB368" s="1121"/>
      <c r="AC368" s="1121"/>
      <c r="AD368" s="1121"/>
      <c r="AE368" s="1121"/>
      <c r="AF368" s="1121"/>
      <c r="AG368" s="1121"/>
      <c r="AH368" s="1121"/>
    </row>
    <row r="369" spans="1:34" ht="10.5">
      <c r="A369" s="1"/>
      <c r="B369" s="564"/>
      <c r="C369" s="564"/>
      <c r="D369" s="172"/>
      <c r="E369" s="172"/>
      <c r="F369" s="172"/>
      <c r="G369" s="172"/>
      <c r="H369" s="1114"/>
      <c r="I369" s="1114"/>
      <c r="J369" s="1114"/>
      <c r="K369" s="1114"/>
      <c r="L369" s="1114"/>
      <c r="M369" s="1114"/>
      <c r="N369" s="1114"/>
      <c r="O369" s="1145">
        <f t="shared" si="13"/>
        <v>0</v>
      </c>
      <c r="P369" s="1121"/>
      <c r="Q369" s="572"/>
      <c r="R369" s="572"/>
      <c r="S369" s="572"/>
      <c r="T369" s="1121"/>
      <c r="U369" s="1121"/>
      <c r="V369" s="1121"/>
      <c r="W369" s="1121"/>
      <c r="X369" s="1121"/>
      <c r="Y369" s="1121"/>
      <c r="Z369" s="1121"/>
      <c r="AA369" s="1121"/>
      <c r="AB369" s="1121"/>
      <c r="AC369" s="1121"/>
      <c r="AD369" s="1121"/>
      <c r="AE369" s="1121"/>
      <c r="AF369" s="1121"/>
      <c r="AG369" s="1121"/>
      <c r="AH369" s="1121"/>
    </row>
    <row r="370" spans="1:34" ht="10.5">
      <c r="A370" s="1"/>
      <c r="B370" s="564"/>
      <c r="C370" s="564"/>
      <c r="D370" s="172"/>
      <c r="E370" s="172"/>
      <c r="F370" s="172"/>
      <c r="G370" s="172"/>
      <c r="H370" s="1114"/>
      <c r="I370" s="1114"/>
      <c r="J370" s="1114"/>
      <c r="K370" s="1114"/>
      <c r="L370" s="1114"/>
      <c r="M370" s="1114"/>
      <c r="N370" s="1114"/>
      <c r="O370" s="1145">
        <f t="shared" si="13"/>
        <v>0</v>
      </c>
      <c r="P370" s="1121"/>
      <c r="Q370" s="572"/>
      <c r="R370" s="572"/>
      <c r="S370" s="572"/>
      <c r="T370" s="1121"/>
      <c r="U370" s="1121"/>
      <c r="V370" s="1121"/>
      <c r="W370" s="1121"/>
      <c r="X370" s="1121"/>
      <c r="Y370" s="1121"/>
      <c r="Z370" s="1121"/>
      <c r="AA370" s="1121"/>
      <c r="AB370" s="1121"/>
      <c r="AC370" s="1121"/>
      <c r="AD370" s="1121"/>
      <c r="AE370" s="1121"/>
      <c r="AF370" s="1121"/>
      <c r="AG370" s="1121"/>
      <c r="AH370" s="1121"/>
    </row>
    <row r="371" spans="1:34" ht="10.5">
      <c r="A371" s="1"/>
      <c r="B371" s="564"/>
      <c r="C371" s="564"/>
      <c r="D371" s="172"/>
      <c r="E371" s="172"/>
      <c r="F371" s="172"/>
      <c r="G371" s="172"/>
      <c r="H371" s="1114"/>
      <c r="I371" s="1114"/>
      <c r="J371" s="1114"/>
      <c r="K371" s="1114"/>
      <c r="L371" s="1114"/>
      <c r="M371" s="1114"/>
      <c r="N371" s="1114"/>
      <c r="O371" s="1145">
        <f t="shared" si="13"/>
        <v>0</v>
      </c>
      <c r="P371" s="1121"/>
      <c r="Q371" s="572"/>
      <c r="R371" s="572"/>
      <c r="S371" s="572"/>
      <c r="T371" s="1121"/>
      <c r="U371" s="1121"/>
      <c r="V371" s="1121"/>
      <c r="W371" s="1121"/>
      <c r="X371" s="1121"/>
      <c r="Y371" s="1121"/>
      <c r="Z371" s="1121"/>
      <c r="AA371" s="1121"/>
      <c r="AB371" s="1121"/>
      <c r="AC371" s="1121"/>
      <c r="AD371" s="1121"/>
      <c r="AE371" s="1121"/>
      <c r="AF371" s="1121"/>
      <c r="AG371" s="1121"/>
      <c r="AH371" s="1121"/>
    </row>
    <row r="372" spans="1:34" ht="10.5">
      <c r="A372" s="1"/>
      <c r="B372" s="564"/>
      <c r="C372" s="564"/>
      <c r="D372" s="172"/>
      <c r="E372" s="172"/>
      <c r="F372" s="172"/>
      <c r="G372" s="172"/>
      <c r="H372" s="1114"/>
      <c r="I372" s="1114"/>
      <c r="J372" s="1114"/>
      <c r="K372" s="1114"/>
      <c r="L372" s="1114"/>
      <c r="M372" s="1114"/>
      <c r="N372" s="1114"/>
      <c r="O372" s="1145">
        <f t="shared" si="13"/>
        <v>0</v>
      </c>
      <c r="P372" s="1121"/>
      <c r="Q372" s="572"/>
      <c r="R372" s="572"/>
      <c r="S372" s="572"/>
      <c r="T372" s="1121"/>
      <c r="U372" s="1121"/>
      <c r="V372" s="1121"/>
      <c r="W372" s="1121"/>
      <c r="X372" s="1121"/>
      <c r="Y372" s="1121"/>
      <c r="Z372" s="1121"/>
      <c r="AA372" s="1121"/>
      <c r="AB372" s="1121"/>
      <c r="AC372" s="1121"/>
      <c r="AD372" s="1121"/>
      <c r="AE372" s="1121"/>
      <c r="AF372" s="1121"/>
      <c r="AG372" s="1121"/>
      <c r="AH372" s="1121"/>
    </row>
    <row r="373" spans="1:34" ht="10.5">
      <c r="A373" s="1"/>
      <c r="B373" s="564"/>
      <c r="C373" s="564"/>
      <c r="D373" s="172"/>
      <c r="E373" s="172"/>
      <c r="F373" s="172"/>
      <c r="G373" s="172"/>
      <c r="H373" s="1114"/>
      <c r="I373" s="1114"/>
      <c r="J373" s="1114"/>
      <c r="K373" s="1114"/>
      <c r="L373" s="1114"/>
      <c r="M373" s="1114"/>
      <c r="N373" s="1114"/>
      <c r="O373" s="1145">
        <f t="shared" si="13"/>
        <v>0</v>
      </c>
      <c r="P373" s="1121"/>
      <c r="Q373" s="572"/>
      <c r="R373" s="572"/>
      <c r="S373" s="572"/>
      <c r="T373" s="1121"/>
      <c r="U373" s="1121"/>
      <c r="V373" s="1121"/>
      <c r="W373" s="1121"/>
      <c r="X373" s="1121"/>
      <c r="Y373" s="1121"/>
      <c r="Z373" s="1121"/>
      <c r="AA373" s="1121"/>
      <c r="AB373" s="1121"/>
      <c r="AC373" s="1121"/>
      <c r="AD373" s="1121"/>
      <c r="AE373" s="1121"/>
      <c r="AF373" s="1121"/>
      <c r="AG373" s="1121"/>
      <c r="AH373" s="1121"/>
    </row>
    <row r="374" spans="1:34" ht="10.5">
      <c r="A374" s="1"/>
      <c r="B374" s="564"/>
      <c r="C374" s="564"/>
      <c r="D374" s="172"/>
      <c r="E374" s="172"/>
      <c r="F374" s="172"/>
      <c r="G374" s="172"/>
      <c r="H374" s="1114"/>
      <c r="I374" s="1114"/>
      <c r="J374" s="1114"/>
      <c r="K374" s="1114"/>
      <c r="L374" s="1114"/>
      <c r="M374" s="1114"/>
      <c r="N374" s="1114"/>
      <c r="O374" s="1145">
        <f t="shared" si="13"/>
        <v>0</v>
      </c>
      <c r="P374" s="1121"/>
      <c r="Q374" s="572"/>
      <c r="R374" s="572"/>
      <c r="S374" s="572"/>
      <c r="T374" s="1121"/>
      <c r="U374" s="1121"/>
      <c r="V374" s="1121"/>
      <c r="W374" s="1121"/>
      <c r="X374" s="1121"/>
      <c r="Y374" s="1121"/>
      <c r="Z374" s="1121"/>
      <c r="AA374" s="1121"/>
      <c r="AB374" s="1121"/>
      <c r="AC374" s="1121"/>
      <c r="AD374" s="1121"/>
      <c r="AE374" s="1121"/>
      <c r="AF374" s="1121"/>
      <c r="AG374" s="1121"/>
      <c r="AH374" s="1121"/>
    </row>
    <row r="375" spans="1:34" ht="10.5">
      <c r="A375" s="1"/>
      <c r="B375" s="564"/>
      <c r="C375" s="564"/>
      <c r="D375" s="172"/>
      <c r="E375" s="172"/>
      <c r="F375" s="172"/>
      <c r="G375" s="172"/>
      <c r="H375" s="1114"/>
      <c r="I375" s="1114"/>
      <c r="J375" s="1114"/>
      <c r="K375" s="1114"/>
      <c r="L375" s="1114"/>
      <c r="M375" s="1114"/>
      <c r="N375" s="1114"/>
      <c r="O375" s="1145">
        <f t="shared" si="13"/>
        <v>0</v>
      </c>
      <c r="P375" s="1121"/>
      <c r="Q375" s="572"/>
      <c r="R375" s="572"/>
      <c r="S375" s="572"/>
      <c r="T375" s="1121"/>
      <c r="U375" s="1121"/>
      <c r="V375" s="1121"/>
      <c r="W375" s="1121"/>
      <c r="X375" s="1121"/>
      <c r="Y375" s="1121"/>
      <c r="Z375" s="1121"/>
      <c r="AA375" s="1121"/>
      <c r="AB375" s="1121"/>
      <c r="AC375" s="1121"/>
      <c r="AD375" s="1121"/>
      <c r="AE375" s="1121"/>
      <c r="AF375" s="1121"/>
      <c r="AG375" s="1121"/>
      <c r="AH375" s="1121"/>
    </row>
    <row r="376" spans="1:34" ht="10.5">
      <c r="A376" s="1"/>
      <c r="B376" s="564"/>
      <c r="C376" s="564"/>
      <c r="D376" s="172"/>
      <c r="E376" s="172"/>
      <c r="F376" s="172"/>
      <c r="G376" s="172"/>
      <c r="H376" s="1114"/>
      <c r="I376" s="1114"/>
      <c r="J376" s="1114"/>
      <c r="K376" s="1114"/>
      <c r="L376" s="1114"/>
      <c r="M376" s="1114"/>
      <c r="N376" s="1114"/>
      <c r="O376" s="1145">
        <f t="shared" si="13"/>
        <v>0</v>
      </c>
      <c r="P376" s="1121"/>
      <c r="Q376" s="572"/>
      <c r="R376" s="572"/>
      <c r="S376" s="572"/>
      <c r="T376" s="1121"/>
      <c r="U376" s="1121"/>
      <c r="V376" s="1121"/>
      <c r="W376" s="1121"/>
      <c r="X376" s="1121"/>
      <c r="Y376" s="1121"/>
      <c r="Z376" s="1121"/>
      <c r="AA376" s="1121"/>
      <c r="AB376" s="1121"/>
      <c r="AC376" s="1121"/>
      <c r="AD376" s="1121"/>
      <c r="AE376" s="1121"/>
      <c r="AF376" s="1121"/>
      <c r="AG376" s="1121"/>
      <c r="AH376" s="1121"/>
    </row>
    <row r="377" spans="1:34" ht="10.5">
      <c r="A377" s="1"/>
      <c r="B377" s="564"/>
      <c r="C377" s="564"/>
      <c r="D377" s="172"/>
      <c r="E377" s="172"/>
      <c r="F377" s="172"/>
      <c r="G377" s="172"/>
      <c r="H377" s="1114"/>
      <c r="I377" s="1114"/>
      <c r="J377" s="1114"/>
      <c r="K377" s="1114"/>
      <c r="L377" s="1114"/>
      <c r="M377" s="1114"/>
      <c r="N377" s="1114"/>
      <c r="O377" s="1145">
        <f t="shared" si="13"/>
        <v>0</v>
      </c>
      <c r="P377" s="1121"/>
      <c r="Q377" s="572"/>
      <c r="R377" s="572"/>
      <c r="S377" s="572"/>
      <c r="T377" s="1121"/>
      <c r="U377" s="1121"/>
      <c r="V377" s="1121"/>
      <c r="W377" s="1121"/>
      <c r="X377" s="1121"/>
      <c r="Y377" s="1121"/>
      <c r="Z377" s="1121"/>
      <c r="AA377" s="1121"/>
      <c r="AB377" s="1121"/>
      <c r="AC377" s="1121"/>
      <c r="AD377" s="1121"/>
      <c r="AE377" s="1121"/>
      <c r="AF377" s="1121"/>
      <c r="AG377" s="1121"/>
      <c r="AH377" s="1121"/>
    </row>
    <row r="378" spans="1:34" ht="10.5">
      <c r="A378" s="1"/>
      <c r="B378" s="564"/>
      <c r="C378" s="564"/>
      <c r="D378" s="172"/>
      <c r="E378" s="172"/>
      <c r="F378" s="172"/>
      <c r="G378" s="172"/>
      <c r="H378" s="1114"/>
      <c r="I378" s="1114"/>
      <c r="J378" s="1114"/>
      <c r="K378" s="1114"/>
      <c r="L378" s="1114"/>
      <c r="M378" s="1114"/>
      <c r="N378" s="1114"/>
      <c r="O378" s="1145">
        <f t="shared" si="13"/>
        <v>0</v>
      </c>
      <c r="P378" s="1121"/>
      <c r="Q378" s="572"/>
      <c r="R378" s="572"/>
      <c r="S378" s="572"/>
      <c r="T378" s="1121"/>
      <c r="U378" s="1121"/>
      <c r="V378" s="1121"/>
      <c r="W378" s="1121"/>
      <c r="X378" s="1121"/>
      <c r="Y378" s="1121"/>
      <c r="Z378" s="1121"/>
      <c r="AA378" s="1121"/>
      <c r="AB378" s="1121"/>
      <c r="AC378" s="1121"/>
      <c r="AD378" s="1121"/>
      <c r="AE378" s="1121"/>
      <c r="AF378" s="1121"/>
      <c r="AG378" s="1121"/>
      <c r="AH378" s="1121"/>
    </row>
    <row r="379" spans="1:34" ht="10.5">
      <c r="A379" s="1"/>
      <c r="B379" s="564"/>
      <c r="C379" s="564"/>
      <c r="D379" s="172"/>
      <c r="E379" s="172"/>
      <c r="F379" s="172"/>
      <c r="G379" s="172"/>
      <c r="H379" s="1114"/>
      <c r="I379" s="1114"/>
      <c r="J379" s="1114"/>
      <c r="K379" s="1114"/>
      <c r="L379" s="1114"/>
      <c r="M379" s="1114"/>
      <c r="N379" s="1114"/>
      <c r="O379" s="1145">
        <f t="shared" si="13"/>
        <v>0</v>
      </c>
      <c r="P379" s="1121"/>
      <c r="Q379" s="572"/>
      <c r="R379" s="572"/>
      <c r="S379" s="572"/>
      <c r="T379" s="1121"/>
      <c r="U379" s="1121"/>
      <c r="V379" s="1121"/>
      <c r="W379" s="1121"/>
      <c r="X379" s="1121"/>
      <c r="Y379" s="1121"/>
      <c r="Z379" s="1121"/>
      <c r="AA379" s="1121"/>
      <c r="AB379" s="1121"/>
      <c r="AC379" s="1121"/>
      <c r="AD379" s="1121"/>
      <c r="AE379" s="1121"/>
      <c r="AF379" s="1121"/>
      <c r="AG379" s="1121"/>
      <c r="AH379" s="1121"/>
    </row>
    <row r="380" spans="1:34" ht="10.5">
      <c r="A380" s="1"/>
      <c r="B380" s="564"/>
      <c r="C380" s="564"/>
      <c r="D380" s="172"/>
      <c r="E380" s="172"/>
      <c r="F380" s="172"/>
      <c r="G380" s="172"/>
      <c r="H380" s="1114"/>
      <c r="I380" s="1114"/>
      <c r="J380" s="1114"/>
      <c r="K380" s="1114"/>
      <c r="L380" s="1114"/>
      <c r="M380" s="1114"/>
      <c r="N380" s="1114"/>
      <c r="O380" s="1145">
        <f t="shared" si="13"/>
        <v>0</v>
      </c>
      <c r="P380" s="1121"/>
      <c r="Q380" s="572"/>
      <c r="R380" s="572"/>
      <c r="S380" s="572"/>
      <c r="T380" s="1121"/>
      <c r="U380" s="1121"/>
      <c r="V380" s="1121"/>
      <c r="W380" s="1121"/>
      <c r="X380" s="1121"/>
      <c r="Y380" s="1121"/>
      <c r="Z380" s="1121"/>
      <c r="AA380" s="1121"/>
      <c r="AB380" s="1121"/>
      <c r="AC380" s="1121"/>
      <c r="AD380" s="1121"/>
      <c r="AE380" s="1121"/>
      <c r="AF380" s="1121"/>
      <c r="AG380" s="1121"/>
      <c r="AH380" s="1121"/>
    </row>
    <row r="381" spans="1:34" ht="10.5">
      <c r="A381" s="21"/>
      <c r="B381" s="564"/>
      <c r="C381" s="564"/>
      <c r="D381" s="172"/>
      <c r="E381" s="172"/>
      <c r="F381" s="172"/>
      <c r="G381" s="172"/>
      <c r="H381" s="1114"/>
      <c r="I381" s="1114"/>
      <c r="J381" s="1114"/>
      <c r="K381" s="1114"/>
      <c r="L381" s="1114"/>
      <c r="M381" s="1114"/>
      <c r="N381" s="1114"/>
      <c r="O381" s="1145">
        <f t="shared" si="13"/>
        <v>0</v>
      </c>
      <c r="P381" s="172"/>
      <c r="Q381" s="16"/>
      <c r="R381" s="16"/>
      <c r="S381" s="16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</row>
    <row r="382" spans="1:34" ht="10.5">
      <c r="A382" s="115"/>
      <c r="B382" s="565"/>
      <c r="C382" s="565"/>
      <c r="D382" s="1146"/>
      <c r="E382" s="1146"/>
      <c r="F382" s="1146"/>
      <c r="G382" s="1146"/>
      <c r="H382" s="172"/>
      <c r="I382" s="172"/>
      <c r="J382" s="172"/>
      <c r="K382" s="172"/>
      <c r="L382" s="172"/>
      <c r="M382" s="172"/>
      <c r="N382" s="172"/>
      <c r="O382" s="1145">
        <f t="shared" si="13"/>
        <v>0</v>
      </c>
      <c r="P382" s="172"/>
      <c r="Q382" s="16"/>
      <c r="R382" s="16"/>
      <c r="S382" s="16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</row>
    <row r="383" spans="1:34" ht="10.5">
      <c r="A383" s="115"/>
      <c r="B383" s="568" t="s">
        <v>234</v>
      </c>
      <c r="C383" s="774"/>
      <c r="D383" s="151">
        <f aca="true" t="shared" si="14" ref="D383:P383">SUM(D358:D382)</f>
        <v>0</v>
      </c>
      <c r="E383" s="151">
        <f t="shared" si="14"/>
        <v>0</v>
      </c>
      <c r="F383" s="151">
        <f t="shared" si="14"/>
        <v>0</v>
      </c>
      <c r="G383" s="151">
        <f t="shared" si="14"/>
        <v>0</v>
      </c>
      <c r="H383" s="151">
        <f t="shared" si="14"/>
        <v>0</v>
      </c>
      <c r="I383" s="151">
        <f t="shared" si="14"/>
        <v>0</v>
      </c>
      <c r="J383" s="151">
        <f t="shared" si="14"/>
        <v>0</v>
      </c>
      <c r="K383" s="151">
        <f t="shared" si="14"/>
        <v>0</v>
      </c>
      <c r="L383" s="151">
        <f t="shared" si="14"/>
        <v>0</v>
      </c>
      <c r="M383" s="151">
        <f t="shared" si="14"/>
        <v>0</v>
      </c>
      <c r="N383" s="151">
        <f t="shared" si="14"/>
        <v>0</v>
      </c>
      <c r="O383" s="150">
        <f t="shared" si="14"/>
        <v>0</v>
      </c>
      <c r="P383" s="151">
        <f t="shared" si="14"/>
        <v>0</v>
      </c>
      <c r="Q383" s="1148"/>
      <c r="R383" s="1148"/>
      <c r="S383" s="1148"/>
      <c r="T383" s="151">
        <f aca="true" t="shared" si="15" ref="T383:AH383">SUM(T358:T382)</f>
        <v>0</v>
      </c>
      <c r="U383" s="151">
        <f t="shared" si="15"/>
        <v>0</v>
      </c>
      <c r="V383" s="151">
        <f t="shared" si="15"/>
        <v>0</v>
      </c>
      <c r="W383" s="151">
        <f t="shared" si="15"/>
        <v>0</v>
      </c>
      <c r="X383" s="151">
        <f t="shared" si="15"/>
        <v>0</v>
      </c>
      <c r="Y383" s="151">
        <f t="shared" si="15"/>
        <v>0</v>
      </c>
      <c r="Z383" s="151">
        <f t="shared" si="15"/>
        <v>0</v>
      </c>
      <c r="AA383" s="151">
        <f t="shared" si="15"/>
        <v>0</v>
      </c>
      <c r="AB383" s="151">
        <f t="shared" si="15"/>
        <v>0</v>
      </c>
      <c r="AC383" s="151">
        <f t="shared" si="15"/>
        <v>0</v>
      </c>
      <c r="AD383" s="151">
        <f t="shared" si="15"/>
        <v>0</v>
      </c>
      <c r="AE383" s="151">
        <f t="shared" si="15"/>
        <v>0</v>
      </c>
      <c r="AF383" s="151">
        <f t="shared" si="15"/>
        <v>0</v>
      </c>
      <c r="AG383" s="151">
        <f t="shared" si="15"/>
        <v>0</v>
      </c>
      <c r="AH383" s="151">
        <f t="shared" si="15"/>
        <v>0</v>
      </c>
    </row>
    <row r="384" spans="1:34" ht="10.5">
      <c r="A384" s="115"/>
      <c r="B384" s="274"/>
      <c r="C384" s="274"/>
      <c r="D384" s="1149"/>
      <c r="E384" s="1149"/>
      <c r="F384" s="1149"/>
      <c r="G384" s="1149"/>
      <c r="H384" s="164"/>
      <c r="I384" s="164"/>
      <c r="J384" s="164"/>
      <c r="K384" s="164"/>
      <c r="L384" s="164"/>
      <c r="M384" s="164"/>
      <c r="N384" s="164"/>
      <c r="O384" s="619"/>
      <c r="P384" s="164"/>
      <c r="Q384" s="196"/>
      <c r="R384" s="196"/>
      <c r="S384" s="196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</row>
    <row r="385" spans="1:34" ht="21">
      <c r="A385" s="115"/>
      <c r="B385" s="569" t="s">
        <v>568</v>
      </c>
      <c r="C385" s="569"/>
      <c r="D385" s="1149"/>
      <c r="E385" s="1149"/>
      <c r="F385" s="1149"/>
      <c r="G385" s="1149"/>
      <c r="H385" s="1149"/>
      <c r="I385" s="1149"/>
      <c r="J385" s="1149"/>
      <c r="K385" s="1149"/>
      <c r="L385" s="1149"/>
      <c r="M385" s="1149"/>
      <c r="N385" s="1149"/>
      <c r="O385" s="1150"/>
      <c r="P385" s="1149"/>
      <c r="Q385" s="116"/>
      <c r="R385" s="116"/>
      <c r="S385" s="116"/>
      <c r="T385" s="1149"/>
      <c r="U385" s="1149"/>
      <c r="V385" s="1149"/>
      <c r="W385" s="1149"/>
      <c r="X385" s="1149"/>
      <c r="Y385" s="1149"/>
      <c r="Z385" s="1149"/>
      <c r="AA385" s="1149"/>
      <c r="AB385" s="1149"/>
      <c r="AC385" s="1149"/>
      <c r="AD385" s="1149"/>
      <c r="AE385" s="1149"/>
      <c r="AF385" s="1149"/>
      <c r="AG385" s="1149"/>
      <c r="AH385" s="1149"/>
    </row>
    <row r="386" spans="1:34" ht="10.5">
      <c r="A386" s="1"/>
      <c r="B386" s="564"/>
      <c r="C386" s="564"/>
      <c r="D386" s="172"/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145">
        <f aca="true" t="shared" si="16" ref="O386:O441">SUM(H386:L386)</f>
        <v>0</v>
      </c>
      <c r="P386" s="172"/>
      <c r="Q386" s="16"/>
      <c r="R386" s="16"/>
      <c r="S386" s="16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</row>
    <row r="387" spans="1:34" ht="10.5">
      <c r="A387" s="1"/>
      <c r="B387" s="564"/>
      <c r="C387" s="564"/>
      <c r="D387" s="172"/>
      <c r="E387" s="172"/>
      <c r="F387" s="172"/>
      <c r="G387" s="172"/>
      <c r="H387" s="1114"/>
      <c r="I387" s="1114"/>
      <c r="J387" s="1114"/>
      <c r="K387" s="1114"/>
      <c r="L387" s="1114"/>
      <c r="M387" s="1114"/>
      <c r="N387" s="1114"/>
      <c r="O387" s="1145">
        <f t="shared" si="16"/>
        <v>0</v>
      </c>
      <c r="P387" s="172"/>
      <c r="Q387" s="16"/>
      <c r="R387" s="16"/>
      <c r="S387" s="16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</row>
    <row r="388" spans="1:34" ht="10.5">
      <c r="A388" s="1"/>
      <c r="B388" s="564"/>
      <c r="C388" s="564"/>
      <c r="D388" s="172"/>
      <c r="E388" s="172"/>
      <c r="F388" s="172"/>
      <c r="G388" s="172"/>
      <c r="H388" s="1114"/>
      <c r="I388" s="1114"/>
      <c r="J388" s="1114"/>
      <c r="K388" s="1114"/>
      <c r="L388" s="1114"/>
      <c r="M388" s="1114"/>
      <c r="N388" s="1114"/>
      <c r="O388" s="1145">
        <f t="shared" si="16"/>
        <v>0</v>
      </c>
      <c r="P388" s="172"/>
      <c r="Q388" s="16"/>
      <c r="R388" s="16"/>
      <c r="S388" s="16"/>
      <c r="T388" s="172"/>
      <c r="U388" s="172"/>
      <c r="V388" s="172"/>
      <c r="W388" s="172"/>
      <c r="X388" s="172"/>
      <c r="Y388" s="172"/>
      <c r="Z388" s="172"/>
      <c r="AA388" s="172"/>
      <c r="AB388" s="172"/>
      <c r="AC388" s="172"/>
      <c r="AD388" s="172"/>
      <c r="AE388" s="172"/>
      <c r="AF388" s="172"/>
      <c r="AG388" s="172"/>
      <c r="AH388" s="172"/>
    </row>
    <row r="389" spans="1:34" ht="10.5">
      <c r="A389" s="1"/>
      <c r="B389" s="564"/>
      <c r="C389" s="564"/>
      <c r="D389" s="172"/>
      <c r="E389" s="172"/>
      <c r="F389" s="172"/>
      <c r="G389" s="172"/>
      <c r="H389" s="1114"/>
      <c r="I389" s="1114"/>
      <c r="J389" s="1114"/>
      <c r="K389" s="1114"/>
      <c r="L389" s="1114"/>
      <c r="M389" s="1114"/>
      <c r="N389" s="1114"/>
      <c r="O389" s="1145">
        <f t="shared" si="16"/>
        <v>0</v>
      </c>
      <c r="P389" s="172"/>
      <c r="Q389" s="16"/>
      <c r="R389" s="16"/>
      <c r="S389" s="16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</row>
    <row r="390" spans="1:34" ht="10.5">
      <c r="A390" s="1"/>
      <c r="B390" s="564"/>
      <c r="C390" s="564"/>
      <c r="D390" s="172"/>
      <c r="E390" s="172"/>
      <c r="F390" s="172"/>
      <c r="G390" s="172"/>
      <c r="H390" s="1114"/>
      <c r="I390" s="1114"/>
      <c r="J390" s="1114"/>
      <c r="K390" s="1114"/>
      <c r="L390" s="1114"/>
      <c r="M390" s="1114"/>
      <c r="N390" s="1114"/>
      <c r="O390" s="1145">
        <f t="shared" si="16"/>
        <v>0</v>
      </c>
      <c r="P390" s="172"/>
      <c r="Q390" s="16"/>
      <c r="R390" s="16"/>
      <c r="S390" s="16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</row>
    <row r="391" spans="1:34" ht="10.5">
      <c r="A391" s="1"/>
      <c r="B391" s="564"/>
      <c r="C391" s="564"/>
      <c r="D391" s="172"/>
      <c r="E391" s="172"/>
      <c r="F391" s="172"/>
      <c r="G391" s="172"/>
      <c r="H391" s="1114"/>
      <c r="I391" s="1114"/>
      <c r="J391" s="1114"/>
      <c r="K391" s="1114"/>
      <c r="L391" s="1114"/>
      <c r="M391" s="1114"/>
      <c r="N391" s="1114"/>
      <c r="O391" s="1145">
        <f t="shared" si="16"/>
        <v>0</v>
      </c>
      <c r="P391" s="172"/>
      <c r="Q391" s="16"/>
      <c r="R391" s="16"/>
      <c r="S391" s="16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  <c r="AG391" s="172"/>
      <c r="AH391" s="172"/>
    </row>
    <row r="392" spans="1:34" ht="10.5">
      <c r="A392" s="1"/>
      <c r="B392" s="564"/>
      <c r="C392" s="564"/>
      <c r="D392" s="172"/>
      <c r="E392" s="172"/>
      <c r="F392" s="172"/>
      <c r="G392" s="172"/>
      <c r="H392" s="1114"/>
      <c r="I392" s="1114"/>
      <c r="J392" s="1114"/>
      <c r="K392" s="1114"/>
      <c r="L392" s="1114"/>
      <c r="M392" s="1114"/>
      <c r="N392" s="1114"/>
      <c r="O392" s="1145">
        <f t="shared" si="16"/>
        <v>0</v>
      </c>
      <c r="P392" s="172"/>
      <c r="Q392" s="16"/>
      <c r="R392" s="16"/>
      <c r="S392" s="16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</row>
    <row r="393" spans="1:34" ht="10.5">
      <c r="A393" s="1"/>
      <c r="B393" s="564"/>
      <c r="C393" s="564"/>
      <c r="D393" s="172"/>
      <c r="E393" s="172"/>
      <c r="F393" s="172"/>
      <c r="G393" s="172"/>
      <c r="H393" s="1114"/>
      <c r="I393" s="1114"/>
      <c r="J393" s="1114"/>
      <c r="K393" s="1114"/>
      <c r="L393" s="1114"/>
      <c r="M393" s="1114"/>
      <c r="N393" s="1114"/>
      <c r="O393" s="1145">
        <f t="shared" si="16"/>
        <v>0</v>
      </c>
      <c r="P393" s="172"/>
      <c r="Q393" s="16"/>
      <c r="R393" s="16"/>
      <c r="S393" s="16"/>
      <c r="T393" s="172"/>
      <c r="U393" s="172"/>
      <c r="V393" s="172"/>
      <c r="W393" s="172"/>
      <c r="X393" s="172"/>
      <c r="Y393" s="172"/>
      <c r="Z393" s="172"/>
      <c r="AA393" s="172"/>
      <c r="AB393" s="172"/>
      <c r="AC393" s="172"/>
      <c r="AD393" s="172"/>
      <c r="AE393" s="172"/>
      <c r="AF393" s="172"/>
      <c r="AG393" s="172"/>
      <c r="AH393" s="172"/>
    </row>
    <row r="394" spans="1:34" ht="10.5">
      <c r="A394" s="1"/>
      <c r="B394" s="564"/>
      <c r="C394" s="564"/>
      <c r="D394" s="172"/>
      <c r="E394" s="172"/>
      <c r="F394" s="172"/>
      <c r="G394" s="172"/>
      <c r="H394" s="1114"/>
      <c r="I394" s="1114"/>
      <c r="J394" s="1114"/>
      <c r="K394" s="1114"/>
      <c r="L394" s="1114"/>
      <c r="M394" s="1114"/>
      <c r="N394" s="1114"/>
      <c r="O394" s="1145">
        <f t="shared" si="16"/>
        <v>0</v>
      </c>
      <c r="P394" s="172"/>
      <c r="Q394" s="16"/>
      <c r="R394" s="16"/>
      <c r="S394" s="16"/>
      <c r="T394" s="172"/>
      <c r="U394" s="172"/>
      <c r="V394" s="172"/>
      <c r="W394" s="172"/>
      <c r="X394" s="172"/>
      <c r="Y394" s="172"/>
      <c r="Z394" s="172"/>
      <c r="AA394" s="172"/>
      <c r="AB394" s="172"/>
      <c r="AC394" s="172"/>
      <c r="AD394" s="172"/>
      <c r="AE394" s="172"/>
      <c r="AF394" s="172"/>
      <c r="AG394" s="172"/>
      <c r="AH394" s="172"/>
    </row>
    <row r="395" spans="1:34" ht="10.5">
      <c r="A395" s="1"/>
      <c r="B395" s="564"/>
      <c r="C395" s="564"/>
      <c r="D395" s="172"/>
      <c r="E395" s="172"/>
      <c r="F395" s="172"/>
      <c r="G395" s="172"/>
      <c r="H395" s="1114"/>
      <c r="I395" s="1114"/>
      <c r="J395" s="1114"/>
      <c r="K395" s="1114"/>
      <c r="L395" s="1114"/>
      <c r="M395" s="1114"/>
      <c r="N395" s="1114"/>
      <c r="O395" s="1145">
        <f t="shared" si="16"/>
        <v>0</v>
      </c>
      <c r="P395" s="172"/>
      <c r="Q395" s="16"/>
      <c r="R395" s="16"/>
      <c r="S395" s="16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  <c r="AG395" s="172"/>
      <c r="AH395" s="172"/>
    </row>
    <row r="396" spans="1:34" ht="10.5">
      <c r="A396" s="1"/>
      <c r="B396" s="564"/>
      <c r="C396" s="564"/>
      <c r="D396" s="172"/>
      <c r="E396" s="172"/>
      <c r="F396" s="172"/>
      <c r="G396" s="172"/>
      <c r="H396" s="1114"/>
      <c r="I396" s="1114"/>
      <c r="J396" s="1114"/>
      <c r="K396" s="1114"/>
      <c r="L396" s="1114"/>
      <c r="M396" s="1114"/>
      <c r="N396" s="1114"/>
      <c r="O396" s="1145">
        <f t="shared" si="16"/>
        <v>0</v>
      </c>
      <c r="P396" s="172"/>
      <c r="Q396" s="16"/>
      <c r="R396" s="16"/>
      <c r="S396" s="16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  <c r="AG396" s="172"/>
      <c r="AH396" s="172"/>
    </row>
    <row r="397" spans="1:34" ht="10.5">
      <c r="A397" s="1"/>
      <c r="B397" s="564"/>
      <c r="C397" s="564"/>
      <c r="D397" s="172"/>
      <c r="E397" s="172"/>
      <c r="F397" s="172"/>
      <c r="G397" s="172"/>
      <c r="H397" s="1114"/>
      <c r="I397" s="1114"/>
      <c r="J397" s="1114"/>
      <c r="K397" s="1114"/>
      <c r="L397" s="1114"/>
      <c r="M397" s="1114"/>
      <c r="N397" s="1114"/>
      <c r="O397" s="1145">
        <f t="shared" si="16"/>
        <v>0</v>
      </c>
      <c r="P397" s="172"/>
      <c r="Q397" s="16"/>
      <c r="R397" s="16"/>
      <c r="S397" s="16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</row>
    <row r="398" spans="1:34" ht="10.5">
      <c r="A398" s="1"/>
      <c r="B398" s="564"/>
      <c r="C398" s="564"/>
      <c r="D398" s="172"/>
      <c r="E398" s="172"/>
      <c r="F398" s="172"/>
      <c r="G398" s="172"/>
      <c r="H398" s="1114"/>
      <c r="I398" s="1114"/>
      <c r="J398" s="1114"/>
      <c r="K398" s="1114"/>
      <c r="L398" s="1114"/>
      <c r="M398" s="1114"/>
      <c r="N398" s="1114"/>
      <c r="O398" s="1145">
        <f t="shared" si="16"/>
        <v>0</v>
      </c>
      <c r="P398" s="172"/>
      <c r="Q398" s="16"/>
      <c r="R398" s="16"/>
      <c r="S398" s="16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</row>
    <row r="399" spans="1:34" ht="10.5">
      <c r="A399" s="1"/>
      <c r="B399" s="564"/>
      <c r="C399" s="564"/>
      <c r="D399" s="172"/>
      <c r="E399" s="172"/>
      <c r="F399" s="172"/>
      <c r="G399" s="172"/>
      <c r="H399" s="1114"/>
      <c r="I399" s="1114"/>
      <c r="J399" s="1114"/>
      <c r="K399" s="1114"/>
      <c r="L399" s="1114"/>
      <c r="M399" s="1114"/>
      <c r="N399" s="1114"/>
      <c r="O399" s="1145">
        <f t="shared" si="16"/>
        <v>0</v>
      </c>
      <c r="P399" s="172"/>
      <c r="Q399" s="16"/>
      <c r="R399" s="16"/>
      <c r="S399" s="16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</row>
    <row r="400" spans="1:34" ht="10.5">
      <c r="A400" s="1"/>
      <c r="B400" s="564"/>
      <c r="C400" s="564"/>
      <c r="D400" s="172"/>
      <c r="E400" s="172"/>
      <c r="F400" s="172"/>
      <c r="G400" s="172"/>
      <c r="H400" s="1114"/>
      <c r="I400" s="1114"/>
      <c r="J400" s="1114"/>
      <c r="K400" s="1114"/>
      <c r="L400" s="1114"/>
      <c r="M400" s="1114"/>
      <c r="N400" s="1114"/>
      <c r="O400" s="1145">
        <f t="shared" si="16"/>
        <v>0</v>
      </c>
      <c r="P400" s="172"/>
      <c r="Q400" s="16"/>
      <c r="R400" s="16"/>
      <c r="S400" s="16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</row>
    <row r="401" spans="1:34" ht="10.5">
      <c r="A401" s="1"/>
      <c r="B401" s="564"/>
      <c r="C401" s="564"/>
      <c r="D401" s="172"/>
      <c r="E401" s="172"/>
      <c r="F401" s="172"/>
      <c r="G401" s="172"/>
      <c r="H401" s="1114"/>
      <c r="I401" s="1114"/>
      <c r="J401" s="1114"/>
      <c r="K401" s="1114"/>
      <c r="L401" s="1114"/>
      <c r="M401" s="1114"/>
      <c r="N401" s="1114"/>
      <c r="O401" s="1145">
        <f t="shared" si="16"/>
        <v>0</v>
      </c>
      <c r="P401" s="172"/>
      <c r="Q401" s="16"/>
      <c r="R401" s="16"/>
      <c r="S401" s="16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</row>
    <row r="402" spans="1:34" ht="10.5">
      <c r="A402" s="1"/>
      <c r="B402" s="564"/>
      <c r="C402" s="564"/>
      <c r="D402" s="172"/>
      <c r="E402" s="172"/>
      <c r="F402" s="172"/>
      <c r="G402" s="172"/>
      <c r="H402" s="1114"/>
      <c r="I402" s="1114"/>
      <c r="J402" s="1114"/>
      <c r="K402" s="1114"/>
      <c r="L402" s="1114"/>
      <c r="M402" s="1114"/>
      <c r="N402" s="1114"/>
      <c r="O402" s="1145">
        <f t="shared" si="16"/>
        <v>0</v>
      </c>
      <c r="P402" s="172"/>
      <c r="Q402" s="16"/>
      <c r="R402" s="16"/>
      <c r="S402" s="16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</row>
    <row r="403" spans="1:34" ht="10.5">
      <c r="A403" s="1"/>
      <c r="B403" s="564"/>
      <c r="C403" s="564"/>
      <c r="D403" s="172"/>
      <c r="E403" s="172"/>
      <c r="F403" s="172"/>
      <c r="G403" s="172"/>
      <c r="H403" s="1114"/>
      <c r="I403" s="1114"/>
      <c r="J403" s="1114"/>
      <c r="K403" s="1114"/>
      <c r="L403" s="1114"/>
      <c r="M403" s="1114"/>
      <c r="N403" s="1114"/>
      <c r="O403" s="1145">
        <f t="shared" si="16"/>
        <v>0</v>
      </c>
      <c r="P403" s="172"/>
      <c r="Q403" s="16"/>
      <c r="R403" s="16"/>
      <c r="S403" s="16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</row>
    <row r="404" spans="1:34" ht="10.5">
      <c r="A404" s="1"/>
      <c r="B404" s="564"/>
      <c r="C404" s="564"/>
      <c r="D404" s="172"/>
      <c r="E404" s="172"/>
      <c r="F404" s="172"/>
      <c r="G404" s="172"/>
      <c r="H404" s="1114"/>
      <c r="I404" s="1114"/>
      <c r="J404" s="1114"/>
      <c r="K404" s="1114"/>
      <c r="L404" s="1114"/>
      <c r="M404" s="1114"/>
      <c r="N404" s="1114"/>
      <c r="O404" s="1145">
        <f t="shared" si="16"/>
        <v>0</v>
      </c>
      <c r="P404" s="172"/>
      <c r="Q404" s="16"/>
      <c r="R404" s="16"/>
      <c r="S404" s="16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</row>
    <row r="405" spans="1:34" ht="10.5">
      <c r="A405" s="1"/>
      <c r="B405" s="564"/>
      <c r="C405" s="564"/>
      <c r="D405" s="172"/>
      <c r="E405" s="172"/>
      <c r="F405" s="172"/>
      <c r="G405" s="172"/>
      <c r="H405" s="1114"/>
      <c r="I405" s="1114"/>
      <c r="J405" s="1114"/>
      <c r="K405" s="1114"/>
      <c r="L405" s="1114"/>
      <c r="M405" s="1114"/>
      <c r="N405" s="1114"/>
      <c r="O405" s="1145">
        <f t="shared" si="16"/>
        <v>0</v>
      </c>
      <c r="P405" s="172"/>
      <c r="Q405" s="16"/>
      <c r="R405" s="16"/>
      <c r="S405" s="16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</row>
    <row r="406" spans="1:34" ht="10.5">
      <c r="A406" s="1"/>
      <c r="B406" s="564"/>
      <c r="C406" s="564"/>
      <c r="D406" s="172"/>
      <c r="E406" s="172"/>
      <c r="F406" s="172"/>
      <c r="G406" s="172"/>
      <c r="H406" s="1114"/>
      <c r="I406" s="1114"/>
      <c r="J406" s="1114"/>
      <c r="K406" s="1114"/>
      <c r="L406" s="1114"/>
      <c r="M406" s="1114"/>
      <c r="N406" s="1114"/>
      <c r="O406" s="1145">
        <f t="shared" si="16"/>
        <v>0</v>
      </c>
      <c r="P406" s="172"/>
      <c r="Q406" s="16"/>
      <c r="R406" s="16"/>
      <c r="S406" s="16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</row>
    <row r="407" spans="1:34" ht="10.5">
      <c r="A407" s="1"/>
      <c r="B407" s="564"/>
      <c r="C407" s="564"/>
      <c r="D407" s="172"/>
      <c r="E407" s="172"/>
      <c r="F407" s="172"/>
      <c r="G407" s="172"/>
      <c r="H407" s="1114"/>
      <c r="I407" s="1114"/>
      <c r="J407" s="1114"/>
      <c r="K407" s="1114"/>
      <c r="L407" s="1114"/>
      <c r="M407" s="1114"/>
      <c r="N407" s="1114"/>
      <c r="O407" s="1145">
        <f t="shared" si="16"/>
        <v>0</v>
      </c>
      <c r="P407" s="172"/>
      <c r="Q407" s="16"/>
      <c r="R407" s="16"/>
      <c r="S407" s="16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</row>
    <row r="408" spans="1:34" ht="10.5">
      <c r="A408" s="1"/>
      <c r="B408" s="564"/>
      <c r="C408" s="564"/>
      <c r="D408" s="172"/>
      <c r="E408" s="172"/>
      <c r="F408" s="172"/>
      <c r="G408" s="172"/>
      <c r="H408" s="1114"/>
      <c r="I408" s="1114"/>
      <c r="J408" s="1114"/>
      <c r="K408" s="1114"/>
      <c r="L408" s="1114"/>
      <c r="M408" s="1114"/>
      <c r="N408" s="1114"/>
      <c r="O408" s="1145">
        <f t="shared" si="16"/>
        <v>0</v>
      </c>
      <c r="P408" s="172"/>
      <c r="Q408" s="16"/>
      <c r="R408" s="16"/>
      <c r="S408" s="16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</row>
    <row r="409" spans="1:34" ht="10.5">
      <c r="A409" s="1"/>
      <c r="B409" s="564"/>
      <c r="C409" s="564"/>
      <c r="D409" s="172"/>
      <c r="E409" s="172"/>
      <c r="F409" s="172"/>
      <c r="G409" s="172"/>
      <c r="H409" s="1114"/>
      <c r="I409" s="1114"/>
      <c r="J409" s="1114"/>
      <c r="K409" s="1114"/>
      <c r="L409" s="1114"/>
      <c r="M409" s="1114"/>
      <c r="N409" s="1114"/>
      <c r="O409" s="1145">
        <f t="shared" si="16"/>
        <v>0</v>
      </c>
      <c r="P409" s="172"/>
      <c r="Q409" s="16"/>
      <c r="R409" s="16"/>
      <c r="S409" s="16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</row>
    <row r="410" spans="1:34" ht="10.5">
      <c r="A410" s="1"/>
      <c r="B410" s="564"/>
      <c r="C410" s="564"/>
      <c r="D410" s="172"/>
      <c r="E410" s="172"/>
      <c r="F410" s="172"/>
      <c r="G410" s="172"/>
      <c r="H410" s="1114"/>
      <c r="I410" s="1114"/>
      <c r="J410" s="1114"/>
      <c r="K410" s="1114"/>
      <c r="L410" s="1114"/>
      <c r="M410" s="1114"/>
      <c r="N410" s="1114"/>
      <c r="O410" s="1145">
        <f t="shared" si="16"/>
        <v>0</v>
      </c>
      <c r="P410" s="172"/>
      <c r="Q410" s="16"/>
      <c r="R410" s="16"/>
      <c r="S410" s="16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</row>
    <row r="411" spans="1:34" ht="10.5">
      <c r="A411" s="1"/>
      <c r="B411" s="564"/>
      <c r="C411" s="564"/>
      <c r="D411" s="172"/>
      <c r="E411" s="172"/>
      <c r="F411" s="172"/>
      <c r="G411" s="172"/>
      <c r="H411" s="1114"/>
      <c r="I411" s="1114"/>
      <c r="J411" s="1114"/>
      <c r="K411" s="1114"/>
      <c r="L411" s="1114"/>
      <c r="M411" s="1114"/>
      <c r="N411" s="1114"/>
      <c r="O411" s="1145">
        <f t="shared" si="16"/>
        <v>0</v>
      </c>
      <c r="P411" s="172"/>
      <c r="Q411" s="16"/>
      <c r="R411" s="16"/>
      <c r="S411" s="16"/>
      <c r="T411" s="172"/>
      <c r="U411" s="172"/>
      <c r="V411" s="172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172"/>
      <c r="AG411" s="172"/>
      <c r="AH411" s="172"/>
    </row>
    <row r="412" spans="1:34" ht="10.5">
      <c r="A412" s="1"/>
      <c r="B412" s="564"/>
      <c r="C412" s="564"/>
      <c r="D412" s="172"/>
      <c r="E412" s="172"/>
      <c r="F412" s="172"/>
      <c r="G412" s="172"/>
      <c r="H412" s="1114"/>
      <c r="I412" s="1114"/>
      <c r="J412" s="1114"/>
      <c r="K412" s="1114"/>
      <c r="L412" s="1114"/>
      <c r="M412" s="1114"/>
      <c r="N412" s="1114"/>
      <c r="O412" s="1145">
        <f t="shared" si="16"/>
        <v>0</v>
      </c>
      <c r="P412" s="172"/>
      <c r="Q412" s="16"/>
      <c r="R412" s="16"/>
      <c r="S412" s="16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  <c r="AG412" s="172"/>
      <c r="AH412" s="172"/>
    </row>
    <row r="413" spans="1:34" ht="10.5">
      <c r="A413" s="1"/>
      <c r="B413" s="564"/>
      <c r="C413" s="564"/>
      <c r="D413" s="172"/>
      <c r="E413" s="172"/>
      <c r="F413" s="172"/>
      <c r="G413" s="172"/>
      <c r="H413" s="1114"/>
      <c r="I413" s="1114"/>
      <c r="J413" s="1114"/>
      <c r="K413" s="1114"/>
      <c r="L413" s="1114"/>
      <c r="M413" s="1114"/>
      <c r="N413" s="1114"/>
      <c r="O413" s="1145">
        <f t="shared" si="16"/>
        <v>0</v>
      </c>
      <c r="P413" s="172"/>
      <c r="Q413" s="16"/>
      <c r="R413" s="16"/>
      <c r="S413" s="16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</row>
    <row r="414" spans="1:34" ht="10.5">
      <c r="A414" s="1"/>
      <c r="B414" s="564"/>
      <c r="C414" s="564"/>
      <c r="D414" s="172"/>
      <c r="E414" s="172"/>
      <c r="F414" s="172"/>
      <c r="G414" s="172"/>
      <c r="H414" s="1114"/>
      <c r="I414" s="1114"/>
      <c r="J414" s="1114"/>
      <c r="K414" s="1114"/>
      <c r="L414" s="1114"/>
      <c r="M414" s="1114"/>
      <c r="N414" s="1114"/>
      <c r="O414" s="1145">
        <f t="shared" si="16"/>
        <v>0</v>
      </c>
      <c r="P414" s="172"/>
      <c r="Q414" s="16"/>
      <c r="R414" s="16"/>
      <c r="S414" s="16"/>
      <c r="T414" s="172"/>
      <c r="U414" s="172"/>
      <c r="V414" s="172"/>
      <c r="W414" s="172"/>
      <c r="X414" s="172"/>
      <c r="Y414" s="172"/>
      <c r="Z414" s="172"/>
      <c r="AA414" s="172"/>
      <c r="AB414" s="172"/>
      <c r="AC414" s="172"/>
      <c r="AD414" s="172"/>
      <c r="AE414" s="172"/>
      <c r="AF414" s="172"/>
      <c r="AG414" s="172"/>
      <c r="AH414" s="172"/>
    </row>
    <row r="415" spans="1:34" ht="10.5">
      <c r="A415" s="1"/>
      <c r="B415" s="564"/>
      <c r="C415" s="564"/>
      <c r="D415" s="172"/>
      <c r="E415" s="172"/>
      <c r="F415" s="172"/>
      <c r="G415" s="172"/>
      <c r="H415" s="1114"/>
      <c r="I415" s="1114"/>
      <c r="J415" s="1114"/>
      <c r="K415" s="1114"/>
      <c r="L415" s="1114"/>
      <c r="M415" s="1114"/>
      <c r="N415" s="1114"/>
      <c r="O415" s="1145">
        <f t="shared" si="16"/>
        <v>0</v>
      </c>
      <c r="P415" s="172"/>
      <c r="Q415" s="16"/>
      <c r="R415" s="16"/>
      <c r="S415" s="16"/>
      <c r="T415" s="172"/>
      <c r="U415" s="172"/>
      <c r="V415" s="172"/>
      <c r="W415" s="172"/>
      <c r="X415" s="172"/>
      <c r="Y415" s="172"/>
      <c r="Z415" s="172"/>
      <c r="AA415" s="172"/>
      <c r="AB415" s="172"/>
      <c r="AC415" s="172"/>
      <c r="AD415" s="172"/>
      <c r="AE415" s="172"/>
      <c r="AF415" s="172"/>
      <c r="AG415" s="172"/>
      <c r="AH415" s="172"/>
    </row>
    <row r="416" spans="1:34" ht="10.5">
      <c r="A416" s="1"/>
      <c r="B416" s="564"/>
      <c r="C416" s="564"/>
      <c r="D416" s="172"/>
      <c r="E416" s="172"/>
      <c r="F416" s="172"/>
      <c r="G416" s="172"/>
      <c r="H416" s="1114"/>
      <c r="I416" s="1114"/>
      <c r="J416" s="1114"/>
      <c r="K416" s="1114"/>
      <c r="L416" s="1114"/>
      <c r="M416" s="1114"/>
      <c r="N416" s="1114"/>
      <c r="O416" s="1145">
        <f t="shared" si="16"/>
        <v>0</v>
      </c>
      <c r="P416" s="172"/>
      <c r="Q416" s="16"/>
      <c r="R416" s="16"/>
      <c r="S416" s="16"/>
      <c r="T416" s="172"/>
      <c r="U416" s="172"/>
      <c r="V416" s="172"/>
      <c r="W416" s="172"/>
      <c r="X416" s="172"/>
      <c r="Y416" s="172"/>
      <c r="Z416" s="172"/>
      <c r="AA416" s="172"/>
      <c r="AB416" s="172"/>
      <c r="AC416" s="172"/>
      <c r="AD416" s="172"/>
      <c r="AE416" s="172"/>
      <c r="AF416" s="172"/>
      <c r="AG416" s="172"/>
      <c r="AH416" s="172"/>
    </row>
    <row r="417" spans="1:34" ht="10.5">
      <c r="A417" s="1"/>
      <c r="B417" s="564"/>
      <c r="C417" s="564"/>
      <c r="D417" s="172"/>
      <c r="E417" s="172"/>
      <c r="F417" s="172"/>
      <c r="G417" s="172"/>
      <c r="H417" s="1114"/>
      <c r="I417" s="1114"/>
      <c r="J417" s="1114"/>
      <c r="K417" s="1114"/>
      <c r="L417" s="1114"/>
      <c r="M417" s="1114"/>
      <c r="N417" s="1114"/>
      <c r="O417" s="1145">
        <f t="shared" si="16"/>
        <v>0</v>
      </c>
      <c r="P417" s="172"/>
      <c r="Q417" s="16"/>
      <c r="R417" s="16"/>
      <c r="S417" s="16"/>
      <c r="T417" s="172"/>
      <c r="U417" s="172"/>
      <c r="V417" s="172"/>
      <c r="W417" s="172"/>
      <c r="X417" s="172"/>
      <c r="Y417" s="172"/>
      <c r="Z417" s="172"/>
      <c r="AA417" s="172"/>
      <c r="AB417" s="172"/>
      <c r="AC417" s="172"/>
      <c r="AD417" s="172"/>
      <c r="AE417" s="172"/>
      <c r="AF417" s="172"/>
      <c r="AG417" s="172"/>
      <c r="AH417" s="172"/>
    </row>
    <row r="418" spans="1:34" ht="10.5">
      <c r="A418" s="1"/>
      <c r="B418" s="564"/>
      <c r="C418" s="564"/>
      <c r="D418" s="172"/>
      <c r="E418" s="172"/>
      <c r="F418" s="172"/>
      <c r="G418" s="172"/>
      <c r="H418" s="1114"/>
      <c r="I418" s="1114"/>
      <c r="J418" s="1114"/>
      <c r="K418" s="1114"/>
      <c r="L418" s="1114"/>
      <c r="M418" s="1114"/>
      <c r="N418" s="1114"/>
      <c r="O418" s="1145">
        <f t="shared" si="16"/>
        <v>0</v>
      </c>
      <c r="P418" s="172"/>
      <c r="Q418" s="16"/>
      <c r="R418" s="16"/>
      <c r="S418" s="16"/>
      <c r="T418" s="172"/>
      <c r="U418" s="172"/>
      <c r="V418" s="172"/>
      <c r="W418" s="172"/>
      <c r="X418" s="172"/>
      <c r="Y418" s="172"/>
      <c r="Z418" s="172"/>
      <c r="AA418" s="172"/>
      <c r="AB418" s="172"/>
      <c r="AC418" s="172"/>
      <c r="AD418" s="172"/>
      <c r="AE418" s="172"/>
      <c r="AF418" s="172"/>
      <c r="AG418" s="172"/>
      <c r="AH418" s="172"/>
    </row>
    <row r="419" spans="1:34" ht="10.5">
      <c r="A419" s="1"/>
      <c r="B419" s="564"/>
      <c r="C419" s="564"/>
      <c r="D419" s="172"/>
      <c r="E419" s="172"/>
      <c r="F419" s="172"/>
      <c r="G419" s="172"/>
      <c r="H419" s="1114"/>
      <c r="I419" s="1114"/>
      <c r="J419" s="1114"/>
      <c r="K419" s="1114"/>
      <c r="L419" s="1114"/>
      <c r="M419" s="1114"/>
      <c r="N419" s="1114"/>
      <c r="O419" s="1145">
        <f t="shared" si="16"/>
        <v>0</v>
      </c>
      <c r="P419" s="172"/>
      <c r="Q419" s="16"/>
      <c r="R419" s="16"/>
      <c r="S419" s="16"/>
      <c r="T419" s="172"/>
      <c r="U419" s="172"/>
      <c r="V419" s="172"/>
      <c r="W419" s="172"/>
      <c r="X419" s="172"/>
      <c r="Y419" s="172"/>
      <c r="Z419" s="172"/>
      <c r="AA419" s="172"/>
      <c r="AB419" s="172"/>
      <c r="AC419" s="172"/>
      <c r="AD419" s="172"/>
      <c r="AE419" s="172"/>
      <c r="AF419" s="172"/>
      <c r="AG419" s="172"/>
      <c r="AH419" s="172"/>
    </row>
    <row r="420" spans="1:34" ht="10.5">
      <c r="A420" s="1"/>
      <c r="B420" s="564"/>
      <c r="C420" s="564"/>
      <c r="D420" s="172"/>
      <c r="E420" s="172"/>
      <c r="F420" s="172"/>
      <c r="G420" s="172"/>
      <c r="H420" s="1114"/>
      <c r="I420" s="1114"/>
      <c r="J420" s="1114"/>
      <c r="K420" s="1114"/>
      <c r="L420" s="1114"/>
      <c r="M420" s="1114"/>
      <c r="N420" s="1114"/>
      <c r="O420" s="1145">
        <f t="shared" si="16"/>
        <v>0</v>
      </c>
      <c r="P420" s="172"/>
      <c r="Q420" s="16"/>
      <c r="R420" s="16"/>
      <c r="S420" s="16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</row>
    <row r="421" spans="1:34" ht="10.5">
      <c r="A421" s="1"/>
      <c r="B421" s="564"/>
      <c r="C421" s="564"/>
      <c r="D421" s="172"/>
      <c r="E421" s="172"/>
      <c r="F421" s="172"/>
      <c r="G421" s="172"/>
      <c r="H421" s="1114"/>
      <c r="I421" s="1114"/>
      <c r="J421" s="1114"/>
      <c r="K421" s="1114"/>
      <c r="L421" s="1114"/>
      <c r="M421" s="1114"/>
      <c r="N421" s="1114"/>
      <c r="O421" s="1145">
        <f t="shared" si="16"/>
        <v>0</v>
      </c>
      <c r="P421" s="172"/>
      <c r="Q421" s="16"/>
      <c r="R421" s="16"/>
      <c r="S421" s="16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  <c r="AG421" s="172"/>
      <c r="AH421" s="172"/>
    </row>
    <row r="422" spans="1:34" ht="10.5">
      <c r="A422" s="1"/>
      <c r="B422" s="564"/>
      <c r="C422" s="564"/>
      <c r="D422" s="172"/>
      <c r="E422" s="172"/>
      <c r="F422" s="172"/>
      <c r="G422" s="172"/>
      <c r="H422" s="1114"/>
      <c r="I422" s="1114"/>
      <c r="J422" s="1114"/>
      <c r="K422" s="1114"/>
      <c r="L422" s="1114"/>
      <c r="M422" s="1114"/>
      <c r="N422" s="1114"/>
      <c r="O422" s="1145">
        <f t="shared" si="16"/>
        <v>0</v>
      </c>
      <c r="P422" s="172"/>
      <c r="Q422" s="16"/>
      <c r="R422" s="16"/>
      <c r="S422" s="16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  <c r="AG422" s="172"/>
      <c r="AH422" s="172"/>
    </row>
    <row r="423" spans="1:34" ht="10.5">
      <c r="A423" s="1"/>
      <c r="B423" s="564"/>
      <c r="C423" s="564"/>
      <c r="D423" s="172"/>
      <c r="E423" s="172"/>
      <c r="F423" s="172"/>
      <c r="G423" s="172"/>
      <c r="H423" s="1114"/>
      <c r="I423" s="1114"/>
      <c r="J423" s="1114"/>
      <c r="K423" s="1114"/>
      <c r="L423" s="1114"/>
      <c r="M423" s="1114"/>
      <c r="N423" s="1114"/>
      <c r="O423" s="1145">
        <f t="shared" si="16"/>
        <v>0</v>
      </c>
      <c r="P423" s="172"/>
      <c r="Q423" s="16"/>
      <c r="R423" s="16"/>
      <c r="S423" s="16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</row>
    <row r="424" spans="1:34" ht="10.5">
      <c r="A424" s="1"/>
      <c r="B424" s="564"/>
      <c r="C424" s="564"/>
      <c r="D424" s="172"/>
      <c r="E424" s="172"/>
      <c r="F424" s="172"/>
      <c r="G424" s="172"/>
      <c r="H424" s="1114"/>
      <c r="I424" s="1114"/>
      <c r="J424" s="1114"/>
      <c r="K424" s="1114"/>
      <c r="L424" s="1114"/>
      <c r="M424" s="1114"/>
      <c r="N424" s="1114"/>
      <c r="O424" s="1145">
        <f t="shared" si="16"/>
        <v>0</v>
      </c>
      <c r="P424" s="172"/>
      <c r="Q424" s="16"/>
      <c r="R424" s="16"/>
      <c r="S424" s="16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</row>
    <row r="425" spans="1:34" ht="10.5">
      <c r="A425" s="1"/>
      <c r="B425" s="564"/>
      <c r="C425" s="564"/>
      <c r="D425" s="172"/>
      <c r="E425" s="172"/>
      <c r="F425" s="172"/>
      <c r="G425" s="172"/>
      <c r="H425" s="1114"/>
      <c r="I425" s="1114"/>
      <c r="J425" s="1114"/>
      <c r="K425" s="1114"/>
      <c r="L425" s="1114"/>
      <c r="M425" s="1114"/>
      <c r="N425" s="1114"/>
      <c r="O425" s="1145">
        <f t="shared" si="16"/>
        <v>0</v>
      </c>
      <c r="P425" s="172"/>
      <c r="Q425" s="16"/>
      <c r="R425" s="16"/>
      <c r="S425" s="16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</row>
    <row r="426" spans="1:34" ht="10.5">
      <c r="A426" s="1"/>
      <c r="B426" s="564"/>
      <c r="C426" s="564"/>
      <c r="D426" s="172"/>
      <c r="E426" s="172"/>
      <c r="F426" s="172"/>
      <c r="G426" s="172"/>
      <c r="H426" s="1114"/>
      <c r="I426" s="1114"/>
      <c r="J426" s="1114"/>
      <c r="K426" s="1114"/>
      <c r="L426" s="1114"/>
      <c r="M426" s="1114"/>
      <c r="N426" s="1114"/>
      <c r="O426" s="1145">
        <f t="shared" si="16"/>
        <v>0</v>
      </c>
      <c r="P426" s="172"/>
      <c r="Q426" s="16"/>
      <c r="R426" s="16"/>
      <c r="S426" s="16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</row>
    <row r="427" spans="1:34" ht="10.5">
      <c r="A427" s="1"/>
      <c r="B427" s="564"/>
      <c r="C427" s="564"/>
      <c r="D427" s="172"/>
      <c r="E427" s="172"/>
      <c r="F427" s="172"/>
      <c r="G427" s="172"/>
      <c r="H427" s="1114"/>
      <c r="I427" s="1114"/>
      <c r="J427" s="1114"/>
      <c r="K427" s="1114"/>
      <c r="L427" s="1114"/>
      <c r="M427" s="1114"/>
      <c r="N427" s="1114"/>
      <c r="O427" s="1145">
        <f t="shared" si="16"/>
        <v>0</v>
      </c>
      <c r="P427" s="172"/>
      <c r="Q427" s="16"/>
      <c r="R427" s="16"/>
      <c r="S427" s="16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</row>
    <row r="428" spans="1:34" ht="10.5">
      <c r="A428" s="1"/>
      <c r="B428" s="564"/>
      <c r="C428" s="564"/>
      <c r="D428" s="172"/>
      <c r="E428" s="172"/>
      <c r="F428" s="172"/>
      <c r="G428" s="172"/>
      <c r="H428" s="1114"/>
      <c r="I428" s="1114"/>
      <c r="J428" s="1114"/>
      <c r="K428" s="1114"/>
      <c r="L428" s="1114"/>
      <c r="M428" s="1114"/>
      <c r="N428" s="1114"/>
      <c r="O428" s="1145">
        <f t="shared" si="16"/>
        <v>0</v>
      </c>
      <c r="P428" s="172"/>
      <c r="Q428" s="16"/>
      <c r="R428" s="16"/>
      <c r="S428" s="16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</row>
    <row r="429" spans="1:34" ht="10.5">
      <c r="A429" s="1"/>
      <c r="B429" s="564"/>
      <c r="C429" s="564"/>
      <c r="D429" s="172"/>
      <c r="E429" s="172"/>
      <c r="F429" s="172"/>
      <c r="G429" s="172"/>
      <c r="H429" s="1114"/>
      <c r="I429" s="1114"/>
      <c r="J429" s="1114"/>
      <c r="K429" s="1114"/>
      <c r="L429" s="1114"/>
      <c r="M429" s="1114"/>
      <c r="N429" s="1114"/>
      <c r="O429" s="1145">
        <f t="shared" si="16"/>
        <v>0</v>
      </c>
      <c r="P429" s="172"/>
      <c r="Q429" s="16"/>
      <c r="R429" s="16"/>
      <c r="S429" s="16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</row>
    <row r="430" spans="1:34" ht="10.5">
      <c r="A430" s="1"/>
      <c r="B430" s="564"/>
      <c r="C430" s="564"/>
      <c r="D430" s="172"/>
      <c r="E430" s="172"/>
      <c r="F430" s="172"/>
      <c r="G430" s="172"/>
      <c r="H430" s="1114"/>
      <c r="I430" s="1114"/>
      <c r="J430" s="1114"/>
      <c r="K430" s="1114"/>
      <c r="L430" s="1114"/>
      <c r="M430" s="1114"/>
      <c r="N430" s="1114"/>
      <c r="O430" s="1145">
        <f t="shared" si="16"/>
        <v>0</v>
      </c>
      <c r="P430" s="172"/>
      <c r="Q430" s="16"/>
      <c r="R430" s="16"/>
      <c r="S430" s="16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  <c r="AG430" s="172"/>
      <c r="AH430" s="172"/>
    </row>
    <row r="431" spans="1:34" ht="10.5">
      <c r="A431" s="1"/>
      <c r="B431" s="564"/>
      <c r="C431" s="564"/>
      <c r="D431" s="172"/>
      <c r="E431" s="172"/>
      <c r="F431" s="172"/>
      <c r="G431" s="172"/>
      <c r="H431" s="1114"/>
      <c r="I431" s="1114"/>
      <c r="J431" s="1114"/>
      <c r="K431" s="1114"/>
      <c r="L431" s="1114"/>
      <c r="M431" s="1114"/>
      <c r="N431" s="1114"/>
      <c r="O431" s="1145">
        <f t="shared" si="16"/>
        <v>0</v>
      </c>
      <c r="P431" s="172"/>
      <c r="Q431" s="16"/>
      <c r="R431" s="16"/>
      <c r="S431" s="16"/>
      <c r="T431" s="172"/>
      <c r="U431" s="172"/>
      <c r="V431" s="172"/>
      <c r="W431" s="172"/>
      <c r="X431" s="172"/>
      <c r="Y431" s="172"/>
      <c r="Z431" s="172"/>
      <c r="AA431" s="172"/>
      <c r="AB431" s="172"/>
      <c r="AC431" s="172"/>
      <c r="AD431" s="172"/>
      <c r="AE431" s="172"/>
      <c r="AF431" s="172"/>
      <c r="AG431" s="172"/>
      <c r="AH431" s="172"/>
    </row>
    <row r="432" spans="1:34" ht="10.5">
      <c r="A432" s="1"/>
      <c r="B432" s="564"/>
      <c r="C432" s="564"/>
      <c r="D432" s="172"/>
      <c r="E432" s="172"/>
      <c r="F432" s="172"/>
      <c r="G432" s="172"/>
      <c r="H432" s="1114"/>
      <c r="I432" s="1114"/>
      <c r="J432" s="1114"/>
      <c r="K432" s="1114"/>
      <c r="L432" s="1114"/>
      <c r="M432" s="1114"/>
      <c r="N432" s="1114"/>
      <c r="O432" s="1145">
        <f t="shared" si="16"/>
        <v>0</v>
      </c>
      <c r="P432" s="172"/>
      <c r="Q432" s="16"/>
      <c r="R432" s="16"/>
      <c r="S432" s="16"/>
      <c r="T432" s="172"/>
      <c r="U432" s="172"/>
      <c r="V432" s="172"/>
      <c r="W432" s="172"/>
      <c r="X432" s="172"/>
      <c r="Y432" s="172"/>
      <c r="Z432" s="172"/>
      <c r="AA432" s="172"/>
      <c r="AB432" s="172"/>
      <c r="AC432" s="172"/>
      <c r="AD432" s="172"/>
      <c r="AE432" s="172"/>
      <c r="AF432" s="172"/>
      <c r="AG432" s="172"/>
      <c r="AH432" s="172"/>
    </row>
    <row r="433" spans="1:34" ht="10.5">
      <c r="A433" s="1"/>
      <c r="B433" s="564"/>
      <c r="C433" s="564"/>
      <c r="D433" s="172"/>
      <c r="E433" s="172"/>
      <c r="F433" s="172"/>
      <c r="G433" s="172"/>
      <c r="H433" s="1114"/>
      <c r="I433" s="1114"/>
      <c r="J433" s="1114"/>
      <c r="K433" s="1114"/>
      <c r="L433" s="1114"/>
      <c r="M433" s="1114"/>
      <c r="N433" s="1114"/>
      <c r="O433" s="1145">
        <f t="shared" si="16"/>
        <v>0</v>
      </c>
      <c r="P433" s="172"/>
      <c r="Q433" s="16"/>
      <c r="R433" s="16"/>
      <c r="S433" s="16"/>
      <c r="T433" s="172"/>
      <c r="U433" s="172"/>
      <c r="V433" s="172"/>
      <c r="W433" s="172"/>
      <c r="X433" s="172"/>
      <c r="Y433" s="172"/>
      <c r="Z433" s="172"/>
      <c r="AA433" s="172"/>
      <c r="AB433" s="172"/>
      <c r="AC433" s="172"/>
      <c r="AD433" s="172"/>
      <c r="AE433" s="172"/>
      <c r="AF433" s="172"/>
      <c r="AG433" s="172"/>
      <c r="AH433" s="172"/>
    </row>
    <row r="434" spans="1:34" ht="10.5">
      <c r="A434" s="1"/>
      <c r="B434" s="564"/>
      <c r="C434" s="564"/>
      <c r="D434" s="172"/>
      <c r="E434" s="172"/>
      <c r="F434" s="172"/>
      <c r="G434" s="172"/>
      <c r="H434" s="1114"/>
      <c r="I434" s="1114"/>
      <c r="J434" s="1114"/>
      <c r="K434" s="1114"/>
      <c r="L434" s="1114"/>
      <c r="M434" s="1114"/>
      <c r="N434" s="1114"/>
      <c r="O434" s="1145">
        <f t="shared" si="16"/>
        <v>0</v>
      </c>
      <c r="P434" s="172"/>
      <c r="Q434" s="16"/>
      <c r="R434" s="16"/>
      <c r="S434" s="16"/>
      <c r="T434" s="172"/>
      <c r="U434" s="172"/>
      <c r="V434" s="172"/>
      <c r="W434" s="172"/>
      <c r="X434" s="172"/>
      <c r="Y434" s="172"/>
      <c r="Z434" s="172"/>
      <c r="AA434" s="172"/>
      <c r="AB434" s="172"/>
      <c r="AC434" s="172"/>
      <c r="AD434" s="172"/>
      <c r="AE434" s="172"/>
      <c r="AF434" s="172"/>
      <c r="AG434" s="172"/>
      <c r="AH434" s="172"/>
    </row>
    <row r="435" spans="1:34" ht="10.5">
      <c r="A435" s="1"/>
      <c r="B435" s="564"/>
      <c r="C435" s="564"/>
      <c r="D435" s="172"/>
      <c r="E435" s="172"/>
      <c r="F435" s="172"/>
      <c r="G435" s="172"/>
      <c r="H435" s="1114"/>
      <c r="I435" s="1114"/>
      <c r="J435" s="1114"/>
      <c r="K435" s="1114"/>
      <c r="L435" s="1114"/>
      <c r="M435" s="1114"/>
      <c r="N435" s="1114"/>
      <c r="O435" s="1145">
        <f t="shared" si="16"/>
        <v>0</v>
      </c>
      <c r="P435" s="172"/>
      <c r="Q435" s="16"/>
      <c r="R435" s="16"/>
      <c r="S435" s="16"/>
      <c r="T435" s="172"/>
      <c r="U435" s="172"/>
      <c r="V435" s="172"/>
      <c r="W435" s="172"/>
      <c r="X435" s="172"/>
      <c r="Y435" s="172"/>
      <c r="Z435" s="172"/>
      <c r="AA435" s="172"/>
      <c r="AB435" s="172"/>
      <c r="AC435" s="172"/>
      <c r="AD435" s="172"/>
      <c r="AE435" s="172"/>
      <c r="AF435" s="172"/>
      <c r="AG435" s="172"/>
      <c r="AH435" s="172"/>
    </row>
    <row r="436" spans="1:34" ht="10.5">
      <c r="A436" s="1"/>
      <c r="B436" s="564"/>
      <c r="C436" s="564"/>
      <c r="D436" s="172"/>
      <c r="E436" s="172"/>
      <c r="F436" s="172"/>
      <c r="G436" s="172"/>
      <c r="H436" s="1114"/>
      <c r="I436" s="1114"/>
      <c r="J436" s="1114"/>
      <c r="K436" s="1114"/>
      <c r="L436" s="1114"/>
      <c r="M436" s="1114"/>
      <c r="N436" s="1114"/>
      <c r="O436" s="1145">
        <f t="shared" si="16"/>
        <v>0</v>
      </c>
      <c r="P436" s="172"/>
      <c r="Q436" s="16"/>
      <c r="R436" s="16"/>
      <c r="S436" s="16"/>
      <c r="T436" s="172"/>
      <c r="U436" s="172"/>
      <c r="V436" s="172"/>
      <c r="W436" s="172"/>
      <c r="X436" s="172"/>
      <c r="Y436" s="172"/>
      <c r="Z436" s="172"/>
      <c r="AA436" s="172"/>
      <c r="AB436" s="172"/>
      <c r="AC436" s="172"/>
      <c r="AD436" s="172"/>
      <c r="AE436" s="172"/>
      <c r="AF436" s="172"/>
      <c r="AG436" s="172"/>
      <c r="AH436" s="172"/>
    </row>
    <row r="437" spans="1:34" ht="10.5">
      <c r="A437" s="1"/>
      <c r="B437" s="571"/>
      <c r="C437" s="571"/>
      <c r="D437" s="3"/>
      <c r="E437" s="3"/>
      <c r="F437" s="172"/>
      <c r="G437" s="3"/>
      <c r="H437" s="1114"/>
      <c r="I437" s="1114"/>
      <c r="J437" s="1114"/>
      <c r="K437" s="1114"/>
      <c r="L437" s="1114"/>
      <c r="M437" s="1114"/>
      <c r="N437" s="1114"/>
      <c r="O437" s="1145">
        <f t="shared" si="16"/>
        <v>0</v>
      </c>
      <c r="P437" s="172"/>
      <c r="Q437" s="16"/>
      <c r="R437" s="16"/>
      <c r="S437" s="16"/>
      <c r="T437" s="172"/>
      <c r="U437" s="172"/>
      <c r="V437" s="172"/>
      <c r="W437" s="172"/>
      <c r="X437" s="172"/>
      <c r="Y437" s="172"/>
      <c r="Z437" s="172"/>
      <c r="AA437" s="172"/>
      <c r="AB437" s="172"/>
      <c r="AC437" s="172"/>
      <c r="AD437" s="172"/>
      <c r="AE437" s="172"/>
      <c r="AF437" s="172"/>
      <c r="AG437" s="172"/>
      <c r="AH437" s="172"/>
    </row>
    <row r="438" spans="1:34" ht="10.5">
      <c r="A438" s="1"/>
      <c r="B438" s="571"/>
      <c r="C438" s="571"/>
      <c r="D438" s="3"/>
      <c r="E438" s="3"/>
      <c r="F438" s="172"/>
      <c r="G438" s="3"/>
      <c r="H438" s="1114"/>
      <c r="I438" s="1114"/>
      <c r="J438" s="1114"/>
      <c r="K438" s="1114"/>
      <c r="L438" s="1114"/>
      <c r="M438" s="1114"/>
      <c r="N438" s="1114"/>
      <c r="O438" s="1145">
        <f t="shared" si="16"/>
        <v>0</v>
      </c>
      <c r="P438" s="172"/>
      <c r="Q438" s="16"/>
      <c r="R438" s="16"/>
      <c r="S438" s="16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</row>
    <row r="439" spans="1:34" ht="10.5">
      <c r="A439" s="1"/>
      <c r="B439" s="571"/>
      <c r="C439" s="571"/>
      <c r="D439" s="3"/>
      <c r="E439" s="3"/>
      <c r="F439" s="172"/>
      <c r="G439" s="3"/>
      <c r="H439" s="1114"/>
      <c r="I439" s="1114"/>
      <c r="J439" s="1114"/>
      <c r="K439" s="1114"/>
      <c r="L439" s="1114"/>
      <c r="M439" s="1114"/>
      <c r="N439" s="1114"/>
      <c r="O439" s="1145">
        <f t="shared" si="16"/>
        <v>0</v>
      </c>
      <c r="P439" s="172"/>
      <c r="Q439" s="16"/>
      <c r="R439" s="16"/>
      <c r="S439" s="16"/>
      <c r="T439" s="172"/>
      <c r="U439" s="172"/>
      <c r="V439" s="172"/>
      <c r="W439" s="172"/>
      <c r="X439" s="172"/>
      <c r="Y439" s="172"/>
      <c r="Z439" s="172"/>
      <c r="AA439" s="172"/>
      <c r="AB439" s="172"/>
      <c r="AC439" s="172"/>
      <c r="AD439" s="172"/>
      <c r="AE439" s="172"/>
      <c r="AF439" s="172"/>
      <c r="AG439" s="172"/>
      <c r="AH439" s="172"/>
    </row>
    <row r="440" spans="1:34" ht="10.5">
      <c r="A440" s="1"/>
      <c r="B440" s="571"/>
      <c r="C440" s="571"/>
      <c r="D440" s="3"/>
      <c r="E440" s="3"/>
      <c r="F440" s="172"/>
      <c r="G440" s="3"/>
      <c r="H440" s="1114"/>
      <c r="I440" s="1114"/>
      <c r="J440" s="1114"/>
      <c r="K440" s="1114"/>
      <c r="L440" s="1114"/>
      <c r="M440" s="1114"/>
      <c r="N440" s="1114"/>
      <c r="O440" s="1145">
        <f t="shared" si="16"/>
        <v>0</v>
      </c>
      <c r="P440" s="172"/>
      <c r="Q440" s="16"/>
      <c r="R440" s="16"/>
      <c r="S440" s="16"/>
      <c r="T440" s="172"/>
      <c r="U440" s="172"/>
      <c r="V440" s="172"/>
      <c r="W440" s="172"/>
      <c r="X440" s="172"/>
      <c r="Y440" s="172"/>
      <c r="Z440" s="172"/>
      <c r="AA440" s="172"/>
      <c r="AB440" s="172"/>
      <c r="AC440" s="172"/>
      <c r="AD440" s="172"/>
      <c r="AE440" s="172"/>
      <c r="AF440" s="172"/>
      <c r="AG440" s="172"/>
      <c r="AH440" s="172"/>
    </row>
    <row r="441" spans="1:34" ht="10.5">
      <c r="A441" s="115"/>
      <c r="B441" s="565"/>
      <c r="C441" s="565"/>
      <c r="D441" s="1146"/>
      <c r="E441" s="1146"/>
      <c r="F441" s="1146"/>
      <c r="G441" s="1146"/>
      <c r="H441" s="172"/>
      <c r="I441" s="172"/>
      <c r="J441" s="172"/>
      <c r="K441" s="172"/>
      <c r="L441" s="172"/>
      <c r="M441" s="172"/>
      <c r="N441" s="172"/>
      <c r="O441" s="1145">
        <f t="shared" si="16"/>
        <v>0</v>
      </c>
      <c r="P441" s="172"/>
      <c r="Q441" s="16"/>
      <c r="R441" s="16"/>
      <c r="S441" s="16"/>
      <c r="T441" s="172"/>
      <c r="U441" s="172"/>
      <c r="V441" s="172"/>
      <c r="W441" s="172"/>
      <c r="X441" s="172"/>
      <c r="Y441" s="172"/>
      <c r="Z441" s="172"/>
      <c r="AA441" s="172"/>
      <c r="AB441" s="172"/>
      <c r="AC441" s="172"/>
      <c r="AD441" s="172"/>
      <c r="AE441" s="172"/>
      <c r="AF441" s="172"/>
      <c r="AG441" s="172"/>
      <c r="AH441" s="172"/>
    </row>
    <row r="442" spans="1:34" ht="10.5">
      <c r="A442" s="115"/>
      <c r="B442" s="568" t="s">
        <v>235</v>
      </c>
      <c r="C442" s="774"/>
      <c r="D442" s="151">
        <f aca="true" t="shared" si="17" ref="D442:P442">SUM(D386:D441)</f>
        <v>0</v>
      </c>
      <c r="E442" s="151">
        <f t="shared" si="17"/>
        <v>0</v>
      </c>
      <c r="F442" s="151">
        <f t="shared" si="17"/>
        <v>0</v>
      </c>
      <c r="G442" s="151">
        <f t="shared" si="17"/>
        <v>0</v>
      </c>
      <c r="H442" s="151">
        <f t="shared" si="17"/>
        <v>0</v>
      </c>
      <c r="I442" s="151">
        <f t="shared" si="17"/>
        <v>0</v>
      </c>
      <c r="J442" s="151">
        <f t="shared" si="17"/>
        <v>0</v>
      </c>
      <c r="K442" s="151">
        <f t="shared" si="17"/>
        <v>0</v>
      </c>
      <c r="L442" s="151">
        <f t="shared" si="17"/>
        <v>0</v>
      </c>
      <c r="M442" s="151">
        <f t="shared" si="17"/>
        <v>0</v>
      </c>
      <c r="N442" s="151">
        <f t="shared" si="17"/>
        <v>0</v>
      </c>
      <c r="O442" s="150">
        <f t="shared" si="17"/>
        <v>0</v>
      </c>
      <c r="P442" s="151">
        <f t="shared" si="17"/>
        <v>0</v>
      </c>
      <c r="Q442" s="1148"/>
      <c r="R442" s="1148"/>
      <c r="S442" s="1148"/>
      <c r="T442" s="151">
        <f aca="true" t="shared" si="18" ref="T442:AH442">SUM(T386:T441)</f>
        <v>0</v>
      </c>
      <c r="U442" s="151">
        <f t="shared" si="18"/>
        <v>0</v>
      </c>
      <c r="V442" s="151">
        <f t="shared" si="18"/>
        <v>0</v>
      </c>
      <c r="W442" s="151">
        <f t="shared" si="18"/>
        <v>0</v>
      </c>
      <c r="X442" s="151">
        <f t="shared" si="18"/>
        <v>0</v>
      </c>
      <c r="Y442" s="151">
        <f t="shared" si="18"/>
        <v>0</v>
      </c>
      <c r="Z442" s="151">
        <f t="shared" si="18"/>
        <v>0</v>
      </c>
      <c r="AA442" s="151">
        <f t="shared" si="18"/>
        <v>0</v>
      </c>
      <c r="AB442" s="151">
        <f t="shared" si="18"/>
        <v>0</v>
      </c>
      <c r="AC442" s="151">
        <f t="shared" si="18"/>
        <v>0</v>
      </c>
      <c r="AD442" s="151">
        <f t="shared" si="18"/>
        <v>0</v>
      </c>
      <c r="AE442" s="151">
        <f t="shared" si="18"/>
        <v>0</v>
      </c>
      <c r="AF442" s="151">
        <f t="shared" si="18"/>
        <v>0</v>
      </c>
      <c r="AG442" s="151">
        <f t="shared" si="18"/>
        <v>0</v>
      </c>
      <c r="AH442" s="151">
        <f t="shared" si="18"/>
        <v>0</v>
      </c>
    </row>
    <row r="443" spans="1:34" ht="10.5">
      <c r="A443" s="115"/>
      <c r="B443" s="274"/>
      <c r="C443" s="274"/>
      <c r="D443" s="1149"/>
      <c r="E443" s="1149"/>
      <c r="F443" s="1149"/>
      <c r="G443" s="1149"/>
      <c r="H443" s="164"/>
      <c r="I443" s="164"/>
      <c r="J443" s="164"/>
      <c r="K443" s="164"/>
      <c r="L443" s="164"/>
      <c r="M443" s="164"/>
      <c r="N443" s="164"/>
      <c r="O443" s="619"/>
      <c r="P443" s="164"/>
      <c r="Q443" s="196"/>
      <c r="R443" s="196"/>
      <c r="S443" s="196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</row>
    <row r="444" spans="1:34" ht="10.5">
      <c r="A444" s="115"/>
      <c r="B444" s="363" t="s">
        <v>569</v>
      </c>
      <c r="C444" s="363"/>
      <c r="D444" s="1149"/>
      <c r="E444" s="1149"/>
      <c r="F444" s="1149"/>
      <c r="G444" s="1149"/>
      <c r="H444" s="1149"/>
      <c r="I444" s="1149"/>
      <c r="J444" s="1149"/>
      <c r="K444" s="1149"/>
      <c r="L444" s="1149"/>
      <c r="M444" s="1149"/>
      <c r="N444" s="1149"/>
      <c r="O444" s="1150"/>
      <c r="P444" s="1149"/>
      <c r="Q444" s="116"/>
      <c r="R444" s="116"/>
      <c r="S444" s="116"/>
      <c r="T444" s="1149"/>
      <c r="U444" s="1149"/>
      <c r="V444" s="1149"/>
      <c r="W444" s="1149"/>
      <c r="X444" s="1149"/>
      <c r="Y444" s="1149"/>
      <c r="Z444" s="1149"/>
      <c r="AA444" s="1149"/>
      <c r="AB444" s="1149"/>
      <c r="AC444" s="1149"/>
      <c r="AD444" s="1149"/>
      <c r="AE444" s="1149"/>
      <c r="AF444" s="1149"/>
      <c r="AG444" s="1149"/>
      <c r="AH444" s="1149"/>
    </row>
    <row r="445" spans="1:34" s="205" customFormat="1" ht="10.5">
      <c r="A445" s="20"/>
      <c r="B445" s="564"/>
      <c r="C445" s="564"/>
      <c r="D445" s="172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145">
        <f aca="true" t="shared" si="19" ref="O445:O508">SUM(H445:L445)</f>
        <v>0</v>
      </c>
      <c r="P445" s="172"/>
      <c r="Q445" s="16"/>
      <c r="R445" s="16"/>
      <c r="S445" s="16"/>
      <c r="T445" s="172"/>
      <c r="U445" s="172"/>
      <c r="V445" s="172"/>
      <c r="W445" s="172"/>
      <c r="X445" s="172"/>
      <c r="Y445" s="172"/>
      <c r="Z445" s="172"/>
      <c r="AA445" s="172"/>
      <c r="AB445" s="172"/>
      <c r="AC445" s="172"/>
      <c r="AD445" s="172"/>
      <c r="AE445" s="172"/>
      <c r="AF445" s="172"/>
      <c r="AG445" s="172"/>
      <c r="AH445" s="172"/>
    </row>
    <row r="446" spans="1:34" s="205" customFormat="1" ht="10.5">
      <c r="A446" s="20"/>
      <c r="B446" s="564"/>
      <c r="C446" s="564"/>
      <c r="D446" s="172"/>
      <c r="E446" s="172"/>
      <c r="F446" s="172"/>
      <c r="G446" s="172"/>
      <c r="H446" s="1114"/>
      <c r="I446" s="1114"/>
      <c r="J446" s="1114"/>
      <c r="K446" s="1114"/>
      <c r="L446" s="1114"/>
      <c r="M446" s="1114"/>
      <c r="N446" s="1114"/>
      <c r="O446" s="1145">
        <f t="shared" si="19"/>
        <v>0</v>
      </c>
      <c r="P446" s="172"/>
      <c r="Q446" s="16"/>
      <c r="R446" s="16"/>
      <c r="S446" s="16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</row>
    <row r="447" spans="1:34" s="205" customFormat="1" ht="10.5">
      <c r="A447" s="20"/>
      <c r="B447" s="564"/>
      <c r="C447" s="564"/>
      <c r="D447" s="172"/>
      <c r="E447" s="172"/>
      <c r="F447" s="172"/>
      <c r="G447" s="172"/>
      <c r="H447" s="1114"/>
      <c r="I447" s="1114"/>
      <c r="J447" s="1114"/>
      <c r="K447" s="1114"/>
      <c r="L447" s="1114"/>
      <c r="M447" s="1114"/>
      <c r="N447" s="1114"/>
      <c r="O447" s="1145">
        <f t="shared" si="19"/>
        <v>0</v>
      </c>
      <c r="P447" s="172"/>
      <c r="Q447" s="16"/>
      <c r="R447" s="16"/>
      <c r="S447" s="16"/>
      <c r="T447" s="172"/>
      <c r="U447" s="172"/>
      <c r="V447" s="172"/>
      <c r="W447" s="172"/>
      <c r="X447" s="172"/>
      <c r="Y447" s="172"/>
      <c r="Z447" s="172"/>
      <c r="AA447" s="172"/>
      <c r="AB447" s="172"/>
      <c r="AC447" s="172"/>
      <c r="AD447" s="172"/>
      <c r="AE447" s="172"/>
      <c r="AF447" s="172"/>
      <c r="AG447" s="172"/>
      <c r="AH447" s="172"/>
    </row>
    <row r="448" spans="1:34" s="205" customFormat="1" ht="10.5">
      <c r="A448" s="20"/>
      <c r="B448" s="564"/>
      <c r="C448" s="564"/>
      <c r="D448" s="172"/>
      <c r="E448" s="172"/>
      <c r="F448" s="172"/>
      <c r="G448" s="172"/>
      <c r="H448" s="1114"/>
      <c r="I448" s="1114"/>
      <c r="J448" s="1114"/>
      <c r="K448" s="1114"/>
      <c r="L448" s="1114"/>
      <c r="M448" s="1114"/>
      <c r="N448" s="1114"/>
      <c r="O448" s="1145">
        <f t="shared" si="19"/>
        <v>0</v>
      </c>
      <c r="P448" s="172"/>
      <c r="Q448" s="16"/>
      <c r="R448" s="16"/>
      <c r="S448" s="16"/>
      <c r="T448" s="172"/>
      <c r="U448" s="172"/>
      <c r="V448" s="172"/>
      <c r="W448" s="172"/>
      <c r="X448" s="172"/>
      <c r="Y448" s="172"/>
      <c r="Z448" s="172"/>
      <c r="AA448" s="172"/>
      <c r="AB448" s="172"/>
      <c r="AC448" s="172"/>
      <c r="AD448" s="172"/>
      <c r="AE448" s="172"/>
      <c r="AF448" s="172"/>
      <c r="AG448" s="172"/>
      <c r="AH448" s="172"/>
    </row>
    <row r="449" spans="1:34" s="205" customFormat="1" ht="10.5">
      <c r="A449" s="20"/>
      <c r="B449" s="564"/>
      <c r="C449" s="564"/>
      <c r="D449" s="172"/>
      <c r="E449" s="172"/>
      <c r="F449" s="172"/>
      <c r="G449" s="172"/>
      <c r="H449" s="1114"/>
      <c r="I449" s="1114"/>
      <c r="J449" s="1114"/>
      <c r="K449" s="1114"/>
      <c r="L449" s="1114"/>
      <c r="M449" s="1114"/>
      <c r="N449" s="1114"/>
      <c r="O449" s="1145">
        <f t="shared" si="19"/>
        <v>0</v>
      </c>
      <c r="P449" s="172"/>
      <c r="Q449" s="16"/>
      <c r="R449" s="16"/>
      <c r="S449" s="16"/>
      <c r="T449" s="172"/>
      <c r="U449" s="172"/>
      <c r="V449" s="172"/>
      <c r="W449" s="172"/>
      <c r="X449" s="172"/>
      <c r="Y449" s="172"/>
      <c r="Z449" s="172"/>
      <c r="AA449" s="172"/>
      <c r="AB449" s="172"/>
      <c r="AC449" s="172"/>
      <c r="AD449" s="172"/>
      <c r="AE449" s="172"/>
      <c r="AF449" s="172"/>
      <c r="AG449" s="172"/>
      <c r="AH449" s="172"/>
    </row>
    <row r="450" spans="1:34" s="205" customFormat="1" ht="10.5">
      <c r="A450" s="20"/>
      <c r="B450" s="564"/>
      <c r="C450" s="564"/>
      <c r="D450" s="172"/>
      <c r="E450" s="172"/>
      <c r="F450" s="172"/>
      <c r="G450" s="172"/>
      <c r="H450" s="1114"/>
      <c r="I450" s="1114"/>
      <c r="J450" s="1114"/>
      <c r="K450" s="1114"/>
      <c r="L450" s="1114"/>
      <c r="M450" s="1114"/>
      <c r="N450" s="1114"/>
      <c r="O450" s="1145">
        <f t="shared" si="19"/>
        <v>0</v>
      </c>
      <c r="P450" s="172"/>
      <c r="Q450" s="16"/>
      <c r="R450" s="16"/>
      <c r="S450" s="16"/>
      <c r="T450" s="172"/>
      <c r="U450" s="172"/>
      <c r="V450" s="172"/>
      <c r="W450" s="172"/>
      <c r="X450" s="172"/>
      <c r="Y450" s="172"/>
      <c r="Z450" s="172"/>
      <c r="AA450" s="172"/>
      <c r="AB450" s="172"/>
      <c r="AC450" s="172"/>
      <c r="AD450" s="172"/>
      <c r="AE450" s="172"/>
      <c r="AF450" s="172"/>
      <c r="AG450" s="172"/>
      <c r="AH450" s="172"/>
    </row>
    <row r="451" spans="1:34" s="205" customFormat="1" ht="10.5">
      <c r="A451" s="20"/>
      <c r="B451" s="564"/>
      <c r="C451" s="564"/>
      <c r="D451" s="172"/>
      <c r="E451" s="172"/>
      <c r="F451" s="172"/>
      <c r="G451" s="172"/>
      <c r="H451" s="1114"/>
      <c r="I451" s="1114"/>
      <c r="J451" s="1114"/>
      <c r="K451" s="1114"/>
      <c r="L451" s="1114"/>
      <c r="M451" s="1114"/>
      <c r="N451" s="1114"/>
      <c r="O451" s="1145">
        <f t="shared" si="19"/>
        <v>0</v>
      </c>
      <c r="P451" s="172"/>
      <c r="Q451" s="16"/>
      <c r="R451" s="16"/>
      <c r="S451" s="16"/>
      <c r="T451" s="172"/>
      <c r="U451" s="172"/>
      <c r="V451" s="172"/>
      <c r="W451" s="172"/>
      <c r="X451" s="172"/>
      <c r="Y451" s="172"/>
      <c r="Z451" s="172"/>
      <c r="AA451" s="172"/>
      <c r="AB451" s="172"/>
      <c r="AC451" s="172"/>
      <c r="AD451" s="172"/>
      <c r="AE451" s="172"/>
      <c r="AF451" s="172"/>
      <c r="AG451" s="172"/>
      <c r="AH451" s="172"/>
    </row>
    <row r="452" spans="1:34" s="205" customFormat="1" ht="10.5">
      <c r="A452" s="20"/>
      <c r="B452" s="564"/>
      <c r="C452" s="564"/>
      <c r="D452" s="172"/>
      <c r="E452" s="172"/>
      <c r="F452" s="172"/>
      <c r="G452" s="172"/>
      <c r="H452" s="1114"/>
      <c r="I452" s="1114"/>
      <c r="J452" s="1114"/>
      <c r="K452" s="1114"/>
      <c r="L452" s="1114"/>
      <c r="M452" s="1114"/>
      <c r="N452" s="1114"/>
      <c r="O452" s="1145">
        <f t="shared" si="19"/>
        <v>0</v>
      </c>
      <c r="P452" s="172"/>
      <c r="Q452" s="16"/>
      <c r="R452" s="16"/>
      <c r="S452" s="16"/>
      <c r="T452" s="172"/>
      <c r="U452" s="172"/>
      <c r="V452" s="172"/>
      <c r="W452" s="172"/>
      <c r="X452" s="172"/>
      <c r="Y452" s="172"/>
      <c r="Z452" s="172"/>
      <c r="AA452" s="172"/>
      <c r="AB452" s="172"/>
      <c r="AC452" s="172"/>
      <c r="AD452" s="172"/>
      <c r="AE452" s="172"/>
      <c r="AF452" s="172"/>
      <c r="AG452" s="172"/>
      <c r="AH452" s="172"/>
    </row>
    <row r="453" spans="1:34" s="205" customFormat="1" ht="10.5">
      <c r="A453" s="20"/>
      <c r="B453" s="564"/>
      <c r="C453" s="564"/>
      <c r="D453" s="172"/>
      <c r="E453" s="172"/>
      <c r="F453" s="172"/>
      <c r="G453" s="172"/>
      <c r="H453" s="1114"/>
      <c r="I453" s="1114"/>
      <c r="J453" s="1114"/>
      <c r="K453" s="1114"/>
      <c r="L453" s="1114"/>
      <c r="M453" s="1114"/>
      <c r="N453" s="1114"/>
      <c r="O453" s="1145">
        <f t="shared" si="19"/>
        <v>0</v>
      </c>
      <c r="P453" s="172"/>
      <c r="Q453" s="16"/>
      <c r="R453" s="16"/>
      <c r="S453" s="16"/>
      <c r="T453" s="172"/>
      <c r="U453" s="172"/>
      <c r="V453" s="172"/>
      <c r="W453" s="172"/>
      <c r="X453" s="172"/>
      <c r="Y453" s="172"/>
      <c r="Z453" s="172"/>
      <c r="AA453" s="172"/>
      <c r="AB453" s="172"/>
      <c r="AC453" s="172"/>
      <c r="AD453" s="172"/>
      <c r="AE453" s="172"/>
      <c r="AF453" s="172"/>
      <c r="AG453" s="172"/>
      <c r="AH453" s="172"/>
    </row>
    <row r="454" spans="1:34" s="205" customFormat="1" ht="10.5">
      <c r="A454" s="20"/>
      <c r="B454" s="564"/>
      <c r="C454" s="564"/>
      <c r="D454" s="172"/>
      <c r="E454" s="172"/>
      <c r="F454" s="172"/>
      <c r="G454" s="172"/>
      <c r="H454" s="1114"/>
      <c r="I454" s="1114"/>
      <c r="J454" s="1114"/>
      <c r="K454" s="1114"/>
      <c r="L454" s="1114"/>
      <c r="M454" s="1114"/>
      <c r="N454" s="1114"/>
      <c r="O454" s="1145">
        <f t="shared" si="19"/>
        <v>0</v>
      </c>
      <c r="P454" s="172"/>
      <c r="Q454" s="16"/>
      <c r="R454" s="16"/>
      <c r="S454" s="16"/>
      <c r="T454" s="172"/>
      <c r="U454" s="172"/>
      <c r="V454" s="172"/>
      <c r="W454" s="172"/>
      <c r="X454" s="172"/>
      <c r="Y454" s="172"/>
      <c r="Z454" s="172"/>
      <c r="AA454" s="172"/>
      <c r="AB454" s="172"/>
      <c r="AC454" s="172"/>
      <c r="AD454" s="172"/>
      <c r="AE454" s="172"/>
      <c r="AF454" s="172"/>
      <c r="AG454" s="172"/>
      <c r="AH454" s="172"/>
    </row>
    <row r="455" spans="1:34" s="205" customFormat="1" ht="10.5">
      <c r="A455" s="20"/>
      <c r="B455" s="564"/>
      <c r="C455" s="564"/>
      <c r="D455" s="172"/>
      <c r="E455" s="172"/>
      <c r="F455" s="172"/>
      <c r="G455" s="172"/>
      <c r="H455" s="1114"/>
      <c r="I455" s="1114"/>
      <c r="J455" s="1114"/>
      <c r="K455" s="1114"/>
      <c r="L455" s="1114"/>
      <c r="M455" s="1114"/>
      <c r="N455" s="1114"/>
      <c r="O455" s="1145">
        <f t="shared" si="19"/>
        <v>0</v>
      </c>
      <c r="P455" s="172"/>
      <c r="Q455" s="16"/>
      <c r="R455" s="16"/>
      <c r="S455" s="16"/>
      <c r="T455" s="172"/>
      <c r="U455" s="172"/>
      <c r="V455" s="172"/>
      <c r="W455" s="172"/>
      <c r="X455" s="172"/>
      <c r="Y455" s="172"/>
      <c r="Z455" s="172"/>
      <c r="AA455" s="172"/>
      <c r="AB455" s="172"/>
      <c r="AC455" s="172"/>
      <c r="AD455" s="172"/>
      <c r="AE455" s="172"/>
      <c r="AF455" s="172"/>
      <c r="AG455" s="172"/>
      <c r="AH455" s="172"/>
    </row>
    <row r="456" spans="1:34" s="205" customFormat="1" ht="10.5">
      <c r="A456" s="20"/>
      <c r="B456" s="564"/>
      <c r="C456" s="564"/>
      <c r="D456" s="172"/>
      <c r="E456" s="172"/>
      <c r="F456" s="172"/>
      <c r="G456" s="172"/>
      <c r="H456" s="1114"/>
      <c r="I456" s="1114"/>
      <c r="J456" s="1114"/>
      <c r="K456" s="1114"/>
      <c r="L456" s="1114"/>
      <c r="M456" s="1114"/>
      <c r="N456" s="1114"/>
      <c r="O456" s="1145">
        <f t="shared" si="19"/>
        <v>0</v>
      </c>
      <c r="P456" s="172"/>
      <c r="Q456" s="16"/>
      <c r="R456" s="16"/>
      <c r="S456" s="16"/>
      <c r="T456" s="172"/>
      <c r="U456" s="172"/>
      <c r="V456" s="172"/>
      <c r="W456" s="172"/>
      <c r="X456" s="172"/>
      <c r="Y456" s="172"/>
      <c r="Z456" s="172"/>
      <c r="AA456" s="172"/>
      <c r="AB456" s="172"/>
      <c r="AC456" s="172"/>
      <c r="AD456" s="172"/>
      <c r="AE456" s="172"/>
      <c r="AF456" s="172"/>
      <c r="AG456" s="172"/>
      <c r="AH456" s="172"/>
    </row>
    <row r="457" spans="1:34" s="205" customFormat="1" ht="10.5">
      <c r="A457" s="20"/>
      <c r="B457" s="564"/>
      <c r="C457" s="564"/>
      <c r="D457" s="172"/>
      <c r="E457" s="172"/>
      <c r="F457" s="172"/>
      <c r="G457" s="172"/>
      <c r="H457" s="1114"/>
      <c r="I457" s="1114"/>
      <c r="J457" s="1114"/>
      <c r="K457" s="1114"/>
      <c r="L457" s="1114"/>
      <c r="M457" s="1114"/>
      <c r="N457" s="1114"/>
      <c r="O457" s="1145">
        <f t="shared" si="19"/>
        <v>0</v>
      </c>
      <c r="P457" s="172"/>
      <c r="Q457" s="16"/>
      <c r="R457" s="16"/>
      <c r="S457" s="16"/>
      <c r="T457" s="172"/>
      <c r="U457" s="172"/>
      <c r="V457" s="172"/>
      <c r="W457" s="172"/>
      <c r="X457" s="172"/>
      <c r="Y457" s="172"/>
      <c r="Z457" s="172"/>
      <c r="AA457" s="172"/>
      <c r="AB457" s="172"/>
      <c r="AC457" s="172"/>
      <c r="AD457" s="172"/>
      <c r="AE457" s="172"/>
      <c r="AF457" s="172"/>
      <c r="AG457" s="172"/>
      <c r="AH457" s="172"/>
    </row>
    <row r="458" spans="1:34" s="205" customFormat="1" ht="10.5">
      <c r="A458" s="20"/>
      <c r="B458" s="564"/>
      <c r="C458" s="564"/>
      <c r="D458" s="172"/>
      <c r="E458" s="172"/>
      <c r="F458" s="172"/>
      <c r="G458" s="172"/>
      <c r="H458" s="1114"/>
      <c r="I458" s="1114"/>
      <c r="J458" s="1114"/>
      <c r="K458" s="1114"/>
      <c r="L458" s="1114"/>
      <c r="M458" s="1114"/>
      <c r="N458" s="1114"/>
      <c r="O458" s="1145">
        <f t="shared" si="19"/>
        <v>0</v>
      </c>
      <c r="P458" s="172"/>
      <c r="Q458" s="16"/>
      <c r="R458" s="16"/>
      <c r="S458" s="16"/>
      <c r="T458" s="172"/>
      <c r="U458" s="172"/>
      <c r="V458" s="172"/>
      <c r="W458" s="172"/>
      <c r="X458" s="172"/>
      <c r="Y458" s="172"/>
      <c r="Z458" s="172"/>
      <c r="AA458" s="172"/>
      <c r="AB458" s="172"/>
      <c r="AC458" s="172"/>
      <c r="AD458" s="172"/>
      <c r="AE458" s="172"/>
      <c r="AF458" s="172"/>
      <c r="AG458" s="172"/>
      <c r="AH458" s="172"/>
    </row>
    <row r="459" spans="1:34" s="205" customFormat="1" ht="10.5">
      <c r="A459" s="20"/>
      <c r="B459" s="564"/>
      <c r="C459" s="564"/>
      <c r="D459" s="172"/>
      <c r="E459" s="172"/>
      <c r="F459" s="172"/>
      <c r="G459" s="172"/>
      <c r="H459" s="1114"/>
      <c r="I459" s="1114"/>
      <c r="J459" s="1114"/>
      <c r="K459" s="1114"/>
      <c r="L459" s="1114"/>
      <c r="M459" s="1114"/>
      <c r="N459" s="1114"/>
      <c r="O459" s="1145">
        <f t="shared" si="19"/>
        <v>0</v>
      </c>
      <c r="P459" s="172"/>
      <c r="Q459" s="16"/>
      <c r="R459" s="16"/>
      <c r="S459" s="16"/>
      <c r="T459" s="172"/>
      <c r="U459" s="172"/>
      <c r="V459" s="172"/>
      <c r="W459" s="172"/>
      <c r="X459" s="172"/>
      <c r="Y459" s="172"/>
      <c r="Z459" s="172"/>
      <c r="AA459" s="172"/>
      <c r="AB459" s="172"/>
      <c r="AC459" s="172"/>
      <c r="AD459" s="172"/>
      <c r="AE459" s="172"/>
      <c r="AF459" s="172"/>
      <c r="AG459" s="172"/>
      <c r="AH459" s="172"/>
    </row>
    <row r="460" spans="1:34" s="205" customFormat="1" ht="10.5">
      <c r="A460" s="20"/>
      <c r="B460" s="564"/>
      <c r="C460" s="564"/>
      <c r="D460" s="172"/>
      <c r="E460" s="172"/>
      <c r="F460" s="172"/>
      <c r="G460" s="172"/>
      <c r="H460" s="1114"/>
      <c r="I460" s="1114"/>
      <c r="J460" s="1114"/>
      <c r="K460" s="1114"/>
      <c r="L460" s="1114"/>
      <c r="M460" s="1114"/>
      <c r="N460" s="1114"/>
      <c r="O460" s="1145">
        <f t="shared" si="19"/>
        <v>0</v>
      </c>
      <c r="P460" s="172"/>
      <c r="Q460" s="16"/>
      <c r="R460" s="16"/>
      <c r="S460" s="16"/>
      <c r="T460" s="172"/>
      <c r="U460" s="172"/>
      <c r="V460" s="172"/>
      <c r="W460" s="172"/>
      <c r="X460" s="172"/>
      <c r="Y460" s="172"/>
      <c r="Z460" s="172"/>
      <c r="AA460" s="172"/>
      <c r="AB460" s="172"/>
      <c r="AC460" s="172"/>
      <c r="AD460" s="172"/>
      <c r="AE460" s="172"/>
      <c r="AF460" s="172"/>
      <c r="AG460" s="172"/>
      <c r="AH460" s="172"/>
    </row>
    <row r="461" spans="1:34" s="205" customFormat="1" ht="10.5">
      <c r="A461" s="20"/>
      <c r="B461" s="564"/>
      <c r="C461" s="564"/>
      <c r="D461" s="172"/>
      <c r="E461" s="172"/>
      <c r="F461" s="172"/>
      <c r="G461" s="172"/>
      <c r="H461" s="1114"/>
      <c r="I461" s="1114"/>
      <c r="J461" s="1114"/>
      <c r="K461" s="1114"/>
      <c r="L461" s="1114"/>
      <c r="M461" s="1114"/>
      <c r="N461" s="1114"/>
      <c r="O461" s="1145">
        <f t="shared" si="19"/>
        <v>0</v>
      </c>
      <c r="P461" s="172"/>
      <c r="Q461" s="16"/>
      <c r="R461" s="16"/>
      <c r="S461" s="16"/>
      <c r="T461" s="172"/>
      <c r="U461" s="172"/>
      <c r="V461" s="172"/>
      <c r="W461" s="172"/>
      <c r="X461" s="172"/>
      <c r="Y461" s="172"/>
      <c r="Z461" s="172"/>
      <c r="AA461" s="172"/>
      <c r="AB461" s="172"/>
      <c r="AC461" s="172"/>
      <c r="AD461" s="172"/>
      <c r="AE461" s="172"/>
      <c r="AF461" s="172"/>
      <c r="AG461" s="172"/>
      <c r="AH461" s="172"/>
    </row>
    <row r="462" spans="1:34" s="205" customFormat="1" ht="10.5">
      <c r="A462" s="20"/>
      <c r="B462" s="564"/>
      <c r="C462" s="564"/>
      <c r="D462" s="172"/>
      <c r="E462" s="172"/>
      <c r="F462" s="172"/>
      <c r="G462" s="172"/>
      <c r="H462" s="1114"/>
      <c r="I462" s="1114"/>
      <c r="J462" s="1114"/>
      <c r="K462" s="1114"/>
      <c r="L462" s="1114"/>
      <c r="M462" s="1114"/>
      <c r="N462" s="1114"/>
      <c r="O462" s="1145">
        <f t="shared" si="19"/>
        <v>0</v>
      </c>
      <c r="P462" s="172"/>
      <c r="Q462" s="16"/>
      <c r="R462" s="16"/>
      <c r="S462" s="16"/>
      <c r="T462" s="172"/>
      <c r="U462" s="172"/>
      <c r="V462" s="172"/>
      <c r="W462" s="172"/>
      <c r="X462" s="172"/>
      <c r="Y462" s="172"/>
      <c r="Z462" s="172"/>
      <c r="AA462" s="172"/>
      <c r="AB462" s="172"/>
      <c r="AC462" s="172"/>
      <c r="AD462" s="172"/>
      <c r="AE462" s="172"/>
      <c r="AF462" s="172"/>
      <c r="AG462" s="172"/>
      <c r="AH462" s="172"/>
    </row>
    <row r="463" spans="1:34" s="205" customFormat="1" ht="10.5">
      <c r="A463" s="20"/>
      <c r="B463" s="564"/>
      <c r="C463" s="564"/>
      <c r="D463" s="172"/>
      <c r="E463" s="172"/>
      <c r="F463" s="172"/>
      <c r="G463" s="172"/>
      <c r="H463" s="1114"/>
      <c r="I463" s="1114"/>
      <c r="J463" s="1114"/>
      <c r="K463" s="1114"/>
      <c r="L463" s="1114"/>
      <c r="M463" s="1114"/>
      <c r="N463" s="1114"/>
      <c r="O463" s="1145">
        <f t="shared" si="19"/>
        <v>0</v>
      </c>
      <c r="P463" s="172"/>
      <c r="Q463" s="16"/>
      <c r="R463" s="16"/>
      <c r="S463" s="16"/>
      <c r="T463" s="172"/>
      <c r="U463" s="172"/>
      <c r="V463" s="172"/>
      <c r="W463" s="172"/>
      <c r="X463" s="172"/>
      <c r="Y463" s="172"/>
      <c r="Z463" s="172"/>
      <c r="AA463" s="172"/>
      <c r="AB463" s="172"/>
      <c r="AC463" s="172"/>
      <c r="AD463" s="172"/>
      <c r="AE463" s="172"/>
      <c r="AF463" s="172"/>
      <c r="AG463" s="172"/>
      <c r="AH463" s="172"/>
    </row>
    <row r="464" spans="1:34" s="205" customFormat="1" ht="10.5">
      <c r="A464" s="20"/>
      <c r="B464" s="564"/>
      <c r="C464" s="564"/>
      <c r="D464" s="172"/>
      <c r="E464" s="172"/>
      <c r="F464" s="172"/>
      <c r="G464" s="172"/>
      <c r="H464" s="1114"/>
      <c r="I464" s="1114"/>
      <c r="J464" s="1114"/>
      <c r="K464" s="1114"/>
      <c r="L464" s="1114"/>
      <c r="M464" s="1114"/>
      <c r="N464" s="1114"/>
      <c r="O464" s="1145">
        <f t="shared" si="19"/>
        <v>0</v>
      </c>
      <c r="P464" s="172"/>
      <c r="Q464" s="16"/>
      <c r="R464" s="16"/>
      <c r="S464" s="16"/>
      <c r="T464" s="172"/>
      <c r="U464" s="172"/>
      <c r="V464" s="172"/>
      <c r="W464" s="172"/>
      <c r="X464" s="172"/>
      <c r="Y464" s="172"/>
      <c r="Z464" s="172"/>
      <c r="AA464" s="172"/>
      <c r="AB464" s="172"/>
      <c r="AC464" s="172"/>
      <c r="AD464" s="172"/>
      <c r="AE464" s="172"/>
      <c r="AF464" s="172"/>
      <c r="AG464" s="172"/>
      <c r="AH464" s="172"/>
    </row>
    <row r="465" spans="1:34" s="205" customFormat="1" ht="10.5">
      <c r="A465" s="20"/>
      <c r="B465" s="564"/>
      <c r="C465" s="564"/>
      <c r="D465" s="172"/>
      <c r="E465" s="172"/>
      <c r="F465" s="172"/>
      <c r="G465" s="172"/>
      <c r="H465" s="1114"/>
      <c r="I465" s="1114"/>
      <c r="J465" s="1114"/>
      <c r="K465" s="1114"/>
      <c r="L465" s="1114"/>
      <c r="M465" s="1114"/>
      <c r="N465" s="1114"/>
      <c r="O465" s="1145">
        <f t="shared" si="19"/>
        <v>0</v>
      </c>
      <c r="P465" s="172"/>
      <c r="Q465" s="16"/>
      <c r="R465" s="16"/>
      <c r="S465" s="16"/>
      <c r="T465" s="172"/>
      <c r="U465" s="172"/>
      <c r="V465" s="172"/>
      <c r="W465" s="172"/>
      <c r="X465" s="172"/>
      <c r="Y465" s="172"/>
      <c r="Z465" s="172"/>
      <c r="AA465" s="172"/>
      <c r="AB465" s="172"/>
      <c r="AC465" s="172"/>
      <c r="AD465" s="172"/>
      <c r="AE465" s="172"/>
      <c r="AF465" s="172"/>
      <c r="AG465" s="172"/>
      <c r="AH465" s="172"/>
    </row>
    <row r="466" spans="1:34" s="205" customFormat="1" ht="10.5">
      <c r="A466" s="20"/>
      <c r="B466" s="564"/>
      <c r="C466" s="564"/>
      <c r="D466" s="172"/>
      <c r="E466" s="172"/>
      <c r="F466" s="172"/>
      <c r="G466" s="172"/>
      <c r="H466" s="1114"/>
      <c r="I466" s="1114"/>
      <c r="J466" s="1114"/>
      <c r="K466" s="1114"/>
      <c r="L466" s="1114"/>
      <c r="M466" s="1114"/>
      <c r="N466" s="1114"/>
      <c r="O466" s="1145">
        <f t="shared" si="19"/>
        <v>0</v>
      </c>
      <c r="P466" s="172"/>
      <c r="Q466" s="16"/>
      <c r="R466" s="16"/>
      <c r="S466" s="16"/>
      <c r="T466" s="172"/>
      <c r="U466" s="172"/>
      <c r="V466" s="172"/>
      <c r="W466" s="172"/>
      <c r="X466" s="172"/>
      <c r="Y466" s="172"/>
      <c r="Z466" s="172"/>
      <c r="AA466" s="172"/>
      <c r="AB466" s="172"/>
      <c r="AC466" s="172"/>
      <c r="AD466" s="172"/>
      <c r="AE466" s="172"/>
      <c r="AF466" s="172"/>
      <c r="AG466" s="172"/>
      <c r="AH466" s="172"/>
    </row>
    <row r="467" spans="1:34" s="205" customFormat="1" ht="10.5">
      <c r="A467" s="20"/>
      <c r="B467" s="564"/>
      <c r="C467" s="564"/>
      <c r="D467" s="172"/>
      <c r="E467" s="172"/>
      <c r="F467" s="172"/>
      <c r="G467" s="172"/>
      <c r="H467" s="1114"/>
      <c r="I467" s="1114"/>
      <c r="J467" s="1114"/>
      <c r="K467" s="1114"/>
      <c r="L467" s="1114"/>
      <c r="M467" s="1114"/>
      <c r="N467" s="1114"/>
      <c r="O467" s="1145">
        <f t="shared" si="19"/>
        <v>0</v>
      </c>
      <c r="P467" s="172"/>
      <c r="Q467" s="16"/>
      <c r="R467" s="16"/>
      <c r="S467" s="16"/>
      <c r="T467" s="172"/>
      <c r="U467" s="172"/>
      <c r="V467" s="172"/>
      <c r="W467" s="172"/>
      <c r="X467" s="172"/>
      <c r="Y467" s="172"/>
      <c r="Z467" s="172"/>
      <c r="AA467" s="172"/>
      <c r="AB467" s="172"/>
      <c r="AC467" s="172"/>
      <c r="AD467" s="172"/>
      <c r="AE467" s="172"/>
      <c r="AF467" s="172"/>
      <c r="AG467" s="172"/>
      <c r="AH467" s="172"/>
    </row>
    <row r="468" spans="1:34" s="205" customFormat="1" ht="10.5">
      <c r="A468" s="20"/>
      <c r="B468" s="564"/>
      <c r="C468" s="564"/>
      <c r="D468" s="172"/>
      <c r="E468" s="172"/>
      <c r="F468" s="172"/>
      <c r="G468" s="172"/>
      <c r="H468" s="1114"/>
      <c r="I468" s="1114"/>
      <c r="J468" s="1114"/>
      <c r="K468" s="1114"/>
      <c r="L468" s="1114"/>
      <c r="M468" s="1114"/>
      <c r="N468" s="1114"/>
      <c r="O468" s="1145">
        <f t="shared" si="19"/>
        <v>0</v>
      </c>
      <c r="P468" s="172"/>
      <c r="Q468" s="16"/>
      <c r="R468" s="16"/>
      <c r="S468" s="16"/>
      <c r="T468" s="172"/>
      <c r="U468" s="172"/>
      <c r="V468" s="172"/>
      <c r="W468" s="172"/>
      <c r="X468" s="172"/>
      <c r="Y468" s="172"/>
      <c r="Z468" s="172"/>
      <c r="AA468" s="172"/>
      <c r="AB468" s="172"/>
      <c r="AC468" s="172"/>
      <c r="AD468" s="172"/>
      <c r="AE468" s="172"/>
      <c r="AF468" s="172"/>
      <c r="AG468" s="172"/>
      <c r="AH468" s="172"/>
    </row>
    <row r="469" spans="1:34" s="205" customFormat="1" ht="10.5">
      <c r="A469" s="20"/>
      <c r="B469" s="564"/>
      <c r="C469" s="564"/>
      <c r="D469" s="172"/>
      <c r="E469" s="172"/>
      <c r="F469" s="172"/>
      <c r="G469" s="172"/>
      <c r="H469" s="1114"/>
      <c r="I469" s="1114"/>
      <c r="J469" s="1114"/>
      <c r="K469" s="1114"/>
      <c r="L469" s="1114"/>
      <c r="M469" s="1114"/>
      <c r="N469" s="1114"/>
      <c r="O469" s="1145">
        <f t="shared" si="19"/>
        <v>0</v>
      </c>
      <c r="P469" s="172"/>
      <c r="Q469" s="16"/>
      <c r="R469" s="16"/>
      <c r="S469" s="16"/>
      <c r="T469" s="172"/>
      <c r="U469" s="172"/>
      <c r="V469" s="172"/>
      <c r="W469" s="172"/>
      <c r="X469" s="172"/>
      <c r="Y469" s="172"/>
      <c r="Z469" s="172"/>
      <c r="AA469" s="172"/>
      <c r="AB469" s="172"/>
      <c r="AC469" s="172"/>
      <c r="AD469" s="172"/>
      <c r="AE469" s="172"/>
      <c r="AF469" s="172"/>
      <c r="AG469" s="172"/>
      <c r="AH469" s="172"/>
    </row>
    <row r="470" spans="1:34" s="205" customFormat="1" ht="10.5">
      <c r="A470" s="20"/>
      <c r="B470" s="564"/>
      <c r="C470" s="564"/>
      <c r="D470" s="172"/>
      <c r="E470" s="172"/>
      <c r="F470" s="172"/>
      <c r="G470" s="172"/>
      <c r="H470" s="1114"/>
      <c r="I470" s="1114"/>
      <c r="J470" s="1114"/>
      <c r="K470" s="1114"/>
      <c r="L470" s="1114"/>
      <c r="M470" s="1114"/>
      <c r="N470" s="1114"/>
      <c r="O470" s="1145">
        <f t="shared" si="19"/>
        <v>0</v>
      </c>
      <c r="P470" s="172"/>
      <c r="Q470" s="16"/>
      <c r="R470" s="16"/>
      <c r="S470" s="16"/>
      <c r="T470" s="172"/>
      <c r="U470" s="172"/>
      <c r="V470" s="172"/>
      <c r="W470" s="172"/>
      <c r="X470" s="172"/>
      <c r="Y470" s="172"/>
      <c r="Z470" s="172"/>
      <c r="AA470" s="172"/>
      <c r="AB470" s="172"/>
      <c r="AC470" s="172"/>
      <c r="AD470" s="172"/>
      <c r="AE470" s="172"/>
      <c r="AF470" s="172"/>
      <c r="AG470" s="172"/>
      <c r="AH470" s="172"/>
    </row>
    <row r="471" spans="1:34" s="205" customFormat="1" ht="10.5">
      <c r="A471" s="20"/>
      <c r="B471" s="564"/>
      <c r="C471" s="564"/>
      <c r="D471" s="172"/>
      <c r="E471" s="172"/>
      <c r="F471" s="172"/>
      <c r="G471" s="172"/>
      <c r="H471" s="1114"/>
      <c r="I471" s="1114"/>
      <c r="J471" s="1114"/>
      <c r="K471" s="1114"/>
      <c r="L471" s="1114"/>
      <c r="M471" s="1114"/>
      <c r="N471" s="1114"/>
      <c r="O471" s="1145">
        <f t="shared" si="19"/>
        <v>0</v>
      </c>
      <c r="P471" s="172"/>
      <c r="Q471" s="16"/>
      <c r="R471" s="16"/>
      <c r="S471" s="16"/>
      <c r="T471" s="172"/>
      <c r="U471" s="172"/>
      <c r="V471" s="172"/>
      <c r="W471" s="172"/>
      <c r="X471" s="172"/>
      <c r="Y471" s="172"/>
      <c r="Z471" s="172"/>
      <c r="AA471" s="172"/>
      <c r="AB471" s="172"/>
      <c r="AC471" s="172"/>
      <c r="AD471" s="172"/>
      <c r="AE471" s="172"/>
      <c r="AF471" s="172"/>
      <c r="AG471" s="172"/>
      <c r="AH471" s="172"/>
    </row>
    <row r="472" spans="1:34" s="205" customFormat="1" ht="10.5">
      <c r="A472" s="20"/>
      <c r="B472" s="564"/>
      <c r="C472" s="564"/>
      <c r="D472" s="172"/>
      <c r="E472" s="172"/>
      <c r="F472" s="172"/>
      <c r="G472" s="172"/>
      <c r="H472" s="1114"/>
      <c r="I472" s="1114"/>
      <c r="J472" s="1114"/>
      <c r="K472" s="1114"/>
      <c r="L472" s="1114"/>
      <c r="M472" s="1114"/>
      <c r="N472" s="1114"/>
      <c r="O472" s="1145">
        <f t="shared" si="19"/>
        <v>0</v>
      </c>
      <c r="P472" s="172"/>
      <c r="Q472" s="16"/>
      <c r="R472" s="16"/>
      <c r="S472" s="16"/>
      <c r="T472" s="172"/>
      <c r="U472" s="172"/>
      <c r="V472" s="172"/>
      <c r="W472" s="172"/>
      <c r="X472" s="172"/>
      <c r="Y472" s="172"/>
      <c r="Z472" s="172"/>
      <c r="AA472" s="172"/>
      <c r="AB472" s="172"/>
      <c r="AC472" s="172"/>
      <c r="AD472" s="172"/>
      <c r="AE472" s="172"/>
      <c r="AF472" s="172"/>
      <c r="AG472" s="172"/>
      <c r="AH472" s="172"/>
    </row>
    <row r="473" spans="1:34" s="205" customFormat="1" ht="10.5">
      <c r="A473" s="20"/>
      <c r="B473" s="564"/>
      <c r="C473" s="564"/>
      <c r="D473" s="172"/>
      <c r="E473" s="172"/>
      <c r="F473" s="172"/>
      <c r="G473" s="172"/>
      <c r="H473" s="1114"/>
      <c r="I473" s="1114"/>
      <c r="J473" s="1114"/>
      <c r="K473" s="1114"/>
      <c r="L473" s="1114"/>
      <c r="M473" s="1114"/>
      <c r="N473" s="1114"/>
      <c r="O473" s="1145">
        <f t="shared" si="19"/>
        <v>0</v>
      </c>
      <c r="P473" s="172"/>
      <c r="Q473" s="16"/>
      <c r="R473" s="16"/>
      <c r="S473" s="16"/>
      <c r="T473" s="172"/>
      <c r="U473" s="172"/>
      <c r="V473" s="172"/>
      <c r="W473" s="172"/>
      <c r="X473" s="172"/>
      <c r="Y473" s="172"/>
      <c r="Z473" s="172"/>
      <c r="AA473" s="172"/>
      <c r="AB473" s="172"/>
      <c r="AC473" s="172"/>
      <c r="AD473" s="172"/>
      <c r="AE473" s="172"/>
      <c r="AF473" s="172"/>
      <c r="AG473" s="172"/>
      <c r="AH473" s="172"/>
    </row>
    <row r="474" spans="1:34" s="205" customFormat="1" ht="10.5">
      <c r="A474" s="20"/>
      <c r="B474" s="564"/>
      <c r="C474" s="564"/>
      <c r="D474" s="172"/>
      <c r="E474" s="172"/>
      <c r="F474" s="172"/>
      <c r="G474" s="172"/>
      <c r="H474" s="1114"/>
      <c r="I474" s="1114"/>
      <c r="J474" s="1114"/>
      <c r="K474" s="1114"/>
      <c r="L474" s="1114"/>
      <c r="M474" s="1114"/>
      <c r="N474" s="1114"/>
      <c r="O474" s="1145">
        <f t="shared" si="19"/>
        <v>0</v>
      </c>
      <c r="P474" s="172"/>
      <c r="Q474" s="16"/>
      <c r="R474" s="16"/>
      <c r="S474" s="16"/>
      <c r="T474" s="172"/>
      <c r="U474" s="172"/>
      <c r="V474" s="172"/>
      <c r="W474" s="172"/>
      <c r="X474" s="172"/>
      <c r="Y474" s="172"/>
      <c r="Z474" s="172"/>
      <c r="AA474" s="172"/>
      <c r="AB474" s="172"/>
      <c r="AC474" s="172"/>
      <c r="AD474" s="172"/>
      <c r="AE474" s="172"/>
      <c r="AF474" s="172"/>
      <c r="AG474" s="172"/>
      <c r="AH474" s="172"/>
    </row>
    <row r="475" spans="1:34" s="205" customFormat="1" ht="10.5">
      <c r="A475" s="20"/>
      <c r="B475" s="564"/>
      <c r="C475" s="564"/>
      <c r="D475" s="172"/>
      <c r="E475" s="172"/>
      <c r="F475" s="172"/>
      <c r="G475" s="172"/>
      <c r="H475" s="1114"/>
      <c r="I475" s="1114"/>
      <c r="J475" s="1114"/>
      <c r="K475" s="1114"/>
      <c r="L475" s="1114"/>
      <c r="M475" s="1114"/>
      <c r="N475" s="1114"/>
      <c r="O475" s="1145">
        <f t="shared" si="19"/>
        <v>0</v>
      </c>
      <c r="P475" s="172"/>
      <c r="Q475" s="16"/>
      <c r="R475" s="16"/>
      <c r="S475" s="16"/>
      <c r="T475" s="172"/>
      <c r="U475" s="172"/>
      <c r="V475" s="172"/>
      <c r="W475" s="172"/>
      <c r="X475" s="172"/>
      <c r="Y475" s="172"/>
      <c r="Z475" s="172"/>
      <c r="AA475" s="172"/>
      <c r="AB475" s="172"/>
      <c r="AC475" s="172"/>
      <c r="AD475" s="172"/>
      <c r="AE475" s="172"/>
      <c r="AF475" s="172"/>
      <c r="AG475" s="172"/>
      <c r="AH475" s="172"/>
    </row>
    <row r="476" spans="1:34" s="205" customFormat="1" ht="10.5">
      <c r="A476" s="20"/>
      <c r="B476" s="564"/>
      <c r="C476" s="564"/>
      <c r="D476" s="172"/>
      <c r="E476" s="172"/>
      <c r="F476" s="172"/>
      <c r="G476" s="172"/>
      <c r="H476" s="1114"/>
      <c r="I476" s="1114"/>
      <c r="J476" s="1114"/>
      <c r="K476" s="1114"/>
      <c r="L476" s="1114"/>
      <c r="M476" s="1114"/>
      <c r="N476" s="1114"/>
      <c r="O476" s="1145">
        <f t="shared" si="19"/>
        <v>0</v>
      </c>
      <c r="P476" s="172"/>
      <c r="Q476" s="16"/>
      <c r="R476" s="16"/>
      <c r="S476" s="16"/>
      <c r="T476" s="172"/>
      <c r="U476" s="172"/>
      <c r="V476" s="172"/>
      <c r="W476" s="172"/>
      <c r="X476" s="172"/>
      <c r="Y476" s="172"/>
      <c r="Z476" s="172"/>
      <c r="AA476" s="172"/>
      <c r="AB476" s="172"/>
      <c r="AC476" s="172"/>
      <c r="AD476" s="172"/>
      <c r="AE476" s="172"/>
      <c r="AF476" s="172"/>
      <c r="AG476" s="172"/>
      <c r="AH476" s="172"/>
    </row>
    <row r="477" spans="1:34" s="205" customFormat="1" ht="10.5">
      <c r="A477" s="20"/>
      <c r="B477" s="564"/>
      <c r="C477" s="564"/>
      <c r="D477" s="172"/>
      <c r="E477" s="172"/>
      <c r="F477" s="172"/>
      <c r="G477" s="172"/>
      <c r="H477" s="1114"/>
      <c r="I477" s="1114"/>
      <c r="J477" s="1114"/>
      <c r="K477" s="1114"/>
      <c r="L477" s="1114"/>
      <c r="M477" s="1114"/>
      <c r="N477" s="1114"/>
      <c r="O477" s="1145">
        <f t="shared" si="19"/>
        <v>0</v>
      </c>
      <c r="P477" s="172"/>
      <c r="Q477" s="16"/>
      <c r="R477" s="16"/>
      <c r="S477" s="16"/>
      <c r="T477" s="172"/>
      <c r="U477" s="172"/>
      <c r="V477" s="172"/>
      <c r="W477" s="172"/>
      <c r="X477" s="172"/>
      <c r="Y477" s="172"/>
      <c r="Z477" s="172"/>
      <c r="AA477" s="172"/>
      <c r="AB477" s="172"/>
      <c r="AC477" s="172"/>
      <c r="AD477" s="172"/>
      <c r="AE477" s="172"/>
      <c r="AF477" s="172"/>
      <c r="AG477" s="172"/>
      <c r="AH477" s="172"/>
    </row>
    <row r="478" spans="1:34" s="205" customFormat="1" ht="10.5">
      <c r="A478" s="20"/>
      <c r="B478" s="564"/>
      <c r="C478" s="564"/>
      <c r="D478" s="172"/>
      <c r="E478" s="172"/>
      <c r="F478" s="172"/>
      <c r="G478" s="172"/>
      <c r="H478" s="1114"/>
      <c r="I478" s="1114"/>
      <c r="J478" s="1114"/>
      <c r="K478" s="1114"/>
      <c r="L478" s="1114"/>
      <c r="M478" s="1114"/>
      <c r="N478" s="1114"/>
      <c r="O478" s="1145">
        <f t="shared" si="19"/>
        <v>0</v>
      </c>
      <c r="P478" s="172"/>
      <c r="Q478" s="16"/>
      <c r="R478" s="16"/>
      <c r="S478" s="16"/>
      <c r="T478" s="172"/>
      <c r="U478" s="172"/>
      <c r="V478" s="172"/>
      <c r="W478" s="172"/>
      <c r="X478" s="172"/>
      <c r="Y478" s="172"/>
      <c r="Z478" s="172"/>
      <c r="AA478" s="172"/>
      <c r="AB478" s="172"/>
      <c r="AC478" s="172"/>
      <c r="AD478" s="172"/>
      <c r="AE478" s="172"/>
      <c r="AF478" s="172"/>
      <c r="AG478" s="172"/>
      <c r="AH478" s="172"/>
    </row>
    <row r="479" spans="1:34" s="205" customFormat="1" ht="10.5">
      <c r="A479" s="20"/>
      <c r="B479" s="564"/>
      <c r="C479" s="564"/>
      <c r="D479" s="172"/>
      <c r="E479" s="172"/>
      <c r="F479" s="172"/>
      <c r="G479" s="172"/>
      <c r="H479" s="1114"/>
      <c r="I479" s="1114"/>
      <c r="J479" s="1114"/>
      <c r="K479" s="1114"/>
      <c r="L479" s="1114"/>
      <c r="M479" s="1114"/>
      <c r="N479" s="1114"/>
      <c r="O479" s="1145">
        <f t="shared" si="19"/>
        <v>0</v>
      </c>
      <c r="P479" s="172"/>
      <c r="Q479" s="16"/>
      <c r="R479" s="16"/>
      <c r="S479" s="16"/>
      <c r="T479" s="172"/>
      <c r="U479" s="172"/>
      <c r="V479" s="172"/>
      <c r="W479" s="172"/>
      <c r="X479" s="172"/>
      <c r="Y479" s="172"/>
      <c r="Z479" s="172"/>
      <c r="AA479" s="172"/>
      <c r="AB479" s="172"/>
      <c r="AC479" s="172"/>
      <c r="AD479" s="172"/>
      <c r="AE479" s="172"/>
      <c r="AF479" s="172"/>
      <c r="AG479" s="172"/>
      <c r="AH479" s="172"/>
    </row>
    <row r="480" spans="1:34" s="205" customFormat="1" ht="10.5">
      <c r="A480" s="20"/>
      <c r="B480" s="564"/>
      <c r="C480" s="564"/>
      <c r="D480" s="172"/>
      <c r="E480" s="172"/>
      <c r="F480" s="172"/>
      <c r="G480" s="172"/>
      <c r="H480" s="1114"/>
      <c r="I480" s="1114"/>
      <c r="J480" s="1114"/>
      <c r="K480" s="1114"/>
      <c r="L480" s="1114"/>
      <c r="M480" s="1114"/>
      <c r="N480" s="1114"/>
      <c r="O480" s="1145">
        <f t="shared" si="19"/>
        <v>0</v>
      </c>
      <c r="P480" s="172"/>
      <c r="Q480" s="16"/>
      <c r="R480" s="16"/>
      <c r="S480" s="16"/>
      <c r="T480" s="172"/>
      <c r="U480" s="172"/>
      <c r="V480" s="172"/>
      <c r="W480" s="172"/>
      <c r="X480" s="172"/>
      <c r="Y480" s="172"/>
      <c r="Z480" s="172"/>
      <c r="AA480" s="172"/>
      <c r="AB480" s="172"/>
      <c r="AC480" s="172"/>
      <c r="AD480" s="172"/>
      <c r="AE480" s="172"/>
      <c r="AF480" s="172"/>
      <c r="AG480" s="172"/>
      <c r="AH480" s="172"/>
    </row>
    <row r="481" spans="1:34" s="205" customFormat="1" ht="10.5">
      <c r="A481" s="20"/>
      <c r="B481" s="564"/>
      <c r="C481" s="564"/>
      <c r="D481" s="172"/>
      <c r="E481" s="172"/>
      <c r="F481" s="172"/>
      <c r="G481" s="172"/>
      <c r="H481" s="1114"/>
      <c r="I481" s="1114"/>
      <c r="J481" s="1114"/>
      <c r="K481" s="1114"/>
      <c r="L481" s="1114"/>
      <c r="M481" s="1114"/>
      <c r="N481" s="1114"/>
      <c r="O481" s="1145">
        <f t="shared" si="19"/>
        <v>0</v>
      </c>
      <c r="P481" s="172"/>
      <c r="Q481" s="16"/>
      <c r="R481" s="16"/>
      <c r="S481" s="16"/>
      <c r="T481" s="172"/>
      <c r="U481" s="172"/>
      <c r="V481" s="172"/>
      <c r="W481" s="172"/>
      <c r="X481" s="172"/>
      <c r="Y481" s="172"/>
      <c r="Z481" s="172"/>
      <c r="AA481" s="172"/>
      <c r="AB481" s="172"/>
      <c r="AC481" s="172"/>
      <c r="AD481" s="172"/>
      <c r="AE481" s="172"/>
      <c r="AF481" s="172"/>
      <c r="AG481" s="172"/>
      <c r="AH481" s="172"/>
    </row>
    <row r="482" spans="1:34" s="205" customFormat="1" ht="10.5">
      <c r="A482" s="20"/>
      <c r="B482" s="564"/>
      <c r="C482" s="564"/>
      <c r="D482" s="172"/>
      <c r="E482" s="172"/>
      <c r="F482" s="172"/>
      <c r="G482" s="172"/>
      <c r="H482" s="1114"/>
      <c r="I482" s="1114"/>
      <c r="J482" s="1114"/>
      <c r="K482" s="1114"/>
      <c r="L482" s="1114"/>
      <c r="M482" s="1114"/>
      <c r="N482" s="1114"/>
      <c r="O482" s="1145">
        <f t="shared" si="19"/>
        <v>0</v>
      </c>
      <c r="P482" s="172"/>
      <c r="Q482" s="16"/>
      <c r="R482" s="16"/>
      <c r="S482" s="16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</row>
    <row r="483" spans="1:34" s="205" customFormat="1" ht="10.5">
      <c r="A483" s="20"/>
      <c r="B483" s="564"/>
      <c r="C483" s="564"/>
      <c r="D483" s="172"/>
      <c r="E483" s="172"/>
      <c r="F483" s="172"/>
      <c r="G483" s="172"/>
      <c r="H483" s="1114"/>
      <c r="I483" s="1114"/>
      <c r="J483" s="1114"/>
      <c r="K483" s="1114"/>
      <c r="L483" s="1114"/>
      <c r="M483" s="1114"/>
      <c r="N483" s="1114"/>
      <c r="O483" s="1145">
        <f t="shared" si="19"/>
        <v>0</v>
      </c>
      <c r="P483" s="172"/>
      <c r="Q483" s="16"/>
      <c r="R483" s="16"/>
      <c r="S483" s="16"/>
      <c r="T483" s="172"/>
      <c r="U483" s="172"/>
      <c r="V483" s="172"/>
      <c r="W483" s="172"/>
      <c r="X483" s="172"/>
      <c r="Y483" s="172"/>
      <c r="Z483" s="172"/>
      <c r="AA483" s="172"/>
      <c r="AB483" s="172"/>
      <c r="AC483" s="172"/>
      <c r="AD483" s="172"/>
      <c r="AE483" s="172"/>
      <c r="AF483" s="172"/>
      <c r="AG483" s="172"/>
      <c r="AH483" s="172"/>
    </row>
    <row r="484" spans="1:34" s="205" customFormat="1" ht="10.5">
      <c r="A484" s="20"/>
      <c r="B484" s="564"/>
      <c r="C484" s="564"/>
      <c r="D484" s="172"/>
      <c r="E484" s="172"/>
      <c r="F484" s="172"/>
      <c r="G484" s="172"/>
      <c r="H484" s="1114"/>
      <c r="I484" s="1114"/>
      <c r="J484" s="1114"/>
      <c r="K484" s="1114"/>
      <c r="L484" s="1114"/>
      <c r="M484" s="1114"/>
      <c r="N484" s="1114"/>
      <c r="O484" s="1145">
        <f t="shared" si="19"/>
        <v>0</v>
      </c>
      <c r="P484" s="172"/>
      <c r="Q484" s="16"/>
      <c r="R484" s="16"/>
      <c r="S484" s="16"/>
      <c r="T484" s="172"/>
      <c r="U484" s="172"/>
      <c r="V484" s="172"/>
      <c r="W484" s="172"/>
      <c r="X484" s="172"/>
      <c r="Y484" s="172"/>
      <c r="Z484" s="172"/>
      <c r="AA484" s="172"/>
      <c r="AB484" s="172"/>
      <c r="AC484" s="172"/>
      <c r="AD484" s="172"/>
      <c r="AE484" s="172"/>
      <c r="AF484" s="172"/>
      <c r="AG484" s="172"/>
      <c r="AH484" s="172"/>
    </row>
    <row r="485" spans="1:34" s="205" customFormat="1" ht="10.5">
      <c r="A485" s="20"/>
      <c r="B485" s="564"/>
      <c r="C485" s="564"/>
      <c r="D485" s="172"/>
      <c r="E485" s="172"/>
      <c r="F485" s="172"/>
      <c r="G485" s="172"/>
      <c r="H485" s="1114"/>
      <c r="I485" s="1114"/>
      <c r="J485" s="1114"/>
      <c r="K485" s="1114"/>
      <c r="L485" s="1114"/>
      <c r="M485" s="1114"/>
      <c r="N485" s="1114"/>
      <c r="O485" s="1145">
        <f t="shared" si="19"/>
        <v>0</v>
      </c>
      <c r="P485" s="172"/>
      <c r="Q485" s="16"/>
      <c r="R485" s="16"/>
      <c r="S485" s="16"/>
      <c r="T485" s="172"/>
      <c r="U485" s="172"/>
      <c r="V485" s="172"/>
      <c r="W485" s="172"/>
      <c r="X485" s="172"/>
      <c r="Y485" s="172"/>
      <c r="Z485" s="172"/>
      <c r="AA485" s="172"/>
      <c r="AB485" s="172"/>
      <c r="AC485" s="172"/>
      <c r="AD485" s="172"/>
      <c r="AE485" s="172"/>
      <c r="AF485" s="172"/>
      <c r="AG485" s="172"/>
      <c r="AH485" s="172"/>
    </row>
    <row r="486" spans="1:34" s="205" customFormat="1" ht="10.5">
      <c r="A486" s="20"/>
      <c r="B486" s="564"/>
      <c r="C486" s="564"/>
      <c r="D486" s="172"/>
      <c r="E486" s="172"/>
      <c r="F486" s="172"/>
      <c r="G486" s="172"/>
      <c r="H486" s="1114"/>
      <c r="I486" s="1114"/>
      <c r="J486" s="1114"/>
      <c r="K486" s="1114"/>
      <c r="L486" s="1114"/>
      <c r="M486" s="1114"/>
      <c r="N486" s="1114"/>
      <c r="O486" s="1145">
        <f t="shared" si="19"/>
        <v>0</v>
      </c>
      <c r="P486" s="172"/>
      <c r="Q486" s="16"/>
      <c r="R486" s="16"/>
      <c r="S486" s="16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</row>
    <row r="487" spans="1:34" s="205" customFormat="1" ht="10.5">
      <c r="A487" s="20"/>
      <c r="B487" s="564"/>
      <c r="C487" s="564"/>
      <c r="D487" s="172"/>
      <c r="E487" s="172"/>
      <c r="F487" s="172"/>
      <c r="G487" s="172"/>
      <c r="H487" s="1114"/>
      <c r="I487" s="1114"/>
      <c r="J487" s="1114"/>
      <c r="K487" s="1114"/>
      <c r="L487" s="1114"/>
      <c r="M487" s="1114"/>
      <c r="N487" s="1114"/>
      <c r="O487" s="1145">
        <f t="shared" si="19"/>
        <v>0</v>
      </c>
      <c r="P487" s="172"/>
      <c r="Q487" s="16"/>
      <c r="R487" s="16"/>
      <c r="S487" s="16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</row>
    <row r="488" spans="1:34" s="205" customFormat="1" ht="10.5">
      <c r="A488" s="20"/>
      <c r="B488" s="564"/>
      <c r="C488" s="564"/>
      <c r="D488" s="172"/>
      <c r="E488" s="172"/>
      <c r="F488" s="172"/>
      <c r="G488" s="172"/>
      <c r="H488" s="1114"/>
      <c r="I488" s="1114"/>
      <c r="J488" s="1114"/>
      <c r="K488" s="1114"/>
      <c r="L488" s="1114"/>
      <c r="M488" s="1114"/>
      <c r="N488" s="1114"/>
      <c r="O488" s="1145">
        <f t="shared" si="19"/>
        <v>0</v>
      </c>
      <c r="P488" s="172"/>
      <c r="Q488" s="16"/>
      <c r="R488" s="16"/>
      <c r="S488" s="16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</row>
    <row r="489" spans="1:34" s="205" customFormat="1" ht="10.5">
      <c r="A489" s="20"/>
      <c r="B489" s="564"/>
      <c r="C489" s="564"/>
      <c r="D489" s="172"/>
      <c r="E489" s="172"/>
      <c r="F489" s="172"/>
      <c r="G489" s="172"/>
      <c r="H489" s="1114"/>
      <c r="I489" s="1114"/>
      <c r="J489" s="1114"/>
      <c r="K489" s="1114"/>
      <c r="L489" s="1114"/>
      <c r="M489" s="1114"/>
      <c r="N489" s="1114"/>
      <c r="O489" s="1145">
        <f t="shared" si="19"/>
        <v>0</v>
      </c>
      <c r="P489" s="172"/>
      <c r="Q489" s="16"/>
      <c r="R489" s="16"/>
      <c r="S489" s="16"/>
      <c r="T489" s="172"/>
      <c r="U489" s="172"/>
      <c r="V489" s="172"/>
      <c r="W489" s="172"/>
      <c r="X489" s="172"/>
      <c r="Y489" s="172"/>
      <c r="Z489" s="172"/>
      <c r="AA489" s="172"/>
      <c r="AB489" s="172"/>
      <c r="AC489" s="172"/>
      <c r="AD489" s="172"/>
      <c r="AE489" s="172"/>
      <c r="AF489" s="172"/>
      <c r="AG489" s="172"/>
      <c r="AH489" s="172"/>
    </row>
    <row r="490" spans="1:34" s="205" customFormat="1" ht="10.5">
      <c r="A490" s="20"/>
      <c r="B490" s="564"/>
      <c r="C490" s="564"/>
      <c r="D490" s="172"/>
      <c r="E490" s="172"/>
      <c r="F490" s="172"/>
      <c r="G490" s="172"/>
      <c r="H490" s="1114"/>
      <c r="I490" s="1114"/>
      <c r="J490" s="1114"/>
      <c r="K490" s="1114"/>
      <c r="L490" s="1114"/>
      <c r="M490" s="1114"/>
      <c r="N490" s="1114"/>
      <c r="O490" s="1145">
        <f t="shared" si="19"/>
        <v>0</v>
      </c>
      <c r="P490" s="172"/>
      <c r="Q490" s="16"/>
      <c r="R490" s="16"/>
      <c r="S490" s="16"/>
      <c r="T490" s="172"/>
      <c r="U490" s="172"/>
      <c r="V490" s="172"/>
      <c r="W490" s="172"/>
      <c r="X490" s="172"/>
      <c r="Y490" s="172"/>
      <c r="Z490" s="172"/>
      <c r="AA490" s="172"/>
      <c r="AB490" s="172"/>
      <c r="AC490" s="172"/>
      <c r="AD490" s="172"/>
      <c r="AE490" s="172"/>
      <c r="AF490" s="172"/>
      <c r="AG490" s="172"/>
      <c r="AH490" s="172"/>
    </row>
    <row r="491" spans="1:34" s="205" customFormat="1" ht="10.5">
      <c r="A491" s="20"/>
      <c r="B491" s="564"/>
      <c r="C491" s="564"/>
      <c r="D491" s="172"/>
      <c r="E491" s="172"/>
      <c r="F491" s="172"/>
      <c r="G491" s="172"/>
      <c r="H491" s="1114"/>
      <c r="I491" s="1114"/>
      <c r="J491" s="1114"/>
      <c r="K491" s="1114"/>
      <c r="L491" s="1114"/>
      <c r="M491" s="1114"/>
      <c r="N491" s="1114"/>
      <c r="O491" s="1145">
        <f t="shared" si="19"/>
        <v>0</v>
      </c>
      <c r="P491" s="172"/>
      <c r="Q491" s="16"/>
      <c r="R491" s="16"/>
      <c r="S491" s="16"/>
      <c r="T491" s="172"/>
      <c r="U491" s="172"/>
      <c r="V491" s="172"/>
      <c r="W491" s="172"/>
      <c r="X491" s="172"/>
      <c r="Y491" s="172"/>
      <c r="Z491" s="172"/>
      <c r="AA491" s="172"/>
      <c r="AB491" s="172"/>
      <c r="AC491" s="172"/>
      <c r="AD491" s="172"/>
      <c r="AE491" s="172"/>
      <c r="AF491" s="172"/>
      <c r="AG491" s="172"/>
      <c r="AH491" s="172"/>
    </row>
    <row r="492" spans="1:34" s="205" customFormat="1" ht="10.5">
      <c r="A492" s="20"/>
      <c r="B492" s="564"/>
      <c r="C492" s="564"/>
      <c r="D492" s="172"/>
      <c r="E492" s="172"/>
      <c r="F492" s="172"/>
      <c r="G492" s="172"/>
      <c r="H492" s="1114"/>
      <c r="I492" s="1114"/>
      <c r="J492" s="1114"/>
      <c r="K492" s="1114"/>
      <c r="L492" s="1114"/>
      <c r="M492" s="1114"/>
      <c r="N492" s="1114"/>
      <c r="O492" s="1145">
        <f t="shared" si="19"/>
        <v>0</v>
      </c>
      <c r="P492" s="172"/>
      <c r="Q492" s="16"/>
      <c r="R492" s="16"/>
      <c r="S492" s="16"/>
      <c r="T492" s="172"/>
      <c r="U492" s="172"/>
      <c r="V492" s="172"/>
      <c r="W492" s="172"/>
      <c r="X492" s="172"/>
      <c r="Y492" s="172"/>
      <c r="Z492" s="172"/>
      <c r="AA492" s="172"/>
      <c r="AB492" s="172"/>
      <c r="AC492" s="172"/>
      <c r="AD492" s="172"/>
      <c r="AE492" s="172"/>
      <c r="AF492" s="172"/>
      <c r="AG492" s="172"/>
      <c r="AH492" s="172"/>
    </row>
    <row r="493" spans="1:34" s="205" customFormat="1" ht="10.5">
      <c r="A493" s="20"/>
      <c r="B493" s="564"/>
      <c r="C493" s="564"/>
      <c r="D493" s="172"/>
      <c r="E493" s="172"/>
      <c r="F493" s="172"/>
      <c r="G493" s="172"/>
      <c r="H493" s="1114"/>
      <c r="I493" s="1114"/>
      <c r="J493" s="1114"/>
      <c r="K493" s="1114"/>
      <c r="L493" s="1114"/>
      <c r="M493" s="1114"/>
      <c r="N493" s="1114"/>
      <c r="O493" s="1145">
        <f t="shared" si="19"/>
        <v>0</v>
      </c>
      <c r="P493" s="172"/>
      <c r="Q493" s="16"/>
      <c r="R493" s="16"/>
      <c r="S493" s="16"/>
      <c r="T493" s="172"/>
      <c r="U493" s="172"/>
      <c r="V493" s="172"/>
      <c r="W493" s="172"/>
      <c r="X493" s="172"/>
      <c r="Y493" s="172"/>
      <c r="Z493" s="172"/>
      <c r="AA493" s="172"/>
      <c r="AB493" s="172"/>
      <c r="AC493" s="172"/>
      <c r="AD493" s="172"/>
      <c r="AE493" s="172"/>
      <c r="AF493" s="172"/>
      <c r="AG493" s="172"/>
      <c r="AH493" s="172"/>
    </row>
    <row r="494" spans="1:34" s="205" customFormat="1" ht="10.5">
      <c r="A494" s="20"/>
      <c r="B494" s="564"/>
      <c r="C494" s="564"/>
      <c r="D494" s="172"/>
      <c r="E494" s="172"/>
      <c r="F494" s="172"/>
      <c r="G494" s="172"/>
      <c r="H494" s="1114"/>
      <c r="I494" s="1114"/>
      <c r="J494" s="1114"/>
      <c r="K494" s="1114"/>
      <c r="L494" s="1114"/>
      <c r="M494" s="1114"/>
      <c r="N494" s="1114"/>
      <c r="O494" s="1145">
        <f t="shared" si="19"/>
        <v>0</v>
      </c>
      <c r="P494" s="172"/>
      <c r="Q494" s="16"/>
      <c r="R494" s="16"/>
      <c r="S494" s="16"/>
      <c r="T494" s="172"/>
      <c r="U494" s="172"/>
      <c r="V494" s="172"/>
      <c r="W494" s="172"/>
      <c r="X494" s="172"/>
      <c r="Y494" s="172"/>
      <c r="Z494" s="172"/>
      <c r="AA494" s="172"/>
      <c r="AB494" s="172"/>
      <c r="AC494" s="172"/>
      <c r="AD494" s="172"/>
      <c r="AE494" s="172"/>
      <c r="AF494" s="172"/>
      <c r="AG494" s="172"/>
      <c r="AH494" s="172"/>
    </row>
    <row r="495" spans="1:34" s="205" customFormat="1" ht="10.5">
      <c r="A495" s="20"/>
      <c r="B495" s="564"/>
      <c r="C495" s="564"/>
      <c r="D495" s="172"/>
      <c r="E495" s="172"/>
      <c r="F495" s="172"/>
      <c r="G495" s="172"/>
      <c r="H495" s="1114"/>
      <c r="I495" s="1114"/>
      <c r="J495" s="1114"/>
      <c r="K495" s="1114"/>
      <c r="L495" s="1114"/>
      <c r="M495" s="1114"/>
      <c r="N495" s="1114"/>
      <c r="O495" s="1145">
        <f t="shared" si="19"/>
        <v>0</v>
      </c>
      <c r="P495" s="172"/>
      <c r="Q495" s="16"/>
      <c r="R495" s="16"/>
      <c r="S495" s="16"/>
      <c r="T495" s="172"/>
      <c r="U495" s="172"/>
      <c r="V495" s="172"/>
      <c r="W495" s="172"/>
      <c r="X495" s="172"/>
      <c r="Y495" s="172"/>
      <c r="Z495" s="172"/>
      <c r="AA495" s="172"/>
      <c r="AB495" s="172"/>
      <c r="AC495" s="172"/>
      <c r="AD495" s="172"/>
      <c r="AE495" s="172"/>
      <c r="AF495" s="172"/>
      <c r="AG495" s="172"/>
      <c r="AH495" s="172"/>
    </row>
    <row r="496" spans="1:34" s="205" customFormat="1" ht="10.5">
      <c r="A496" s="20"/>
      <c r="B496" s="564"/>
      <c r="C496" s="564"/>
      <c r="D496" s="172"/>
      <c r="E496" s="172"/>
      <c r="F496" s="172"/>
      <c r="G496" s="172"/>
      <c r="H496" s="1114"/>
      <c r="I496" s="1114"/>
      <c r="J496" s="1114"/>
      <c r="K496" s="1114"/>
      <c r="L496" s="1114"/>
      <c r="M496" s="1114"/>
      <c r="N496" s="1114"/>
      <c r="O496" s="1145">
        <f t="shared" si="19"/>
        <v>0</v>
      </c>
      <c r="P496" s="172"/>
      <c r="Q496" s="16"/>
      <c r="R496" s="16"/>
      <c r="S496" s="16"/>
      <c r="T496" s="172"/>
      <c r="U496" s="172"/>
      <c r="V496" s="172"/>
      <c r="W496" s="172"/>
      <c r="X496" s="172"/>
      <c r="Y496" s="172"/>
      <c r="Z496" s="172"/>
      <c r="AA496" s="172"/>
      <c r="AB496" s="172"/>
      <c r="AC496" s="172"/>
      <c r="AD496" s="172"/>
      <c r="AE496" s="172"/>
      <c r="AF496" s="172"/>
      <c r="AG496" s="172"/>
      <c r="AH496" s="172"/>
    </row>
    <row r="497" spans="1:34" s="205" customFormat="1" ht="10.5">
      <c r="A497" s="20"/>
      <c r="B497" s="564"/>
      <c r="C497" s="564"/>
      <c r="D497" s="172"/>
      <c r="E497" s="172"/>
      <c r="F497" s="172"/>
      <c r="G497" s="172"/>
      <c r="H497" s="1114"/>
      <c r="I497" s="1114"/>
      <c r="J497" s="1114"/>
      <c r="K497" s="1114"/>
      <c r="L497" s="1114"/>
      <c r="M497" s="1114"/>
      <c r="N497" s="1114"/>
      <c r="O497" s="1145">
        <f t="shared" si="19"/>
        <v>0</v>
      </c>
      <c r="P497" s="172"/>
      <c r="Q497" s="16"/>
      <c r="R497" s="16"/>
      <c r="S497" s="16"/>
      <c r="T497" s="172"/>
      <c r="U497" s="172"/>
      <c r="V497" s="172"/>
      <c r="W497" s="172"/>
      <c r="X497" s="172"/>
      <c r="Y497" s="172"/>
      <c r="Z497" s="172"/>
      <c r="AA497" s="172"/>
      <c r="AB497" s="172"/>
      <c r="AC497" s="172"/>
      <c r="AD497" s="172"/>
      <c r="AE497" s="172"/>
      <c r="AF497" s="172"/>
      <c r="AG497" s="172"/>
      <c r="AH497" s="172"/>
    </row>
    <row r="498" spans="1:34" s="205" customFormat="1" ht="10.5">
      <c r="A498" s="20"/>
      <c r="B498" s="564"/>
      <c r="C498" s="564"/>
      <c r="D498" s="172"/>
      <c r="E498" s="172"/>
      <c r="F498" s="172"/>
      <c r="G498" s="172"/>
      <c r="H498" s="1114"/>
      <c r="I498" s="1114"/>
      <c r="J498" s="1114"/>
      <c r="K498" s="1114"/>
      <c r="L498" s="1114"/>
      <c r="M498" s="1114"/>
      <c r="N498" s="1114"/>
      <c r="O498" s="1145">
        <f t="shared" si="19"/>
        <v>0</v>
      </c>
      <c r="P498" s="172"/>
      <c r="Q498" s="16"/>
      <c r="R498" s="16"/>
      <c r="S498" s="16"/>
      <c r="T498" s="172"/>
      <c r="U498" s="172"/>
      <c r="V498" s="172"/>
      <c r="W498" s="172"/>
      <c r="X498" s="172"/>
      <c r="Y498" s="172"/>
      <c r="Z498" s="172"/>
      <c r="AA498" s="172"/>
      <c r="AB498" s="172"/>
      <c r="AC498" s="172"/>
      <c r="AD498" s="172"/>
      <c r="AE498" s="172"/>
      <c r="AF498" s="172"/>
      <c r="AG498" s="172"/>
      <c r="AH498" s="172"/>
    </row>
    <row r="499" spans="1:34" s="205" customFormat="1" ht="10.5">
      <c r="A499" s="20"/>
      <c r="B499" s="564"/>
      <c r="C499" s="564"/>
      <c r="D499" s="172"/>
      <c r="E499" s="172"/>
      <c r="F499" s="172"/>
      <c r="G499" s="172"/>
      <c r="H499" s="1114"/>
      <c r="I499" s="1114"/>
      <c r="J499" s="1114"/>
      <c r="K499" s="1114"/>
      <c r="L499" s="1114"/>
      <c r="M499" s="1114"/>
      <c r="N499" s="1114"/>
      <c r="O499" s="1145">
        <f t="shared" si="19"/>
        <v>0</v>
      </c>
      <c r="P499" s="172"/>
      <c r="Q499" s="16"/>
      <c r="R499" s="16"/>
      <c r="S499" s="16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</row>
    <row r="500" spans="1:34" s="205" customFormat="1" ht="10.5">
      <c r="A500" s="20"/>
      <c r="B500" s="564"/>
      <c r="C500" s="564"/>
      <c r="D500" s="172"/>
      <c r="E500" s="172"/>
      <c r="F500" s="172"/>
      <c r="G500" s="172"/>
      <c r="H500" s="1114"/>
      <c r="I500" s="1114"/>
      <c r="J500" s="1114"/>
      <c r="K500" s="1114"/>
      <c r="L500" s="1114"/>
      <c r="M500" s="1114"/>
      <c r="N500" s="1114"/>
      <c r="O500" s="1145">
        <f t="shared" si="19"/>
        <v>0</v>
      </c>
      <c r="P500" s="172"/>
      <c r="Q500" s="16"/>
      <c r="R500" s="16"/>
      <c r="S500" s="16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</row>
    <row r="501" spans="1:34" s="205" customFormat="1" ht="10.5">
      <c r="A501" s="20"/>
      <c r="B501" s="564"/>
      <c r="C501" s="564"/>
      <c r="D501" s="172"/>
      <c r="E501" s="172"/>
      <c r="F501" s="172"/>
      <c r="G501" s="172"/>
      <c r="H501" s="1114"/>
      <c r="I501" s="1114"/>
      <c r="J501" s="1114"/>
      <c r="K501" s="1114"/>
      <c r="L501" s="1114"/>
      <c r="M501" s="1114"/>
      <c r="N501" s="1114"/>
      <c r="O501" s="1145">
        <f t="shared" si="19"/>
        <v>0</v>
      </c>
      <c r="P501" s="172"/>
      <c r="Q501" s="16"/>
      <c r="R501" s="16"/>
      <c r="S501" s="16"/>
      <c r="T501" s="172"/>
      <c r="U501" s="172"/>
      <c r="V501" s="172"/>
      <c r="W501" s="172"/>
      <c r="X501" s="172"/>
      <c r="Y501" s="172"/>
      <c r="Z501" s="172"/>
      <c r="AA501" s="172"/>
      <c r="AB501" s="172"/>
      <c r="AC501" s="172"/>
      <c r="AD501" s="172"/>
      <c r="AE501" s="172"/>
      <c r="AF501" s="172"/>
      <c r="AG501" s="172"/>
      <c r="AH501" s="172"/>
    </row>
    <row r="502" spans="1:34" s="205" customFormat="1" ht="10.5">
      <c r="A502" s="20"/>
      <c r="B502" s="564"/>
      <c r="C502" s="564"/>
      <c r="D502" s="172"/>
      <c r="E502" s="172"/>
      <c r="F502" s="172"/>
      <c r="G502" s="172"/>
      <c r="H502" s="1114"/>
      <c r="I502" s="1114"/>
      <c r="J502" s="1114"/>
      <c r="K502" s="1114"/>
      <c r="L502" s="1114"/>
      <c r="M502" s="1114"/>
      <c r="N502" s="1114"/>
      <c r="O502" s="1145">
        <f t="shared" si="19"/>
        <v>0</v>
      </c>
      <c r="P502" s="172"/>
      <c r="Q502" s="16"/>
      <c r="R502" s="16"/>
      <c r="S502" s="16"/>
      <c r="T502" s="172"/>
      <c r="U502" s="172"/>
      <c r="V502" s="172"/>
      <c r="W502" s="172"/>
      <c r="X502" s="172"/>
      <c r="Y502" s="172"/>
      <c r="Z502" s="172"/>
      <c r="AA502" s="172"/>
      <c r="AB502" s="172"/>
      <c r="AC502" s="172"/>
      <c r="AD502" s="172"/>
      <c r="AE502" s="172"/>
      <c r="AF502" s="172"/>
      <c r="AG502" s="172"/>
      <c r="AH502" s="172"/>
    </row>
    <row r="503" spans="1:34" s="205" customFormat="1" ht="10.5">
      <c r="A503" s="20"/>
      <c r="B503" s="564"/>
      <c r="C503" s="564"/>
      <c r="D503" s="172"/>
      <c r="E503" s="172"/>
      <c r="F503" s="172"/>
      <c r="G503" s="172"/>
      <c r="H503" s="1114"/>
      <c r="I503" s="1114"/>
      <c r="J503" s="1114"/>
      <c r="K503" s="1114"/>
      <c r="L503" s="1114"/>
      <c r="M503" s="1114"/>
      <c r="N503" s="1114"/>
      <c r="O503" s="1145">
        <f t="shared" si="19"/>
        <v>0</v>
      </c>
      <c r="P503" s="172"/>
      <c r="Q503" s="16"/>
      <c r="R503" s="16"/>
      <c r="S503" s="16"/>
      <c r="T503" s="172"/>
      <c r="U503" s="172"/>
      <c r="V503" s="172"/>
      <c r="W503" s="172"/>
      <c r="X503" s="172"/>
      <c r="Y503" s="172"/>
      <c r="Z503" s="172"/>
      <c r="AA503" s="172"/>
      <c r="AB503" s="172"/>
      <c r="AC503" s="172"/>
      <c r="AD503" s="172"/>
      <c r="AE503" s="172"/>
      <c r="AF503" s="172"/>
      <c r="AG503" s="172"/>
      <c r="AH503" s="172"/>
    </row>
    <row r="504" spans="1:34" s="205" customFormat="1" ht="10.5">
      <c r="A504" s="20"/>
      <c r="B504" s="564"/>
      <c r="C504" s="564"/>
      <c r="D504" s="172"/>
      <c r="E504" s="172"/>
      <c r="F504" s="172"/>
      <c r="G504" s="172"/>
      <c r="H504" s="1114"/>
      <c r="I504" s="1114"/>
      <c r="J504" s="1114"/>
      <c r="K504" s="1114"/>
      <c r="L504" s="1114"/>
      <c r="M504" s="1114"/>
      <c r="N504" s="1114"/>
      <c r="O504" s="1145">
        <f t="shared" si="19"/>
        <v>0</v>
      </c>
      <c r="P504" s="172"/>
      <c r="Q504" s="16"/>
      <c r="R504" s="16"/>
      <c r="S504" s="16"/>
      <c r="T504" s="172"/>
      <c r="U504" s="172"/>
      <c r="V504" s="172"/>
      <c r="W504" s="172"/>
      <c r="X504" s="172"/>
      <c r="Y504" s="172"/>
      <c r="Z504" s="172"/>
      <c r="AA504" s="172"/>
      <c r="AB504" s="172"/>
      <c r="AC504" s="172"/>
      <c r="AD504" s="172"/>
      <c r="AE504" s="172"/>
      <c r="AF504" s="172"/>
      <c r="AG504" s="172"/>
      <c r="AH504" s="172"/>
    </row>
    <row r="505" spans="1:34" s="205" customFormat="1" ht="10.5">
      <c r="A505" s="20"/>
      <c r="B505" s="564"/>
      <c r="C505" s="564"/>
      <c r="D505" s="172"/>
      <c r="E505" s="172"/>
      <c r="F505" s="172"/>
      <c r="G505" s="172"/>
      <c r="H505" s="1114"/>
      <c r="I505" s="1114"/>
      <c r="J505" s="1114"/>
      <c r="K505" s="1114"/>
      <c r="L505" s="1114"/>
      <c r="M505" s="1114"/>
      <c r="N505" s="1114"/>
      <c r="O505" s="1145">
        <f t="shared" si="19"/>
        <v>0</v>
      </c>
      <c r="P505" s="172"/>
      <c r="Q505" s="16"/>
      <c r="R505" s="16"/>
      <c r="S505" s="16"/>
      <c r="T505" s="172"/>
      <c r="U505" s="172"/>
      <c r="V505" s="172"/>
      <c r="W505" s="172"/>
      <c r="X505" s="172"/>
      <c r="Y505" s="172"/>
      <c r="Z505" s="172"/>
      <c r="AA505" s="172"/>
      <c r="AB505" s="172"/>
      <c r="AC505" s="172"/>
      <c r="AD505" s="172"/>
      <c r="AE505" s="172"/>
      <c r="AF505" s="172"/>
      <c r="AG505" s="172"/>
      <c r="AH505" s="172"/>
    </row>
    <row r="506" spans="1:34" s="205" customFormat="1" ht="10.5">
      <c r="A506" s="20"/>
      <c r="B506" s="564"/>
      <c r="C506" s="564"/>
      <c r="D506" s="172"/>
      <c r="E506" s="172"/>
      <c r="F506" s="172"/>
      <c r="G506" s="172"/>
      <c r="H506" s="1114"/>
      <c r="I506" s="1114"/>
      <c r="J506" s="1114"/>
      <c r="K506" s="1114"/>
      <c r="L506" s="1114"/>
      <c r="M506" s="1114"/>
      <c r="N506" s="1114"/>
      <c r="O506" s="1145">
        <f t="shared" si="19"/>
        <v>0</v>
      </c>
      <c r="P506" s="172"/>
      <c r="Q506" s="16"/>
      <c r="R506" s="16"/>
      <c r="S506" s="16"/>
      <c r="T506" s="172"/>
      <c r="U506" s="172"/>
      <c r="V506" s="172"/>
      <c r="W506" s="172"/>
      <c r="X506" s="172"/>
      <c r="Y506" s="172"/>
      <c r="Z506" s="172"/>
      <c r="AA506" s="172"/>
      <c r="AB506" s="172"/>
      <c r="AC506" s="172"/>
      <c r="AD506" s="172"/>
      <c r="AE506" s="172"/>
      <c r="AF506" s="172"/>
      <c r="AG506" s="172"/>
      <c r="AH506" s="172"/>
    </row>
    <row r="507" spans="1:34" s="205" customFormat="1" ht="10.5">
      <c r="A507" s="20"/>
      <c r="B507" s="564"/>
      <c r="C507" s="564"/>
      <c r="D507" s="172"/>
      <c r="E507" s="172"/>
      <c r="F507" s="172"/>
      <c r="G507" s="172"/>
      <c r="H507" s="1114"/>
      <c r="I507" s="1114"/>
      <c r="J507" s="1114"/>
      <c r="K507" s="1114"/>
      <c r="L507" s="1114"/>
      <c r="M507" s="1114"/>
      <c r="N507" s="1114"/>
      <c r="O507" s="1145">
        <f t="shared" si="19"/>
        <v>0</v>
      </c>
      <c r="P507" s="172"/>
      <c r="Q507" s="16"/>
      <c r="R507" s="16"/>
      <c r="S507" s="16"/>
      <c r="T507" s="172"/>
      <c r="U507" s="172"/>
      <c r="V507" s="172"/>
      <c r="W507" s="172"/>
      <c r="X507" s="172"/>
      <c r="Y507" s="172"/>
      <c r="Z507" s="172"/>
      <c r="AA507" s="172"/>
      <c r="AB507" s="172"/>
      <c r="AC507" s="172"/>
      <c r="AD507" s="172"/>
      <c r="AE507" s="172"/>
      <c r="AF507" s="172"/>
      <c r="AG507" s="172"/>
      <c r="AH507" s="172"/>
    </row>
    <row r="508" spans="1:34" s="205" customFormat="1" ht="10.5">
      <c r="A508" s="20"/>
      <c r="B508" s="564"/>
      <c r="C508" s="564"/>
      <c r="D508" s="172"/>
      <c r="E508" s="172"/>
      <c r="F508" s="172"/>
      <c r="G508" s="172"/>
      <c r="H508" s="1114"/>
      <c r="I508" s="1114"/>
      <c r="J508" s="1114"/>
      <c r="K508" s="1114"/>
      <c r="L508" s="1114"/>
      <c r="M508" s="1114"/>
      <c r="N508" s="1114"/>
      <c r="O508" s="1145">
        <f t="shared" si="19"/>
        <v>0</v>
      </c>
      <c r="P508" s="172"/>
      <c r="Q508" s="16"/>
      <c r="R508" s="16"/>
      <c r="S508" s="16"/>
      <c r="T508" s="172"/>
      <c r="U508" s="172"/>
      <c r="V508" s="172"/>
      <c r="W508" s="172"/>
      <c r="X508" s="172"/>
      <c r="Y508" s="172"/>
      <c r="Z508" s="172"/>
      <c r="AA508" s="172"/>
      <c r="AB508" s="172"/>
      <c r="AC508" s="172"/>
      <c r="AD508" s="172"/>
      <c r="AE508" s="172"/>
      <c r="AF508" s="172"/>
      <c r="AG508" s="172"/>
      <c r="AH508" s="172"/>
    </row>
    <row r="509" spans="1:34" s="205" customFormat="1" ht="10.5">
      <c r="A509" s="20"/>
      <c r="B509" s="564"/>
      <c r="C509" s="564"/>
      <c r="D509" s="172"/>
      <c r="E509" s="172"/>
      <c r="F509" s="172"/>
      <c r="G509" s="172"/>
      <c r="H509" s="1114"/>
      <c r="I509" s="1114"/>
      <c r="J509" s="1114"/>
      <c r="K509" s="1114"/>
      <c r="L509" s="1114"/>
      <c r="M509" s="1114"/>
      <c r="N509" s="1114"/>
      <c r="O509" s="1145">
        <f aca="true" t="shared" si="20" ref="O509:O514">SUM(H509:L509)</f>
        <v>0</v>
      </c>
      <c r="P509" s="172"/>
      <c r="Q509" s="16"/>
      <c r="R509" s="16"/>
      <c r="S509" s="16"/>
      <c r="T509" s="172"/>
      <c r="U509" s="172"/>
      <c r="V509" s="172"/>
      <c r="W509" s="172"/>
      <c r="X509" s="172"/>
      <c r="Y509" s="172"/>
      <c r="Z509" s="172"/>
      <c r="AA509" s="172"/>
      <c r="AB509" s="172"/>
      <c r="AC509" s="172"/>
      <c r="AD509" s="172"/>
      <c r="AE509" s="172"/>
      <c r="AF509" s="172"/>
      <c r="AG509" s="172"/>
      <c r="AH509" s="172"/>
    </row>
    <row r="510" spans="1:34" s="205" customFormat="1" ht="10.5">
      <c r="A510" s="20"/>
      <c r="B510" s="564"/>
      <c r="C510" s="564"/>
      <c r="D510" s="172"/>
      <c r="E510" s="172"/>
      <c r="F510" s="172"/>
      <c r="G510" s="172"/>
      <c r="H510" s="1114"/>
      <c r="I510" s="1114"/>
      <c r="J510" s="1114"/>
      <c r="K510" s="1114"/>
      <c r="L510" s="1114"/>
      <c r="M510" s="1114"/>
      <c r="N510" s="1114"/>
      <c r="O510" s="1145">
        <f t="shared" si="20"/>
        <v>0</v>
      </c>
      <c r="P510" s="172"/>
      <c r="Q510" s="16"/>
      <c r="R510" s="16"/>
      <c r="S510" s="16"/>
      <c r="T510" s="172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  <c r="AG510" s="172"/>
      <c r="AH510" s="172"/>
    </row>
    <row r="511" spans="1:34" s="205" customFormat="1" ht="10.5">
      <c r="A511" s="20"/>
      <c r="B511" s="564"/>
      <c r="C511" s="564"/>
      <c r="D511" s="172"/>
      <c r="E511" s="172"/>
      <c r="F511" s="172"/>
      <c r="G511" s="172"/>
      <c r="H511" s="1114"/>
      <c r="I511" s="1114"/>
      <c r="J511" s="1114"/>
      <c r="K511" s="1114"/>
      <c r="L511" s="1114"/>
      <c r="M511" s="1114"/>
      <c r="N511" s="1114"/>
      <c r="O511" s="1145">
        <f t="shared" si="20"/>
        <v>0</v>
      </c>
      <c r="P511" s="172"/>
      <c r="Q511" s="16"/>
      <c r="R511" s="16"/>
      <c r="S511" s="16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</row>
    <row r="512" spans="1:34" s="205" customFormat="1" ht="10.5">
      <c r="A512" s="20"/>
      <c r="B512" s="564"/>
      <c r="C512" s="564"/>
      <c r="D512" s="172"/>
      <c r="E512" s="172"/>
      <c r="F512" s="172"/>
      <c r="G512" s="172"/>
      <c r="H512" s="1114"/>
      <c r="I512" s="1114"/>
      <c r="J512" s="1114"/>
      <c r="K512" s="1114"/>
      <c r="L512" s="1114"/>
      <c r="M512" s="1114"/>
      <c r="N512" s="1114"/>
      <c r="O512" s="1145">
        <f t="shared" si="20"/>
        <v>0</v>
      </c>
      <c r="P512" s="172"/>
      <c r="Q512" s="16"/>
      <c r="R512" s="16"/>
      <c r="S512" s="16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</row>
    <row r="513" spans="1:34" s="205" customFormat="1" ht="10.5">
      <c r="A513" s="20"/>
      <c r="B513" s="564"/>
      <c r="C513" s="564"/>
      <c r="D513" s="172"/>
      <c r="E513" s="172"/>
      <c r="F513" s="172"/>
      <c r="G513" s="172"/>
      <c r="H513" s="1114"/>
      <c r="I513" s="1114"/>
      <c r="J513" s="1114"/>
      <c r="K513" s="1114"/>
      <c r="L513" s="1114"/>
      <c r="M513" s="1114"/>
      <c r="N513" s="1114"/>
      <c r="O513" s="1145">
        <f t="shared" si="20"/>
        <v>0</v>
      </c>
      <c r="P513" s="172"/>
      <c r="Q513" s="16"/>
      <c r="R513" s="16"/>
      <c r="S513" s="16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</row>
    <row r="514" spans="1:34" s="205" customFormat="1" ht="10.5">
      <c r="A514" s="206"/>
      <c r="B514" s="565"/>
      <c r="C514" s="565"/>
      <c r="D514" s="1146"/>
      <c r="E514" s="1146"/>
      <c r="F514" s="1146"/>
      <c r="G514" s="1146"/>
      <c r="H514" s="1146"/>
      <c r="I514" s="1146"/>
      <c r="J514" s="1146"/>
      <c r="K514" s="1146"/>
      <c r="L514" s="1146"/>
      <c r="M514" s="1146"/>
      <c r="N514" s="1146"/>
      <c r="O514" s="1145">
        <f t="shared" si="20"/>
        <v>0</v>
      </c>
      <c r="P514" s="1146"/>
      <c r="Q514" s="203"/>
      <c r="R514" s="203"/>
      <c r="S514" s="203"/>
      <c r="T514" s="1146"/>
      <c r="U514" s="1146"/>
      <c r="V514" s="1146"/>
      <c r="W514" s="1146"/>
      <c r="X514" s="1146"/>
      <c r="Y514" s="1146"/>
      <c r="Z514" s="1146"/>
      <c r="AA514" s="1146"/>
      <c r="AB514" s="1146"/>
      <c r="AC514" s="1146"/>
      <c r="AD514" s="1146"/>
      <c r="AE514" s="1146"/>
      <c r="AF514" s="1146"/>
      <c r="AG514" s="1146"/>
      <c r="AH514" s="1146"/>
    </row>
    <row r="515" spans="1:34" ht="10.5">
      <c r="A515" s="115"/>
      <c r="B515" s="568" t="s">
        <v>225</v>
      </c>
      <c r="C515" s="774"/>
      <c r="D515" s="151">
        <f aca="true" t="shared" si="21" ref="D515:P515">SUM(D445:D514)</f>
        <v>0</v>
      </c>
      <c r="E515" s="151">
        <f t="shared" si="21"/>
        <v>0</v>
      </c>
      <c r="F515" s="151">
        <f t="shared" si="21"/>
        <v>0</v>
      </c>
      <c r="G515" s="151">
        <f t="shared" si="21"/>
        <v>0</v>
      </c>
      <c r="H515" s="151">
        <f t="shared" si="21"/>
        <v>0</v>
      </c>
      <c r="I515" s="151">
        <f t="shared" si="21"/>
        <v>0</v>
      </c>
      <c r="J515" s="151">
        <f t="shared" si="21"/>
        <v>0</v>
      </c>
      <c r="K515" s="151">
        <f t="shared" si="21"/>
        <v>0</v>
      </c>
      <c r="L515" s="151">
        <f t="shared" si="21"/>
        <v>0</v>
      </c>
      <c r="M515" s="151">
        <f t="shared" si="21"/>
        <v>0</v>
      </c>
      <c r="N515" s="151">
        <f t="shared" si="21"/>
        <v>0</v>
      </c>
      <c r="O515" s="150">
        <f t="shared" si="21"/>
        <v>0</v>
      </c>
      <c r="P515" s="151">
        <f t="shared" si="21"/>
        <v>0</v>
      </c>
      <c r="Q515" s="1148"/>
      <c r="R515" s="1148"/>
      <c r="S515" s="1148"/>
      <c r="T515" s="151">
        <f aca="true" t="shared" si="22" ref="T515:AH515">SUM(T445:T514)</f>
        <v>0</v>
      </c>
      <c r="U515" s="151">
        <f t="shared" si="22"/>
        <v>0</v>
      </c>
      <c r="V515" s="151">
        <f t="shared" si="22"/>
        <v>0</v>
      </c>
      <c r="W515" s="151">
        <f t="shared" si="22"/>
        <v>0</v>
      </c>
      <c r="X515" s="151">
        <f t="shared" si="22"/>
        <v>0</v>
      </c>
      <c r="Y515" s="151">
        <f t="shared" si="22"/>
        <v>0</v>
      </c>
      <c r="Z515" s="151">
        <f t="shared" si="22"/>
        <v>0</v>
      </c>
      <c r="AA515" s="151">
        <f t="shared" si="22"/>
        <v>0</v>
      </c>
      <c r="AB515" s="151">
        <f t="shared" si="22"/>
        <v>0</v>
      </c>
      <c r="AC515" s="151">
        <f t="shared" si="22"/>
        <v>0</v>
      </c>
      <c r="AD515" s="151">
        <f t="shared" si="22"/>
        <v>0</v>
      </c>
      <c r="AE515" s="151">
        <f t="shared" si="22"/>
        <v>0</v>
      </c>
      <c r="AF515" s="151">
        <f t="shared" si="22"/>
        <v>0</v>
      </c>
      <c r="AG515" s="151">
        <f t="shared" si="22"/>
        <v>0</v>
      </c>
      <c r="AH515" s="151">
        <f t="shared" si="22"/>
        <v>0</v>
      </c>
    </row>
    <row r="516" spans="1:34" ht="10.5">
      <c r="A516" s="115"/>
      <c r="B516" s="274"/>
      <c r="C516" s="274"/>
      <c r="D516" s="1149"/>
      <c r="E516" s="1149"/>
      <c r="F516" s="1149"/>
      <c r="G516" s="1149"/>
      <c r="H516" s="164"/>
      <c r="I516" s="164"/>
      <c r="J516" s="164"/>
      <c r="K516" s="164"/>
      <c r="L516" s="164"/>
      <c r="M516" s="164"/>
      <c r="N516" s="164"/>
      <c r="O516" s="619"/>
      <c r="P516" s="164"/>
      <c r="Q516" s="196"/>
      <c r="R516" s="196"/>
      <c r="S516" s="196"/>
      <c r="T516" s="164"/>
      <c r="U516" s="164"/>
      <c r="V516" s="164"/>
      <c r="W516" s="164"/>
      <c r="X516" s="164"/>
      <c r="Y516" s="164"/>
      <c r="Z516" s="164"/>
      <c r="AA516" s="164"/>
      <c r="AB516" s="164"/>
      <c r="AC516" s="164"/>
      <c r="AD516" s="164"/>
      <c r="AE516" s="164"/>
      <c r="AF516" s="164"/>
      <c r="AG516" s="164"/>
      <c r="AH516" s="164"/>
    </row>
    <row r="517" spans="1:34" ht="10.5">
      <c r="A517" s="115"/>
      <c r="B517" s="363" t="s">
        <v>570</v>
      </c>
      <c r="C517" s="363"/>
      <c r="D517" s="1149"/>
      <c r="E517" s="1149"/>
      <c r="F517" s="1149"/>
      <c r="G517" s="1149"/>
      <c r="H517" s="1149"/>
      <c r="I517" s="1149"/>
      <c r="J517" s="1149"/>
      <c r="K517" s="1149"/>
      <c r="L517" s="1149"/>
      <c r="M517" s="1149"/>
      <c r="N517" s="1149"/>
      <c r="O517" s="1150"/>
      <c r="P517" s="1149"/>
      <c r="Q517" s="116"/>
      <c r="R517" s="116"/>
      <c r="S517" s="116"/>
      <c r="T517" s="1149"/>
      <c r="U517" s="1149"/>
      <c r="V517" s="1149"/>
      <c r="W517" s="1149"/>
      <c r="X517" s="1149"/>
      <c r="Y517" s="1149"/>
      <c r="Z517" s="1149"/>
      <c r="AA517" s="1149"/>
      <c r="AB517" s="1149"/>
      <c r="AC517" s="1149"/>
      <c r="AD517" s="1149"/>
      <c r="AE517" s="1149"/>
      <c r="AF517" s="1149"/>
      <c r="AG517" s="1149"/>
      <c r="AH517" s="1149"/>
    </row>
    <row r="518" spans="1:34" ht="10.5">
      <c r="A518" s="21"/>
      <c r="B518" s="564"/>
      <c r="C518" s="564"/>
      <c r="D518" s="172"/>
      <c r="E518" s="172"/>
      <c r="F518" s="172"/>
      <c r="G518" s="172"/>
      <c r="H518" s="172"/>
      <c r="I518" s="172"/>
      <c r="J518" s="172"/>
      <c r="K518" s="172"/>
      <c r="L518" s="172"/>
      <c r="M518" s="172"/>
      <c r="N518" s="172"/>
      <c r="O518" s="1145">
        <f>SUM(H518:L518)</f>
        <v>0</v>
      </c>
      <c r="P518" s="172"/>
      <c r="Q518" s="16"/>
      <c r="R518" s="16"/>
      <c r="S518" s="16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</row>
    <row r="519" spans="1:34" ht="10.5">
      <c r="A519" s="21"/>
      <c r="B519" s="564"/>
      <c r="C519" s="564"/>
      <c r="D519" s="172"/>
      <c r="E519" s="172"/>
      <c r="F519" s="172"/>
      <c r="G519" s="172"/>
      <c r="H519" s="1114"/>
      <c r="I519" s="1114"/>
      <c r="J519" s="1114"/>
      <c r="K519" s="1114"/>
      <c r="L519" s="1114"/>
      <c r="M519" s="1114"/>
      <c r="N519" s="1114"/>
      <c r="O519" s="1145">
        <f>SUM(H519:L519)</f>
        <v>0</v>
      </c>
      <c r="P519" s="172"/>
      <c r="Q519" s="16"/>
      <c r="R519" s="16"/>
      <c r="S519" s="16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</row>
    <row r="520" spans="1:34" ht="10.5">
      <c r="A520" s="21"/>
      <c r="B520" s="564"/>
      <c r="C520" s="564"/>
      <c r="D520" s="172"/>
      <c r="E520" s="172"/>
      <c r="F520" s="172"/>
      <c r="G520" s="172"/>
      <c r="H520" s="1114"/>
      <c r="I520" s="1114"/>
      <c r="J520" s="1114"/>
      <c r="K520" s="1114"/>
      <c r="L520" s="1114"/>
      <c r="M520" s="1114"/>
      <c r="N520" s="1114"/>
      <c r="O520" s="1145">
        <f>SUM(H520:L520)</f>
        <v>0</v>
      </c>
      <c r="P520" s="172"/>
      <c r="Q520" s="16"/>
      <c r="R520" s="16"/>
      <c r="S520" s="16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</row>
    <row r="521" spans="1:34" ht="10.5">
      <c r="A521" s="21"/>
      <c r="B521" s="564"/>
      <c r="C521" s="564"/>
      <c r="D521" s="172"/>
      <c r="E521" s="172"/>
      <c r="F521" s="172"/>
      <c r="G521" s="172"/>
      <c r="H521" s="1114"/>
      <c r="I521" s="1114"/>
      <c r="J521" s="1114"/>
      <c r="K521" s="1114"/>
      <c r="L521" s="1114"/>
      <c r="M521" s="1114"/>
      <c r="N521" s="1114"/>
      <c r="O521" s="1145">
        <f>SUM(H521:L521)</f>
        <v>0</v>
      </c>
      <c r="P521" s="172"/>
      <c r="Q521" s="16"/>
      <c r="R521" s="16"/>
      <c r="S521" s="16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</row>
    <row r="522" spans="1:34" ht="10.5">
      <c r="A522" s="115"/>
      <c r="B522" s="565"/>
      <c r="C522" s="565"/>
      <c r="D522" s="1146"/>
      <c r="E522" s="1146"/>
      <c r="F522" s="1146"/>
      <c r="G522" s="1146"/>
      <c r="H522" s="1155"/>
      <c r="I522" s="1155"/>
      <c r="J522" s="1155"/>
      <c r="K522" s="1155"/>
      <c r="L522" s="1155"/>
      <c r="M522" s="1155"/>
      <c r="N522" s="1155"/>
      <c r="O522" s="1145">
        <f>SUM(H522:L522)</f>
        <v>0</v>
      </c>
      <c r="P522" s="1146"/>
      <c r="Q522" s="203"/>
      <c r="R522" s="203"/>
      <c r="S522" s="203"/>
      <c r="T522" s="1146"/>
      <c r="U522" s="1146"/>
      <c r="V522" s="1146"/>
      <c r="W522" s="1146"/>
      <c r="X522" s="1146"/>
      <c r="Y522" s="1146"/>
      <c r="Z522" s="1146"/>
      <c r="AA522" s="1146"/>
      <c r="AB522" s="1146"/>
      <c r="AC522" s="1146"/>
      <c r="AD522" s="1146"/>
      <c r="AE522" s="1146"/>
      <c r="AF522" s="1146"/>
      <c r="AG522" s="1146"/>
      <c r="AH522" s="1146"/>
    </row>
    <row r="523" spans="1:34" ht="10.5">
      <c r="A523" s="115"/>
      <c r="B523" s="568" t="s">
        <v>226</v>
      </c>
      <c r="C523" s="774"/>
      <c r="D523" s="151">
        <f aca="true" t="shared" si="23" ref="D523:P523">SUM(D518:D522)</f>
        <v>0</v>
      </c>
      <c r="E523" s="151">
        <f t="shared" si="23"/>
        <v>0</v>
      </c>
      <c r="F523" s="151">
        <f t="shared" si="23"/>
        <v>0</v>
      </c>
      <c r="G523" s="151">
        <f t="shared" si="23"/>
        <v>0</v>
      </c>
      <c r="H523" s="151">
        <f t="shared" si="23"/>
        <v>0</v>
      </c>
      <c r="I523" s="151">
        <f t="shared" si="23"/>
        <v>0</v>
      </c>
      <c r="J523" s="151">
        <f t="shared" si="23"/>
        <v>0</v>
      </c>
      <c r="K523" s="151">
        <f t="shared" si="23"/>
        <v>0</v>
      </c>
      <c r="L523" s="150">
        <f t="shared" si="23"/>
        <v>0</v>
      </c>
      <c r="M523" s="150">
        <f t="shared" si="23"/>
        <v>0</v>
      </c>
      <c r="N523" s="150">
        <f t="shared" si="23"/>
        <v>0</v>
      </c>
      <c r="O523" s="150">
        <f t="shared" si="23"/>
        <v>0</v>
      </c>
      <c r="P523" s="151">
        <f t="shared" si="23"/>
        <v>0</v>
      </c>
      <c r="Q523" s="1148"/>
      <c r="R523" s="1148"/>
      <c r="S523" s="1148"/>
      <c r="T523" s="151">
        <f aca="true" t="shared" si="24" ref="T523:AH523">SUM(T518:T522)</f>
        <v>0</v>
      </c>
      <c r="U523" s="151">
        <f t="shared" si="24"/>
        <v>0</v>
      </c>
      <c r="V523" s="151">
        <f t="shared" si="24"/>
        <v>0</v>
      </c>
      <c r="W523" s="151">
        <f t="shared" si="24"/>
        <v>0</v>
      </c>
      <c r="X523" s="151">
        <f t="shared" si="24"/>
        <v>0</v>
      </c>
      <c r="Y523" s="151">
        <f t="shared" si="24"/>
        <v>0</v>
      </c>
      <c r="Z523" s="151">
        <f t="shared" si="24"/>
        <v>0</v>
      </c>
      <c r="AA523" s="151">
        <f t="shared" si="24"/>
        <v>0</v>
      </c>
      <c r="AB523" s="151">
        <f t="shared" si="24"/>
        <v>0</v>
      </c>
      <c r="AC523" s="151">
        <f t="shared" si="24"/>
        <v>0</v>
      </c>
      <c r="AD523" s="151">
        <f t="shared" si="24"/>
        <v>0</v>
      </c>
      <c r="AE523" s="151">
        <f t="shared" si="24"/>
        <v>0</v>
      </c>
      <c r="AF523" s="151">
        <f t="shared" si="24"/>
        <v>0</v>
      </c>
      <c r="AG523" s="151">
        <f t="shared" si="24"/>
        <v>0</v>
      </c>
      <c r="AH523" s="151">
        <f t="shared" si="24"/>
        <v>0</v>
      </c>
    </row>
    <row r="524" spans="1:34" ht="10.5">
      <c r="A524" s="115"/>
      <c r="B524" s="274"/>
      <c r="C524" s="274"/>
      <c r="D524" s="1149"/>
      <c r="E524" s="1149"/>
      <c r="F524" s="1149"/>
      <c r="G524" s="1149"/>
      <c r="H524" s="164"/>
      <c r="I524" s="164"/>
      <c r="J524" s="164"/>
      <c r="K524" s="164"/>
      <c r="L524" s="619"/>
      <c r="M524" s="619"/>
      <c r="N524" s="619"/>
      <c r="O524" s="619"/>
      <c r="P524" s="164"/>
      <c r="Q524" s="196"/>
      <c r="R524" s="196"/>
      <c r="S524" s="196"/>
      <c r="T524" s="164"/>
      <c r="U524" s="164"/>
      <c r="V524" s="164"/>
      <c r="W524" s="164"/>
      <c r="X524" s="164"/>
      <c r="Y524" s="164"/>
      <c r="Z524" s="164"/>
      <c r="AA524" s="164"/>
      <c r="AB524" s="164"/>
      <c r="AC524" s="164"/>
      <c r="AD524" s="164"/>
      <c r="AE524" s="164"/>
      <c r="AF524" s="164"/>
      <c r="AG524" s="164"/>
      <c r="AH524" s="164"/>
    </row>
    <row r="525" spans="1:34" ht="10.5">
      <c r="A525" s="115"/>
      <c r="B525" s="274"/>
      <c r="C525" s="274"/>
      <c r="D525" s="1149"/>
      <c r="E525" s="1149"/>
      <c r="F525" s="1149"/>
      <c r="G525" s="1149"/>
      <c r="H525" s="1149"/>
      <c r="I525" s="1149"/>
      <c r="J525" s="1149"/>
      <c r="K525" s="1149"/>
      <c r="L525" s="1150"/>
      <c r="M525" s="1150"/>
      <c r="N525" s="1150"/>
      <c r="O525" s="1150"/>
      <c r="P525" s="1149"/>
      <c r="Q525" s="116"/>
      <c r="R525" s="116"/>
      <c r="S525" s="116"/>
      <c r="T525" s="1149"/>
      <c r="U525" s="1149"/>
      <c r="V525" s="1149"/>
      <c r="W525" s="1149"/>
      <c r="X525" s="1149"/>
      <c r="Y525" s="1149"/>
      <c r="Z525" s="1149"/>
      <c r="AA525" s="1149"/>
      <c r="AB525" s="1149"/>
      <c r="AC525" s="1149"/>
      <c r="AD525" s="1149"/>
      <c r="AE525" s="1149"/>
      <c r="AF525" s="1149"/>
      <c r="AG525" s="1149"/>
      <c r="AH525" s="1149"/>
    </row>
    <row r="526" spans="1:34" ht="10.5">
      <c r="A526" s="148"/>
      <c r="B526" s="500" t="s">
        <v>227</v>
      </c>
      <c r="C526" s="775"/>
      <c r="D526" s="579">
        <f aca="true" t="shared" si="25" ref="D526:P526">D29+D144+D355+D383+D442+D515+D523</f>
        <v>0</v>
      </c>
      <c r="E526" s="579">
        <f t="shared" si="25"/>
        <v>0</v>
      </c>
      <c r="F526" s="579">
        <f t="shared" si="25"/>
        <v>0</v>
      </c>
      <c r="G526" s="579">
        <f t="shared" si="25"/>
        <v>0</v>
      </c>
      <c r="H526" s="579">
        <f t="shared" si="25"/>
        <v>0</v>
      </c>
      <c r="I526" s="579">
        <f t="shared" si="25"/>
        <v>0</v>
      </c>
      <c r="J526" s="579">
        <f t="shared" si="25"/>
        <v>0</v>
      </c>
      <c r="K526" s="579">
        <f t="shared" si="25"/>
        <v>0</v>
      </c>
      <c r="L526" s="580">
        <f t="shared" si="25"/>
        <v>0</v>
      </c>
      <c r="M526" s="580">
        <f t="shared" si="25"/>
        <v>0</v>
      </c>
      <c r="N526" s="580">
        <f t="shared" si="25"/>
        <v>0</v>
      </c>
      <c r="O526" s="580">
        <f t="shared" si="25"/>
        <v>0</v>
      </c>
      <c r="P526" s="579">
        <f t="shared" si="25"/>
        <v>0</v>
      </c>
      <c r="Q526" s="1156"/>
      <c r="R526" s="1156"/>
      <c r="S526" s="1156"/>
      <c r="T526" s="1156"/>
      <c r="U526" s="1156"/>
      <c r="V526" s="1156"/>
      <c r="W526" s="1156"/>
      <c r="X526" s="1156"/>
      <c r="Y526" s="1156"/>
      <c r="Z526" s="1156"/>
      <c r="AA526" s="1156"/>
      <c r="AB526" s="1156"/>
      <c r="AC526" s="1156"/>
      <c r="AD526" s="1156"/>
      <c r="AE526" s="1156"/>
      <c r="AF526" s="1156"/>
      <c r="AG526" s="1156"/>
      <c r="AH526" s="1156"/>
    </row>
  </sheetData>
  <sheetProtection/>
  <mergeCells count="5">
    <mergeCell ref="AB7:AE7"/>
    <mergeCell ref="AF7:AH7"/>
    <mergeCell ref="S7:S9"/>
    <mergeCell ref="T7:W7"/>
    <mergeCell ref="X7:AA7"/>
  </mergeCells>
  <hyperlinks>
    <hyperlink ref="A3" location="Index!A1" display="Index"/>
  </hyperlinks>
  <printOptions/>
  <pageMargins left="0.34" right="0.31" top="0.34" bottom="0.39" header="0.21" footer="0.23"/>
  <pageSetup horizontalDpi="600" verticalDpi="600" orientation="landscape" paperSize="8" scale="40" r:id="rId1"/>
  <headerFooter alignWithMargins="0">
    <oddHeader>&amp;R&amp;A</oddHeader>
    <oddFooter>&amp;R&amp;F</oddFooter>
  </headerFooter>
  <rowBreaks count="2" manualBreakCount="2">
    <brk id="144" max="19" man="1"/>
    <brk id="355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7"/>
  <dimension ref="A1:IP366"/>
  <sheetViews>
    <sheetView view="pageBreakPreview" zoomScale="85" zoomScaleNormal="80" zoomScaleSheetLayoutView="85" zoomScalePageLayoutView="0" workbookViewId="0" topLeftCell="P1">
      <selection activeCell="AH9" sqref="AH9"/>
    </sheetView>
  </sheetViews>
  <sheetFormatPr defaultColWidth="8.00390625" defaultRowHeight="15"/>
  <cols>
    <col min="1" max="1" width="6.25390625" style="121" customWidth="1"/>
    <col min="2" max="2" width="37.625" style="122" customWidth="1"/>
    <col min="3" max="3" width="11.50390625" style="122" customWidth="1"/>
    <col min="4" max="6" width="9.625" style="189" customWidth="1"/>
    <col min="7" max="7" width="10.75390625" style="189" customWidth="1"/>
    <col min="8" max="16" width="9.75390625" style="122" customWidth="1"/>
    <col min="17" max="17" width="8.25390625" style="189" customWidth="1"/>
    <col min="18" max="18" width="9.875" style="189" customWidth="1"/>
    <col min="19" max="30" width="8.625" style="122" customWidth="1"/>
    <col min="31" max="31" width="9.125" style="122" customWidth="1"/>
    <col min="32" max="32" width="8.50390625" style="122" customWidth="1"/>
    <col min="33" max="33" width="8.00390625" style="122" customWidth="1"/>
    <col min="34" max="34" width="4.125" style="122" customWidth="1"/>
    <col min="35" max="16384" width="8.00390625" style="122" customWidth="1"/>
  </cols>
  <sheetData>
    <row r="1" spans="1:250" s="24" customFormat="1" ht="10.5">
      <c r="A1" s="22" t="s">
        <v>419</v>
      </c>
      <c r="B1" s="23"/>
      <c r="C1" s="23"/>
      <c r="D1" s="319"/>
      <c r="E1" s="319"/>
      <c r="F1" s="319"/>
      <c r="G1" s="31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</row>
    <row r="2" spans="1:250" s="24" customFormat="1" ht="10.5">
      <c r="A2" s="22" t="str">
        <f>Compname</f>
        <v>SPTL (Capex)</v>
      </c>
      <c r="B2" s="23"/>
      <c r="C2" s="23"/>
      <c r="D2" s="319"/>
      <c r="E2" s="319"/>
      <c r="F2" s="319"/>
      <c r="G2" s="31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</row>
    <row r="3" spans="1:250" s="28" customFormat="1" ht="10.5">
      <c r="A3" s="26" t="s">
        <v>428</v>
      </c>
      <c r="B3" s="27"/>
      <c r="C3" s="27"/>
      <c r="D3" s="321"/>
      <c r="E3" s="321"/>
      <c r="F3" s="321"/>
      <c r="G3" s="321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</row>
    <row r="4" spans="1:7" ht="10.5">
      <c r="A4" s="39"/>
      <c r="B4" s="39"/>
      <c r="C4" s="39"/>
      <c r="D4" s="323"/>
      <c r="E4" s="323"/>
      <c r="F4" s="323"/>
      <c r="G4" s="323" t="s">
        <v>229</v>
      </c>
    </row>
    <row r="5" spans="1:18" ht="10.5">
      <c r="A5" s="190" t="s">
        <v>228</v>
      </c>
      <c r="B5" s="104" t="s">
        <v>427</v>
      </c>
      <c r="C5" s="104"/>
      <c r="D5" s="192"/>
      <c r="E5" s="192"/>
      <c r="F5" s="192"/>
      <c r="G5" s="192"/>
      <c r="H5" s="104"/>
      <c r="I5" s="104"/>
      <c r="J5" s="104"/>
      <c r="K5" s="104"/>
      <c r="L5" s="104"/>
      <c r="M5" s="104"/>
      <c r="N5" s="104"/>
      <c r="O5" s="104"/>
      <c r="P5" s="104"/>
      <c r="Q5" s="192"/>
      <c r="R5" s="192"/>
    </row>
    <row r="6" spans="1:18" ht="10.5">
      <c r="A6" s="115"/>
      <c r="B6" s="104"/>
      <c r="C6" s="104"/>
      <c r="D6" s="192"/>
      <c r="E6" s="192"/>
      <c r="F6" s="192"/>
      <c r="G6" s="192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33" ht="42">
      <c r="A7" s="115"/>
      <c r="B7" s="123" t="s">
        <v>230</v>
      </c>
      <c r="C7" s="123"/>
      <c r="D7" s="1098" t="s">
        <v>638</v>
      </c>
      <c r="E7" s="1099" t="s">
        <v>424</v>
      </c>
      <c r="F7" s="1100"/>
      <c r="G7" s="1098" t="s">
        <v>639</v>
      </c>
      <c r="H7" s="574" t="s">
        <v>14</v>
      </c>
      <c r="I7" s="574"/>
      <c r="J7" s="177"/>
      <c r="K7" s="177"/>
      <c r="L7" s="177"/>
      <c r="M7" s="177"/>
      <c r="N7" s="177"/>
      <c r="O7" s="177"/>
      <c r="P7" s="178"/>
      <c r="Q7" s="179" t="s">
        <v>425</v>
      </c>
      <c r="R7" s="179" t="s">
        <v>640</v>
      </c>
      <c r="S7" s="1101" t="s">
        <v>641</v>
      </c>
      <c r="T7" s="1102"/>
      <c r="U7" s="1102"/>
      <c r="V7" s="1102"/>
      <c r="W7" s="1102"/>
      <c r="X7" s="1102"/>
      <c r="Y7" s="1102"/>
      <c r="Z7" s="1102"/>
      <c r="AA7" s="1102"/>
      <c r="AB7" s="1102"/>
      <c r="AC7" s="1102"/>
      <c r="AD7" s="1102"/>
      <c r="AE7" s="1102"/>
      <c r="AF7" s="1102"/>
      <c r="AG7" s="1103"/>
    </row>
    <row r="8" spans="1:33" ht="15" customHeight="1">
      <c r="A8" s="115"/>
      <c r="B8" s="129"/>
      <c r="C8" s="129"/>
      <c r="D8" s="114"/>
      <c r="E8" s="181"/>
      <c r="F8" s="193"/>
      <c r="G8" s="193"/>
      <c r="H8" s="621"/>
      <c r="I8" s="635"/>
      <c r="J8" s="132"/>
      <c r="K8" s="132"/>
      <c r="L8" s="589"/>
      <c r="M8" s="132"/>
      <c r="N8" s="132"/>
      <c r="O8" s="114"/>
      <c r="P8" s="588"/>
      <c r="Q8" s="183"/>
      <c r="R8" s="183"/>
      <c r="S8" s="1203" t="s">
        <v>177</v>
      </c>
      <c r="T8" s="1204"/>
      <c r="U8" s="1204"/>
      <c r="V8" s="1205"/>
      <c r="W8" s="1209" t="s">
        <v>449</v>
      </c>
      <c r="X8" s="1210"/>
      <c r="Y8" s="1210"/>
      <c r="Z8" s="1211"/>
      <c r="AA8" s="1203" t="s">
        <v>156</v>
      </c>
      <c r="AB8" s="1204"/>
      <c r="AC8" s="1204"/>
      <c r="AD8" s="1205"/>
      <c r="AE8" s="1203" t="s">
        <v>202</v>
      </c>
      <c r="AF8" s="1204"/>
      <c r="AG8" s="1205"/>
    </row>
    <row r="9" spans="1:33" ht="52.5">
      <c r="A9" s="115"/>
      <c r="B9" s="129"/>
      <c r="C9" s="581" t="s">
        <v>447</v>
      </c>
      <c r="D9" s="114" t="s">
        <v>17</v>
      </c>
      <c r="E9" s="181" t="s">
        <v>17</v>
      </c>
      <c r="F9" s="193" t="s">
        <v>18</v>
      </c>
      <c r="G9" s="193" t="s">
        <v>17</v>
      </c>
      <c r="H9" s="114" t="s">
        <v>642</v>
      </c>
      <c r="I9" s="181" t="s">
        <v>643</v>
      </c>
      <c r="J9" s="114" t="s">
        <v>644</v>
      </c>
      <c r="K9" s="114" t="s">
        <v>645</v>
      </c>
      <c r="L9" s="114" t="s">
        <v>646</v>
      </c>
      <c r="M9" s="114" t="s">
        <v>647</v>
      </c>
      <c r="N9" s="114" t="s">
        <v>648</v>
      </c>
      <c r="O9" s="193" t="s">
        <v>21</v>
      </c>
      <c r="P9" s="588" t="s">
        <v>22</v>
      </c>
      <c r="Q9" s="183"/>
      <c r="R9" s="183"/>
      <c r="S9" s="585" t="s">
        <v>681</v>
      </c>
      <c r="T9" s="585" t="s">
        <v>682</v>
      </c>
      <c r="U9" s="585" t="s">
        <v>683</v>
      </c>
      <c r="V9" s="585" t="s">
        <v>684</v>
      </c>
      <c r="W9" s="585" t="s">
        <v>649</v>
      </c>
      <c r="X9" s="1097" t="s">
        <v>650</v>
      </c>
      <c r="Y9" s="585" t="s">
        <v>651</v>
      </c>
      <c r="Z9" s="585" t="s">
        <v>652</v>
      </c>
      <c r="AA9" s="1097" t="s">
        <v>653</v>
      </c>
      <c r="AB9" s="1097" t="s">
        <v>654</v>
      </c>
      <c r="AC9" s="1097" t="s">
        <v>655</v>
      </c>
      <c r="AD9" s="1097" t="s">
        <v>656</v>
      </c>
      <c r="AE9" s="1097" t="s">
        <v>685</v>
      </c>
      <c r="AF9" s="1097" t="s">
        <v>686</v>
      </c>
      <c r="AG9" s="585" t="s">
        <v>687</v>
      </c>
    </row>
    <row r="10" spans="1:33" ht="15" customHeight="1">
      <c r="A10" s="115"/>
      <c r="B10" s="137"/>
      <c r="C10" s="137"/>
      <c r="D10" s="139" t="s">
        <v>198</v>
      </c>
      <c r="E10" s="559" t="s">
        <v>198</v>
      </c>
      <c r="F10" s="592" t="s">
        <v>198</v>
      </c>
      <c r="G10" s="139" t="s">
        <v>198</v>
      </c>
      <c r="H10" s="557" t="s">
        <v>198</v>
      </c>
      <c r="I10" s="557" t="s">
        <v>198</v>
      </c>
      <c r="J10" s="557" t="s">
        <v>198</v>
      </c>
      <c r="K10" s="557" t="s">
        <v>198</v>
      </c>
      <c r="L10" s="557" t="s">
        <v>198</v>
      </c>
      <c r="M10" s="557" t="s">
        <v>198</v>
      </c>
      <c r="N10" s="557" t="s">
        <v>198</v>
      </c>
      <c r="O10" s="557" t="s">
        <v>198</v>
      </c>
      <c r="P10" s="592" t="s">
        <v>198</v>
      </c>
      <c r="Q10" s="185" t="s">
        <v>31</v>
      </c>
      <c r="R10" s="185"/>
      <c r="S10" s="1104" t="s">
        <v>45</v>
      </c>
      <c r="T10" s="1105" t="s">
        <v>45</v>
      </c>
      <c r="U10" s="1106" t="s">
        <v>45</v>
      </c>
      <c r="V10" s="1106" t="s">
        <v>45</v>
      </c>
      <c r="W10" s="1104" t="s">
        <v>45</v>
      </c>
      <c r="X10" s="1105" t="s">
        <v>45</v>
      </c>
      <c r="Y10" s="1106" t="s">
        <v>45</v>
      </c>
      <c r="Z10" s="1106" t="s">
        <v>45</v>
      </c>
      <c r="AA10" s="1105" t="s">
        <v>657</v>
      </c>
      <c r="AB10" s="1105" t="s">
        <v>657</v>
      </c>
      <c r="AC10" s="1105" t="s">
        <v>657</v>
      </c>
      <c r="AD10" s="1105" t="s">
        <v>45</v>
      </c>
      <c r="AE10" s="1105" t="s">
        <v>657</v>
      </c>
      <c r="AF10" s="1105" t="s">
        <v>657</v>
      </c>
      <c r="AG10" s="1106" t="s">
        <v>657</v>
      </c>
    </row>
    <row r="11" spans="1:33" ht="10.5">
      <c r="A11" s="115"/>
      <c r="B11" s="145" t="s">
        <v>231</v>
      </c>
      <c r="C11" s="145"/>
      <c r="D11" s="1107"/>
      <c r="E11" s="493"/>
      <c r="F11" s="536"/>
      <c r="G11" s="1107"/>
      <c r="H11" s="605"/>
      <c r="I11" s="605"/>
      <c r="J11" s="194"/>
      <c r="K11" s="194"/>
      <c r="L11" s="194"/>
      <c r="M11" s="194"/>
      <c r="N11" s="194"/>
      <c r="O11" s="194"/>
      <c r="P11" s="609"/>
      <c r="Q11" s="610"/>
      <c r="R11" s="755"/>
      <c r="S11" s="584"/>
      <c r="T11" s="582"/>
      <c r="U11" s="578"/>
      <c r="V11" s="578"/>
      <c r="W11" s="584"/>
      <c r="X11" s="582"/>
      <c r="Y11" s="578"/>
      <c r="Z11" s="578"/>
      <c r="AA11" s="584"/>
      <c r="AB11" s="582"/>
      <c r="AC11" s="578"/>
      <c r="AD11" s="578"/>
      <c r="AE11" s="578"/>
      <c r="AF11" s="578"/>
      <c r="AG11" s="578"/>
    </row>
    <row r="12" spans="1:33" ht="10.5">
      <c r="A12" s="115"/>
      <c r="B12" s="145" t="s">
        <v>571</v>
      </c>
      <c r="C12" s="145"/>
      <c r="D12" s="1107"/>
      <c r="E12" s="493"/>
      <c r="F12" s="536"/>
      <c r="G12" s="1107"/>
      <c r="H12" s="143"/>
      <c r="I12" s="143"/>
      <c r="J12" s="116"/>
      <c r="K12" s="116"/>
      <c r="L12" s="116"/>
      <c r="M12" s="116"/>
      <c r="N12" s="116"/>
      <c r="O12" s="116"/>
      <c r="P12" s="117"/>
      <c r="Q12" s="576"/>
      <c r="R12" s="494"/>
      <c r="S12" s="583"/>
      <c r="T12" s="129"/>
      <c r="U12" s="274"/>
      <c r="V12" s="274"/>
      <c r="W12" s="583"/>
      <c r="X12" s="129"/>
      <c r="Y12" s="274"/>
      <c r="Z12" s="274"/>
      <c r="AA12" s="583"/>
      <c r="AB12" s="129"/>
      <c r="AC12" s="274"/>
      <c r="AD12" s="274"/>
      <c r="AE12" s="274"/>
      <c r="AF12" s="274"/>
      <c r="AG12" s="274"/>
    </row>
    <row r="13" spans="1:33" ht="10.5">
      <c r="A13" s="1"/>
      <c r="B13" s="596"/>
      <c r="C13" s="596"/>
      <c r="D13" s="1107"/>
      <c r="E13" s="493"/>
      <c r="F13" s="536"/>
      <c r="G13" s="1107"/>
      <c r="H13" s="606"/>
      <c r="I13" s="606"/>
      <c r="J13" s="195"/>
      <c r="K13" s="195"/>
      <c r="L13" s="195"/>
      <c r="M13" s="195"/>
      <c r="N13" s="195"/>
      <c r="O13" s="195"/>
      <c r="P13" s="604"/>
      <c r="Q13" s="15"/>
      <c r="R13" s="756"/>
      <c r="S13" s="583"/>
      <c r="T13" s="129"/>
      <c r="U13" s="274"/>
      <c r="V13" s="274"/>
      <c r="W13" s="583"/>
      <c r="X13" s="129"/>
      <c r="Y13" s="274"/>
      <c r="Z13" s="274"/>
      <c r="AA13" s="583"/>
      <c r="AB13" s="129"/>
      <c r="AC13" s="274"/>
      <c r="AD13" s="274"/>
      <c r="AE13" s="274"/>
      <c r="AF13" s="274"/>
      <c r="AG13" s="274"/>
    </row>
    <row r="14" spans="1:33" ht="10.5">
      <c r="A14" s="1"/>
      <c r="B14" s="917" t="s">
        <v>266</v>
      </c>
      <c r="C14" s="917"/>
      <c r="D14" s="1108"/>
      <c r="E14" s="1109"/>
      <c r="F14" s="1110"/>
      <c r="G14" s="1108"/>
      <c r="H14" s="606"/>
      <c r="I14" s="606"/>
      <c r="J14" s="195"/>
      <c r="K14" s="195"/>
      <c r="L14" s="195"/>
      <c r="M14" s="195"/>
      <c r="N14" s="195"/>
      <c r="O14" s="195"/>
      <c r="P14" s="604"/>
      <c r="Q14" s="15"/>
      <c r="R14" s="756"/>
      <c r="S14" s="590"/>
      <c r="T14" s="593"/>
      <c r="U14" s="591"/>
      <c r="V14" s="591"/>
      <c r="W14" s="590"/>
      <c r="X14" s="593"/>
      <c r="Y14" s="591"/>
      <c r="Z14" s="591"/>
      <c r="AA14" s="590"/>
      <c r="AB14" s="593"/>
      <c r="AC14" s="591"/>
      <c r="AD14" s="591"/>
      <c r="AE14" s="591"/>
      <c r="AF14" s="591"/>
      <c r="AG14" s="591"/>
    </row>
    <row r="15" spans="1:33" ht="10.5">
      <c r="A15" s="1"/>
      <c r="B15" s="597"/>
      <c r="C15" s="597"/>
      <c r="D15" s="172"/>
      <c r="E15" s="1111"/>
      <c r="F15" s="1112"/>
      <c r="G15" s="172"/>
      <c r="H15" s="1113"/>
      <c r="I15" s="1114"/>
      <c r="J15" s="1114"/>
      <c r="K15" s="1114"/>
      <c r="L15" s="1114"/>
      <c r="M15" s="1114"/>
      <c r="N15" s="1114"/>
      <c r="O15" s="1115">
        <f>SUM(H15:N15)</f>
        <v>0</v>
      </c>
      <c r="P15" s="120"/>
      <c r="Q15" s="11"/>
      <c r="R15" s="6"/>
      <c r="S15" s="1116"/>
      <c r="T15" s="1117"/>
      <c r="U15" s="1118"/>
      <c r="V15" s="1118"/>
      <c r="W15" s="1116"/>
      <c r="X15" s="1117"/>
      <c r="Y15" s="1118"/>
      <c r="Z15" s="1118"/>
      <c r="AA15" s="1116"/>
      <c r="AB15" s="1117"/>
      <c r="AC15" s="1118"/>
      <c r="AD15" s="1118"/>
      <c r="AE15" s="1118"/>
      <c r="AF15" s="1118"/>
      <c r="AG15" s="1118"/>
    </row>
    <row r="16" spans="1:33" ht="10.5">
      <c r="A16" s="1"/>
      <c r="B16" s="597"/>
      <c r="C16" s="597"/>
      <c r="D16" s="613"/>
      <c r="E16" s="759"/>
      <c r="F16" s="1119"/>
      <c r="G16" s="3"/>
      <c r="H16" s="1113"/>
      <c r="I16" s="1114"/>
      <c r="J16" s="1114"/>
      <c r="K16" s="1114"/>
      <c r="L16" s="1114"/>
      <c r="M16" s="1114"/>
      <c r="N16" s="1114"/>
      <c r="O16" s="1115">
        <f aca="true" t="shared" si="0" ref="O16:O56">SUM(H16:N16)</f>
        <v>0</v>
      </c>
      <c r="P16" s="1120"/>
      <c r="Q16" s="11"/>
      <c r="R16" s="6"/>
      <c r="S16" s="1116"/>
      <c r="T16" s="1117"/>
      <c r="U16" s="1118"/>
      <c r="V16" s="1118"/>
      <c r="W16" s="1116"/>
      <c r="X16" s="1117"/>
      <c r="Y16" s="1118"/>
      <c r="Z16" s="1118"/>
      <c r="AA16" s="1116"/>
      <c r="AB16" s="1117"/>
      <c r="AC16" s="1118"/>
      <c r="AD16" s="1118"/>
      <c r="AE16" s="1118"/>
      <c r="AF16" s="1118"/>
      <c r="AG16" s="1118"/>
    </row>
    <row r="17" spans="1:33" ht="10.5">
      <c r="A17" s="1"/>
      <c r="B17" s="597"/>
      <c r="C17" s="597"/>
      <c r="D17" s="613"/>
      <c r="E17" s="759"/>
      <c r="F17" s="1119"/>
      <c r="G17" s="3"/>
      <c r="H17" s="1113"/>
      <c r="I17" s="1114"/>
      <c r="J17" s="1114"/>
      <c r="K17" s="1114"/>
      <c r="L17" s="1114"/>
      <c r="M17" s="1114"/>
      <c r="N17" s="1114"/>
      <c r="O17" s="1115">
        <f t="shared" si="0"/>
        <v>0</v>
      </c>
      <c r="P17" s="1120"/>
      <c r="Q17" s="11"/>
      <c r="R17" s="6"/>
      <c r="S17" s="1116"/>
      <c r="T17" s="1117"/>
      <c r="U17" s="1118"/>
      <c r="V17" s="1118"/>
      <c r="W17" s="1116"/>
      <c r="X17" s="1117"/>
      <c r="Y17" s="1118"/>
      <c r="Z17" s="1118"/>
      <c r="AA17" s="1116"/>
      <c r="AB17" s="1117"/>
      <c r="AC17" s="1118"/>
      <c r="AD17" s="1118"/>
      <c r="AE17" s="1118"/>
      <c r="AF17" s="1118"/>
      <c r="AG17" s="1118"/>
    </row>
    <row r="18" spans="1:33" ht="10.5">
      <c r="A18" s="1"/>
      <c r="B18" s="597"/>
      <c r="C18" s="597"/>
      <c r="D18" s="613"/>
      <c r="E18" s="759"/>
      <c r="F18" s="1119"/>
      <c r="G18" s="3"/>
      <c r="H18" s="1113"/>
      <c r="I18" s="1114"/>
      <c r="J18" s="1114"/>
      <c r="K18" s="1114"/>
      <c r="L18" s="1114"/>
      <c r="M18" s="1114"/>
      <c r="N18" s="1114"/>
      <c r="O18" s="1115">
        <f t="shared" si="0"/>
        <v>0</v>
      </c>
      <c r="P18" s="1120"/>
      <c r="Q18" s="11"/>
      <c r="R18" s="6"/>
      <c r="S18" s="1116"/>
      <c r="T18" s="1117"/>
      <c r="U18" s="1118"/>
      <c r="V18" s="1118"/>
      <c r="W18" s="1116"/>
      <c r="X18" s="1117"/>
      <c r="Y18" s="1118"/>
      <c r="Z18" s="1118"/>
      <c r="AA18" s="1116"/>
      <c r="AB18" s="1117"/>
      <c r="AC18" s="1118"/>
      <c r="AD18" s="1118"/>
      <c r="AE18" s="1118"/>
      <c r="AF18" s="1118"/>
      <c r="AG18" s="1118"/>
    </row>
    <row r="19" spans="1:33" ht="10.5">
      <c r="A19" s="1"/>
      <c r="B19" s="597"/>
      <c r="C19" s="597"/>
      <c r="D19" s="613"/>
      <c r="E19" s="759"/>
      <c r="F19" s="1119"/>
      <c r="G19" s="3"/>
      <c r="H19" s="1113"/>
      <c r="I19" s="1114"/>
      <c r="J19" s="1114"/>
      <c r="K19" s="1114"/>
      <c r="L19" s="1114"/>
      <c r="M19" s="1114"/>
      <c r="N19" s="1114"/>
      <c r="O19" s="1115">
        <f t="shared" si="0"/>
        <v>0</v>
      </c>
      <c r="P19" s="1120"/>
      <c r="Q19" s="11"/>
      <c r="R19" s="6"/>
      <c r="S19" s="1116"/>
      <c r="T19" s="1117"/>
      <c r="U19" s="1118"/>
      <c r="V19" s="1118"/>
      <c r="W19" s="1116"/>
      <c r="X19" s="1117"/>
      <c r="Y19" s="1118"/>
      <c r="Z19" s="1118"/>
      <c r="AA19" s="1116"/>
      <c r="AB19" s="1117"/>
      <c r="AC19" s="1118"/>
      <c r="AD19" s="1118"/>
      <c r="AE19" s="1118"/>
      <c r="AF19" s="1118"/>
      <c r="AG19" s="1118"/>
    </row>
    <row r="20" spans="1:33" ht="10.5">
      <c r="A20" s="1"/>
      <c r="B20" s="597"/>
      <c r="C20" s="597"/>
      <c r="D20" s="613"/>
      <c r="E20" s="759"/>
      <c r="F20" s="1119"/>
      <c r="G20" s="3"/>
      <c r="H20" s="1113"/>
      <c r="I20" s="1114"/>
      <c r="J20" s="1114"/>
      <c r="K20" s="1114"/>
      <c r="L20" s="1114"/>
      <c r="M20" s="1114"/>
      <c r="N20" s="1114"/>
      <c r="O20" s="1115">
        <f t="shared" si="0"/>
        <v>0</v>
      </c>
      <c r="P20" s="1120"/>
      <c r="Q20" s="11"/>
      <c r="R20" s="6"/>
      <c r="S20" s="1116"/>
      <c r="T20" s="1117"/>
      <c r="U20" s="1118"/>
      <c r="V20" s="1118"/>
      <c r="W20" s="1116"/>
      <c r="X20" s="1117"/>
      <c r="Y20" s="1118"/>
      <c r="Z20" s="1118"/>
      <c r="AA20" s="1116"/>
      <c r="AB20" s="1117"/>
      <c r="AC20" s="1118"/>
      <c r="AD20" s="1118"/>
      <c r="AE20" s="1118"/>
      <c r="AF20" s="1118"/>
      <c r="AG20" s="1118"/>
    </row>
    <row r="21" spans="1:33" ht="10.5">
      <c r="A21" s="1"/>
      <c r="B21" s="597"/>
      <c r="C21" s="597"/>
      <c r="D21" s="613"/>
      <c r="E21" s="759"/>
      <c r="F21" s="1119"/>
      <c r="G21" s="3"/>
      <c r="H21" s="1113"/>
      <c r="I21" s="1114"/>
      <c r="J21" s="1114"/>
      <c r="K21" s="1114"/>
      <c r="L21" s="1114"/>
      <c r="M21" s="1114"/>
      <c r="N21" s="1114"/>
      <c r="O21" s="1115">
        <f t="shared" si="0"/>
        <v>0</v>
      </c>
      <c r="P21" s="1120"/>
      <c r="Q21" s="11"/>
      <c r="R21" s="6"/>
      <c r="S21" s="1116"/>
      <c r="T21" s="1117"/>
      <c r="U21" s="1118"/>
      <c r="V21" s="1118"/>
      <c r="W21" s="1116"/>
      <c r="X21" s="1117"/>
      <c r="Y21" s="1118"/>
      <c r="Z21" s="1118"/>
      <c r="AA21" s="1116"/>
      <c r="AB21" s="1117"/>
      <c r="AC21" s="1118"/>
      <c r="AD21" s="1118"/>
      <c r="AE21" s="1118"/>
      <c r="AF21" s="1118"/>
      <c r="AG21" s="1118"/>
    </row>
    <row r="22" spans="1:33" ht="10.5">
      <c r="A22" s="1"/>
      <c r="B22" s="597"/>
      <c r="C22" s="597"/>
      <c r="D22" s="613"/>
      <c r="E22" s="759"/>
      <c r="F22" s="1119"/>
      <c r="G22" s="3"/>
      <c r="H22" s="1113"/>
      <c r="I22" s="1114"/>
      <c r="J22" s="1114"/>
      <c r="K22" s="1114"/>
      <c r="L22" s="1114"/>
      <c r="M22" s="1114"/>
      <c r="N22" s="1114"/>
      <c r="O22" s="1115">
        <f t="shared" si="0"/>
        <v>0</v>
      </c>
      <c r="P22" s="1120"/>
      <c r="Q22" s="11"/>
      <c r="R22" s="6"/>
      <c r="S22" s="1116"/>
      <c r="T22" s="1117"/>
      <c r="U22" s="1118"/>
      <c r="V22" s="1118"/>
      <c r="W22" s="1116"/>
      <c r="X22" s="1117"/>
      <c r="Y22" s="1118"/>
      <c r="Z22" s="1118"/>
      <c r="AA22" s="1116"/>
      <c r="AB22" s="1117"/>
      <c r="AC22" s="1118"/>
      <c r="AD22" s="1118"/>
      <c r="AE22" s="1118"/>
      <c r="AF22" s="1118"/>
      <c r="AG22" s="1118"/>
    </row>
    <row r="23" spans="1:33" ht="10.5">
      <c r="A23" s="1"/>
      <c r="B23" s="597"/>
      <c r="C23" s="597"/>
      <c r="D23" s="613"/>
      <c r="E23" s="759"/>
      <c r="F23" s="1119"/>
      <c r="G23" s="3"/>
      <c r="H23" s="1113"/>
      <c r="I23" s="1114"/>
      <c r="J23" s="1114"/>
      <c r="K23" s="1114"/>
      <c r="L23" s="1114"/>
      <c r="M23" s="1114"/>
      <c r="N23" s="1114"/>
      <c r="O23" s="1115">
        <f t="shared" si="0"/>
        <v>0</v>
      </c>
      <c r="P23" s="1120"/>
      <c r="Q23" s="11"/>
      <c r="R23" s="6"/>
      <c r="S23" s="1116"/>
      <c r="T23" s="1117"/>
      <c r="U23" s="1118"/>
      <c r="V23" s="1118"/>
      <c r="W23" s="1116"/>
      <c r="X23" s="1117"/>
      <c r="Y23" s="1118"/>
      <c r="Z23" s="1118"/>
      <c r="AA23" s="1116"/>
      <c r="AB23" s="1117"/>
      <c r="AC23" s="1118"/>
      <c r="AD23" s="1118"/>
      <c r="AE23" s="1118"/>
      <c r="AF23" s="1118"/>
      <c r="AG23" s="1118"/>
    </row>
    <row r="24" spans="1:33" ht="10.5">
      <c r="A24" s="1"/>
      <c r="B24" s="597"/>
      <c r="C24" s="597"/>
      <c r="D24" s="613"/>
      <c r="E24" s="759"/>
      <c r="F24" s="1119"/>
      <c r="G24" s="3"/>
      <c r="H24" s="1113"/>
      <c r="I24" s="1114"/>
      <c r="J24" s="1114"/>
      <c r="K24" s="1114"/>
      <c r="L24" s="1114"/>
      <c r="M24" s="1114"/>
      <c r="N24" s="1114"/>
      <c r="O24" s="1115">
        <f t="shared" si="0"/>
        <v>0</v>
      </c>
      <c r="P24" s="1120"/>
      <c r="Q24" s="11"/>
      <c r="R24" s="6"/>
      <c r="S24" s="1116"/>
      <c r="T24" s="1117"/>
      <c r="U24" s="1118"/>
      <c r="V24" s="1118"/>
      <c r="W24" s="1116"/>
      <c r="X24" s="1117"/>
      <c r="Y24" s="1118"/>
      <c r="Z24" s="1118"/>
      <c r="AA24" s="1116"/>
      <c r="AB24" s="1117"/>
      <c r="AC24" s="1118"/>
      <c r="AD24" s="1118"/>
      <c r="AE24" s="1118"/>
      <c r="AF24" s="1118"/>
      <c r="AG24" s="1118"/>
    </row>
    <row r="25" spans="1:33" ht="10.5">
      <c r="A25" s="1"/>
      <c r="B25" s="597"/>
      <c r="C25" s="597"/>
      <c r="D25" s="613"/>
      <c r="E25" s="759"/>
      <c r="F25" s="1119"/>
      <c r="G25" s="3"/>
      <c r="H25" s="1113"/>
      <c r="I25" s="1114"/>
      <c r="J25" s="1114"/>
      <c r="K25" s="1114"/>
      <c r="L25" s="1114"/>
      <c r="M25" s="1114"/>
      <c r="N25" s="1114"/>
      <c r="O25" s="1115">
        <f t="shared" si="0"/>
        <v>0</v>
      </c>
      <c r="P25" s="1120"/>
      <c r="Q25" s="11"/>
      <c r="R25" s="6"/>
      <c r="S25" s="1116"/>
      <c r="T25" s="1117"/>
      <c r="U25" s="1118"/>
      <c r="V25" s="1118"/>
      <c r="W25" s="1116"/>
      <c r="X25" s="1117"/>
      <c r="Y25" s="1118"/>
      <c r="Z25" s="1118"/>
      <c r="AA25" s="1116"/>
      <c r="AB25" s="1117"/>
      <c r="AC25" s="1118"/>
      <c r="AD25" s="1118"/>
      <c r="AE25" s="1118"/>
      <c r="AF25" s="1118"/>
      <c r="AG25" s="1118"/>
    </row>
    <row r="26" spans="1:33" ht="10.5">
      <c r="A26" s="1"/>
      <c r="B26" s="597"/>
      <c r="C26" s="597"/>
      <c r="D26" s="613"/>
      <c r="E26" s="759"/>
      <c r="F26" s="1119"/>
      <c r="G26" s="3"/>
      <c r="H26" s="1113"/>
      <c r="I26" s="1114"/>
      <c r="J26" s="1114"/>
      <c r="K26" s="1114"/>
      <c r="L26" s="1114"/>
      <c r="M26" s="1114"/>
      <c r="N26" s="1114"/>
      <c r="O26" s="1115">
        <f t="shared" si="0"/>
        <v>0</v>
      </c>
      <c r="P26" s="1120"/>
      <c r="Q26" s="11"/>
      <c r="R26" s="6"/>
      <c r="S26" s="1116"/>
      <c r="T26" s="1117"/>
      <c r="U26" s="1118"/>
      <c r="V26" s="1118"/>
      <c r="W26" s="1116"/>
      <c r="X26" s="1117"/>
      <c r="Y26" s="1118"/>
      <c r="Z26" s="1118"/>
      <c r="AA26" s="1116"/>
      <c r="AB26" s="1117"/>
      <c r="AC26" s="1118"/>
      <c r="AD26" s="1118"/>
      <c r="AE26" s="1118"/>
      <c r="AF26" s="1118"/>
      <c r="AG26" s="1118"/>
    </row>
    <row r="27" spans="1:33" ht="10.5">
      <c r="A27" s="1"/>
      <c r="B27" s="597"/>
      <c r="C27" s="597"/>
      <c r="D27" s="613"/>
      <c r="E27" s="759"/>
      <c r="F27" s="1119"/>
      <c r="G27" s="3"/>
      <c r="H27" s="1113"/>
      <c r="I27" s="1114"/>
      <c r="J27" s="1114"/>
      <c r="K27" s="1114"/>
      <c r="L27" s="1114"/>
      <c r="M27" s="1114"/>
      <c r="N27" s="1114"/>
      <c r="O27" s="1115">
        <f t="shared" si="0"/>
        <v>0</v>
      </c>
      <c r="P27" s="1120"/>
      <c r="Q27" s="11"/>
      <c r="R27" s="6"/>
      <c r="S27" s="1116"/>
      <c r="T27" s="1117"/>
      <c r="U27" s="1118"/>
      <c r="V27" s="1118"/>
      <c r="W27" s="1116"/>
      <c r="X27" s="1117"/>
      <c r="Y27" s="1118"/>
      <c r="Z27" s="1118"/>
      <c r="AA27" s="1116"/>
      <c r="AB27" s="1117"/>
      <c r="AC27" s="1118"/>
      <c r="AD27" s="1118"/>
      <c r="AE27" s="1118"/>
      <c r="AF27" s="1118"/>
      <c r="AG27" s="1118"/>
    </row>
    <row r="28" spans="1:33" ht="10.5">
      <c r="A28" s="1"/>
      <c r="B28" s="597"/>
      <c r="C28" s="597"/>
      <c r="D28" s="613"/>
      <c r="E28" s="759"/>
      <c r="F28" s="1119"/>
      <c r="G28" s="3"/>
      <c r="H28" s="1113"/>
      <c r="I28" s="1114"/>
      <c r="J28" s="1114"/>
      <c r="K28" s="1114"/>
      <c r="L28" s="1114"/>
      <c r="M28" s="1114"/>
      <c r="N28" s="1114"/>
      <c r="O28" s="1115">
        <f t="shared" si="0"/>
        <v>0</v>
      </c>
      <c r="P28" s="1120"/>
      <c r="Q28" s="11"/>
      <c r="R28" s="6"/>
      <c r="S28" s="1116"/>
      <c r="T28" s="1117"/>
      <c r="U28" s="1118"/>
      <c r="V28" s="1118"/>
      <c r="W28" s="1116"/>
      <c r="X28" s="1117"/>
      <c r="Y28" s="1118"/>
      <c r="Z28" s="1118"/>
      <c r="AA28" s="1116"/>
      <c r="AB28" s="1117"/>
      <c r="AC28" s="1118"/>
      <c r="AD28" s="1118"/>
      <c r="AE28" s="1118"/>
      <c r="AF28" s="1118"/>
      <c r="AG28" s="1118"/>
    </row>
    <row r="29" spans="1:33" ht="10.5">
      <c r="A29" s="1"/>
      <c r="B29" s="597"/>
      <c r="C29" s="597"/>
      <c r="D29" s="613"/>
      <c r="E29" s="759"/>
      <c r="F29" s="1119"/>
      <c r="G29" s="3"/>
      <c r="H29" s="1113"/>
      <c r="I29" s="1114"/>
      <c r="J29" s="1114"/>
      <c r="K29" s="1114"/>
      <c r="L29" s="1114"/>
      <c r="M29" s="1114"/>
      <c r="N29" s="1114"/>
      <c r="O29" s="1115">
        <f t="shared" si="0"/>
        <v>0</v>
      </c>
      <c r="P29" s="1120"/>
      <c r="Q29" s="11"/>
      <c r="R29" s="6"/>
      <c r="S29" s="1116"/>
      <c r="T29" s="1117"/>
      <c r="U29" s="1118"/>
      <c r="V29" s="1118"/>
      <c r="W29" s="1116"/>
      <c r="X29" s="1117"/>
      <c r="Y29" s="1118"/>
      <c r="Z29" s="1118"/>
      <c r="AA29" s="1116"/>
      <c r="AB29" s="1117"/>
      <c r="AC29" s="1118"/>
      <c r="AD29" s="1118"/>
      <c r="AE29" s="1118"/>
      <c r="AF29" s="1118"/>
      <c r="AG29" s="1118"/>
    </row>
    <row r="30" spans="1:33" ht="10.5">
      <c r="A30" s="1"/>
      <c r="B30" s="597"/>
      <c r="C30" s="597"/>
      <c r="D30" s="613"/>
      <c r="E30" s="759"/>
      <c r="F30" s="1119"/>
      <c r="G30" s="3"/>
      <c r="H30" s="1113"/>
      <c r="I30" s="1114"/>
      <c r="J30" s="1114"/>
      <c r="K30" s="1114"/>
      <c r="L30" s="1114"/>
      <c r="M30" s="1114"/>
      <c r="N30" s="1114"/>
      <c r="O30" s="1115">
        <f t="shared" si="0"/>
        <v>0</v>
      </c>
      <c r="P30" s="1120"/>
      <c r="Q30" s="11"/>
      <c r="R30" s="6"/>
      <c r="S30" s="1116"/>
      <c r="T30" s="1117"/>
      <c r="U30" s="1118"/>
      <c r="V30" s="1118"/>
      <c r="W30" s="1116"/>
      <c r="X30" s="1117"/>
      <c r="Y30" s="1118"/>
      <c r="Z30" s="1118"/>
      <c r="AA30" s="1116"/>
      <c r="AB30" s="1117"/>
      <c r="AC30" s="1118"/>
      <c r="AD30" s="1118"/>
      <c r="AE30" s="1118"/>
      <c r="AF30" s="1118"/>
      <c r="AG30" s="1118"/>
    </row>
    <row r="31" spans="1:33" ht="10.5">
      <c r="A31" s="1"/>
      <c r="B31" s="597"/>
      <c r="C31" s="597"/>
      <c r="D31" s="613"/>
      <c r="E31" s="759"/>
      <c r="F31" s="1119"/>
      <c r="G31" s="3"/>
      <c r="H31" s="1113"/>
      <c r="I31" s="1114"/>
      <c r="J31" s="1114"/>
      <c r="K31" s="1114"/>
      <c r="L31" s="1114"/>
      <c r="M31" s="1114"/>
      <c r="N31" s="1114"/>
      <c r="O31" s="1115">
        <f t="shared" si="0"/>
        <v>0</v>
      </c>
      <c r="P31" s="1120"/>
      <c r="Q31" s="11"/>
      <c r="R31" s="6"/>
      <c r="S31" s="1116"/>
      <c r="T31" s="1117"/>
      <c r="U31" s="1118"/>
      <c r="V31" s="1118"/>
      <c r="W31" s="1116"/>
      <c r="X31" s="1117"/>
      <c r="Y31" s="1118"/>
      <c r="Z31" s="1118"/>
      <c r="AA31" s="1116"/>
      <c r="AB31" s="1117"/>
      <c r="AC31" s="1118"/>
      <c r="AD31" s="1118"/>
      <c r="AE31" s="1118"/>
      <c r="AF31" s="1118"/>
      <c r="AG31" s="1118"/>
    </row>
    <row r="32" spans="1:33" ht="10.5">
      <c r="A32" s="1"/>
      <c r="B32" s="597"/>
      <c r="C32" s="597"/>
      <c r="D32" s="613"/>
      <c r="E32" s="759"/>
      <c r="F32" s="1119"/>
      <c r="G32" s="3"/>
      <c r="H32" s="1113"/>
      <c r="I32" s="1114"/>
      <c r="J32" s="1114"/>
      <c r="K32" s="1114"/>
      <c r="L32" s="1114"/>
      <c r="M32" s="1114"/>
      <c r="N32" s="1114"/>
      <c r="O32" s="1115">
        <f t="shared" si="0"/>
        <v>0</v>
      </c>
      <c r="P32" s="1120"/>
      <c r="Q32" s="11"/>
      <c r="R32" s="6"/>
      <c r="S32" s="1116"/>
      <c r="T32" s="1117"/>
      <c r="U32" s="1118"/>
      <c r="V32" s="1118"/>
      <c r="W32" s="1116"/>
      <c r="X32" s="1117"/>
      <c r="Y32" s="1118"/>
      <c r="Z32" s="1118"/>
      <c r="AA32" s="1116"/>
      <c r="AB32" s="1117"/>
      <c r="AC32" s="1118"/>
      <c r="AD32" s="1118"/>
      <c r="AE32" s="1118"/>
      <c r="AF32" s="1118"/>
      <c r="AG32" s="1118"/>
    </row>
    <row r="33" spans="1:33" ht="10.5">
      <c r="A33" s="1"/>
      <c r="B33" s="597"/>
      <c r="C33" s="597"/>
      <c r="D33" s="613"/>
      <c r="E33" s="759"/>
      <c r="F33" s="1119"/>
      <c r="G33" s="3"/>
      <c r="H33" s="1113"/>
      <c r="I33" s="1114"/>
      <c r="J33" s="1114"/>
      <c r="K33" s="1114"/>
      <c r="L33" s="1114"/>
      <c r="M33" s="1114"/>
      <c r="N33" s="1114"/>
      <c r="O33" s="1115">
        <f t="shared" si="0"/>
        <v>0</v>
      </c>
      <c r="P33" s="1120"/>
      <c r="Q33" s="11"/>
      <c r="R33" s="6"/>
      <c r="S33" s="1116"/>
      <c r="T33" s="1117"/>
      <c r="U33" s="1118"/>
      <c r="V33" s="1118"/>
      <c r="W33" s="1116"/>
      <c r="X33" s="1117"/>
      <c r="Y33" s="1118"/>
      <c r="Z33" s="1118"/>
      <c r="AA33" s="1116"/>
      <c r="AB33" s="1117"/>
      <c r="AC33" s="1118"/>
      <c r="AD33" s="1118"/>
      <c r="AE33" s="1118"/>
      <c r="AF33" s="1118"/>
      <c r="AG33" s="1118"/>
    </row>
    <row r="34" spans="1:33" ht="10.5">
      <c r="A34" s="1"/>
      <c r="B34" s="597"/>
      <c r="C34" s="597"/>
      <c r="D34" s="613"/>
      <c r="E34" s="759"/>
      <c r="F34" s="1119"/>
      <c r="G34" s="3"/>
      <c r="H34" s="1113"/>
      <c r="I34" s="1114"/>
      <c r="J34" s="1114"/>
      <c r="K34" s="1114"/>
      <c r="L34" s="1114"/>
      <c r="M34" s="1114"/>
      <c r="N34" s="1114"/>
      <c r="O34" s="1115">
        <f t="shared" si="0"/>
        <v>0</v>
      </c>
      <c r="P34" s="1120"/>
      <c r="Q34" s="11"/>
      <c r="R34" s="6"/>
      <c r="S34" s="1116"/>
      <c r="T34" s="1117"/>
      <c r="U34" s="1118"/>
      <c r="V34" s="1118"/>
      <c r="W34" s="1116"/>
      <c r="X34" s="1117"/>
      <c r="Y34" s="1118"/>
      <c r="Z34" s="1118"/>
      <c r="AA34" s="1116"/>
      <c r="AB34" s="1117"/>
      <c r="AC34" s="1118"/>
      <c r="AD34" s="1118"/>
      <c r="AE34" s="1118"/>
      <c r="AF34" s="1118"/>
      <c r="AG34" s="1118"/>
    </row>
    <row r="35" spans="1:33" ht="14.25" customHeight="1">
      <c r="A35" s="1"/>
      <c r="B35" s="597"/>
      <c r="C35" s="597"/>
      <c r="D35" s="613"/>
      <c r="E35" s="759"/>
      <c r="F35" s="1119"/>
      <c r="G35" s="3"/>
      <c r="H35" s="1113"/>
      <c r="I35" s="1114"/>
      <c r="J35" s="1114"/>
      <c r="K35" s="1114"/>
      <c r="L35" s="1114"/>
      <c r="M35" s="1114"/>
      <c r="N35" s="1114"/>
      <c r="O35" s="1115">
        <f t="shared" si="0"/>
        <v>0</v>
      </c>
      <c r="P35" s="1120"/>
      <c r="Q35" s="1121"/>
      <c r="R35" s="1122"/>
      <c r="S35" s="1116"/>
      <c r="T35" s="1117"/>
      <c r="U35" s="1118"/>
      <c r="V35" s="1118"/>
      <c r="W35" s="1116"/>
      <c r="X35" s="1117"/>
      <c r="Y35" s="1118"/>
      <c r="Z35" s="1118"/>
      <c r="AA35" s="1116"/>
      <c r="AB35" s="1117"/>
      <c r="AC35" s="1118"/>
      <c r="AD35" s="1118"/>
      <c r="AE35" s="1118"/>
      <c r="AF35" s="1118"/>
      <c r="AG35" s="1118"/>
    </row>
    <row r="36" spans="1:33" ht="10.5">
      <c r="A36" s="1"/>
      <c r="B36" s="597"/>
      <c r="C36" s="597"/>
      <c r="D36" s="613"/>
      <c r="E36" s="759"/>
      <c r="F36" s="1119"/>
      <c r="G36" s="3"/>
      <c r="H36" s="1113"/>
      <c r="I36" s="1114"/>
      <c r="J36" s="1114"/>
      <c r="K36" s="1114"/>
      <c r="L36" s="1114"/>
      <c r="M36" s="1114"/>
      <c r="N36" s="1114"/>
      <c r="O36" s="1115">
        <f t="shared" si="0"/>
        <v>0</v>
      </c>
      <c r="P36" s="1120"/>
      <c r="Q36" s="11"/>
      <c r="R36" s="6"/>
      <c r="S36" s="1116"/>
      <c r="T36" s="1117"/>
      <c r="U36" s="1118"/>
      <c r="V36" s="1118"/>
      <c r="W36" s="1116"/>
      <c r="X36" s="1117"/>
      <c r="Y36" s="1118"/>
      <c r="Z36" s="1118"/>
      <c r="AA36" s="1116"/>
      <c r="AB36" s="1117"/>
      <c r="AC36" s="1118"/>
      <c r="AD36" s="1118"/>
      <c r="AE36" s="1118"/>
      <c r="AF36" s="1118"/>
      <c r="AG36" s="1118"/>
    </row>
    <row r="37" spans="1:33" ht="10.5">
      <c r="A37" s="1"/>
      <c r="B37" s="597"/>
      <c r="C37" s="597"/>
      <c r="D37" s="613"/>
      <c r="E37" s="759"/>
      <c r="F37" s="1119"/>
      <c r="G37" s="3"/>
      <c r="H37" s="1113"/>
      <c r="I37" s="1114"/>
      <c r="J37" s="1114"/>
      <c r="K37" s="1114"/>
      <c r="L37" s="1114"/>
      <c r="M37" s="1114"/>
      <c r="N37" s="1114"/>
      <c r="O37" s="1115">
        <f t="shared" si="0"/>
        <v>0</v>
      </c>
      <c r="P37" s="1120"/>
      <c r="Q37" s="11"/>
      <c r="R37" s="6"/>
      <c r="S37" s="1116"/>
      <c r="T37" s="1117"/>
      <c r="U37" s="1118"/>
      <c r="V37" s="1118"/>
      <c r="W37" s="1116"/>
      <c r="X37" s="1117"/>
      <c r="Y37" s="1118"/>
      <c r="Z37" s="1118"/>
      <c r="AA37" s="1116"/>
      <c r="AB37" s="1117"/>
      <c r="AC37" s="1118"/>
      <c r="AD37" s="1118"/>
      <c r="AE37" s="1118"/>
      <c r="AF37" s="1118"/>
      <c r="AG37" s="1118"/>
    </row>
    <row r="38" spans="1:33" ht="10.5">
      <c r="A38" s="1"/>
      <c r="B38" s="597"/>
      <c r="C38" s="597"/>
      <c r="D38" s="613"/>
      <c r="E38" s="759"/>
      <c r="F38" s="1119"/>
      <c r="G38" s="3"/>
      <c r="H38" s="1113"/>
      <c r="I38" s="1114"/>
      <c r="J38" s="1114"/>
      <c r="K38" s="1114"/>
      <c r="L38" s="1114"/>
      <c r="M38" s="1114"/>
      <c r="N38" s="1114"/>
      <c r="O38" s="1115">
        <f t="shared" si="0"/>
        <v>0</v>
      </c>
      <c r="P38" s="1120"/>
      <c r="Q38" s="11"/>
      <c r="R38" s="6"/>
      <c r="S38" s="1116"/>
      <c r="T38" s="1117"/>
      <c r="U38" s="1118"/>
      <c r="V38" s="1118"/>
      <c r="W38" s="1116"/>
      <c r="X38" s="1117"/>
      <c r="Y38" s="1118"/>
      <c r="Z38" s="1118"/>
      <c r="AA38" s="1116"/>
      <c r="AB38" s="1117"/>
      <c r="AC38" s="1118"/>
      <c r="AD38" s="1118"/>
      <c r="AE38" s="1118"/>
      <c r="AF38" s="1118"/>
      <c r="AG38" s="1118"/>
    </row>
    <row r="39" spans="1:33" ht="10.5">
      <c r="A39" s="1"/>
      <c r="B39" s="597"/>
      <c r="C39" s="597"/>
      <c r="D39" s="613"/>
      <c r="E39" s="759"/>
      <c r="F39" s="1119"/>
      <c r="G39" s="3"/>
      <c r="H39" s="1113"/>
      <c r="I39" s="1114"/>
      <c r="J39" s="1114"/>
      <c r="K39" s="1114"/>
      <c r="L39" s="1114"/>
      <c r="M39" s="1114"/>
      <c r="N39" s="1114"/>
      <c r="O39" s="1115">
        <f t="shared" si="0"/>
        <v>0</v>
      </c>
      <c r="P39" s="1120"/>
      <c r="Q39" s="11"/>
      <c r="R39" s="6"/>
      <c r="S39" s="1116"/>
      <c r="T39" s="1117"/>
      <c r="U39" s="1118"/>
      <c r="V39" s="1118"/>
      <c r="W39" s="1116"/>
      <c r="X39" s="1117"/>
      <c r="Y39" s="1118"/>
      <c r="Z39" s="1118"/>
      <c r="AA39" s="1116"/>
      <c r="AB39" s="1117"/>
      <c r="AC39" s="1118"/>
      <c r="AD39" s="1118"/>
      <c r="AE39" s="1118"/>
      <c r="AF39" s="1118"/>
      <c r="AG39" s="1118"/>
    </row>
    <row r="40" spans="1:33" ht="10.5">
      <c r="A40" s="1"/>
      <c r="B40" s="597"/>
      <c r="C40" s="597"/>
      <c r="D40" s="613"/>
      <c r="E40" s="759"/>
      <c r="F40" s="1119"/>
      <c r="G40" s="3"/>
      <c r="H40" s="1113"/>
      <c r="I40" s="1114"/>
      <c r="J40" s="1114"/>
      <c r="K40" s="1114"/>
      <c r="L40" s="1114"/>
      <c r="M40" s="1114"/>
      <c r="N40" s="1114"/>
      <c r="O40" s="1115">
        <f t="shared" si="0"/>
        <v>0</v>
      </c>
      <c r="P40" s="1120"/>
      <c r="Q40" s="11"/>
      <c r="R40" s="6"/>
      <c r="S40" s="1116"/>
      <c r="T40" s="1117"/>
      <c r="U40" s="1118"/>
      <c r="V40" s="1118"/>
      <c r="W40" s="1116"/>
      <c r="X40" s="1117"/>
      <c r="Y40" s="1118"/>
      <c r="Z40" s="1118"/>
      <c r="AA40" s="1116"/>
      <c r="AB40" s="1117"/>
      <c r="AC40" s="1118"/>
      <c r="AD40" s="1118"/>
      <c r="AE40" s="1118"/>
      <c r="AF40" s="1118"/>
      <c r="AG40" s="1118"/>
    </row>
    <row r="41" spans="1:33" ht="10.5">
      <c r="A41" s="1"/>
      <c r="B41" s="598"/>
      <c r="C41" s="598"/>
      <c r="D41" s="613"/>
      <c r="E41" s="759"/>
      <c r="F41" s="1119"/>
      <c r="G41" s="3"/>
      <c r="H41" s="1113"/>
      <c r="I41" s="1114"/>
      <c r="J41" s="1114"/>
      <c r="K41" s="1114"/>
      <c r="L41" s="1114"/>
      <c r="M41" s="1114"/>
      <c r="N41" s="1114"/>
      <c r="O41" s="1115">
        <f t="shared" si="0"/>
        <v>0</v>
      </c>
      <c r="P41" s="1120"/>
      <c r="Q41" s="11"/>
      <c r="R41" s="6"/>
      <c r="S41" s="1116"/>
      <c r="T41" s="1117"/>
      <c r="U41" s="1118"/>
      <c r="V41" s="1118"/>
      <c r="W41" s="1116"/>
      <c r="X41" s="1117"/>
      <c r="Y41" s="1118"/>
      <c r="Z41" s="1118"/>
      <c r="AA41" s="1116"/>
      <c r="AB41" s="1117"/>
      <c r="AC41" s="1118"/>
      <c r="AD41" s="1118"/>
      <c r="AE41" s="1118"/>
      <c r="AF41" s="1118"/>
      <c r="AG41" s="1118"/>
    </row>
    <row r="42" spans="1:33" ht="10.5">
      <c r="A42" s="1"/>
      <c r="B42" s="598"/>
      <c r="C42" s="598"/>
      <c r="D42" s="613"/>
      <c r="E42" s="759"/>
      <c r="F42" s="1119"/>
      <c r="G42" s="3"/>
      <c r="H42" s="1113"/>
      <c r="I42" s="1114"/>
      <c r="J42" s="1114"/>
      <c r="K42" s="1114"/>
      <c r="L42" s="1114"/>
      <c r="M42" s="1114"/>
      <c r="N42" s="1114"/>
      <c r="O42" s="1115">
        <f t="shared" si="0"/>
        <v>0</v>
      </c>
      <c r="P42" s="1120"/>
      <c r="Q42" s="11"/>
      <c r="R42" s="6"/>
      <c r="S42" s="1116"/>
      <c r="T42" s="1117"/>
      <c r="U42" s="1118"/>
      <c r="V42" s="1118"/>
      <c r="W42" s="1116"/>
      <c r="X42" s="1117"/>
      <c r="Y42" s="1118"/>
      <c r="Z42" s="1118"/>
      <c r="AA42" s="1116"/>
      <c r="AB42" s="1117"/>
      <c r="AC42" s="1118"/>
      <c r="AD42" s="1118"/>
      <c r="AE42" s="1118"/>
      <c r="AF42" s="1118"/>
      <c r="AG42" s="1118"/>
    </row>
    <row r="43" spans="1:33" ht="10.5">
      <c r="A43" s="1"/>
      <c r="B43" s="598"/>
      <c r="C43" s="598"/>
      <c r="D43" s="613"/>
      <c r="E43" s="759"/>
      <c r="F43" s="1119"/>
      <c r="G43" s="3"/>
      <c r="H43" s="1113"/>
      <c r="I43" s="1114"/>
      <c r="J43" s="1114"/>
      <c r="K43" s="1114"/>
      <c r="L43" s="1114"/>
      <c r="M43" s="1114"/>
      <c r="N43" s="1114"/>
      <c r="O43" s="1115">
        <f t="shared" si="0"/>
        <v>0</v>
      </c>
      <c r="P43" s="1120"/>
      <c r="Q43" s="11"/>
      <c r="R43" s="6"/>
      <c r="S43" s="1116"/>
      <c r="T43" s="1117"/>
      <c r="U43" s="1118"/>
      <c r="V43" s="1118"/>
      <c r="W43" s="1116"/>
      <c r="X43" s="1117"/>
      <c r="Y43" s="1118"/>
      <c r="Z43" s="1118"/>
      <c r="AA43" s="1116"/>
      <c r="AB43" s="1117"/>
      <c r="AC43" s="1118"/>
      <c r="AD43" s="1118"/>
      <c r="AE43" s="1118"/>
      <c r="AF43" s="1118"/>
      <c r="AG43" s="1118"/>
    </row>
    <row r="44" spans="1:33" ht="10.5">
      <c r="A44" s="1"/>
      <c r="B44" s="598"/>
      <c r="C44" s="598"/>
      <c r="D44" s="613"/>
      <c r="E44" s="759"/>
      <c r="F44" s="1119"/>
      <c r="G44" s="3"/>
      <c r="H44" s="1113"/>
      <c r="I44" s="1114"/>
      <c r="J44" s="1114"/>
      <c r="K44" s="1114"/>
      <c r="L44" s="1114"/>
      <c r="M44" s="1114"/>
      <c r="N44" s="1114"/>
      <c r="O44" s="1115">
        <f t="shared" si="0"/>
        <v>0</v>
      </c>
      <c r="P44" s="1120"/>
      <c r="Q44" s="11"/>
      <c r="R44" s="6"/>
      <c r="S44" s="1116"/>
      <c r="T44" s="1117"/>
      <c r="U44" s="1118"/>
      <c r="V44" s="1118"/>
      <c r="W44" s="1116"/>
      <c r="X44" s="1117"/>
      <c r="Y44" s="1118"/>
      <c r="Z44" s="1118"/>
      <c r="AA44" s="1116"/>
      <c r="AB44" s="1117"/>
      <c r="AC44" s="1118"/>
      <c r="AD44" s="1118"/>
      <c r="AE44" s="1118"/>
      <c r="AF44" s="1118"/>
      <c r="AG44" s="1118"/>
    </row>
    <row r="45" spans="1:33" ht="10.5">
      <c r="A45" s="1"/>
      <c r="B45" s="598"/>
      <c r="C45" s="598"/>
      <c r="D45" s="613"/>
      <c r="E45" s="759"/>
      <c r="F45" s="1119"/>
      <c r="G45" s="3"/>
      <c r="H45" s="1113"/>
      <c r="I45" s="1114"/>
      <c r="J45" s="1114"/>
      <c r="K45" s="1114"/>
      <c r="L45" s="1114"/>
      <c r="M45" s="1114"/>
      <c r="N45" s="1114"/>
      <c r="O45" s="1115">
        <f t="shared" si="0"/>
        <v>0</v>
      </c>
      <c r="P45" s="1120"/>
      <c r="Q45" s="11"/>
      <c r="R45" s="6"/>
      <c r="S45" s="1116"/>
      <c r="T45" s="1117"/>
      <c r="U45" s="1118"/>
      <c r="V45" s="1118"/>
      <c r="W45" s="1116"/>
      <c r="X45" s="1117"/>
      <c r="Y45" s="1118"/>
      <c r="Z45" s="1118"/>
      <c r="AA45" s="1116"/>
      <c r="AB45" s="1117"/>
      <c r="AC45" s="1118"/>
      <c r="AD45" s="1118"/>
      <c r="AE45" s="1118"/>
      <c r="AF45" s="1118"/>
      <c r="AG45" s="1118"/>
    </row>
    <row r="46" spans="1:33" ht="10.5">
      <c r="A46" s="1"/>
      <c r="B46" s="598"/>
      <c r="C46" s="598"/>
      <c r="D46" s="613"/>
      <c r="E46" s="759"/>
      <c r="F46" s="1119"/>
      <c r="G46" s="3"/>
      <c r="H46" s="1113"/>
      <c r="I46" s="1114"/>
      <c r="J46" s="1114"/>
      <c r="K46" s="1114"/>
      <c r="L46" s="1114"/>
      <c r="M46" s="1114"/>
      <c r="N46" s="1114"/>
      <c r="O46" s="1115">
        <f t="shared" si="0"/>
        <v>0</v>
      </c>
      <c r="P46" s="1120"/>
      <c r="Q46" s="11"/>
      <c r="R46" s="6"/>
      <c r="S46" s="1116"/>
      <c r="T46" s="1117"/>
      <c r="U46" s="1118"/>
      <c r="V46" s="1118"/>
      <c r="W46" s="1116"/>
      <c r="X46" s="1117"/>
      <c r="Y46" s="1118"/>
      <c r="Z46" s="1118"/>
      <c r="AA46" s="1116"/>
      <c r="AB46" s="1117"/>
      <c r="AC46" s="1118"/>
      <c r="AD46" s="1118"/>
      <c r="AE46" s="1118"/>
      <c r="AF46" s="1118"/>
      <c r="AG46" s="1118"/>
    </row>
    <row r="47" spans="1:33" ht="10.5">
      <c r="A47" s="1"/>
      <c r="B47" s="598"/>
      <c r="C47" s="598"/>
      <c r="D47" s="613"/>
      <c r="E47" s="759"/>
      <c r="F47" s="1119"/>
      <c r="G47" s="3"/>
      <c r="H47" s="1113"/>
      <c r="I47" s="1114"/>
      <c r="J47" s="1114"/>
      <c r="K47" s="1114"/>
      <c r="L47" s="1114"/>
      <c r="M47" s="1114"/>
      <c r="N47" s="1114"/>
      <c r="O47" s="1115">
        <f t="shared" si="0"/>
        <v>0</v>
      </c>
      <c r="P47" s="1120"/>
      <c r="Q47" s="611"/>
      <c r="R47" s="757"/>
      <c r="S47" s="1116"/>
      <c r="T47" s="1117"/>
      <c r="U47" s="1118"/>
      <c r="V47" s="1118"/>
      <c r="W47" s="1116"/>
      <c r="X47" s="1117"/>
      <c r="Y47" s="1118"/>
      <c r="Z47" s="1118"/>
      <c r="AA47" s="1116"/>
      <c r="AB47" s="1117"/>
      <c r="AC47" s="1118"/>
      <c r="AD47" s="1118"/>
      <c r="AE47" s="1118"/>
      <c r="AF47" s="1118"/>
      <c r="AG47" s="1118"/>
    </row>
    <row r="48" spans="1:33" ht="10.5">
      <c r="A48" s="1"/>
      <c r="B48" s="598"/>
      <c r="C48" s="598"/>
      <c r="D48" s="613"/>
      <c r="E48" s="759"/>
      <c r="F48" s="1119"/>
      <c r="G48" s="3"/>
      <c r="H48" s="1113"/>
      <c r="I48" s="1114"/>
      <c r="J48" s="1114"/>
      <c r="K48" s="1114"/>
      <c r="L48" s="1114"/>
      <c r="M48" s="1114"/>
      <c r="N48" s="1114"/>
      <c r="O48" s="1115">
        <f t="shared" si="0"/>
        <v>0</v>
      </c>
      <c r="P48" s="1120"/>
      <c r="Q48" s="11"/>
      <c r="R48" s="6"/>
      <c r="S48" s="1116"/>
      <c r="T48" s="1117"/>
      <c r="U48" s="1118"/>
      <c r="V48" s="1118"/>
      <c r="W48" s="1116"/>
      <c r="X48" s="1117"/>
      <c r="Y48" s="1118"/>
      <c r="Z48" s="1118"/>
      <c r="AA48" s="1116"/>
      <c r="AB48" s="1117"/>
      <c r="AC48" s="1118"/>
      <c r="AD48" s="1118"/>
      <c r="AE48" s="1118"/>
      <c r="AF48" s="1118"/>
      <c r="AG48" s="1118"/>
    </row>
    <row r="49" spans="1:33" ht="10.5">
      <c r="A49" s="1"/>
      <c r="B49" s="598"/>
      <c r="C49" s="598"/>
      <c r="D49" s="613"/>
      <c r="E49" s="759"/>
      <c r="F49" s="1119"/>
      <c r="G49" s="3"/>
      <c r="H49" s="1113"/>
      <c r="I49" s="1114"/>
      <c r="J49" s="1114"/>
      <c r="K49" s="1114"/>
      <c r="L49" s="1114"/>
      <c r="M49" s="1114"/>
      <c r="N49" s="1114"/>
      <c r="O49" s="1115">
        <f t="shared" si="0"/>
        <v>0</v>
      </c>
      <c r="P49" s="1120"/>
      <c r="Q49" s="11"/>
      <c r="R49" s="6"/>
      <c r="S49" s="1116"/>
      <c r="T49" s="1117"/>
      <c r="U49" s="1118"/>
      <c r="V49" s="1118"/>
      <c r="W49" s="1116"/>
      <c r="X49" s="1117"/>
      <c r="Y49" s="1118"/>
      <c r="Z49" s="1118"/>
      <c r="AA49" s="1116"/>
      <c r="AB49" s="1117"/>
      <c r="AC49" s="1118"/>
      <c r="AD49" s="1118"/>
      <c r="AE49" s="1118"/>
      <c r="AF49" s="1118"/>
      <c r="AG49" s="1118"/>
    </row>
    <row r="50" spans="1:33" ht="10.5">
      <c r="A50" s="1"/>
      <c r="B50" s="598"/>
      <c r="C50" s="598"/>
      <c r="D50" s="613"/>
      <c r="E50" s="759"/>
      <c r="F50" s="1119"/>
      <c r="G50" s="3"/>
      <c r="H50" s="1113"/>
      <c r="I50" s="1114"/>
      <c r="J50" s="1114"/>
      <c r="K50" s="1114"/>
      <c r="L50" s="1114"/>
      <c r="M50" s="1114"/>
      <c r="N50" s="1114"/>
      <c r="O50" s="1115">
        <f t="shared" si="0"/>
        <v>0</v>
      </c>
      <c r="P50" s="1120"/>
      <c r="Q50" s="611"/>
      <c r="R50" s="757"/>
      <c r="S50" s="1116"/>
      <c r="T50" s="1117"/>
      <c r="U50" s="1118"/>
      <c r="V50" s="1118"/>
      <c r="W50" s="1116"/>
      <c r="X50" s="1117"/>
      <c r="Y50" s="1118"/>
      <c r="Z50" s="1118"/>
      <c r="AA50" s="1116"/>
      <c r="AB50" s="1117"/>
      <c r="AC50" s="1118"/>
      <c r="AD50" s="1118"/>
      <c r="AE50" s="1118"/>
      <c r="AF50" s="1118"/>
      <c r="AG50" s="1118"/>
    </row>
    <row r="51" spans="1:33" ht="10.5">
      <c r="A51" s="1"/>
      <c r="B51" s="598"/>
      <c r="C51" s="598"/>
      <c r="D51" s="613"/>
      <c r="E51" s="759"/>
      <c r="F51" s="1119"/>
      <c r="G51" s="3"/>
      <c r="H51" s="1113"/>
      <c r="I51" s="1114"/>
      <c r="J51" s="1114"/>
      <c r="K51" s="1114"/>
      <c r="L51" s="1114"/>
      <c r="M51" s="1114"/>
      <c r="N51" s="1114"/>
      <c r="O51" s="1115">
        <f t="shared" si="0"/>
        <v>0</v>
      </c>
      <c r="P51" s="1120"/>
      <c r="Q51" s="11"/>
      <c r="R51" s="6"/>
      <c r="S51" s="1116"/>
      <c r="T51" s="1117"/>
      <c r="U51" s="1118"/>
      <c r="V51" s="1118"/>
      <c r="W51" s="1116"/>
      <c r="X51" s="1117"/>
      <c r="Y51" s="1118"/>
      <c r="Z51" s="1118"/>
      <c r="AA51" s="1116"/>
      <c r="AB51" s="1117"/>
      <c r="AC51" s="1118"/>
      <c r="AD51" s="1118"/>
      <c r="AE51" s="1118"/>
      <c r="AF51" s="1118"/>
      <c r="AG51" s="1118"/>
    </row>
    <row r="52" spans="1:33" ht="10.5">
      <c r="A52" s="1"/>
      <c r="B52" s="598"/>
      <c r="C52" s="598"/>
      <c r="D52" s="613"/>
      <c r="E52" s="759"/>
      <c r="F52" s="1119"/>
      <c r="G52" s="3"/>
      <c r="H52" s="1113"/>
      <c r="I52" s="1114"/>
      <c r="J52" s="1114"/>
      <c r="K52" s="1114"/>
      <c r="L52" s="1114"/>
      <c r="M52" s="1114"/>
      <c r="N52" s="1114"/>
      <c r="O52" s="1115">
        <f t="shared" si="0"/>
        <v>0</v>
      </c>
      <c r="P52" s="1120"/>
      <c r="Q52" s="11"/>
      <c r="R52" s="6"/>
      <c r="S52" s="1116"/>
      <c r="T52" s="1117"/>
      <c r="U52" s="1118"/>
      <c r="V52" s="1118"/>
      <c r="W52" s="1116"/>
      <c r="X52" s="1117"/>
      <c r="Y52" s="1118"/>
      <c r="Z52" s="1118"/>
      <c r="AA52" s="1116"/>
      <c r="AB52" s="1117"/>
      <c r="AC52" s="1118"/>
      <c r="AD52" s="1118"/>
      <c r="AE52" s="1118"/>
      <c r="AF52" s="1118"/>
      <c r="AG52" s="1118"/>
    </row>
    <row r="53" spans="1:33" ht="10.5">
      <c r="A53" s="1"/>
      <c r="B53" s="598"/>
      <c r="C53" s="598"/>
      <c r="D53" s="613"/>
      <c r="E53" s="759"/>
      <c r="F53" s="1119"/>
      <c r="G53" s="3"/>
      <c r="H53" s="1113"/>
      <c r="I53" s="1114"/>
      <c r="J53" s="1114"/>
      <c r="K53" s="1114"/>
      <c r="L53" s="1114"/>
      <c r="M53" s="1114"/>
      <c r="N53" s="1114"/>
      <c r="O53" s="1115">
        <f t="shared" si="0"/>
        <v>0</v>
      </c>
      <c r="P53" s="1120"/>
      <c r="Q53" s="11"/>
      <c r="R53" s="6"/>
      <c r="S53" s="1116"/>
      <c r="T53" s="1117"/>
      <c r="U53" s="1118"/>
      <c r="V53" s="1118"/>
      <c r="W53" s="1116"/>
      <c r="X53" s="1117"/>
      <c r="Y53" s="1118"/>
      <c r="Z53" s="1118"/>
      <c r="AA53" s="1116"/>
      <c r="AB53" s="1117"/>
      <c r="AC53" s="1118"/>
      <c r="AD53" s="1118"/>
      <c r="AE53" s="1118"/>
      <c r="AF53" s="1118"/>
      <c r="AG53" s="1118"/>
    </row>
    <row r="54" spans="1:33" ht="10.5">
      <c r="A54" s="1"/>
      <c r="B54" s="598"/>
      <c r="C54" s="598"/>
      <c r="D54" s="613"/>
      <c r="E54" s="759"/>
      <c r="F54" s="1119"/>
      <c r="G54" s="3"/>
      <c r="H54" s="1113"/>
      <c r="I54" s="1114"/>
      <c r="J54" s="1114"/>
      <c r="K54" s="1114"/>
      <c r="L54" s="1114"/>
      <c r="M54" s="1114"/>
      <c r="N54" s="1114"/>
      <c r="O54" s="1115">
        <f t="shared" si="0"/>
        <v>0</v>
      </c>
      <c r="P54" s="1120"/>
      <c r="Q54" s="1121"/>
      <c r="R54" s="1122"/>
      <c r="S54" s="1116"/>
      <c r="T54" s="1117"/>
      <c r="U54" s="1118"/>
      <c r="V54" s="1118"/>
      <c r="W54" s="1116"/>
      <c r="X54" s="1117"/>
      <c r="Y54" s="1118"/>
      <c r="Z54" s="1118"/>
      <c r="AA54" s="1116"/>
      <c r="AB54" s="1117"/>
      <c r="AC54" s="1118"/>
      <c r="AD54" s="1118"/>
      <c r="AE54" s="1118"/>
      <c r="AF54" s="1118"/>
      <c r="AG54" s="1118"/>
    </row>
    <row r="55" spans="1:33" ht="10.5">
      <c r="A55" s="1"/>
      <c r="B55" s="598"/>
      <c r="C55" s="598"/>
      <c r="D55" s="613"/>
      <c r="E55" s="759"/>
      <c r="F55" s="1119"/>
      <c r="G55" s="3"/>
      <c r="H55" s="1113"/>
      <c r="I55" s="1114"/>
      <c r="J55" s="1114"/>
      <c r="K55" s="1114"/>
      <c r="L55" s="1114"/>
      <c r="M55" s="1114"/>
      <c r="N55" s="1114"/>
      <c r="O55" s="1115">
        <f t="shared" si="0"/>
        <v>0</v>
      </c>
      <c r="P55" s="1120"/>
      <c r="Q55" s="1121"/>
      <c r="R55" s="1122"/>
      <c r="S55" s="1116"/>
      <c r="T55" s="1117"/>
      <c r="U55" s="1118"/>
      <c r="V55" s="1118"/>
      <c r="W55" s="1116"/>
      <c r="X55" s="1117"/>
      <c r="Y55" s="1118"/>
      <c r="Z55" s="1118"/>
      <c r="AA55" s="1116"/>
      <c r="AB55" s="1117"/>
      <c r="AC55" s="1118"/>
      <c r="AD55" s="1118"/>
      <c r="AE55" s="1118"/>
      <c r="AF55" s="1118"/>
      <c r="AG55" s="1118"/>
    </row>
    <row r="56" spans="1:33" ht="10.5">
      <c r="A56" s="1"/>
      <c r="B56" s="598"/>
      <c r="C56" s="598"/>
      <c r="D56" s="613"/>
      <c r="E56" s="759"/>
      <c r="F56" s="1119"/>
      <c r="G56" s="3"/>
      <c r="H56" s="4"/>
      <c r="I56" s="3"/>
      <c r="J56" s="3"/>
      <c r="K56" s="3"/>
      <c r="L56" s="3"/>
      <c r="M56" s="3"/>
      <c r="N56" s="3"/>
      <c r="O56" s="1115">
        <f t="shared" si="0"/>
        <v>0</v>
      </c>
      <c r="P56" s="120"/>
      <c r="Q56" s="11"/>
      <c r="R56" s="6"/>
      <c r="S56" s="1116"/>
      <c r="T56" s="1117"/>
      <c r="U56" s="1118"/>
      <c r="V56" s="1118"/>
      <c r="W56" s="1116"/>
      <c r="X56" s="1117"/>
      <c r="Y56" s="1118"/>
      <c r="Z56" s="1118"/>
      <c r="AA56" s="1116"/>
      <c r="AB56" s="1117"/>
      <c r="AC56" s="1118"/>
      <c r="AD56" s="1118"/>
      <c r="AE56" s="1118"/>
      <c r="AF56" s="1118"/>
      <c r="AG56" s="1118"/>
    </row>
    <row r="57" spans="1:33" ht="10.5">
      <c r="A57" s="1"/>
      <c r="B57" s="167" t="s">
        <v>267</v>
      </c>
      <c r="C57" s="167"/>
      <c r="D57" s="168">
        <f aca="true" t="shared" si="1" ref="D57:AG57">SUM(D15:D56)</f>
        <v>0</v>
      </c>
      <c r="E57" s="607">
        <f t="shared" si="1"/>
        <v>0</v>
      </c>
      <c r="F57" s="603">
        <f t="shared" si="1"/>
        <v>0</v>
      </c>
      <c r="G57" s="168">
        <f t="shared" si="1"/>
        <v>0</v>
      </c>
      <c r="H57" s="607">
        <f t="shared" si="1"/>
        <v>0</v>
      </c>
      <c r="I57" s="168">
        <f t="shared" si="1"/>
        <v>0</v>
      </c>
      <c r="J57" s="168">
        <f t="shared" si="1"/>
        <v>0</v>
      </c>
      <c r="K57" s="168">
        <f t="shared" si="1"/>
        <v>0</v>
      </c>
      <c r="L57" s="168">
        <f t="shared" si="1"/>
        <v>0</v>
      </c>
      <c r="M57" s="168">
        <f t="shared" si="1"/>
        <v>0</v>
      </c>
      <c r="N57" s="168">
        <f t="shared" si="1"/>
        <v>0</v>
      </c>
      <c r="O57" s="1123">
        <f t="shared" si="1"/>
        <v>0</v>
      </c>
      <c r="P57" s="603">
        <f t="shared" si="1"/>
        <v>0</v>
      </c>
      <c r="Q57" s="603">
        <f t="shared" si="1"/>
        <v>0</v>
      </c>
      <c r="R57" s="603">
        <f t="shared" si="1"/>
        <v>0</v>
      </c>
      <c r="S57" s="603">
        <f t="shared" si="1"/>
        <v>0</v>
      </c>
      <c r="T57" s="603">
        <f t="shared" si="1"/>
        <v>0</v>
      </c>
      <c r="U57" s="603">
        <f t="shared" si="1"/>
        <v>0</v>
      </c>
      <c r="V57" s="603">
        <f t="shared" si="1"/>
        <v>0</v>
      </c>
      <c r="W57" s="603">
        <f t="shared" si="1"/>
        <v>0</v>
      </c>
      <c r="X57" s="603">
        <f t="shared" si="1"/>
        <v>0</v>
      </c>
      <c r="Y57" s="603">
        <f t="shared" si="1"/>
        <v>0</v>
      </c>
      <c r="Z57" s="603">
        <f t="shared" si="1"/>
        <v>0</v>
      </c>
      <c r="AA57" s="603">
        <f t="shared" si="1"/>
        <v>0</v>
      </c>
      <c r="AB57" s="603">
        <f t="shared" si="1"/>
        <v>0</v>
      </c>
      <c r="AC57" s="603">
        <f t="shared" si="1"/>
        <v>0</v>
      </c>
      <c r="AD57" s="603">
        <f t="shared" si="1"/>
        <v>0</v>
      </c>
      <c r="AE57" s="603">
        <f t="shared" si="1"/>
        <v>0</v>
      </c>
      <c r="AF57" s="603">
        <f t="shared" si="1"/>
        <v>0</v>
      </c>
      <c r="AG57" s="168">
        <f t="shared" si="1"/>
        <v>0</v>
      </c>
    </row>
    <row r="58" spans="1:33" ht="10.5">
      <c r="A58" s="1"/>
      <c r="B58" s="599"/>
      <c r="C58" s="599"/>
      <c r="D58" s="15"/>
      <c r="E58" s="756"/>
      <c r="F58" s="1124"/>
      <c r="G58" s="13"/>
      <c r="H58" s="1125"/>
      <c r="I58" s="13"/>
      <c r="J58" s="13"/>
      <c r="K58" s="13"/>
      <c r="L58" s="13"/>
      <c r="M58" s="13"/>
      <c r="N58" s="13"/>
      <c r="O58" s="13"/>
      <c r="P58" s="1126"/>
      <c r="Q58" s="1126"/>
      <c r="R58" s="1126"/>
      <c r="S58" s="1126"/>
      <c r="T58" s="1126"/>
      <c r="U58" s="1126"/>
      <c r="V58" s="1126"/>
      <c r="W58" s="1126"/>
      <c r="X58" s="1126"/>
      <c r="Y58" s="1126"/>
      <c r="Z58" s="1126"/>
      <c r="AA58" s="1126"/>
      <c r="AB58" s="1126"/>
      <c r="AC58" s="1126"/>
      <c r="AD58" s="1126"/>
      <c r="AE58" s="1126"/>
      <c r="AF58" s="1126"/>
      <c r="AG58" s="13"/>
    </row>
    <row r="59" spans="1:33" ht="10.5">
      <c r="A59" s="1"/>
      <c r="B59" s="600" t="s">
        <v>268</v>
      </c>
      <c r="C59" s="600"/>
      <c r="D59" s="1127"/>
      <c r="E59" s="1128"/>
      <c r="F59" s="1129"/>
      <c r="G59" s="13"/>
      <c r="H59" s="1125"/>
      <c r="I59" s="13"/>
      <c r="J59" s="13"/>
      <c r="K59" s="13"/>
      <c r="L59" s="13"/>
      <c r="M59" s="13"/>
      <c r="N59" s="13"/>
      <c r="O59" s="13"/>
      <c r="P59" s="1126"/>
      <c r="Q59" s="1126"/>
      <c r="R59" s="1126"/>
      <c r="S59" s="1126"/>
      <c r="T59" s="1126"/>
      <c r="U59" s="1126"/>
      <c r="V59" s="1126"/>
      <c r="W59" s="1126"/>
      <c r="X59" s="1126"/>
      <c r="Y59" s="1126"/>
      <c r="Z59" s="1126"/>
      <c r="AA59" s="1126"/>
      <c r="AB59" s="1126"/>
      <c r="AC59" s="1126"/>
      <c r="AD59" s="1126"/>
      <c r="AE59" s="1126"/>
      <c r="AF59" s="1126"/>
      <c r="AG59" s="13"/>
    </row>
    <row r="60" spans="1:33" ht="10.5">
      <c r="A60" s="1"/>
      <c r="B60" s="601"/>
      <c r="C60" s="601"/>
      <c r="D60" s="1130"/>
      <c r="E60" s="1131"/>
      <c r="F60" s="1132"/>
      <c r="G60" s="3"/>
      <c r="H60" s="4"/>
      <c r="I60" s="3"/>
      <c r="J60" s="3"/>
      <c r="K60" s="3"/>
      <c r="L60" s="3"/>
      <c r="M60" s="3"/>
      <c r="N60" s="3"/>
      <c r="O60" s="1115">
        <f aca="true" t="shared" si="2" ref="O60:O66">SUM(H60:N60)</f>
        <v>0</v>
      </c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3"/>
    </row>
    <row r="61" spans="1:33" ht="10.5">
      <c r="A61" s="1"/>
      <c r="B61" s="598"/>
      <c r="C61" s="598"/>
      <c r="D61" s="613"/>
      <c r="E61" s="759"/>
      <c r="F61" s="1119"/>
      <c r="G61" s="3"/>
      <c r="H61" s="1133"/>
      <c r="I61" s="1134"/>
      <c r="J61" s="1134"/>
      <c r="K61" s="1134"/>
      <c r="L61" s="1134"/>
      <c r="M61" s="1134"/>
      <c r="N61" s="1134"/>
      <c r="O61" s="1115">
        <f t="shared" si="2"/>
        <v>0</v>
      </c>
      <c r="P61" s="1135"/>
      <c r="Q61" s="1135"/>
      <c r="R61" s="1135"/>
      <c r="S61" s="1135"/>
      <c r="T61" s="1135"/>
      <c r="U61" s="1135"/>
      <c r="V61" s="1135"/>
      <c r="W61" s="1135"/>
      <c r="X61" s="1135"/>
      <c r="Y61" s="1135"/>
      <c r="Z61" s="1135"/>
      <c r="AA61" s="1135"/>
      <c r="AB61" s="1135"/>
      <c r="AC61" s="1135"/>
      <c r="AD61" s="1135"/>
      <c r="AE61" s="1135"/>
      <c r="AF61" s="1135"/>
      <c r="AG61" s="1114"/>
    </row>
    <row r="62" spans="1:33" ht="10.5">
      <c r="A62" s="1"/>
      <c r="B62" s="598"/>
      <c r="C62" s="598"/>
      <c r="D62" s="613"/>
      <c r="E62" s="759"/>
      <c r="F62" s="1119"/>
      <c r="G62" s="3"/>
      <c r="H62" s="1133"/>
      <c r="I62" s="1134"/>
      <c r="J62" s="1134"/>
      <c r="K62" s="1134"/>
      <c r="L62" s="1134"/>
      <c r="M62" s="1134"/>
      <c r="N62" s="1134"/>
      <c r="O62" s="1115">
        <f t="shared" si="2"/>
        <v>0</v>
      </c>
      <c r="P62" s="1135"/>
      <c r="Q62" s="1135"/>
      <c r="R62" s="1135"/>
      <c r="S62" s="1135"/>
      <c r="T62" s="1135"/>
      <c r="U62" s="1135"/>
      <c r="V62" s="1135"/>
      <c r="W62" s="1135"/>
      <c r="X62" s="1135"/>
      <c r="Y62" s="1135"/>
      <c r="Z62" s="1135"/>
      <c r="AA62" s="1135"/>
      <c r="AB62" s="1135"/>
      <c r="AC62" s="1135"/>
      <c r="AD62" s="1135"/>
      <c r="AE62" s="1135"/>
      <c r="AF62" s="1135"/>
      <c r="AG62" s="1114"/>
    </row>
    <row r="63" spans="1:33" ht="10.5">
      <c r="A63" s="1"/>
      <c r="B63" s="598"/>
      <c r="C63" s="598"/>
      <c r="D63" s="613"/>
      <c r="E63" s="759"/>
      <c r="F63" s="1119"/>
      <c r="G63" s="3"/>
      <c r="H63" s="1133"/>
      <c r="I63" s="1134"/>
      <c r="J63" s="1134"/>
      <c r="K63" s="1134"/>
      <c r="L63" s="1134"/>
      <c r="M63" s="1134"/>
      <c r="N63" s="1134"/>
      <c r="O63" s="1115">
        <f t="shared" si="2"/>
        <v>0</v>
      </c>
      <c r="P63" s="1135"/>
      <c r="Q63" s="1135"/>
      <c r="R63" s="1135"/>
      <c r="S63" s="1135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5"/>
      <c r="AE63" s="1135"/>
      <c r="AF63" s="1135"/>
      <c r="AG63" s="1114"/>
    </row>
    <row r="64" spans="1:33" ht="10.5">
      <c r="A64" s="1"/>
      <c r="B64" s="598"/>
      <c r="C64" s="598"/>
      <c r="D64" s="613"/>
      <c r="E64" s="759"/>
      <c r="F64" s="1119"/>
      <c r="G64" s="3"/>
      <c r="H64" s="1133"/>
      <c r="I64" s="1134"/>
      <c r="J64" s="1134"/>
      <c r="K64" s="1134"/>
      <c r="L64" s="1134"/>
      <c r="M64" s="1134"/>
      <c r="N64" s="1134"/>
      <c r="O64" s="1115">
        <f t="shared" si="2"/>
        <v>0</v>
      </c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1135"/>
      <c r="AC64" s="1135"/>
      <c r="AD64" s="1135"/>
      <c r="AE64" s="1135"/>
      <c r="AF64" s="1135"/>
      <c r="AG64" s="1114"/>
    </row>
    <row r="65" spans="1:33" ht="10.5">
      <c r="A65" s="1"/>
      <c r="B65" s="598"/>
      <c r="C65" s="598"/>
      <c r="D65" s="613"/>
      <c r="E65" s="759"/>
      <c r="F65" s="1119"/>
      <c r="G65" s="3"/>
      <c r="H65" s="1133"/>
      <c r="I65" s="1134"/>
      <c r="J65" s="1134"/>
      <c r="K65" s="1134"/>
      <c r="L65" s="1134"/>
      <c r="M65" s="1134"/>
      <c r="N65" s="1134"/>
      <c r="O65" s="1115">
        <f t="shared" si="2"/>
        <v>0</v>
      </c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3"/>
    </row>
    <row r="66" spans="1:33" ht="10.5">
      <c r="A66" s="1"/>
      <c r="B66" s="598"/>
      <c r="C66" s="598"/>
      <c r="D66" s="613"/>
      <c r="E66" s="759"/>
      <c r="F66" s="1119"/>
      <c r="G66" s="3"/>
      <c r="H66" s="4"/>
      <c r="I66" s="3"/>
      <c r="J66" s="3"/>
      <c r="K66" s="3"/>
      <c r="L66" s="3"/>
      <c r="M66" s="3"/>
      <c r="N66" s="3"/>
      <c r="O66" s="1115">
        <f t="shared" si="2"/>
        <v>0</v>
      </c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3"/>
    </row>
    <row r="67" spans="1:33" ht="10.5">
      <c r="A67" s="1"/>
      <c r="B67" s="167" t="s">
        <v>269</v>
      </c>
      <c r="C67" s="167"/>
      <c r="D67" s="168">
        <f aca="true" t="shared" si="3" ref="D67:AG67">SUM(D60:D66)</f>
        <v>0</v>
      </c>
      <c r="E67" s="607">
        <f t="shared" si="3"/>
        <v>0</v>
      </c>
      <c r="F67" s="603">
        <f t="shared" si="3"/>
        <v>0</v>
      </c>
      <c r="G67" s="168">
        <f t="shared" si="3"/>
        <v>0</v>
      </c>
      <c r="H67" s="607">
        <f t="shared" si="3"/>
        <v>0</v>
      </c>
      <c r="I67" s="168">
        <f t="shared" si="3"/>
        <v>0</v>
      </c>
      <c r="J67" s="168">
        <f t="shared" si="3"/>
        <v>0</v>
      </c>
      <c r="K67" s="168">
        <f t="shared" si="3"/>
        <v>0</v>
      </c>
      <c r="L67" s="168">
        <f t="shared" si="3"/>
        <v>0</v>
      </c>
      <c r="M67" s="168">
        <f t="shared" si="3"/>
        <v>0</v>
      </c>
      <c r="N67" s="168">
        <f t="shared" si="3"/>
        <v>0</v>
      </c>
      <c r="O67" s="1123">
        <f t="shared" si="3"/>
        <v>0</v>
      </c>
      <c r="P67" s="603">
        <f t="shared" si="3"/>
        <v>0</v>
      </c>
      <c r="Q67" s="603">
        <f t="shared" si="3"/>
        <v>0</v>
      </c>
      <c r="R67" s="603">
        <f t="shared" si="3"/>
        <v>0</v>
      </c>
      <c r="S67" s="603">
        <f t="shared" si="3"/>
        <v>0</v>
      </c>
      <c r="T67" s="603">
        <f t="shared" si="3"/>
        <v>0</v>
      </c>
      <c r="U67" s="603">
        <f t="shared" si="3"/>
        <v>0</v>
      </c>
      <c r="V67" s="603">
        <f t="shared" si="3"/>
        <v>0</v>
      </c>
      <c r="W67" s="603">
        <f t="shared" si="3"/>
        <v>0</v>
      </c>
      <c r="X67" s="603">
        <f t="shared" si="3"/>
        <v>0</v>
      </c>
      <c r="Y67" s="603">
        <f t="shared" si="3"/>
        <v>0</v>
      </c>
      <c r="Z67" s="603">
        <f t="shared" si="3"/>
        <v>0</v>
      </c>
      <c r="AA67" s="603">
        <f t="shared" si="3"/>
        <v>0</v>
      </c>
      <c r="AB67" s="603">
        <f t="shared" si="3"/>
        <v>0</v>
      </c>
      <c r="AC67" s="603">
        <f t="shared" si="3"/>
        <v>0</v>
      </c>
      <c r="AD67" s="603">
        <f t="shared" si="3"/>
        <v>0</v>
      </c>
      <c r="AE67" s="603">
        <f t="shared" si="3"/>
        <v>0</v>
      </c>
      <c r="AF67" s="603">
        <f t="shared" si="3"/>
        <v>0</v>
      </c>
      <c r="AG67" s="168">
        <f t="shared" si="3"/>
        <v>0</v>
      </c>
    </row>
    <row r="68" spans="1:33" ht="10.5">
      <c r="A68" s="1"/>
      <c r="B68" s="599"/>
      <c r="C68" s="599"/>
      <c r="D68" s="15"/>
      <c r="E68" s="756"/>
      <c r="F68" s="1124"/>
      <c r="G68" s="13"/>
      <c r="H68" s="1125"/>
      <c r="I68" s="13"/>
      <c r="J68" s="13"/>
      <c r="K68" s="13"/>
      <c r="L68" s="13"/>
      <c r="M68" s="13"/>
      <c r="N68" s="13"/>
      <c r="O68" s="13"/>
      <c r="P68" s="1126"/>
      <c r="Q68" s="1126"/>
      <c r="R68" s="1126"/>
      <c r="S68" s="1126"/>
      <c r="T68" s="1126"/>
      <c r="U68" s="1126"/>
      <c r="V68" s="1126"/>
      <c r="W68" s="1126"/>
      <c r="X68" s="1126"/>
      <c r="Y68" s="1126"/>
      <c r="Z68" s="1126"/>
      <c r="AA68" s="1126"/>
      <c r="AB68" s="1126"/>
      <c r="AC68" s="1126"/>
      <c r="AD68" s="1126"/>
      <c r="AE68" s="1126"/>
      <c r="AF68" s="1126"/>
      <c r="AG68" s="13"/>
    </row>
    <row r="69" spans="1:33" ht="10.5">
      <c r="A69" s="1"/>
      <c r="B69" s="600" t="s">
        <v>270</v>
      </c>
      <c r="C69" s="600"/>
      <c r="D69" s="1127"/>
      <c r="E69" s="1128"/>
      <c r="F69" s="1129"/>
      <c r="G69" s="13"/>
      <c r="H69" s="1125"/>
      <c r="I69" s="13"/>
      <c r="J69" s="13"/>
      <c r="K69" s="13"/>
      <c r="L69" s="13"/>
      <c r="M69" s="13"/>
      <c r="N69" s="13"/>
      <c r="O69" s="13"/>
      <c r="P69" s="1126"/>
      <c r="Q69" s="1126"/>
      <c r="R69" s="1126"/>
      <c r="S69" s="1126"/>
      <c r="T69" s="1126"/>
      <c r="U69" s="1126"/>
      <c r="V69" s="1126"/>
      <c r="W69" s="1126"/>
      <c r="X69" s="1126"/>
      <c r="Y69" s="1126"/>
      <c r="Z69" s="1126"/>
      <c r="AA69" s="1126"/>
      <c r="AB69" s="1126"/>
      <c r="AC69" s="1126"/>
      <c r="AD69" s="1126"/>
      <c r="AE69" s="1126"/>
      <c r="AF69" s="1126"/>
      <c r="AG69" s="13"/>
    </row>
    <row r="70" spans="1:33" ht="10.5">
      <c r="A70" s="1"/>
      <c r="B70" s="601"/>
      <c r="C70" s="601"/>
      <c r="D70" s="1130"/>
      <c r="E70" s="1131"/>
      <c r="F70" s="1132"/>
      <c r="G70" s="3"/>
      <c r="H70" s="4"/>
      <c r="I70" s="3"/>
      <c r="J70" s="3"/>
      <c r="K70" s="3"/>
      <c r="L70" s="3"/>
      <c r="M70" s="3"/>
      <c r="N70" s="3"/>
      <c r="O70" s="1115">
        <f aca="true" t="shared" si="4" ref="O70:O133">SUM(H70:N70)</f>
        <v>0</v>
      </c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3"/>
    </row>
    <row r="71" spans="1:33" ht="10.5">
      <c r="A71" s="1"/>
      <c r="B71" s="598"/>
      <c r="C71" s="598"/>
      <c r="D71" s="613"/>
      <c r="E71" s="759"/>
      <c r="F71" s="1119"/>
      <c r="G71" s="3"/>
      <c r="H71" s="1133"/>
      <c r="I71" s="1134"/>
      <c r="J71" s="1134"/>
      <c r="K71" s="1134"/>
      <c r="L71" s="1134"/>
      <c r="M71" s="1134"/>
      <c r="N71" s="1134"/>
      <c r="O71" s="1115">
        <f t="shared" si="4"/>
        <v>0</v>
      </c>
      <c r="P71" s="1135"/>
      <c r="Q71" s="1135"/>
      <c r="R71" s="1135"/>
      <c r="S71" s="1135"/>
      <c r="T71" s="1135"/>
      <c r="U71" s="1135"/>
      <c r="V71" s="1135"/>
      <c r="W71" s="1135"/>
      <c r="X71" s="1135"/>
      <c r="Y71" s="1135"/>
      <c r="Z71" s="1135"/>
      <c r="AA71" s="1135"/>
      <c r="AB71" s="1135"/>
      <c r="AC71" s="1135"/>
      <c r="AD71" s="1135"/>
      <c r="AE71" s="1135"/>
      <c r="AF71" s="1135"/>
      <c r="AG71" s="1114"/>
    </row>
    <row r="72" spans="1:33" ht="10.5">
      <c r="A72" s="1"/>
      <c r="B72" s="598"/>
      <c r="C72" s="598"/>
      <c r="D72" s="613"/>
      <c r="E72" s="759"/>
      <c r="F72" s="1119"/>
      <c r="G72" s="3"/>
      <c r="H72" s="1133"/>
      <c r="I72" s="1134"/>
      <c r="J72" s="1134"/>
      <c r="K72" s="1134"/>
      <c r="L72" s="1134"/>
      <c r="M72" s="1134"/>
      <c r="N72" s="1134"/>
      <c r="O72" s="1115">
        <f t="shared" si="4"/>
        <v>0</v>
      </c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5"/>
      <c r="AG72" s="1114"/>
    </row>
    <row r="73" spans="1:33" ht="10.5">
      <c r="A73" s="1"/>
      <c r="B73" s="598"/>
      <c r="C73" s="598"/>
      <c r="D73" s="613"/>
      <c r="E73" s="759"/>
      <c r="F73" s="1119"/>
      <c r="G73" s="3"/>
      <c r="H73" s="1133"/>
      <c r="I73" s="1134"/>
      <c r="J73" s="1134"/>
      <c r="K73" s="1134"/>
      <c r="L73" s="1134"/>
      <c r="M73" s="1134"/>
      <c r="N73" s="1134"/>
      <c r="O73" s="1115">
        <f t="shared" si="4"/>
        <v>0</v>
      </c>
      <c r="P73" s="1135"/>
      <c r="Q73" s="1135"/>
      <c r="R73" s="1135"/>
      <c r="S73" s="1135"/>
      <c r="T73" s="1135"/>
      <c r="U73" s="1135"/>
      <c r="V73" s="1135"/>
      <c r="W73" s="1135"/>
      <c r="X73" s="1135"/>
      <c r="Y73" s="1135"/>
      <c r="Z73" s="1135"/>
      <c r="AA73" s="1135"/>
      <c r="AB73" s="1135"/>
      <c r="AC73" s="1135"/>
      <c r="AD73" s="1135"/>
      <c r="AE73" s="1135"/>
      <c r="AF73" s="1135"/>
      <c r="AG73" s="1114"/>
    </row>
    <row r="74" spans="1:33" ht="10.5">
      <c r="A74" s="1"/>
      <c r="B74" s="598"/>
      <c r="C74" s="598"/>
      <c r="D74" s="613"/>
      <c r="E74" s="759"/>
      <c r="F74" s="1119"/>
      <c r="G74" s="3"/>
      <c r="H74" s="1133"/>
      <c r="I74" s="1134"/>
      <c r="J74" s="1134"/>
      <c r="K74" s="1134"/>
      <c r="L74" s="1134"/>
      <c r="M74" s="1134"/>
      <c r="N74" s="1134"/>
      <c r="O74" s="1115">
        <f t="shared" si="4"/>
        <v>0</v>
      </c>
      <c r="P74" s="1135"/>
      <c r="Q74" s="1135"/>
      <c r="R74" s="1135"/>
      <c r="S74" s="1135"/>
      <c r="T74" s="1135"/>
      <c r="U74" s="1135"/>
      <c r="V74" s="1135"/>
      <c r="W74" s="1135"/>
      <c r="X74" s="1135"/>
      <c r="Y74" s="1135"/>
      <c r="Z74" s="1135"/>
      <c r="AA74" s="1135"/>
      <c r="AB74" s="1135"/>
      <c r="AC74" s="1135"/>
      <c r="AD74" s="1135"/>
      <c r="AE74" s="1135"/>
      <c r="AF74" s="1135"/>
      <c r="AG74" s="1114"/>
    </row>
    <row r="75" spans="1:33" ht="10.5">
      <c r="A75" s="1"/>
      <c r="B75" s="598"/>
      <c r="C75" s="598"/>
      <c r="D75" s="613"/>
      <c r="E75" s="759"/>
      <c r="F75" s="1119"/>
      <c r="G75" s="3"/>
      <c r="H75" s="1133"/>
      <c r="I75" s="1134"/>
      <c r="J75" s="1134"/>
      <c r="K75" s="1134"/>
      <c r="L75" s="1134"/>
      <c r="M75" s="1134"/>
      <c r="N75" s="1134"/>
      <c r="O75" s="1115">
        <f t="shared" si="4"/>
        <v>0</v>
      </c>
      <c r="P75" s="1135"/>
      <c r="Q75" s="1135"/>
      <c r="R75" s="1135"/>
      <c r="S75" s="1135"/>
      <c r="T75" s="1135"/>
      <c r="U75" s="1135"/>
      <c r="V75" s="1135"/>
      <c r="W75" s="1135"/>
      <c r="X75" s="1135"/>
      <c r="Y75" s="1135"/>
      <c r="Z75" s="1135"/>
      <c r="AA75" s="1135"/>
      <c r="AB75" s="1135"/>
      <c r="AC75" s="1135"/>
      <c r="AD75" s="1135"/>
      <c r="AE75" s="1135"/>
      <c r="AF75" s="1135"/>
      <c r="AG75" s="1114"/>
    </row>
    <row r="76" spans="1:33" ht="10.5">
      <c r="A76" s="1"/>
      <c r="B76" s="598"/>
      <c r="C76" s="598"/>
      <c r="D76" s="613"/>
      <c r="E76" s="759"/>
      <c r="F76" s="1119"/>
      <c r="G76" s="3"/>
      <c r="H76" s="1133"/>
      <c r="I76" s="1134"/>
      <c r="J76" s="1134"/>
      <c r="K76" s="1134"/>
      <c r="L76" s="1134"/>
      <c r="M76" s="1134"/>
      <c r="N76" s="1134"/>
      <c r="O76" s="1115">
        <f t="shared" si="4"/>
        <v>0</v>
      </c>
      <c r="P76" s="1135"/>
      <c r="Q76" s="1135"/>
      <c r="R76" s="1135"/>
      <c r="S76" s="1135"/>
      <c r="T76" s="1135"/>
      <c r="U76" s="1135"/>
      <c r="V76" s="1135"/>
      <c r="W76" s="1135"/>
      <c r="X76" s="1135"/>
      <c r="Y76" s="1135"/>
      <c r="Z76" s="1135"/>
      <c r="AA76" s="1135"/>
      <c r="AB76" s="1135"/>
      <c r="AC76" s="1135"/>
      <c r="AD76" s="1135"/>
      <c r="AE76" s="1135"/>
      <c r="AF76" s="1135"/>
      <c r="AG76" s="1114"/>
    </row>
    <row r="77" spans="1:33" ht="10.5">
      <c r="A77" s="1"/>
      <c r="B77" s="598"/>
      <c r="C77" s="598"/>
      <c r="D77" s="613"/>
      <c r="E77" s="759"/>
      <c r="F77" s="1119"/>
      <c r="G77" s="3"/>
      <c r="H77" s="1133"/>
      <c r="I77" s="1134"/>
      <c r="J77" s="1134"/>
      <c r="K77" s="1134"/>
      <c r="L77" s="1134"/>
      <c r="M77" s="1134"/>
      <c r="N77" s="1134"/>
      <c r="O77" s="1115">
        <f t="shared" si="4"/>
        <v>0</v>
      </c>
      <c r="P77" s="1135"/>
      <c r="Q77" s="1135"/>
      <c r="R77" s="1135"/>
      <c r="S77" s="1135"/>
      <c r="T77" s="1135"/>
      <c r="U77" s="1135"/>
      <c r="V77" s="1135"/>
      <c r="W77" s="1135"/>
      <c r="X77" s="1135"/>
      <c r="Y77" s="1135"/>
      <c r="Z77" s="1135"/>
      <c r="AA77" s="1135"/>
      <c r="AB77" s="1135"/>
      <c r="AC77" s="1135"/>
      <c r="AD77" s="1135"/>
      <c r="AE77" s="1135"/>
      <c r="AF77" s="1135"/>
      <c r="AG77" s="1114"/>
    </row>
    <row r="78" spans="1:33" ht="10.5">
      <c r="A78" s="1"/>
      <c r="B78" s="598"/>
      <c r="C78" s="598"/>
      <c r="D78" s="613"/>
      <c r="E78" s="759"/>
      <c r="F78" s="1119"/>
      <c r="G78" s="3"/>
      <c r="H78" s="1133"/>
      <c r="I78" s="1134"/>
      <c r="J78" s="1134"/>
      <c r="K78" s="1134"/>
      <c r="L78" s="1134"/>
      <c r="M78" s="1134"/>
      <c r="N78" s="1134"/>
      <c r="O78" s="1115">
        <f t="shared" si="4"/>
        <v>0</v>
      </c>
      <c r="P78" s="1135"/>
      <c r="Q78" s="1135"/>
      <c r="R78" s="1135"/>
      <c r="S78" s="1135"/>
      <c r="T78" s="1135"/>
      <c r="U78" s="1135"/>
      <c r="V78" s="1135"/>
      <c r="W78" s="1135"/>
      <c r="X78" s="1135"/>
      <c r="Y78" s="1135"/>
      <c r="Z78" s="1135"/>
      <c r="AA78" s="1135"/>
      <c r="AB78" s="1135"/>
      <c r="AC78" s="1135"/>
      <c r="AD78" s="1135"/>
      <c r="AE78" s="1135"/>
      <c r="AF78" s="1135"/>
      <c r="AG78" s="1114"/>
    </row>
    <row r="79" spans="1:33" ht="10.5">
      <c r="A79" s="1"/>
      <c r="B79" s="598"/>
      <c r="C79" s="598"/>
      <c r="D79" s="613"/>
      <c r="E79" s="759"/>
      <c r="F79" s="1119"/>
      <c r="G79" s="3"/>
      <c r="H79" s="1133"/>
      <c r="I79" s="1134"/>
      <c r="J79" s="1134"/>
      <c r="K79" s="1134"/>
      <c r="L79" s="1134"/>
      <c r="M79" s="1134"/>
      <c r="N79" s="1134"/>
      <c r="O79" s="1115">
        <f t="shared" si="4"/>
        <v>0</v>
      </c>
      <c r="P79" s="1135"/>
      <c r="Q79" s="1135"/>
      <c r="R79" s="1135"/>
      <c r="S79" s="1135"/>
      <c r="T79" s="1135"/>
      <c r="U79" s="1135"/>
      <c r="V79" s="1135"/>
      <c r="W79" s="1135"/>
      <c r="X79" s="1135"/>
      <c r="Y79" s="1135"/>
      <c r="Z79" s="1135"/>
      <c r="AA79" s="1135"/>
      <c r="AB79" s="1135"/>
      <c r="AC79" s="1135"/>
      <c r="AD79" s="1135"/>
      <c r="AE79" s="1135"/>
      <c r="AF79" s="1135"/>
      <c r="AG79" s="1114"/>
    </row>
    <row r="80" spans="1:33" ht="10.5">
      <c r="A80" s="1"/>
      <c r="B80" s="598"/>
      <c r="C80" s="598"/>
      <c r="D80" s="613"/>
      <c r="E80" s="759"/>
      <c r="F80" s="1119"/>
      <c r="G80" s="3"/>
      <c r="H80" s="1133"/>
      <c r="I80" s="1134"/>
      <c r="J80" s="1134"/>
      <c r="K80" s="1134"/>
      <c r="L80" s="1134"/>
      <c r="M80" s="1134"/>
      <c r="N80" s="1134"/>
      <c r="O80" s="1115">
        <f t="shared" si="4"/>
        <v>0</v>
      </c>
      <c r="P80" s="1135"/>
      <c r="Q80" s="1135"/>
      <c r="R80" s="1135"/>
      <c r="S80" s="1135"/>
      <c r="T80" s="1135"/>
      <c r="U80" s="1135"/>
      <c r="V80" s="1135"/>
      <c r="W80" s="1135"/>
      <c r="X80" s="1135"/>
      <c r="Y80" s="1135"/>
      <c r="Z80" s="1135"/>
      <c r="AA80" s="1135"/>
      <c r="AB80" s="1135"/>
      <c r="AC80" s="1135"/>
      <c r="AD80" s="1135"/>
      <c r="AE80" s="1135"/>
      <c r="AF80" s="1135"/>
      <c r="AG80" s="1114"/>
    </row>
    <row r="81" spans="1:33" ht="10.5">
      <c r="A81" s="1"/>
      <c r="B81" s="598"/>
      <c r="C81" s="598"/>
      <c r="D81" s="613"/>
      <c r="E81" s="759"/>
      <c r="F81" s="1119"/>
      <c r="G81" s="3"/>
      <c r="H81" s="1133"/>
      <c r="I81" s="1134"/>
      <c r="J81" s="1134"/>
      <c r="K81" s="1134"/>
      <c r="L81" s="1134"/>
      <c r="M81" s="1134"/>
      <c r="N81" s="1134"/>
      <c r="O81" s="1115">
        <f t="shared" si="4"/>
        <v>0</v>
      </c>
      <c r="P81" s="1135"/>
      <c r="Q81" s="1135"/>
      <c r="R81" s="1135"/>
      <c r="S81" s="1135"/>
      <c r="T81" s="1135"/>
      <c r="U81" s="1135"/>
      <c r="V81" s="1135"/>
      <c r="W81" s="1135"/>
      <c r="X81" s="1135"/>
      <c r="Y81" s="1135"/>
      <c r="Z81" s="1135"/>
      <c r="AA81" s="1135"/>
      <c r="AB81" s="1135"/>
      <c r="AC81" s="1135"/>
      <c r="AD81" s="1135"/>
      <c r="AE81" s="1135"/>
      <c r="AF81" s="1135"/>
      <c r="AG81" s="1114"/>
    </row>
    <row r="82" spans="1:33" ht="10.5">
      <c r="A82" s="1"/>
      <c r="B82" s="598"/>
      <c r="C82" s="598"/>
      <c r="D82" s="613"/>
      <c r="E82" s="759"/>
      <c r="F82" s="1119"/>
      <c r="G82" s="3"/>
      <c r="H82" s="1133"/>
      <c r="I82" s="1134"/>
      <c r="J82" s="1134"/>
      <c r="K82" s="1134"/>
      <c r="L82" s="1134"/>
      <c r="M82" s="1134"/>
      <c r="N82" s="1134"/>
      <c r="O82" s="1115">
        <f t="shared" si="4"/>
        <v>0</v>
      </c>
      <c r="P82" s="1135"/>
      <c r="Q82" s="1135"/>
      <c r="R82" s="1135"/>
      <c r="S82" s="1135"/>
      <c r="T82" s="1135"/>
      <c r="U82" s="1135"/>
      <c r="V82" s="1135"/>
      <c r="W82" s="1135"/>
      <c r="X82" s="1135"/>
      <c r="Y82" s="1135"/>
      <c r="Z82" s="1135"/>
      <c r="AA82" s="1135"/>
      <c r="AB82" s="1135"/>
      <c r="AC82" s="1135"/>
      <c r="AD82" s="1135"/>
      <c r="AE82" s="1135"/>
      <c r="AF82" s="1135"/>
      <c r="AG82" s="1114"/>
    </row>
    <row r="83" spans="1:33" ht="10.5">
      <c r="A83" s="1"/>
      <c r="B83" s="598"/>
      <c r="C83" s="598"/>
      <c r="D83" s="613"/>
      <c r="E83" s="759"/>
      <c r="F83" s="1119"/>
      <c r="G83" s="3"/>
      <c r="H83" s="1133"/>
      <c r="I83" s="1134"/>
      <c r="J83" s="1134"/>
      <c r="K83" s="1134"/>
      <c r="L83" s="1134"/>
      <c r="M83" s="1134"/>
      <c r="N83" s="1134"/>
      <c r="O83" s="1115">
        <f t="shared" si="4"/>
        <v>0</v>
      </c>
      <c r="P83" s="1135"/>
      <c r="Q83" s="1135"/>
      <c r="R83" s="1135"/>
      <c r="S83" s="1135"/>
      <c r="T83" s="1135"/>
      <c r="U83" s="1135"/>
      <c r="V83" s="1135"/>
      <c r="W83" s="1135"/>
      <c r="X83" s="1135"/>
      <c r="Y83" s="1135"/>
      <c r="Z83" s="1135"/>
      <c r="AA83" s="1135"/>
      <c r="AB83" s="1135"/>
      <c r="AC83" s="1135"/>
      <c r="AD83" s="1135"/>
      <c r="AE83" s="1135"/>
      <c r="AF83" s="1135"/>
      <c r="AG83" s="1114"/>
    </row>
    <row r="84" spans="1:33" ht="10.5">
      <c r="A84" s="1"/>
      <c r="B84" s="598"/>
      <c r="C84" s="598"/>
      <c r="D84" s="613"/>
      <c r="E84" s="759"/>
      <c r="F84" s="1119"/>
      <c r="G84" s="3"/>
      <c r="H84" s="1133"/>
      <c r="I84" s="1134"/>
      <c r="J84" s="1134"/>
      <c r="K84" s="1134"/>
      <c r="L84" s="1134"/>
      <c r="M84" s="1134"/>
      <c r="N84" s="1134"/>
      <c r="O84" s="1115">
        <f t="shared" si="4"/>
        <v>0</v>
      </c>
      <c r="P84" s="1135"/>
      <c r="Q84" s="1135"/>
      <c r="R84" s="1135"/>
      <c r="S84" s="1135"/>
      <c r="T84" s="1135"/>
      <c r="U84" s="1135"/>
      <c r="V84" s="1135"/>
      <c r="W84" s="1135"/>
      <c r="X84" s="1135"/>
      <c r="Y84" s="1135"/>
      <c r="Z84" s="1135"/>
      <c r="AA84" s="1135"/>
      <c r="AB84" s="1135"/>
      <c r="AC84" s="1135"/>
      <c r="AD84" s="1135"/>
      <c r="AE84" s="1135"/>
      <c r="AF84" s="1135"/>
      <c r="AG84" s="1114"/>
    </row>
    <row r="85" spans="1:33" ht="10.5">
      <c r="A85" s="1"/>
      <c r="B85" s="598"/>
      <c r="C85" s="598"/>
      <c r="D85" s="613"/>
      <c r="E85" s="759"/>
      <c r="F85" s="1119"/>
      <c r="G85" s="3"/>
      <c r="H85" s="1133"/>
      <c r="I85" s="1134"/>
      <c r="J85" s="1134"/>
      <c r="K85" s="1134"/>
      <c r="L85" s="1134"/>
      <c r="M85" s="1134"/>
      <c r="N85" s="1134"/>
      <c r="O85" s="1115">
        <f t="shared" si="4"/>
        <v>0</v>
      </c>
      <c r="P85" s="1135"/>
      <c r="Q85" s="1135"/>
      <c r="R85" s="1135"/>
      <c r="S85" s="1135"/>
      <c r="T85" s="1135"/>
      <c r="U85" s="1135"/>
      <c r="V85" s="1135"/>
      <c r="W85" s="1135"/>
      <c r="X85" s="1135"/>
      <c r="Y85" s="1135"/>
      <c r="Z85" s="1135"/>
      <c r="AA85" s="1135"/>
      <c r="AB85" s="1135"/>
      <c r="AC85" s="1135"/>
      <c r="AD85" s="1135"/>
      <c r="AE85" s="1135"/>
      <c r="AF85" s="1135"/>
      <c r="AG85" s="1114"/>
    </row>
    <row r="86" spans="1:33" ht="10.5">
      <c r="A86" s="1"/>
      <c r="B86" s="598"/>
      <c r="C86" s="598"/>
      <c r="D86" s="613"/>
      <c r="E86" s="759"/>
      <c r="F86" s="1119"/>
      <c r="G86" s="3"/>
      <c r="H86" s="1133"/>
      <c r="I86" s="1134"/>
      <c r="J86" s="1134"/>
      <c r="K86" s="1134"/>
      <c r="L86" s="1134"/>
      <c r="M86" s="1134"/>
      <c r="N86" s="1134"/>
      <c r="O86" s="1115">
        <f t="shared" si="4"/>
        <v>0</v>
      </c>
      <c r="P86" s="1135"/>
      <c r="Q86" s="1135"/>
      <c r="R86" s="1135"/>
      <c r="S86" s="1135"/>
      <c r="T86" s="1135"/>
      <c r="U86" s="1135"/>
      <c r="V86" s="1135"/>
      <c r="W86" s="1135"/>
      <c r="X86" s="1135"/>
      <c r="Y86" s="1135"/>
      <c r="Z86" s="1135"/>
      <c r="AA86" s="1135"/>
      <c r="AB86" s="1135"/>
      <c r="AC86" s="1135"/>
      <c r="AD86" s="1135"/>
      <c r="AE86" s="1135"/>
      <c r="AF86" s="1135"/>
      <c r="AG86" s="1114"/>
    </row>
    <row r="87" spans="1:33" ht="10.5">
      <c r="A87" s="1"/>
      <c r="B87" s="598"/>
      <c r="C87" s="598"/>
      <c r="D87" s="613"/>
      <c r="E87" s="759"/>
      <c r="F87" s="1119"/>
      <c r="G87" s="3"/>
      <c r="H87" s="1133"/>
      <c r="I87" s="1134"/>
      <c r="J87" s="1134"/>
      <c r="K87" s="1134"/>
      <c r="L87" s="1134"/>
      <c r="M87" s="1134"/>
      <c r="N87" s="1134"/>
      <c r="O87" s="1115">
        <f t="shared" si="4"/>
        <v>0</v>
      </c>
      <c r="P87" s="1135"/>
      <c r="Q87" s="1135"/>
      <c r="R87" s="1135"/>
      <c r="S87" s="1135"/>
      <c r="T87" s="1135"/>
      <c r="U87" s="1135"/>
      <c r="V87" s="1135"/>
      <c r="W87" s="1135"/>
      <c r="X87" s="1135"/>
      <c r="Y87" s="1135"/>
      <c r="Z87" s="1135"/>
      <c r="AA87" s="1135"/>
      <c r="AB87" s="1135"/>
      <c r="AC87" s="1135"/>
      <c r="AD87" s="1135"/>
      <c r="AE87" s="1135"/>
      <c r="AF87" s="1135"/>
      <c r="AG87" s="1114"/>
    </row>
    <row r="88" spans="1:33" ht="10.5">
      <c r="A88" s="1"/>
      <c r="B88" s="598"/>
      <c r="C88" s="598"/>
      <c r="D88" s="613"/>
      <c r="E88" s="759"/>
      <c r="F88" s="1119"/>
      <c r="G88" s="3"/>
      <c r="H88" s="1133"/>
      <c r="I88" s="1134"/>
      <c r="J88" s="1134"/>
      <c r="K88" s="1134"/>
      <c r="L88" s="1134"/>
      <c r="M88" s="1134"/>
      <c r="N88" s="1134"/>
      <c r="O88" s="1115">
        <f t="shared" si="4"/>
        <v>0</v>
      </c>
      <c r="P88" s="1135"/>
      <c r="Q88" s="1135"/>
      <c r="R88" s="1135"/>
      <c r="S88" s="1135"/>
      <c r="T88" s="1135"/>
      <c r="U88" s="1135"/>
      <c r="V88" s="1135"/>
      <c r="W88" s="1135"/>
      <c r="X88" s="1135"/>
      <c r="Y88" s="1135"/>
      <c r="Z88" s="1135"/>
      <c r="AA88" s="1135"/>
      <c r="AB88" s="1135"/>
      <c r="AC88" s="1135"/>
      <c r="AD88" s="1135"/>
      <c r="AE88" s="1135"/>
      <c r="AF88" s="1135"/>
      <c r="AG88" s="1114"/>
    </row>
    <row r="89" spans="1:33" ht="10.5">
      <c r="A89" s="1"/>
      <c r="B89" s="598"/>
      <c r="C89" s="598"/>
      <c r="D89" s="613"/>
      <c r="E89" s="759"/>
      <c r="F89" s="1119"/>
      <c r="G89" s="3"/>
      <c r="H89" s="1133"/>
      <c r="I89" s="1134"/>
      <c r="J89" s="1134"/>
      <c r="K89" s="1134"/>
      <c r="L89" s="1134"/>
      <c r="M89" s="1134"/>
      <c r="N89" s="1134"/>
      <c r="O89" s="1115">
        <f t="shared" si="4"/>
        <v>0</v>
      </c>
      <c r="P89" s="1135"/>
      <c r="Q89" s="1135"/>
      <c r="R89" s="1135"/>
      <c r="S89" s="1135"/>
      <c r="T89" s="1135"/>
      <c r="U89" s="1135"/>
      <c r="V89" s="1135"/>
      <c r="W89" s="1135"/>
      <c r="X89" s="1135"/>
      <c r="Y89" s="1135"/>
      <c r="Z89" s="1135"/>
      <c r="AA89" s="1135"/>
      <c r="AB89" s="1135"/>
      <c r="AC89" s="1135"/>
      <c r="AD89" s="1135"/>
      <c r="AE89" s="1135"/>
      <c r="AF89" s="1135"/>
      <c r="AG89" s="1114"/>
    </row>
    <row r="90" spans="1:33" ht="10.5">
      <c r="A90" s="1"/>
      <c r="B90" s="598"/>
      <c r="C90" s="598"/>
      <c r="D90" s="613"/>
      <c r="E90" s="759"/>
      <c r="F90" s="1119"/>
      <c r="G90" s="3"/>
      <c r="H90" s="1133"/>
      <c r="I90" s="1134"/>
      <c r="J90" s="1134"/>
      <c r="K90" s="1134"/>
      <c r="L90" s="1134"/>
      <c r="M90" s="1134"/>
      <c r="N90" s="1134"/>
      <c r="O90" s="1115">
        <f t="shared" si="4"/>
        <v>0</v>
      </c>
      <c r="P90" s="1135"/>
      <c r="Q90" s="1135"/>
      <c r="R90" s="1135"/>
      <c r="S90" s="1135"/>
      <c r="T90" s="1135"/>
      <c r="U90" s="1135"/>
      <c r="V90" s="1135"/>
      <c r="W90" s="1135"/>
      <c r="X90" s="1135"/>
      <c r="Y90" s="1135"/>
      <c r="Z90" s="1135"/>
      <c r="AA90" s="1135"/>
      <c r="AB90" s="1135"/>
      <c r="AC90" s="1135"/>
      <c r="AD90" s="1135"/>
      <c r="AE90" s="1135"/>
      <c r="AF90" s="1135"/>
      <c r="AG90" s="1114"/>
    </row>
    <row r="91" spans="1:33" ht="10.5">
      <c r="A91" s="1"/>
      <c r="B91" s="598"/>
      <c r="C91" s="598"/>
      <c r="D91" s="613"/>
      <c r="E91" s="759"/>
      <c r="F91" s="1119"/>
      <c r="G91" s="3"/>
      <c r="H91" s="1133"/>
      <c r="I91" s="1134"/>
      <c r="J91" s="1134"/>
      <c r="K91" s="1134"/>
      <c r="L91" s="1134"/>
      <c r="M91" s="1134"/>
      <c r="N91" s="1134"/>
      <c r="O91" s="1115">
        <f t="shared" si="4"/>
        <v>0</v>
      </c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5"/>
      <c r="AB91" s="1135"/>
      <c r="AC91" s="1135"/>
      <c r="AD91" s="1135"/>
      <c r="AE91" s="1135"/>
      <c r="AF91" s="1135"/>
      <c r="AG91" s="1114"/>
    </row>
    <row r="92" spans="1:33" ht="10.5">
      <c r="A92" s="1"/>
      <c r="B92" s="598"/>
      <c r="C92" s="598"/>
      <c r="D92" s="613"/>
      <c r="E92" s="759"/>
      <c r="F92" s="1119"/>
      <c r="G92" s="3"/>
      <c r="H92" s="1133"/>
      <c r="I92" s="1134"/>
      <c r="J92" s="1134"/>
      <c r="K92" s="1134"/>
      <c r="L92" s="1134"/>
      <c r="M92" s="1134"/>
      <c r="N92" s="1134"/>
      <c r="O92" s="1115">
        <f t="shared" si="4"/>
        <v>0</v>
      </c>
      <c r="P92" s="1135"/>
      <c r="Q92" s="1135"/>
      <c r="R92" s="1135"/>
      <c r="S92" s="1135"/>
      <c r="T92" s="1135"/>
      <c r="U92" s="1135"/>
      <c r="V92" s="1135"/>
      <c r="W92" s="1135"/>
      <c r="X92" s="1135"/>
      <c r="Y92" s="1135"/>
      <c r="Z92" s="1135"/>
      <c r="AA92" s="1135"/>
      <c r="AB92" s="1135"/>
      <c r="AC92" s="1135"/>
      <c r="AD92" s="1135"/>
      <c r="AE92" s="1135"/>
      <c r="AF92" s="1135"/>
      <c r="AG92" s="1114"/>
    </row>
    <row r="93" spans="1:33" ht="10.5">
      <c r="A93" s="1"/>
      <c r="B93" s="598"/>
      <c r="C93" s="598"/>
      <c r="D93" s="613"/>
      <c r="E93" s="759"/>
      <c r="F93" s="1119"/>
      <c r="G93" s="3"/>
      <c r="H93" s="1133"/>
      <c r="I93" s="1134"/>
      <c r="J93" s="1134"/>
      <c r="K93" s="1134"/>
      <c r="L93" s="1134"/>
      <c r="M93" s="1134"/>
      <c r="N93" s="1134"/>
      <c r="O93" s="1115">
        <f t="shared" si="4"/>
        <v>0</v>
      </c>
      <c r="P93" s="1135"/>
      <c r="Q93" s="1135"/>
      <c r="R93" s="1135"/>
      <c r="S93" s="1135"/>
      <c r="T93" s="1135"/>
      <c r="U93" s="1135"/>
      <c r="V93" s="1135"/>
      <c r="W93" s="1135"/>
      <c r="X93" s="1135"/>
      <c r="Y93" s="1135"/>
      <c r="Z93" s="1135"/>
      <c r="AA93" s="1135"/>
      <c r="AB93" s="1135"/>
      <c r="AC93" s="1135"/>
      <c r="AD93" s="1135"/>
      <c r="AE93" s="1135"/>
      <c r="AF93" s="1135"/>
      <c r="AG93" s="1114"/>
    </row>
    <row r="94" spans="1:33" ht="10.5">
      <c r="A94" s="1"/>
      <c r="B94" s="598"/>
      <c r="C94" s="598"/>
      <c r="D94" s="613"/>
      <c r="E94" s="759"/>
      <c r="F94" s="1119"/>
      <c r="G94" s="3"/>
      <c r="H94" s="1133"/>
      <c r="I94" s="1134"/>
      <c r="J94" s="1134"/>
      <c r="K94" s="1134"/>
      <c r="L94" s="1134"/>
      <c r="M94" s="1134"/>
      <c r="N94" s="1134"/>
      <c r="O94" s="1115">
        <f t="shared" si="4"/>
        <v>0</v>
      </c>
      <c r="P94" s="1135"/>
      <c r="Q94" s="1135"/>
      <c r="R94" s="1135"/>
      <c r="S94" s="1135"/>
      <c r="T94" s="1135"/>
      <c r="U94" s="1135"/>
      <c r="V94" s="1135"/>
      <c r="W94" s="1135"/>
      <c r="X94" s="1135"/>
      <c r="Y94" s="1135"/>
      <c r="Z94" s="1135"/>
      <c r="AA94" s="1135"/>
      <c r="AB94" s="1135"/>
      <c r="AC94" s="1135"/>
      <c r="AD94" s="1135"/>
      <c r="AE94" s="1135"/>
      <c r="AF94" s="1135"/>
      <c r="AG94" s="1114"/>
    </row>
    <row r="95" spans="1:33" ht="10.5">
      <c r="A95" s="1"/>
      <c r="B95" s="598"/>
      <c r="C95" s="598"/>
      <c r="D95" s="613"/>
      <c r="E95" s="759"/>
      <c r="F95" s="1119"/>
      <c r="G95" s="3"/>
      <c r="H95" s="1133"/>
      <c r="I95" s="1134"/>
      <c r="J95" s="1134"/>
      <c r="K95" s="1134"/>
      <c r="L95" s="1134"/>
      <c r="M95" s="1134"/>
      <c r="N95" s="1134"/>
      <c r="O95" s="1115">
        <f t="shared" si="4"/>
        <v>0</v>
      </c>
      <c r="P95" s="1135"/>
      <c r="Q95" s="1135"/>
      <c r="R95" s="1135"/>
      <c r="S95" s="1135"/>
      <c r="T95" s="1135"/>
      <c r="U95" s="1135"/>
      <c r="V95" s="1135"/>
      <c r="W95" s="1135"/>
      <c r="X95" s="1135"/>
      <c r="Y95" s="1135"/>
      <c r="Z95" s="1135"/>
      <c r="AA95" s="1135"/>
      <c r="AB95" s="1135"/>
      <c r="AC95" s="1135"/>
      <c r="AD95" s="1135"/>
      <c r="AE95" s="1135"/>
      <c r="AF95" s="1135"/>
      <c r="AG95" s="1114"/>
    </row>
    <row r="96" spans="1:33" ht="10.5">
      <c r="A96" s="1"/>
      <c r="B96" s="598"/>
      <c r="C96" s="598"/>
      <c r="D96" s="613"/>
      <c r="E96" s="759"/>
      <c r="F96" s="1119"/>
      <c r="G96" s="3"/>
      <c r="H96" s="1133"/>
      <c r="I96" s="1134"/>
      <c r="J96" s="1134"/>
      <c r="K96" s="1134"/>
      <c r="L96" s="1134"/>
      <c r="M96" s="1134"/>
      <c r="N96" s="1134"/>
      <c r="O96" s="1115">
        <f t="shared" si="4"/>
        <v>0</v>
      </c>
      <c r="P96" s="1135"/>
      <c r="Q96" s="1135"/>
      <c r="R96" s="1135"/>
      <c r="S96" s="1135"/>
      <c r="T96" s="1135"/>
      <c r="U96" s="1135"/>
      <c r="V96" s="1135"/>
      <c r="W96" s="1135"/>
      <c r="X96" s="1135"/>
      <c r="Y96" s="1135"/>
      <c r="Z96" s="1135"/>
      <c r="AA96" s="1135"/>
      <c r="AB96" s="1135"/>
      <c r="AC96" s="1135"/>
      <c r="AD96" s="1135"/>
      <c r="AE96" s="1135"/>
      <c r="AF96" s="1135"/>
      <c r="AG96" s="1114"/>
    </row>
    <row r="97" spans="1:33" ht="10.5">
      <c r="A97" s="1"/>
      <c r="B97" s="598"/>
      <c r="C97" s="598"/>
      <c r="D97" s="613"/>
      <c r="E97" s="759"/>
      <c r="F97" s="1119"/>
      <c r="G97" s="3"/>
      <c r="H97" s="1133"/>
      <c r="I97" s="1134"/>
      <c r="J97" s="1134"/>
      <c r="K97" s="1134"/>
      <c r="L97" s="1134"/>
      <c r="M97" s="1134"/>
      <c r="N97" s="1134"/>
      <c r="O97" s="1115">
        <f t="shared" si="4"/>
        <v>0</v>
      </c>
      <c r="P97" s="1135"/>
      <c r="Q97" s="1135"/>
      <c r="R97" s="1135"/>
      <c r="S97" s="1135"/>
      <c r="T97" s="1135"/>
      <c r="U97" s="1135"/>
      <c r="V97" s="1135"/>
      <c r="W97" s="1135"/>
      <c r="X97" s="1135"/>
      <c r="Y97" s="1135"/>
      <c r="Z97" s="1135"/>
      <c r="AA97" s="1135"/>
      <c r="AB97" s="1135"/>
      <c r="AC97" s="1135"/>
      <c r="AD97" s="1135"/>
      <c r="AE97" s="1135"/>
      <c r="AF97" s="1135"/>
      <c r="AG97" s="1114"/>
    </row>
    <row r="98" spans="1:33" ht="10.5">
      <c r="A98" s="1"/>
      <c r="B98" s="598"/>
      <c r="C98" s="598"/>
      <c r="D98" s="613"/>
      <c r="E98" s="759"/>
      <c r="F98" s="1119"/>
      <c r="G98" s="3"/>
      <c r="H98" s="1133"/>
      <c r="I98" s="1134"/>
      <c r="J98" s="1134"/>
      <c r="K98" s="1134"/>
      <c r="L98" s="1134"/>
      <c r="M98" s="1134"/>
      <c r="N98" s="1134"/>
      <c r="O98" s="1115">
        <f t="shared" si="4"/>
        <v>0</v>
      </c>
      <c r="P98" s="1135"/>
      <c r="Q98" s="1135"/>
      <c r="R98" s="1135"/>
      <c r="S98" s="1135"/>
      <c r="T98" s="1135"/>
      <c r="U98" s="1135"/>
      <c r="V98" s="1135"/>
      <c r="W98" s="1135"/>
      <c r="X98" s="1135"/>
      <c r="Y98" s="1135"/>
      <c r="Z98" s="1135"/>
      <c r="AA98" s="1135"/>
      <c r="AB98" s="1135"/>
      <c r="AC98" s="1135"/>
      <c r="AD98" s="1135"/>
      <c r="AE98" s="1135"/>
      <c r="AF98" s="1135"/>
      <c r="AG98" s="1114"/>
    </row>
    <row r="99" spans="1:33" ht="10.5">
      <c r="A99" s="1"/>
      <c r="B99" s="598"/>
      <c r="C99" s="598"/>
      <c r="D99" s="613"/>
      <c r="E99" s="759"/>
      <c r="F99" s="1119"/>
      <c r="G99" s="3"/>
      <c r="H99" s="1133"/>
      <c r="I99" s="1134"/>
      <c r="J99" s="1134"/>
      <c r="K99" s="1134"/>
      <c r="L99" s="1134"/>
      <c r="M99" s="1134"/>
      <c r="N99" s="1134"/>
      <c r="O99" s="1115">
        <f t="shared" si="4"/>
        <v>0</v>
      </c>
      <c r="P99" s="1135"/>
      <c r="Q99" s="1135"/>
      <c r="R99" s="1135"/>
      <c r="S99" s="1135"/>
      <c r="T99" s="1135"/>
      <c r="U99" s="1135"/>
      <c r="V99" s="1135"/>
      <c r="W99" s="1135"/>
      <c r="X99" s="1135"/>
      <c r="Y99" s="1135"/>
      <c r="Z99" s="1135"/>
      <c r="AA99" s="1135"/>
      <c r="AB99" s="1135"/>
      <c r="AC99" s="1135"/>
      <c r="AD99" s="1135"/>
      <c r="AE99" s="1135"/>
      <c r="AF99" s="1135"/>
      <c r="AG99" s="1114"/>
    </row>
    <row r="100" spans="1:33" ht="10.5">
      <c r="A100" s="1"/>
      <c r="B100" s="598"/>
      <c r="C100" s="598"/>
      <c r="D100" s="613"/>
      <c r="E100" s="759"/>
      <c r="F100" s="1119"/>
      <c r="G100" s="3"/>
      <c r="H100" s="1133"/>
      <c r="I100" s="1134"/>
      <c r="J100" s="1134"/>
      <c r="K100" s="1134"/>
      <c r="L100" s="1134"/>
      <c r="M100" s="1134"/>
      <c r="N100" s="1134"/>
      <c r="O100" s="1115">
        <f t="shared" si="4"/>
        <v>0</v>
      </c>
      <c r="P100" s="1135"/>
      <c r="Q100" s="1135"/>
      <c r="R100" s="1135"/>
      <c r="S100" s="1135"/>
      <c r="T100" s="1135"/>
      <c r="U100" s="1135"/>
      <c r="V100" s="1135"/>
      <c r="W100" s="1135"/>
      <c r="X100" s="1135"/>
      <c r="Y100" s="1135"/>
      <c r="Z100" s="1135"/>
      <c r="AA100" s="1135"/>
      <c r="AB100" s="1135"/>
      <c r="AC100" s="1135"/>
      <c r="AD100" s="1135"/>
      <c r="AE100" s="1135"/>
      <c r="AF100" s="1135"/>
      <c r="AG100" s="1114"/>
    </row>
    <row r="101" spans="1:33" ht="10.5">
      <c r="A101" s="1"/>
      <c r="B101" s="598"/>
      <c r="C101" s="598"/>
      <c r="D101" s="613"/>
      <c r="E101" s="759"/>
      <c r="F101" s="1119"/>
      <c r="G101" s="3"/>
      <c r="H101" s="1133"/>
      <c r="I101" s="1134"/>
      <c r="J101" s="1134"/>
      <c r="K101" s="1134"/>
      <c r="L101" s="1134"/>
      <c r="M101" s="1134"/>
      <c r="N101" s="1134"/>
      <c r="O101" s="1115">
        <f t="shared" si="4"/>
        <v>0</v>
      </c>
      <c r="P101" s="1135"/>
      <c r="Q101" s="1135"/>
      <c r="R101" s="1135"/>
      <c r="S101" s="1135"/>
      <c r="T101" s="1135"/>
      <c r="U101" s="1135"/>
      <c r="V101" s="1135"/>
      <c r="W101" s="1135"/>
      <c r="X101" s="1135"/>
      <c r="Y101" s="1135"/>
      <c r="Z101" s="1135"/>
      <c r="AA101" s="1135"/>
      <c r="AB101" s="1135"/>
      <c r="AC101" s="1135"/>
      <c r="AD101" s="1135"/>
      <c r="AE101" s="1135"/>
      <c r="AF101" s="1135"/>
      <c r="AG101" s="1114"/>
    </row>
    <row r="102" spans="1:33" ht="10.5">
      <c r="A102" s="1"/>
      <c r="B102" s="598"/>
      <c r="C102" s="598"/>
      <c r="D102" s="613"/>
      <c r="E102" s="759"/>
      <c r="F102" s="1119"/>
      <c r="G102" s="3"/>
      <c r="H102" s="1133"/>
      <c r="I102" s="1134"/>
      <c r="J102" s="1134"/>
      <c r="K102" s="1134"/>
      <c r="L102" s="1134"/>
      <c r="M102" s="1134"/>
      <c r="N102" s="1134"/>
      <c r="O102" s="1115">
        <f t="shared" si="4"/>
        <v>0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5"/>
      <c r="AG102" s="1114"/>
    </row>
    <row r="103" spans="1:33" ht="10.5">
      <c r="A103" s="1"/>
      <c r="B103" s="598"/>
      <c r="C103" s="598"/>
      <c r="D103" s="613"/>
      <c r="E103" s="759"/>
      <c r="F103" s="1119"/>
      <c r="G103" s="3"/>
      <c r="H103" s="1133"/>
      <c r="I103" s="1134"/>
      <c r="J103" s="1134"/>
      <c r="K103" s="1134"/>
      <c r="L103" s="1134"/>
      <c r="M103" s="1134"/>
      <c r="N103" s="1134"/>
      <c r="O103" s="1115">
        <f t="shared" si="4"/>
        <v>0</v>
      </c>
      <c r="P103" s="1135"/>
      <c r="Q103" s="1135"/>
      <c r="R103" s="1135"/>
      <c r="S103" s="1135"/>
      <c r="T103" s="1135"/>
      <c r="U103" s="1135"/>
      <c r="V103" s="1135"/>
      <c r="W103" s="1135"/>
      <c r="X103" s="1135"/>
      <c r="Y103" s="1135"/>
      <c r="Z103" s="1135"/>
      <c r="AA103" s="1135"/>
      <c r="AB103" s="1135"/>
      <c r="AC103" s="1135"/>
      <c r="AD103" s="1135"/>
      <c r="AE103" s="1135"/>
      <c r="AF103" s="1135"/>
      <c r="AG103" s="1114"/>
    </row>
    <row r="104" spans="1:33" ht="10.5">
      <c r="A104" s="1"/>
      <c r="B104" s="598"/>
      <c r="C104" s="598"/>
      <c r="D104" s="613"/>
      <c r="E104" s="759"/>
      <c r="F104" s="1119"/>
      <c r="G104" s="3"/>
      <c r="H104" s="1133"/>
      <c r="I104" s="1134"/>
      <c r="J104" s="1134"/>
      <c r="K104" s="1134"/>
      <c r="L104" s="1134"/>
      <c r="M104" s="1134"/>
      <c r="N104" s="1134"/>
      <c r="O104" s="1115">
        <f t="shared" si="4"/>
        <v>0</v>
      </c>
      <c r="P104" s="1135"/>
      <c r="Q104" s="1135"/>
      <c r="R104" s="1135"/>
      <c r="S104" s="1135"/>
      <c r="T104" s="1135"/>
      <c r="U104" s="1135"/>
      <c r="V104" s="1135"/>
      <c r="W104" s="1135"/>
      <c r="X104" s="1135"/>
      <c r="Y104" s="1135"/>
      <c r="Z104" s="1135"/>
      <c r="AA104" s="1135"/>
      <c r="AB104" s="1135"/>
      <c r="AC104" s="1135"/>
      <c r="AD104" s="1135"/>
      <c r="AE104" s="1135"/>
      <c r="AF104" s="1135"/>
      <c r="AG104" s="1114"/>
    </row>
    <row r="105" spans="1:33" ht="10.5">
      <c r="A105" s="1"/>
      <c r="B105" s="598"/>
      <c r="C105" s="598"/>
      <c r="D105" s="613"/>
      <c r="E105" s="759"/>
      <c r="F105" s="1119"/>
      <c r="G105" s="3"/>
      <c r="H105" s="1133"/>
      <c r="I105" s="1134"/>
      <c r="J105" s="1134"/>
      <c r="K105" s="1134"/>
      <c r="L105" s="1134"/>
      <c r="M105" s="1134"/>
      <c r="N105" s="1134"/>
      <c r="O105" s="1115">
        <f t="shared" si="4"/>
        <v>0</v>
      </c>
      <c r="P105" s="1135"/>
      <c r="Q105" s="1135"/>
      <c r="R105" s="1135"/>
      <c r="S105" s="1135"/>
      <c r="T105" s="1135"/>
      <c r="U105" s="1135"/>
      <c r="V105" s="1135"/>
      <c r="W105" s="1135"/>
      <c r="X105" s="1135"/>
      <c r="Y105" s="1135"/>
      <c r="Z105" s="1135"/>
      <c r="AA105" s="1135"/>
      <c r="AB105" s="1135"/>
      <c r="AC105" s="1135"/>
      <c r="AD105" s="1135"/>
      <c r="AE105" s="1135"/>
      <c r="AF105" s="1135"/>
      <c r="AG105" s="1114"/>
    </row>
    <row r="106" spans="1:33" ht="10.5">
      <c r="A106" s="1"/>
      <c r="B106" s="598"/>
      <c r="C106" s="598"/>
      <c r="D106" s="613"/>
      <c r="E106" s="759"/>
      <c r="F106" s="1119"/>
      <c r="G106" s="3"/>
      <c r="H106" s="1133"/>
      <c r="I106" s="1134"/>
      <c r="J106" s="1134"/>
      <c r="K106" s="1134"/>
      <c r="L106" s="1134"/>
      <c r="M106" s="1134"/>
      <c r="N106" s="1134"/>
      <c r="O106" s="1115">
        <f t="shared" si="4"/>
        <v>0</v>
      </c>
      <c r="P106" s="1135"/>
      <c r="Q106" s="1135"/>
      <c r="R106" s="1135"/>
      <c r="S106" s="1135"/>
      <c r="T106" s="1135"/>
      <c r="U106" s="1135"/>
      <c r="V106" s="1135"/>
      <c r="W106" s="1135"/>
      <c r="X106" s="1135"/>
      <c r="Y106" s="1135"/>
      <c r="Z106" s="1135"/>
      <c r="AA106" s="1135"/>
      <c r="AB106" s="1135"/>
      <c r="AC106" s="1135"/>
      <c r="AD106" s="1135"/>
      <c r="AE106" s="1135"/>
      <c r="AF106" s="1135"/>
      <c r="AG106" s="1114"/>
    </row>
    <row r="107" spans="1:33" ht="10.5">
      <c r="A107" s="1"/>
      <c r="B107" s="598"/>
      <c r="C107" s="598"/>
      <c r="D107" s="613"/>
      <c r="E107" s="759"/>
      <c r="F107" s="1119"/>
      <c r="G107" s="3"/>
      <c r="H107" s="1133"/>
      <c r="I107" s="1134"/>
      <c r="J107" s="1134"/>
      <c r="K107" s="1134"/>
      <c r="L107" s="1134"/>
      <c r="M107" s="1134"/>
      <c r="N107" s="1134"/>
      <c r="O107" s="1115">
        <f t="shared" si="4"/>
        <v>0</v>
      </c>
      <c r="P107" s="1135"/>
      <c r="Q107" s="1135"/>
      <c r="R107" s="1135"/>
      <c r="S107" s="1135"/>
      <c r="T107" s="1135"/>
      <c r="U107" s="1135"/>
      <c r="V107" s="1135"/>
      <c r="W107" s="1135"/>
      <c r="X107" s="1135"/>
      <c r="Y107" s="1135"/>
      <c r="Z107" s="1135"/>
      <c r="AA107" s="1135"/>
      <c r="AB107" s="1135"/>
      <c r="AC107" s="1135"/>
      <c r="AD107" s="1135"/>
      <c r="AE107" s="1135"/>
      <c r="AF107" s="1135"/>
      <c r="AG107" s="1114"/>
    </row>
    <row r="108" spans="1:33" ht="10.5">
      <c r="A108" s="1"/>
      <c r="B108" s="598"/>
      <c r="C108" s="598"/>
      <c r="D108" s="613"/>
      <c r="E108" s="759"/>
      <c r="F108" s="1119"/>
      <c r="G108" s="3"/>
      <c r="H108" s="1133"/>
      <c r="I108" s="1134"/>
      <c r="J108" s="1134"/>
      <c r="K108" s="1134"/>
      <c r="L108" s="1134"/>
      <c r="M108" s="1134"/>
      <c r="N108" s="1134"/>
      <c r="O108" s="1115">
        <f t="shared" si="4"/>
        <v>0</v>
      </c>
      <c r="P108" s="1135"/>
      <c r="Q108" s="1135"/>
      <c r="R108" s="1135"/>
      <c r="S108" s="1135"/>
      <c r="T108" s="1135"/>
      <c r="U108" s="1135"/>
      <c r="V108" s="1135"/>
      <c r="W108" s="1135"/>
      <c r="X108" s="1135"/>
      <c r="Y108" s="1135"/>
      <c r="Z108" s="1135"/>
      <c r="AA108" s="1135"/>
      <c r="AB108" s="1135"/>
      <c r="AC108" s="1135"/>
      <c r="AD108" s="1135"/>
      <c r="AE108" s="1135"/>
      <c r="AF108" s="1135"/>
      <c r="AG108" s="1114"/>
    </row>
    <row r="109" spans="1:33" ht="10.5">
      <c r="A109" s="1"/>
      <c r="B109" s="598"/>
      <c r="C109" s="598"/>
      <c r="D109" s="613"/>
      <c r="E109" s="759"/>
      <c r="F109" s="1119"/>
      <c r="G109" s="3"/>
      <c r="H109" s="1133"/>
      <c r="I109" s="1134"/>
      <c r="J109" s="1134"/>
      <c r="K109" s="1134"/>
      <c r="L109" s="1134"/>
      <c r="M109" s="1134"/>
      <c r="N109" s="1134"/>
      <c r="O109" s="1115">
        <f t="shared" si="4"/>
        <v>0</v>
      </c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5"/>
      <c r="AG109" s="1114"/>
    </row>
    <row r="110" spans="1:33" ht="10.5">
      <c r="A110" s="1"/>
      <c r="B110" s="598"/>
      <c r="C110" s="598"/>
      <c r="D110" s="613"/>
      <c r="E110" s="759"/>
      <c r="F110" s="1119"/>
      <c r="G110" s="3"/>
      <c r="H110" s="1133"/>
      <c r="I110" s="1134"/>
      <c r="J110" s="1134"/>
      <c r="K110" s="1134"/>
      <c r="L110" s="1134"/>
      <c r="M110" s="1134"/>
      <c r="N110" s="1134"/>
      <c r="O110" s="1115">
        <f t="shared" si="4"/>
        <v>0</v>
      </c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14"/>
    </row>
    <row r="111" spans="1:33" ht="10.5">
      <c r="A111" s="1"/>
      <c r="B111" s="598"/>
      <c r="C111" s="598"/>
      <c r="D111" s="613"/>
      <c r="E111" s="759"/>
      <c r="F111" s="1119"/>
      <c r="G111" s="3"/>
      <c r="H111" s="1133"/>
      <c r="I111" s="1134"/>
      <c r="J111" s="1134"/>
      <c r="K111" s="1134"/>
      <c r="L111" s="1134"/>
      <c r="M111" s="1134"/>
      <c r="N111" s="1134"/>
      <c r="O111" s="1115">
        <f t="shared" si="4"/>
        <v>0</v>
      </c>
      <c r="P111" s="1135"/>
      <c r="Q111" s="1135"/>
      <c r="R111" s="1135"/>
      <c r="S111" s="1135"/>
      <c r="T111" s="1135"/>
      <c r="U111" s="1135"/>
      <c r="V111" s="1135"/>
      <c r="W111" s="1135"/>
      <c r="X111" s="1135"/>
      <c r="Y111" s="1135"/>
      <c r="Z111" s="1135"/>
      <c r="AA111" s="1135"/>
      <c r="AB111" s="1135"/>
      <c r="AC111" s="1135"/>
      <c r="AD111" s="1135"/>
      <c r="AE111" s="1135"/>
      <c r="AF111" s="1135"/>
      <c r="AG111" s="1114"/>
    </row>
    <row r="112" spans="1:33" ht="10.5">
      <c r="A112" s="1"/>
      <c r="B112" s="598"/>
      <c r="C112" s="598"/>
      <c r="D112" s="613"/>
      <c r="E112" s="759"/>
      <c r="F112" s="1119"/>
      <c r="G112" s="3"/>
      <c r="H112" s="1133"/>
      <c r="I112" s="1134"/>
      <c r="J112" s="1134"/>
      <c r="K112" s="1134"/>
      <c r="L112" s="1134"/>
      <c r="M112" s="1134"/>
      <c r="N112" s="1134"/>
      <c r="O112" s="1115">
        <f t="shared" si="4"/>
        <v>0</v>
      </c>
      <c r="P112" s="1135"/>
      <c r="Q112" s="1135"/>
      <c r="R112" s="1135"/>
      <c r="S112" s="1135"/>
      <c r="T112" s="1135"/>
      <c r="U112" s="1135"/>
      <c r="V112" s="1135"/>
      <c r="W112" s="1135"/>
      <c r="X112" s="1135"/>
      <c r="Y112" s="1135"/>
      <c r="Z112" s="1135"/>
      <c r="AA112" s="1135"/>
      <c r="AB112" s="1135"/>
      <c r="AC112" s="1135"/>
      <c r="AD112" s="1135"/>
      <c r="AE112" s="1135"/>
      <c r="AF112" s="1135"/>
      <c r="AG112" s="1114"/>
    </row>
    <row r="113" spans="1:33" ht="10.5">
      <c r="A113" s="1"/>
      <c r="B113" s="598"/>
      <c r="C113" s="598"/>
      <c r="D113" s="613"/>
      <c r="E113" s="759"/>
      <c r="F113" s="1119"/>
      <c r="G113" s="3"/>
      <c r="H113" s="1133"/>
      <c r="I113" s="1134"/>
      <c r="J113" s="1134"/>
      <c r="K113" s="1134"/>
      <c r="L113" s="1134"/>
      <c r="M113" s="1134"/>
      <c r="N113" s="1134"/>
      <c r="O113" s="1115">
        <f t="shared" si="4"/>
        <v>0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5"/>
      <c r="AG113" s="1114"/>
    </row>
    <row r="114" spans="1:33" ht="10.5">
      <c r="A114" s="1"/>
      <c r="B114" s="598"/>
      <c r="C114" s="598"/>
      <c r="D114" s="613"/>
      <c r="E114" s="759"/>
      <c r="F114" s="1119"/>
      <c r="G114" s="3"/>
      <c r="H114" s="1133"/>
      <c r="I114" s="1134"/>
      <c r="J114" s="1134"/>
      <c r="K114" s="1134"/>
      <c r="L114" s="1134"/>
      <c r="M114" s="1134"/>
      <c r="N114" s="1134"/>
      <c r="O114" s="1115">
        <f t="shared" si="4"/>
        <v>0</v>
      </c>
      <c r="P114" s="1135"/>
      <c r="Q114" s="1135"/>
      <c r="R114" s="1135"/>
      <c r="S114" s="1135"/>
      <c r="T114" s="1135"/>
      <c r="U114" s="1135"/>
      <c r="V114" s="1135"/>
      <c r="W114" s="1135"/>
      <c r="X114" s="1135"/>
      <c r="Y114" s="1135"/>
      <c r="Z114" s="1135"/>
      <c r="AA114" s="1135"/>
      <c r="AB114" s="1135"/>
      <c r="AC114" s="1135"/>
      <c r="AD114" s="1135"/>
      <c r="AE114" s="1135"/>
      <c r="AF114" s="1135"/>
      <c r="AG114" s="1114"/>
    </row>
    <row r="115" spans="1:33" ht="10.5">
      <c r="A115" s="1"/>
      <c r="B115" s="598"/>
      <c r="C115" s="598"/>
      <c r="D115" s="613"/>
      <c r="E115" s="759"/>
      <c r="F115" s="1119"/>
      <c r="G115" s="3"/>
      <c r="H115" s="1133"/>
      <c r="I115" s="1134"/>
      <c r="J115" s="1134"/>
      <c r="K115" s="1134"/>
      <c r="L115" s="1134"/>
      <c r="M115" s="1134"/>
      <c r="N115" s="1134"/>
      <c r="O115" s="1115">
        <f t="shared" si="4"/>
        <v>0</v>
      </c>
      <c r="P115" s="1135"/>
      <c r="Q115" s="1135"/>
      <c r="R115" s="1135"/>
      <c r="S115" s="1135"/>
      <c r="T115" s="1135"/>
      <c r="U115" s="1135"/>
      <c r="V115" s="1135"/>
      <c r="W115" s="1135"/>
      <c r="X115" s="1135"/>
      <c r="Y115" s="1135"/>
      <c r="Z115" s="1135"/>
      <c r="AA115" s="1135"/>
      <c r="AB115" s="1135"/>
      <c r="AC115" s="1135"/>
      <c r="AD115" s="1135"/>
      <c r="AE115" s="1135"/>
      <c r="AF115" s="1135"/>
      <c r="AG115" s="1114"/>
    </row>
    <row r="116" spans="1:33" ht="10.5">
      <c r="A116" s="1"/>
      <c r="B116" s="598"/>
      <c r="C116" s="598"/>
      <c r="D116" s="613"/>
      <c r="E116" s="759"/>
      <c r="F116" s="1119"/>
      <c r="G116" s="3"/>
      <c r="H116" s="1133"/>
      <c r="I116" s="1134"/>
      <c r="J116" s="1134"/>
      <c r="K116" s="1134"/>
      <c r="L116" s="1134"/>
      <c r="M116" s="1134"/>
      <c r="N116" s="1134"/>
      <c r="O116" s="1115">
        <f t="shared" si="4"/>
        <v>0</v>
      </c>
      <c r="P116" s="1135"/>
      <c r="Q116" s="1135"/>
      <c r="R116" s="1135"/>
      <c r="S116" s="1135"/>
      <c r="T116" s="1135"/>
      <c r="U116" s="1135"/>
      <c r="V116" s="1135"/>
      <c r="W116" s="1135"/>
      <c r="X116" s="1135"/>
      <c r="Y116" s="1135"/>
      <c r="Z116" s="1135"/>
      <c r="AA116" s="1135"/>
      <c r="AB116" s="1135"/>
      <c r="AC116" s="1135"/>
      <c r="AD116" s="1135"/>
      <c r="AE116" s="1135"/>
      <c r="AF116" s="1135"/>
      <c r="AG116" s="1114"/>
    </row>
    <row r="117" spans="1:33" ht="10.5">
      <c r="A117" s="1"/>
      <c r="B117" s="598"/>
      <c r="C117" s="598"/>
      <c r="D117" s="613"/>
      <c r="E117" s="759"/>
      <c r="F117" s="1119"/>
      <c r="G117" s="3"/>
      <c r="H117" s="1133"/>
      <c r="I117" s="1134"/>
      <c r="J117" s="1134"/>
      <c r="K117" s="1134"/>
      <c r="L117" s="1134"/>
      <c r="M117" s="1134"/>
      <c r="N117" s="1134"/>
      <c r="O117" s="1115">
        <f t="shared" si="4"/>
        <v>0</v>
      </c>
      <c r="P117" s="1135"/>
      <c r="Q117" s="1135"/>
      <c r="R117" s="1135"/>
      <c r="S117" s="1135"/>
      <c r="T117" s="1135"/>
      <c r="U117" s="1135"/>
      <c r="V117" s="1135"/>
      <c r="W117" s="1135"/>
      <c r="X117" s="1135"/>
      <c r="Y117" s="1135"/>
      <c r="Z117" s="1135"/>
      <c r="AA117" s="1135"/>
      <c r="AB117" s="1135"/>
      <c r="AC117" s="1135"/>
      <c r="AD117" s="1135"/>
      <c r="AE117" s="1135"/>
      <c r="AF117" s="1135"/>
      <c r="AG117" s="1114"/>
    </row>
    <row r="118" spans="1:33" ht="10.5">
      <c r="A118" s="1"/>
      <c r="B118" s="598"/>
      <c r="C118" s="598"/>
      <c r="D118" s="613"/>
      <c r="E118" s="759"/>
      <c r="F118" s="1119"/>
      <c r="G118" s="3"/>
      <c r="H118" s="1133"/>
      <c r="I118" s="1134"/>
      <c r="J118" s="1134"/>
      <c r="K118" s="1134"/>
      <c r="L118" s="1134"/>
      <c r="M118" s="1134"/>
      <c r="N118" s="1134"/>
      <c r="O118" s="1115">
        <f t="shared" si="4"/>
        <v>0</v>
      </c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14"/>
    </row>
    <row r="119" spans="1:33" ht="10.5">
      <c r="A119" s="1"/>
      <c r="B119" s="598"/>
      <c r="C119" s="598"/>
      <c r="D119" s="613"/>
      <c r="E119" s="759"/>
      <c r="F119" s="1119"/>
      <c r="G119" s="3"/>
      <c r="H119" s="1133"/>
      <c r="I119" s="1134"/>
      <c r="J119" s="1134"/>
      <c r="K119" s="1134"/>
      <c r="L119" s="1134"/>
      <c r="M119" s="1134"/>
      <c r="N119" s="1134"/>
      <c r="O119" s="1115">
        <f t="shared" si="4"/>
        <v>0</v>
      </c>
      <c r="P119" s="1135"/>
      <c r="Q119" s="1135"/>
      <c r="R119" s="1135"/>
      <c r="S119" s="1135"/>
      <c r="T119" s="1135"/>
      <c r="U119" s="1135"/>
      <c r="V119" s="1135"/>
      <c r="W119" s="1135"/>
      <c r="X119" s="1135"/>
      <c r="Y119" s="1135"/>
      <c r="Z119" s="1135"/>
      <c r="AA119" s="1135"/>
      <c r="AB119" s="1135"/>
      <c r="AC119" s="1135"/>
      <c r="AD119" s="1135"/>
      <c r="AE119" s="1135"/>
      <c r="AF119" s="1135"/>
      <c r="AG119" s="1114"/>
    </row>
    <row r="120" spans="1:33" ht="10.5">
      <c r="A120" s="1"/>
      <c r="B120" s="598"/>
      <c r="C120" s="598"/>
      <c r="D120" s="613"/>
      <c r="E120" s="759"/>
      <c r="F120" s="1119"/>
      <c r="G120" s="3"/>
      <c r="H120" s="1133"/>
      <c r="I120" s="1134"/>
      <c r="J120" s="1134"/>
      <c r="K120" s="1134"/>
      <c r="L120" s="1134"/>
      <c r="M120" s="1134"/>
      <c r="N120" s="1134"/>
      <c r="O120" s="1115">
        <f t="shared" si="4"/>
        <v>0</v>
      </c>
      <c r="P120" s="1135"/>
      <c r="Q120" s="1135"/>
      <c r="R120" s="1135"/>
      <c r="S120" s="1135"/>
      <c r="T120" s="1135"/>
      <c r="U120" s="1135"/>
      <c r="V120" s="1135"/>
      <c r="W120" s="1135"/>
      <c r="X120" s="1135"/>
      <c r="Y120" s="1135"/>
      <c r="Z120" s="1135"/>
      <c r="AA120" s="1135"/>
      <c r="AB120" s="1135"/>
      <c r="AC120" s="1135"/>
      <c r="AD120" s="1135"/>
      <c r="AE120" s="1135"/>
      <c r="AF120" s="1135"/>
      <c r="AG120" s="1114"/>
    </row>
    <row r="121" spans="1:33" ht="10.5">
      <c r="A121" s="1"/>
      <c r="B121" s="598"/>
      <c r="C121" s="598"/>
      <c r="D121" s="613"/>
      <c r="E121" s="759"/>
      <c r="F121" s="1119"/>
      <c r="G121" s="3"/>
      <c r="H121" s="1133"/>
      <c r="I121" s="1134"/>
      <c r="J121" s="1134"/>
      <c r="K121" s="1134"/>
      <c r="L121" s="1134"/>
      <c r="M121" s="1134"/>
      <c r="N121" s="1134"/>
      <c r="O121" s="1115">
        <f t="shared" si="4"/>
        <v>0</v>
      </c>
      <c r="P121" s="1135"/>
      <c r="Q121" s="1135"/>
      <c r="R121" s="1135"/>
      <c r="S121" s="1135"/>
      <c r="T121" s="1135"/>
      <c r="U121" s="1135"/>
      <c r="V121" s="1135"/>
      <c r="W121" s="1135"/>
      <c r="X121" s="1135"/>
      <c r="Y121" s="1135"/>
      <c r="Z121" s="1135"/>
      <c r="AA121" s="1135"/>
      <c r="AB121" s="1135"/>
      <c r="AC121" s="1135"/>
      <c r="AD121" s="1135"/>
      <c r="AE121" s="1135"/>
      <c r="AF121" s="1135"/>
      <c r="AG121" s="1114"/>
    </row>
    <row r="122" spans="1:33" ht="10.5">
      <c r="A122" s="1"/>
      <c r="B122" s="598"/>
      <c r="C122" s="598"/>
      <c r="D122" s="613"/>
      <c r="E122" s="759"/>
      <c r="F122" s="1119"/>
      <c r="G122" s="3"/>
      <c r="H122" s="1133"/>
      <c r="I122" s="1134"/>
      <c r="J122" s="1134"/>
      <c r="K122" s="1134"/>
      <c r="L122" s="1134"/>
      <c r="M122" s="1134"/>
      <c r="N122" s="1134"/>
      <c r="O122" s="1115">
        <f t="shared" si="4"/>
        <v>0</v>
      </c>
      <c r="P122" s="1135"/>
      <c r="Q122" s="1135"/>
      <c r="R122" s="1135"/>
      <c r="S122" s="1135"/>
      <c r="T122" s="1135"/>
      <c r="U122" s="1135"/>
      <c r="V122" s="1135"/>
      <c r="W122" s="1135"/>
      <c r="X122" s="1135"/>
      <c r="Y122" s="1135"/>
      <c r="Z122" s="1135"/>
      <c r="AA122" s="1135"/>
      <c r="AB122" s="1135"/>
      <c r="AC122" s="1135"/>
      <c r="AD122" s="1135"/>
      <c r="AE122" s="1135"/>
      <c r="AF122" s="1135"/>
      <c r="AG122" s="1114"/>
    </row>
    <row r="123" spans="1:33" ht="10.5">
      <c r="A123" s="1"/>
      <c r="B123" s="598"/>
      <c r="C123" s="598"/>
      <c r="D123" s="613"/>
      <c r="E123" s="759"/>
      <c r="F123" s="1119"/>
      <c r="G123" s="3"/>
      <c r="H123" s="1133"/>
      <c r="I123" s="1134"/>
      <c r="J123" s="1134"/>
      <c r="K123" s="1134"/>
      <c r="L123" s="1134"/>
      <c r="M123" s="1134"/>
      <c r="N123" s="1134"/>
      <c r="O123" s="1115">
        <f t="shared" si="4"/>
        <v>0</v>
      </c>
      <c r="P123" s="1135"/>
      <c r="Q123" s="1135"/>
      <c r="R123" s="1135"/>
      <c r="S123" s="1135"/>
      <c r="T123" s="1135"/>
      <c r="U123" s="1135"/>
      <c r="V123" s="1135"/>
      <c r="W123" s="1135"/>
      <c r="X123" s="1135"/>
      <c r="Y123" s="1135"/>
      <c r="Z123" s="1135"/>
      <c r="AA123" s="1135"/>
      <c r="AB123" s="1135"/>
      <c r="AC123" s="1135"/>
      <c r="AD123" s="1135"/>
      <c r="AE123" s="1135"/>
      <c r="AF123" s="1135"/>
      <c r="AG123" s="1114"/>
    </row>
    <row r="124" spans="1:33" ht="10.5">
      <c r="A124" s="1"/>
      <c r="B124" s="598"/>
      <c r="C124" s="598"/>
      <c r="D124" s="613"/>
      <c r="E124" s="759"/>
      <c r="F124" s="1119"/>
      <c r="G124" s="3"/>
      <c r="H124" s="1133"/>
      <c r="I124" s="1134"/>
      <c r="J124" s="1134"/>
      <c r="K124" s="1134"/>
      <c r="L124" s="1134"/>
      <c r="M124" s="1134"/>
      <c r="N124" s="1134"/>
      <c r="O124" s="1115">
        <f t="shared" si="4"/>
        <v>0</v>
      </c>
      <c r="P124" s="1135"/>
      <c r="Q124" s="1135"/>
      <c r="R124" s="1135"/>
      <c r="S124" s="1135"/>
      <c r="T124" s="1135"/>
      <c r="U124" s="1135"/>
      <c r="V124" s="1135"/>
      <c r="W124" s="1135"/>
      <c r="X124" s="1135"/>
      <c r="Y124" s="1135"/>
      <c r="Z124" s="1135"/>
      <c r="AA124" s="1135"/>
      <c r="AB124" s="1135"/>
      <c r="AC124" s="1135"/>
      <c r="AD124" s="1135"/>
      <c r="AE124" s="1135"/>
      <c r="AF124" s="1135"/>
      <c r="AG124" s="1114"/>
    </row>
    <row r="125" spans="1:33" ht="10.5">
      <c r="A125" s="1"/>
      <c r="B125" s="598"/>
      <c r="C125" s="598"/>
      <c r="D125" s="613"/>
      <c r="E125" s="759"/>
      <c r="F125" s="1119"/>
      <c r="G125" s="3"/>
      <c r="H125" s="1133"/>
      <c r="I125" s="1134"/>
      <c r="J125" s="1134"/>
      <c r="K125" s="1134"/>
      <c r="L125" s="1134"/>
      <c r="M125" s="1134"/>
      <c r="N125" s="1134"/>
      <c r="O125" s="1115">
        <f t="shared" si="4"/>
        <v>0</v>
      </c>
      <c r="P125" s="1135"/>
      <c r="Q125" s="1135"/>
      <c r="R125" s="1135"/>
      <c r="S125" s="1135"/>
      <c r="T125" s="1135"/>
      <c r="U125" s="1135"/>
      <c r="V125" s="1135"/>
      <c r="W125" s="1135"/>
      <c r="X125" s="1135"/>
      <c r="Y125" s="1135"/>
      <c r="Z125" s="1135"/>
      <c r="AA125" s="1135"/>
      <c r="AB125" s="1135"/>
      <c r="AC125" s="1135"/>
      <c r="AD125" s="1135"/>
      <c r="AE125" s="1135"/>
      <c r="AF125" s="1135"/>
      <c r="AG125" s="1114"/>
    </row>
    <row r="126" spans="1:33" ht="10.5">
      <c r="A126" s="1"/>
      <c r="B126" s="598"/>
      <c r="C126" s="598"/>
      <c r="D126" s="613"/>
      <c r="E126" s="759"/>
      <c r="F126" s="1119"/>
      <c r="G126" s="3"/>
      <c r="H126" s="1133"/>
      <c r="I126" s="1134"/>
      <c r="J126" s="1134"/>
      <c r="K126" s="1134"/>
      <c r="L126" s="1134"/>
      <c r="M126" s="1134"/>
      <c r="N126" s="1134"/>
      <c r="O126" s="1115">
        <f t="shared" si="4"/>
        <v>0</v>
      </c>
      <c r="P126" s="1135"/>
      <c r="Q126" s="1135"/>
      <c r="R126" s="1135"/>
      <c r="S126" s="1135"/>
      <c r="T126" s="1135"/>
      <c r="U126" s="1135"/>
      <c r="V126" s="1135"/>
      <c r="W126" s="1135"/>
      <c r="X126" s="1135"/>
      <c r="Y126" s="1135"/>
      <c r="Z126" s="1135"/>
      <c r="AA126" s="1135"/>
      <c r="AB126" s="1135"/>
      <c r="AC126" s="1135"/>
      <c r="AD126" s="1135"/>
      <c r="AE126" s="1135"/>
      <c r="AF126" s="1135"/>
      <c r="AG126" s="1114"/>
    </row>
    <row r="127" spans="1:33" ht="10.5">
      <c r="A127" s="1"/>
      <c r="B127" s="598"/>
      <c r="C127" s="598"/>
      <c r="D127" s="613"/>
      <c r="E127" s="759"/>
      <c r="F127" s="1119"/>
      <c r="G127" s="3"/>
      <c r="H127" s="1133"/>
      <c r="I127" s="1134"/>
      <c r="J127" s="1134"/>
      <c r="K127" s="1134"/>
      <c r="L127" s="1134"/>
      <c r="M127" s="1134"/>
      <c r="N127" s="1134"/>
      <c r="O127" s="1115">
        <f t="shared" si="4"/>
        <v>0</v>
      </c>
      <c r="P127" s="1135"/>
      <c r="Q127" s="1135"/>
      <c r="R127" s="1135"/>
      <c r="S127" s="1135"/>
      <c r="T127" s="1135"/>
      <c r="U127" s="1135"/>
      <c r="V127" s="1135"/>
      <c r="W127" s="1135"/>
      <c r="X127" s="1135"/>
      <c r="Y127" s="1135"/>
      <c r="Z127" s="1135"/>
      <c r="AA127" s="1135"/>
      <c r="AB127" s="1135"/>
      <c r="AC127" s="1135"/>
      <c r="AD127" s="1135"/>
      <c r="AE127" s="1135"/>
      <c r="AF127" s="1135"/>
      <c r="AG127" s="1114"/>
    </row>
    <row r="128" spans="1:33" ht="10.5">
      <c r="A128" s="1"/>
      <c r="B128" s="598"/>
      <c r="C128" s="598"/>
      <c r="D128" s="613"/>
      <c r="E128" s="759"/>
      <c r="F128" s="1119"/>
      <c r="G128" s="3"/>
      <c r="H128" s="1133"/>
      <c r="I128" s="1134"/>
      <c r="J128" s="1134"/>
      <c r="K128" s="1134"/>
      <c r="L128" s="1134"/>
      <c r="M128" s="1134"/>
      <c r="N128" s="1134"/>
      <c r="O128" s="1115">
        <f t="shared" si="4"/>
        <v>0</v>
      </c>
      <c r="P128" s="1135"/>
      <c r="Q128" s="1135"/>
      <c r="R128" s="1135"/>
      <c r="S128" s="1135"/>
      <c r="T128" s="1135"/>
      <c r="U128" s="1135"/>
      <c r="V128" s="1135"/>
      <c r="W128" s="1135"/>
      <c r="X128" s="1135"/>
      <c r="Y128" s="1135"/>
      <c r="Z128" s="1135"/>
      <c r="AA128" s="1135"/>
      <c r="AB128" s="1135"/>
      <c r="AC128" s="1135"/>
      <c r="AD128" s="1135"/>
      <c r="AE128" s="1135"/>
      <c r="AF128" s="1135"/>
      <c r="AG128" s="1114"/>
    </row>
    <row r="129" spans="1:33" ht="10.5">
      <c r="A129" s="1"/>
      <c r="B129" s="598"/>
      <c r="C129" s="598"/>
      <c r="D129" s="613"/>
      <c r="E129" s="759"/>
      <c r="F129" s="1119"/>
      <c r="G129" s="3"/>
      <c r="H129" s="1133"/>
      <c r="I129" s="1134"/>
      <c r="J129" s="1134"/>
      <c r="K129" s="1134"/>
      <c r="L129" s="1134"/>
      <c r="M129" s="1134"/>
      <c r="N129" s="1134"/>
      <c r="O129" s="1115">
        <f t="shared" si="4"/>
        <v>0</v>
      </c>
      <c r="P129" s="1135"/>
      <c r="Q129" s="1135"/>
      <c r="R129" s="1135"/>
      <c r="S129" s="1135"/>
      <c r="T129" s="1135"/>
      <c r="U129" s="1135"/>
      <c r="V129" s="1135"/>
      <c r="W129" s="1135"/>
      <c r="X129" s="1135"/>
      <c r="Y129" s="1135"/>
      <c r="Z129" s="1135"/>
      <c r="AA129" s="1135"/>
      <c r="AB129" s="1135"/>
      <c r="AC129" s="1135"/>
      <c r="AD129" s="1135"/>
      <c r="AE129" s="1135"/>
      <c r="AF129" s="1135"/>
      <c r="AG129" s="1114"/>
    </row>
    <row r="130" spans="1:33" ht="10.5">
      <c r="A130" s="1"/>
      <c r="B130" s="598"/>
      <c r="C130" s="598"/>
      <c r="D130" s="613"/>
      <c r="E130" s="759"/>
      <c r="F130" s="1119"/>
      <c r="G130" s="3"/>
      <c r="H130" s="1133"/>
      <c r="I130" s="1134"/>
      <c r="J130" s="1134"/>
      <c r="K130" s="1134"/>
      <c r="L130" s="1134"/>
      <c r="M130" s="1134"/>
      <c r="N130" s="1134"/>
      <c r="O130" s="1115">
        <f t="shared" si="4"/>
        <v>0</v>
      </c>
      <c r="P130" s="1135"/>
      <c r="Q130" s="1135"/>
      <c r="R130" s="1135"/>
      <c r="S130" s="1135"/>
      <c r="T130" s="1135"/>
      <c r="U130" s="1135"/>
      <c r="V130" s="1135"/>
      <c r="W130" s="1135"/>
      <c r="X130" s="1135"/>
      <c r="Y130" s="1135"/>
      <c r="Z130" s="1135"/>
      <c r="AA130" s="1135"/>
      <c r="AB130" s="1135"/>
      <c r="AC130" s="1135"/>
      <c r="AD130" s="1135"/>
      <c r="AE130" s="1135"/>
      <c r="AF130" s="1135"/>
      <c r="AG130" s="1114"/>
    </row>
    <row r="131" spans="1:33" ht="10.5">
      <c r="A131" s="1"/>
      <c r="B131" s="598"/>
      <c r="C131" s="598"/>
      <c r="D131" s="613"/>
      <c r="E131" s="759"/>
      <c r="F131" s="1119"/>
      <c r="G131" s="3"/>
      <c r="H131" s="1133"/>
      <c r="I131" s="1134"/>
      <c r="J131" s="1134"/>
      <c r="K131" s="1134"/>
      <c r="L131" s="1134"/>
      <c r="M131" s="1134"/>
      <c r="N131" s="1134"/>
      <c r="O131" s="1115">
        <f t="shared" si="4"/>
        <v>0</v>
      </c>
      <c r="P131" s="1135"/>
      <c r="Q131" s="1135"/>
      <c r="R131" s="1135"/>
      <c r="S131" s="1135"/>
      <c r="T131" s="1135"/>
      <c r="U131" s="1135"/>
      <c r="V131" s="1135"/>
      <c r="W131" s="1135"/>
      <c r="X131" s="1135"/>
      <c r="Y131" s="1135"/>
      <c r="Z131" s="1135"/>
      <c r="AA131" s="1135"/>
      <c r="AB131" s="1135"/>
      <c r="AC131" s="1135"/>
      <c r="AD131" s="1135"/>
      <c r="AE131" s="1135"/>
      <c r="AF131" s="1135"/>
      <c r="AG131" s="1114"/>
    </row>
    <row r="132" spans="1:33" ht="10.5">
      <c r="A132" s="1"/>
      <c r="B132" s="598"/>
      <c r="C132" s="598"/>
      <c r="D132" s="613"/>
      <c r="E132" s="759"/>
      <c r="F132" s="1119"/>
      <c r="G132" s="3"/>
      <c r="H132" s="1133"/>
      <c r="I132" s="1134"/>
      <c r="J132" s="1134"/>
      <c r="K132" s="1134"/>
      <c r="L132" s="1134"/>
      <c r="M132" s="1134"/>
      <c r="N132" s="1134"/>
      <c r="O132" s="1115">
        <f t="shared" si="4"/>
        <v>0</v>
      </c>
      <c r="P132" s="1135"/>
      <c r="Q132" s="1135"/>
      <c r="R132" s="1135"/>
      <c r="S132" s="1135"/>
      <c r="T132" s="1135"/>
      <c r="U132" s="1135"/>
      <c r="V132" s="1135"/>
      <c r="W132" s="1135"/>
      <c r="X132" s="1135"/>
      <c r="Y132" s="1135"/>
      <c r="Z132" s="1135"/>
      <c r="AA132" s="1135"/>
      <c r="AB132" s="1135"/>
      <c r="AC132" s="1135"/>
      <c r="AD132" s="1135"/>
      <c r="AE132" s="1135"/>
      <c r="AF132" s="1135"/>
      <c r="AG132" s="1114"/>
    </row>
    <row r="133" spans="1:33" ht="10.5">
      <c r="A133" s="1"/>
      <c r="B133" s="598"/>
      <c r="C133" s="598"/>
      <c r="D133" s="613"/>
      <c r="E133" s="759"/>
      <c r="F133" s="1119"/>
      <c r="G133" s="3"/>
      <c r="H133" s="1133"/>
      <c r="I133" s="1134"/>
      <c r="J133" s="1134"/>
      <c r="K133" s="1134"/>
      <c r="L133" s="1134"/>
      <c r="M133" s="1134"/>
      <c r="N133" s="1134"/>
      <c r="O133" s="1115">
        <f t="shared" si="4"/>
        <v>0</v>
      </c>
      <c r="P133" s="1135"/>
      <c r="Q133" s="1135"/>
      <c r="R133" s="1135"/>
      <c r="S133" s="1135"/>
      <c r="T133" s="1135"/>
      <c r="U133" s="1135"/>
      <c r="V133" s="1135"/>
      <c r="W133" s="1135"/>
      <c r="X133" s="1135"/>
      <c r="Y133" s="1135"/>
      <c r="Z133" s="1135"/>
      <c r="AA133" s="1135"/>
      <c r="AB133" s="1135"/>
      <c r="AC133" s="1135"/>
      <c r="AD133" s="1135"/>
      <c r="AE133" s="1135"/>
      <c r="AF133" s="1135"/>
      <c r="AG133" s="1114"/>
    </row>
    <row r="134" spans="1:33" ht="10.5">
      <c r="A134" s="1"/>
      <c r="B134" s="598"/>
      <c r="C134" s="598"/>
      <c r="D134" s="613"/>
      <c r="E134" s="759"/>
      <c r="F134" s="1119"/>
      <c r="G134" s="3"/>
      <c r="H134" s="1133"/>
      <c r="I134" s="1134"/>
      <c r="J134" s="1134"/>
      <c r="K134" s="1134"/>
      <c r="L134" s="1134"/>
      <c r="M134" s="1134"/>
      <c r="N134" s="1134"/>
      <c r="O134" s="1115">
        <f aca="true" t="shared" si="5" ref="O134:O145">SUM(H134:N134)</f>
        <v>0</v>
      </c>
      <c r="P134" s="1135"/>
      <c r="Q134" s="1135"/>
      <c r="R134" s="1135"/>
      <c r="S134" s="1135"/>
      <c r="T134" s="1135"/>
      <c r="U134" s="1135"/>
      <c r="V134" s="1135"/>
      <c r="W134" s="1135"/>
      <c r="X134" s="1135"/>
      <c r="Y134" s="1135"/>
      <c r="Z134" s="1135"/>
      <c r="AA134" s="1135"/>
      <c r="AB134" s="1135"/>
      <c r="AC134" s="1135"/>
      <c r="AD134" s="1135"/>
      <c r="AE134" s="1135"/>
      <c r="AF134" s="1135"/>
      <c r="AG134" s="1114"/>
    </row>
    <row r="135" spans="1:33" ht="10.5">
      <c r="A135" s="1"/>
      <c r="B135" s="598"/>
      <c r="C135" s="598"/>
      <c r="D135" s="613"/>
      <c r="E135" s="759"/>
      <c r="F135" s="1119"/>
      <c r="G135" s="3"/>
      <c r="H135" s="1133"/>
      <c r="I135" s="1134"/>
      <c r="J135" s="1134"/>
      <c r="K135" s="1134"/>
      <c r="L135" s="1134"/>
      <c r="M135" s="1134"/>
      <c r="N135" s="1134"/>
      <c r="O135" s="1115">
        <f t="shared" si="5"/>
        <v>0</v>
      </c>
      <c r="P135" s="1135"/>
      <c r="Q135" s="1135"/>
      <c r="R135" s="1135"/>
      <c r="S135" s="1135"/>
      <c r="T135" s="1135"/>
      <c r="U135" s="1135"/>
      <c r="V135" s="1135"/>
      <c r="W135" s="1135"/>
      <c r="X135" s="1135"/>
      <c r="Y135" s="1135"/>
      <c r="Z135" s="1135"/>
      <c r="AA135" s="1135"/>
      <c r="AB135" s="1135"/>
      <c r="AC135" s="1135"/>
      <c r="AD135" s="1135"/>
      <c r="AE135" s="1135"/>
      <c r="AF135" s="1135"/>
      <c r="AG135" s="1114"/>
    </row>
    <row r="136" spans="1:33" ht="10.5">
      <c r="A136" s="1"/>
      <c r="B136" s="598"/>
      <c r="C136" s="598"/>
      <c r="D136" s="613"/>
      <c r="E136" s="759"/>
      <c r="F136" s="1119"/>
      <c r="G136" s="3"/>
      <c r="H136" s="1133"/>
      <c r="I136" s="1134"/>
      <c r="J136" s="1134"/>
      <c r="K136" s="1134"/>
      <c r="L136" s="1134"/>
      <c r="M136" s="1134"/>
      <c r="N136" s="1134"/>
      <c r="O136" s="1115">
        <f t="shared" si="5"/>
        <v>0</v>
      </c>
      <c r="P136" s="1135"/>
      <c r="Q136" s="1135"/>
      <c r="R136" s="1135"/>
      <c r="S136" s="1135"/>
      <c r="T136" s="1135"/>
      <c r="U136" s="1135"/>
      <c r="V136" s="1135"/>
      <c r="W136" s="1135"/>
      <c r="X136" s="1135"/>
      <c r="Y136" s="1135"/>
      <c r="Z136" s="1135"/>
      <c r="AA136" s="1135"/>
      <c r="AB136" s="1135"/>
      <c r="AC136" s="1135"/>
      <c r="AD136" s="1135"/>
      <c r="AE136" s="1135"/>
      <c r="AF136" s="1135"/>
      <c r="AG136" s="1114"/>
    </row>
    <row r="137" spans="1:33" ht="10.5">
      <c r="A137" s="1"/>
      <c r="B137" s="598"/>
      <c r="C137" s="598"/>
      <c r="D137" s="613"/>
      <c r="E137" s="759"/>
      <c r="F137" s="1119"/>
      <c r="G137" s="3"/>
      <c r="H137" s="1133"/>
      <c r="I137" s="1134"/>
      <c r="J137" s="1134"/>
      <c r="K137" s="1134"/>
      <c r="L137" s="1134"/>
      <c r="M137" s="1134"/>
      <c r="N137" s="1134"/>
      <c r="O137" s="1115">
        <f t="shared" si="5"/>
        <v>0</v>
      </c>
      <c r="P137" s="1135"/>
      <c r="Q137" s="1135"/>
      <c r="R137" s="1135"/>
      <c r="S137" s="1135"/>
      <c r="T137" s="1135"/>
      <c r="U137" s="1135"/>
      <c r="V137" s="1135"/>
      <c r="W137" s="1135"/>
      <c r="X137" s="1135"/>
      <c r="Y137" s="1135"/>
      <c r="Z137" s="1135"/>
      <c r="AA137" s="1135"/>
      <c r="AB137" s="1135"/>
      <c r="AC137" s="1135"/>
      <c r="AD137" s="1135"/>
      <c r="AE137" s="1135"/>
      <c r="AF137" s="1135"/>
      <c r="AG137" s="1114"/>
    </row>
    <row r="138" spans="1:33" ht="10.5">
      <c r="A138" s="1"/>
      <c r="B138" s="598"/>
      <c r="C138" s="598"/>
      <c r="D138" s="613"/>
      <c r="E138" s="759"/>
      <c r="F138" s="1119"/>
      <c r="G138" s="3"/>
      <c r="H138" s="1133"/>
      <c r="I138" s="1134"/>
      <c r="J138" s="1134"/>
      <c r="K138" s="1134"/>
      <c r="L138" s="1134"/>
      <c r="M138" s="1134"/>
      <c r="N138" s="1134"/>
      <c r="O138" s="1115">
        <f t="shared" si="5"/>
        <v>0</v>
      </c>
      <c r="P138" s="1135"/>
      <c r="Q138" s="1135"/>
      <c r="R138" s="1135"/>
      <c r="S138" s="1135"/>
      <c r="T138" s="1135"/>
      <c r="U138" s="1135"/>
      <c r="V138" s="1135"/>
      <c r="W138" s="1135"/>
      <c r="X138" s="1135"/>
      <c r="Y138" s="1135"/>
      <c r="Z138" s="1135"/>
      <c r="AA138" s="1135"/>
      <c r="AB138" s="1135"/>
      <c r="AC138" s="1135"/>
      <c r="AD138" s="1135"/>
      <c r="AE138" s="1135"/>
      <c r="AF138" s="1135"/>
      <c r="AG138" s="1114"/>
    </row>
    <row r="139" spans="1:33" ht="10.5">
      <c r="A139" s="1"/>
      <c r="B139" s="598"/>
      <c r="C139" s="598"/>
      <c r="D139" s="613"/>
      <c r="E139" s="759"/>
      <c r="F139" s="1119"/>
      <c r="G139" s="3"/>
      <c r="H139" s="1133"/>
      <c r="I139" s="1134"/>
      <c r="J139" s="1134"/>
      <c r="K139" s="1134"/>
      <c r="L139" s="1134"/>
      <c r="M139" s="1134"/>
      <c r="N139" s="1134"/>
      <c r="O139" s="1115">
        <f t="shared" si="5"/>
        <v>0</v>
      </c>
      <c r="P139" s="1135"/>
      <c r="Q139" s="1135"/>
      <c r="R139" s="1135"/>
      <c r="S139" s="1135"/>
      <c r="T139" s="1135"/>
      <c r="U139" s="1135"/>
      <c r="V139" s="1135"/>
      <c r="W139" s="1135"/>
      <c r="X139" s="1135"/>
      <c r="Y139" s="1135"/>
      <c r="Z139" s="1135"/>
      <c r="AA139" s="1135"/>
      <c r="AB139" s="1135"/>
      <c r="AC139" s="1135"/>
      <c r="AD139" s="1135"/>
      <c r="AE139" s="1135"/>
      <c r="AF139" s="1135"/>
      <c r="AG139" s="1114"/>
    </row>
    <row r="140" spans="1:33" ht="10.5">
      <c r="A140" s="1"/>
      <c r="B140" s="598"/>
      <c r="C140" s="598"/>
      <c r="D140" s="613"/>
      <c r="E140" s="759"/>
      <c r="F140" s="1119"/>
      <c r="G140" s="3"/>
      <c r="H140" s="1133"/>
      <c r="I140" s="1134"/>
      <c r="J140" s="1134"/>
      <c r="K140" s="1134"/>
      <c r="L140" s="1134"/>
      <c r="M140" s="1134"/>
      <c r="N140" s="1134"/>
      <c r="O140" s="1115">
        <f t="shared" si="5"/>
        <v>0</v>
      </c>
      <c r="P140" s="1135"/>
      <c r="Q140" s="1135"/>
      <c r="R140" s="1135"/>
      <c r="S140" s="1135"/>
      <c r="T140" s="1135"/>
      <c r="U140" s="1135"/>
      <c r="V140" s="1135"/>
      <c r="W140" s="1135"/>
      <c r="X140" s="1135"/>
      <c r="Y140" s="1135"/>
      <c r="Z140" s="1135"/>
      <c r="AA140" s="1135"/>
      <c r="AB140" s="1135"/>
      <c r="AC140" s="1135"/>
      <c r="AD140" s="1135"/>
      <c r="AE140" s="1135"/>
      <c r="AF140" s="1135"/>
      <c r="AG140" s="1114"/>
    </row>
    <row r="141" spans="1:33" ht="10.5">
      <c r="A141" s="1"/>
      <c r="B141" s="598"/>
      <c r="C141" s="598"/>
      <c r="D141" s="613"/>
      <c r="E141" s="759"/>
      <c r="F141" s="1119"/>
      <c r="G141" s="3"/>
      <c r="H141" s="1133"/>
      <c r="I141" s="1134"/>
      <c r="J141" s="1134"/>
      <c r="K141" s="1134"/>
      <c r="L141" s="1134"/>
      <c r="M141" s="1134"/>
      <c r="N141" s="1134"/>
      <c r="O141" s="1115">
        <f t="shared" si="5"/>
        <v>0</v>
      </c>
      <c r="P141" s="1135"/>
      <c r="Q141" s="1135"/>
      <c r="R141" s="1135"/>
      <c r="S141" s="1135"/>
      <c r="T141" s="1135"/>
      <c r="U141" s="1135"/>
      <c r="V141" s="1135"/>
      <c r="W141" s="1135"/>
      <c r="X141" s="1135"/>
      <c r="Y141" s="1135"/>
      <c r="Z141" s="1135"/>
      <c r="AA141" s="1135"/>
      <c r="AB141" s="1135"/>
      <c r="AC141" s="1135"/>
      <c r="AD141" s="1135"/>
      <c r="AE141" s="1135"/>
      <c r="AF141" s="1135"/>
      <c r="AG141" s="1114"/>
    </row>
    <row r="142" spans="1:33" ht="10.5">
      <c r="A142" s="1"/>
      <c r="B142" s="598"/>
      <c r="C142" s="598"/>
      <c r="D142" s="613"/>
      <c r="E142" s="759"/>
      <c r="F142" s="1119"/>
      <c r="G142" s="3"/>
      <c r="H142" s="1133"/>
      <c r="I142" s="1134"/>
      <c r="J142" s="1134"/>
      <c r="K142" s="1134"/>
      <c r="L142" s="1134"/>
      <c r="M142" s="1134"/>
      <c r="N142" s="1134"/>
      <c r="O142" s="1115">
        <f t="shared" si="5"/>
        <v>0</v>
      </c>
      <c r="P142" s="1135"/>
      <c r="Q142" s="1135"/>
      <c r="R142" s="1135"/>
      <c r="S142" s="1135"/>
      <c r="T142" s="1135"/>
      <c r="U142" s="1135"/>
      <c r="V142" s="1135"/>
      <c r="W142" s="1135"/>
      <c r="X142" s="1135"/>
      <c r="Y142" s="1135"/>
      <c r="Z142" s="1135"/>
      <c r="AA142" s="1135"/>
      <c r="AB142" s="1135"/>
      <c r="AC142" s="1135"/>
      <c r="AD142" s="1135"/>
      <c r="AE142" s="1135"/>
      <c r="AF142" s="1135"/>
      <c r="AG142" s="1114"/>
    </row>
    <row r="143" spans="1:33" ht="10.5">
      <c r="A143" s="1"/>
      <c r="B143" s="598"/>
      <c r="C143" s="598"/>
      <c r="D143" s="613"/>
      <c r="E143" s="759"/>
      <c r="F143" s="1119"/>
      <c r="G143" s="3"/>
      <c r="H143" s="1133"/>
      <c r="I143" s="1134"/>
      <c r="J143" s="1134"/>
      <c r="K143" s="1134"/>
      <c r="L143" s="1134"/>
      <c r="M143" s="1134"/>
      <c r="N143" s="1134"/>
      <c r="O143" s="1115">
        <f t="shared" si="5"/>
        <v>0</v>
      </c>
      <c r="P143" s="1135"/>
      <c r="Q143" s="1135"/>
      <c r="R143" s="1135"/>
      <c r="S143" s="1135"/>
      <c r="T143" s="1135"/>
      <c r="U143" s="1135"/>
      <c r="V143" s="1135"/>
      <c r="W143" s="1135"/>
      <c r="X143" s="1135"/>
      <c r="Y143" s="1135"/>
      <c r="Z143" s="1135"/>
      <c r="AA143" s="1135"/>
      <c r="AB143" s="1135"/>
      <c r="AC143" s="1135"/>
      <c r="AD143" s="1135"/>
      <c r="AE143" s="1135"/>
      <c r="AF143" s="1135"/>
      <c r="AG143" s="1114"/>
    </row>
    <row r="144" spans="1:33" ht="10.5">
      <c r="A144" s="1"/>
      <c r="B144" s="598"/>
      <c r="C144" s="598"/>
      <c r="D144" s="613"/>
      <c r="E144" s="759"/>
      <c r="F144" s="1119"/>
      <c r="G144" s="3"/>
      <c r="H144" s="1133"/>
      <c r="I144" s="1134"/>
      <c r="J144" s="1134"/>
      <c r="K144" s="1134"/>
      <c r="L144" s="1134"/>
      <c r="M144" s="1134"/>
      <c r="N144" s="1134"/>
      <c r="O144" s="1115">
        <f t="shared" si="5"/>
        <v>0</v>
      </c>
      <c r="P144" s="1135"/>
      <c r="Q144" s="1135"/>
      <c r="R144" s="1135"/>
      <c r="S144" s="1135"/>
      <c r="T144" s="1135"/>
      <c r="U144" s="1135"/>
      <c r="V144" s="1135"/>
      <c r="W144" s="1135"/>
      <c r="X144" s="1135"/>
      <c r="Y144" s="1135"/>
      <c r="Z144" s="1135"/>
      <c r="AA144" s="1135"/>
      <c r="AB144" s="1135"/>
      <c r="AC144" s="1135"/>
      <c r="AD144" s="1135"/>
      <c r="AE144" s="1135"/>
      <c r="AF144" s="1135"/>
      <c r="AG144" s="1114"/>
    </row>
    <row r="145" spans="1:33" ht="10.5">
      <c r="A145" s="1"/>
      <c r="B145" s="598"/>
      <c r="C145" s="598"/>
      <c r="D145" s="613"/>
      <c r="E145" s="759"/>
      <c r="F145" s="1119"/>
      <c r="G145" s="3"/>
      <c r="H145" s="4"/>
      <c r="I145" s="3"/>
      <c r="J145" s="3"/>
      <c r="K145" s="3"/>
      <c r="L145" s="3"/>
      <c r="M145" s="3"/>
      <c r="N145" s="3"/>
      <c r="O145" s="1115">
        <f t="shared" si="5"/>
        <v>0</v>
      </c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3"/>
    </row>
    <row r="146" spans="1:33" ht="10.5">
      <c r="A146" s="1"/>
      <c r="B146" s="167" t="s">
        <v>271</v>
      </c>
      <c r="C146" s="167"/>
      <c r="D146" s="168">
        <f aca="true" t="shared" si="6" ref="D146:AG146">SUM(D70:D145)</f>
        <v>0</v>
      </c>
      <c r="E146" s="607">
        <f t="shared" si="6"/>
        <v>0</v>
      </c>
      <c r="F146" s="603">
        <f t="shared" si="6"/>
        <v>0</v>
      </c>
      <c r="G146" s="168">
        <f t="shared" si="6"/>
        <v>0</v>
      </c>
      <c r="H146" s="607">
        <f t="shared" si="6"/>
        <v>0</v>
      </c>
      <c r="I146" s="168">
        <f t="shared" si="6"/>
        <v>0</v>
      </c>
      <c r="J146" s="168">
        <f t="shared" si="6"/>
        <v>0</v>
      </c>
      <c r="K146" s="168">
        <f t="shared" si="6"/>
        <v>0</v>
      </c>
      <c r="L146" s="168">
        <f t="shared" si="6"/>
        <v>0</v>
      </c>
      <c r="M146" s="168">
        <f t="shared" si="6"/>
        <v>0</v>
      </c>
      <c r="N146" s="168">
        <f t="shared" si="6"/>
        <v>0</v>
      </c>
      <c r="O146" s="1123">
        <f t="shared" si="6"/>
        <v>0</v>
      </c>
      <c r="P146" s="603">
        <f t="shared" si="6"/>
        <v>0</v>
      </c>
      <c r="Q146" s="603">
        <f t="shared" si="6"/>
        <v>0</v>
      </c>
      <c r="R146" s="603">
        <f t="shared" si="6"/>
        <v>0</v>
      </c>
      <c r="S146" s="603">
        <f t="shared" si="6"/>
        <v>0</v>
      </c>
      <c r="T146" s="603">
        <f t="shared" si="6"/>
        <v>0</v>
      </c>
      <c r="U146" s="603">
        <f t="shared" si="6"/>
        <v>0</v>
      </c>
      <c r="V146" s="603">
        <f t="shared" si="6"/>
        <v>0</v>
      </c>
      <c r="W146" s="603">
        <f t="shared" si="6"/>
        <v>0</v>
      </c>
      <c r="X146" s="603">
        <f t="shared" si="6"/>
        <v>0</v>
      </c>
      <c r="Y146" s="603">
        <f t="shared" si="6"/>
        <v>0</v>
      </c>
      <c r="Z146" s="603">
        <f t="shared" si="6"/>
        <v>0</v>
      </c>
      <c r="AA146" s="603">
        <f t="shared" si="6"/>
        <v>0</v>
      </c>
      <c r="AB146" s="603">
        <f t="shared" si="6"/>
        <v>0</v>
      </c>
      <c r="AC146" s="603">
        <f t="shared" si="6"/>
        <v>0</v>
      </c>
      <c r="AD146" s="603">
        <f t="shared" si="6"/>
        <v>0</v>
      </c>
      <c r="AE146" s="603">
        <f t="shared" si="6"/>
        <v>0</v>
      </c>
      <c r="AF146" s="603">
        <f t="shared" si="6"/>
        <v>0</v>
      </c>
      <c r="AG146" s="168">
        <f t="shared" si="6"/>
        <v>0</v>
      </c>
    </row>
    <row r="147" spans="1:33" ht="10.5">
      <c r="A147" s="1"/>
      <c r="B147" s="599"/>
      <c r="C147" s="599"/>
      <c r="D147" s="15"/>
      <c r="E147" s="756"/>
      <c r="F147" s="1124"/>
      <c r="G147" s="13"/>
      <c r="H147" s="1125"/>
      <c r="I147" s="13"/>
      <c r="J147" s="13"/>
      <c r="K147" s="13"/>
      <c r="L147" s="13"/>
      <c r="M147" s="13"/>
      <c r="N147" s="13"/>
      <c r="O147" s="13"/>
      <c r="P147" s="1126"/>
      <c r="Q147" s="1126"/>
      <c r="R147" s="1126"/>
      <c r="S147" s="1126"/>
      <c r="T147" s="1126"/>
      <c r="U147" s="1126"/>
      <c r="V147" s="1126"/>
      <c r="W147" s="1126"/>
      <c r="X147" s="1126"/>
      <c r="Y147" s="1126"/>
      <c r="Z147" s="1126"/>
      <c r="AA147" s="1126"/>
      <c r="AB147" s="1126"/>
      <c r="AC147" s="1126"/>
      <c r="AD147" s="1126"/>
      <c r="AE147" s="1126"/>
      <c r="AF147" s="1126"/>
      <c r="AG147" s="13"/>
    </row>
    <row r="148" spans="1:33" ht="10.5">
      <c r="A148" s="1"/>
      <c r="B148" s="600" t="s">
        <v>272</v>
      </c>
      <c r="C148" s="600"/>
      <c r="D148" s="1127"/>
      <c r="E148" s="1128"/>
      <c r="F148" s="1129"/>
      <c r="G148" s="13"/>
      <c r="H148" s="1125"/>
      <c r="I148" s="13"/>
      <c r="J148" s="13"/>
      <c r="K148" s="13"/>
      <c r="L148" s="13"/>
      <c r="M148" s="13"/>
      <c r="N148" s="13"/>
      <c r="O148" s="13"/>
      <c r="P148" s="1126"/>
      <c r="Q148" s="1126"/>
      <c r="R148" s="1126"/>
      <c r="S148" s="1126"/>
      <c r="T148" s="1126"/>
      <c r="U148" s="1126"/>
      <c r="V148" s="1126"/>
      <c r="W148" s="1126"/>
      <c r="X148" s="1126"/>
      <c r="Y148" s="1126"/>
      <c r="Z148" s="1126"/>
      <c r="AA148" s="1126"/>
      <c r="AB148" s="1126"/>
      <c r="AC148" s="1126"/>
      <c r="AD148" s="1126"/>
      <c r="AE148" s="1126"/>
      <c r="AF148" s="1126"/>
      <c r="AG148" s="13"/>
    </row>
    <row r="149" spans="1:33" ht="10.5">
      <c r="A149" s="1"/>
      <c r="B149" s="601"/>
      <c r="C149" s="601"/>
      <c r="D149" s="1130"/>
      <c r="E149" s="1131"/>
      <c r="F149" s="1132"/>
      <c r="G149" s="3"/>
      <c r="H149" s="4"/>
      <c r="I149" s="3"/>
      <c r="J149" s="3"/>
      <c r="K149" s="3"/>
      <c r="L149" s="3"/>
      <c r="M149" s="3"/>
      <c r="N149" s="3"/>
      <c r="O149" s="1115">
        <f aca="true" t="shared" si="7" ref="O149:O212">SUM(H149:N149)</f>
        <v>0</v>
      </c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3"/>
    </row>
    <row r="150" spans="1:33" ht="10.5">
      <c r="A150" s="1"/>
      <c r="B150" s="598"/>
      <c r="C150" s="598"/>
      <c r="D150" s="613"/>
      <c r="E150" s="759"/>
      <c r="F150" s="1119"/>
      <c r="G150" s="3"/>
      <c r="H150" s="1113"/>
      <c r="I150" s="1114"/>
      <c r="J150" s="1114"/>
      <c r="K150" s="1114"/>
      <c r="L150" s="1114"/>
      <c r="M150" s="1114"/>
      <c r="N150" s="1114"/>
      <c r="O150" s="1115">
        <f t="shared" si="7"/>
        <v>0</v>
      </c>
      <c r="P150" s="1135"/>
      <c r="Q150" s="1135"/>
      <c r="R150" s="1135"/>
      <c r="S150" s="1135"/>
      <c r="T150" s="1135"/>
      <c r="U150" s="1135"/>
      <c r="V150" s="1135"/>
      <c r="W150" s="1135"/>
      <c r="X150" s="1135"/>
      <c r="Y150" s="1135"/>
      <c r="Z150" s="1135"/>
      <c r="AA150" s="1135"/>
      <c r="AB150" s="1135"/>
      <c r="AC150" s="1135"/>
      <c r="AD150" s="1135"/>
      <c r="AE150" s="1135"/>
      <c r="AF150" s="1135"/>
      <c r="AG150" s="1114"/>
    </row>
    <row r="151" spans="1:33" ht="10.5">
      <c r="A151" s="1"/>
      <c r="B151" s="598"/>
      <c r="C151" s="598"/>
      <c r="D151" s="613"/>
      <c r="E151" s="759"/>
      <c r="F151" s="1119"/>
      <c r="G151" s="3"/>
      <c r="H151" s="1113"/>
      <c r="I151" s="1114"/>
      <c r="J151" s="1114"/>
      <c r="K151" s="1114"/>
      <c r="L151" s="1114"/>
      <c r="M151" s="1114"/>
      <c r="N151" s="1114"/>
      <c r="O151" s="1115">
        <f t="shared" si="7"/>
        <v>0</v>
      </c>
      <c r="P151" s="1135"/>
      <c r="Q151" s="1135"/>
      <c r="R151" s="1135"/>
      <c r="S151" s="1135"/>
      <c r="T151" s="1135"/>
      <c r="U151" s="1135"/>
      <c r="V151" s="1135"/>
      <c r="W151" s="1135"/>
      <c r="X151" s="1135"/>
      <c r="Y151" s="1135"/>
      <c r="Z151" s="1135"/>
      <c r="AA151" s="1135"/>
      <c r="AB151" s="1135"/>
      <c r="AC151" s="1135"/>
      <c r="AD151" s="1135"/>
      <c r="AE151" s="1135"/>
      <c r="AF151" s="1135"/>
      <c r="AG151" s="1114"/>
    </row>
    <row r="152" spans="1:33" ht="10.5">
      <c r="A152" s="1"/>
      <c r="B152" s="598"/>
      <c r="C152" s="598"/>
      <c r="D152" s="613"/>
      <c r="E152" s="759"/>
      <c r="F152" s="1119"/>
      <c r="G152" s="3"/>
      <c r="H152" s="1113"/>
      <c r="I152" s="1114"/>
      <c r="J152" s="1114"/>
      <c r="K152" s="1114"/>
      <c r="L152" s="1114"/>
      <c r="M152" s="1114"/>
      <c r="N152" s="1114"/>
      <c r="O152" s="1115">
        <f t="shared" si="7"/>
        <v>0</v>
      </c>
      <c r="P152" s="1135"/>
      <c r="Q152" s="1135"/>
      <c r="R152" s="1135"/>
      <c r="S152" s="1135"/>
      <c r="T152" s="1135"/>
      <c r="U152" s="1135"/>
      <c r="V152" s="1135"/>
      <c r="W152" s="1135"/>
      <c r="X152" s="1135"/>
      <c r="Y152" s="1135"/>
      <c r="Z152" s="1135"/>
      <c r="AA152" s="1135"/>
      <c r="AB152" s="1135"/>
      <c r="AC152" s="1135"/>
      <c r="AD152" s="1135"/>
      <c r="AE152" s="1135"/>
      <c r="AF152" s="1135"/>
      <c r="AG152" s="1114"/>
    </row>
    <row r="153" spans="1:33" ht="10.5">
      <c r="A153" s="1"/>
      <c r="B153" s="598"/>
      <c r="C153" s="598"/>
      <c r="D153" s="613"/>
      <c r="E153" s="759"/>
      <c r="F153" s="1119"/>
      <c r="G153" s="3"/>
      <c r="H153" s="1113"/>
      <c r="I153" s="1114"/>
      <c r="J153" s="1114"/>
      <c r="K153" s="1114"/>
      <c r="L153" s="1114"/>
      <c r="M153" s="1114"/>
      <c r="N153" s="1114"/>
      <c r="O153" s="1115">
        <f t="shared" si="7"/>
        <v>0</v>
      </c>
      <c r="P153" s="1135"/>
      <c r="Q153" s="1135"/>
      <c r="R153" s="1135"/>
      <c r="S153" s="1135"/>
      <c r="T153" s="1135"/>
      <c r="U153" s="1135"/>
      <c r="V153" s="1135"/>
      <c r="W153" s="1135"/>
      <c r="X153" s="1135"/>
      <c r="Y153" s="1135"/>
      <c r="Z153" s="1135"/>
      <c r="AA153" s="1135"/>
      <c r="AB153" s="1135"/>
      <c r="AC153" s="1135"/>
      <c r="AD153" s="1135"/>
      <c r="AE153" s="1135"/>
      <c r="AF153" s="1135"/>
      <c r="AG153" s="1114"/>
    </row>
    <row r="154" spans="1:33" ht="10.5">
      <c r="A154" s="1"/>
      <c r="B154" s="598"/>
      <c r="C154" s="598"/>
      <c r="D154" s="613"/>
      <c r="E154" s="759"/>
      <c r="F154" s="1119"/>
      <c r="G154" s="3"/>
      <c r="H154" s="1113"/>
      <c r="I154" s="1114"/>
      <c r="J154" s="1114"/>
      <c r="K154" s="1114"/>
      <c r="L154" s="1114"/>
      <c r="M154" s="1114"/>
      <c r="N154" s="1114"/>
      <c r="O154" s="1115">
        <f t="shared" si="7"/>
        <v>0</v>
      </c>
      <c r="P154" s="1135"/>
      <c r="Q154" s="1135"/>
      <c r="R154" s="1135"/>
      <c r="S154" s="1135"/>
      <c r="T154" s="1135"/>
      <c r="U154" s="1135"/>
      <c r="V154" s="1135"/>
      <c r="W154" s="1135"/>
      <c r="X154" s="1135"/>
      <c r="Y154" s="1135"/>
      <c r="Z154" s="1135"/>
      <c r="AA154" s="1135"/>
      <c r="AB154" s="1135"/>
      <c r="AC154" s="1135"/>
      <c r="AD154" s="1135"/>
      <c r="AE154" s="1135"/>
      <c r="AF154" s="1135"/>
      <c r="AG154" s="1114"/>
    </row>
    <row r="155" spans="1:33" ht="10.5">
      <c r="A155" s="1"/>
      <c r="B155" s="598"/>
      <c r="C155" s="598"/>
      <c r="D155" s="613"/>
      <c r="E155" s="759"/>
      <c r="F155" s="1119"/>
      <c r="G155" s="3"/>
      <c r="H155" s="1113"/>
      <c r="I155" s="1114"/>
      <c r="J155" s="1114"/>
      <c r="K155" s="1114"/>
      <c r="L155" s="1114"/>
      <c r="M155" s="1114"/>
      <c r="N155" s="1114"/>
      <c r="O155" s="1115">
        <f t="shared" si="7"/>
        <v>0</v>
      </c>
      <c r="P155" s="1135"/>
      <c r="Q155" s="1135"/>
      <c r="R155" s="1135"/>
      <c r="S155" s="1135"/>
      <c r="T155" s="1135"/>
      <c r="U155" s="1135"/>
      <c r="V155" s="1135"/>
      <c r="W155" s="1135"/>
      <c r="X155" s="1135"/>
      <c r="Y155" s="1135"/>
      <c r="Z155" s="1135"/>
      <c r="AA155" s="1135"/>
      <c r="AB155" s="1135"/>
      <c r="AC155" s="1135"/>
      <c r="AD155" s="1135"/>
      <c r="AE155" s="1135"/>
      <c r="AF155" s="1135"/>
      <c r="AG155" s="1114"/>
    </row>
    <row r="156" spans="1:33" ht="10.5">
      <c r="A156" s="1"/>
      <c r="B156" s="598"/>
      <c r="C156" s="598"/>
      <c r="D156" s="613"/>
      <c r="E156" s="759"/>
      <c r="F156" s="1119"/>
      <c r="G156" s="3"/>
      <c r="H156" s="1113"/>
      <c r="I156" s="1114"/>
      <c r="J156" s="1114"/>
      <c r="K156" s="1114"/>
      <c r="L156" s="1114"/>
      <c r="M156" s="1114"/>
      <c r="N156" s="1114"/>
      <c r="O156" s="1115">
        <f t="shared" si="7"/>
        <v>0</v>
      </c>
      <c r="P156" s="1135"/>
      <c r="Q156" s="1135"/>
      <c r="R156" s="1135"/>
      <c r="S156" s="1135"/>
      <c r="T156" s="1135"/>
      <c r="U156" s="1135"/>
      <c r="V156" s="1135"/>
      <c r="W156" s="1135"/>
      <c r="X156" s="1135"/>
      <c r="Y156" s="1135"/>
      <c r="Z156" s="1135"/>
      <c r="AA156" s="1135"/>
      <c r="AB156" s="1135"/>
      <c r="AC156" s="1135"/>
      <c r="AD156" s="1135"/>
      <c r="AE156" s="1135"/>
      <c r="AF156" s="1135"/>
      <c r="AG156" s="1114"/>
    </row>
    <row r="157" spans="1:33" ht="10.5">
      <c r="A157" s="1"/>
      <c r="B157" s="598"/>
      <c r="C157" s="598"/>
      <c r="D157" s="613"/>
      <c r="E157" s="759"/>
      <c r="F157" s="1119"/>
      <c r="G157" s="3"/>
      <c r="H157" s="1113"/>
      <c r="I157" s="1114"/>
      <c r="J157" s="1114"/>
      <c r="K157" s="1114"/>
      <c r="L157" s="1114"/>
      <c r="M157" s="1114"/>
      <c r="N157" s="1114"/>
      <c r="O157" s="1115">
        <f t="shared" si="7"/>
        <v>0</v>
      </c>
      <c r="P157" s="1135"/>
      <c r="Q157" s="1135"/>
      <c r="R157" s="1135"/>
      <c r="S157" s="1135"/>
      <c r="T157" s="1135"/>
      <c r="U157" s="1135"/>
      <c r="V157" s="1135"/>
      <c r="W157" s="1135"/>
      <c r="X157" s="1135"/>
      <c r="Y157" s="1135"/>
      <c r="Z157" s="1135"/>
      <c r="AA157" s="1135"/>
      <c r="AB157" s="1135"/>
      <c r="AC157" s="1135"/>
      <c r="AD157" s="1135"/>
      <c r="AE157" s="1135"/>
      <c r="AF157" s="1135"/>
      <c r="AG157" s="1114"/>
    </row>
    <row r="158" spans="1:33" ht="10.5">
      <c r="A158" s="1"/>
      <c r="B158" s="598"/>
      <c r="C158" s="598"/>
      <c r="D158" s="613"/>
      <c r="E158" s="759"/>
      <c r="F158" s="1119"/>
      <c r="G158" s="3"/>
      <c r="H158" s="1113"/>
      <c r="I158" s="1114"/>
      <c r="J158" s="1114"/>
      <c r="K158" s="1114"/>
      <c r="L158" s="1114"/>
      <c r="M158" s="1114"/>
      <c r="N158" s="1114"/>
      <c r="O158" s="1115">
        <f t="shared" si="7"/>
        <v>0</v>
      </c>
      <c r="P158" s="1135"/>
      <c r="Q158" s="1135"/>
      <c r="R158" s="1135"/>
      <c r="S158" s="1135"/>
      <c r="T158" s="1135"/>
      <c r="U158" s="1135"/>
      <c r="V158" s="1135"/>
      <c r="W158" s="1135"/>
      <c r="X158" s="1135"/>
      <c r="Y158" s="1135"/>
      <c r="Z158" s="1135"/>
      <c r="AA158" s="1135"/>
      <c r="AB158" s="1135"/>
      <c r="AC158" s="1135"/>
      <c r="AD158" s="1135"/>
      <c r="AE158" s="1135"/>
      <c r="AF158" s="1135"/>
      <c r="AG158" s="1114"/>
    </row>
    <row r="159" spans="1:33" ht="10.5">
      <c r="A159" s="1"/>
      <c r="B159" s="598"/>
      <c r="C159" s="598"/>
      <c r="D159" s="613"/>
      <c r="E159" s="759"/>
      <c r="F159" s="1119"/>
      <c r="G159" s="3"/>
      <c r="H159" s="1113"/>
      <c r="I159" s="1114"/>
      <c r="J159" s="1114"/>
      <c r="K159" s="1114"/>
      <c r="L159" s="1114"/>
      <c r="M159" s="1114"/>
      <c r="N159" s="1114"/>
      <c r="O159" s="1115">
        <f t="shared" si="7"/>
        <v>0</v>
      </c>
      <c r="P159" s="1135"/>
      <c r="Q159" s="1135"/>
      <c r="R159" s="1135"/>
      <c r="S159" s="1135"/>
      <c r="T159" s="1135"/>
      <c r="U159" s="1135"/>
      <c r="V159" s="1135"/>
      <c r="W159" s="1135"/>
      <c r="X159" s="1135"/>
      <c r="Y159" s="1135"/>
      <c r="Z159" s="1135"/>
      <c r="AA159" s="1135"/>
      <c r="AB159" s="1135"/>
      <c r="AC159" s="1135"/>
      <c r="AD159" s="1135"/>
      <c r="AE159" s="1135"/>
      <c r="AF159" s="1135"/>
      <c r="AG159" s="1114"/>
    </row>
    <row r="160" spans="1:33" ht="10.5">
      <c r="A160" s="1"/>
      <c r="B160" s="598"/>
      <c r="C160" s="598"/>
      <c r="D160" s="613"/>
      <c r="E160" s="759"/>
      <c r="F160" s="1119"/>
      <c r="G160" s="3"/>
      <c r="H160" s="1113"/>
      <c r="I160" s="1114"/>
      <c r="J160" s="1114"/>
      <c r="K160" s="1114"/>
      <c r="L160" s="1114"/>
      <c r="M160" s="1114"/>
      <c r="N160" s="1114"/>
      <c r="O160" s="1115">
        <f t="shared" si="7"/>
        <v>0</v>
      </c>
      <c r="P160" s="1135"/>
      <c r="Q160" s="1135"/>
      <c r="R160" s="1135"/>
      <c r="S160" s="1135"/>
      <c r="T160" s="1135"/>
      <c r="U160" s="1135"/>
      <c r="V160" s="1135"/>
      <c r="W160" s="1135"/>
      <c r="X160" s="1135"/>
      <c r="Y160" s="1135"/>
      <c r="Z160" s="1135"/>
      <c r="AA160" s="1135"/>
      <c r="AB160" s="1135"/>
      <c r="AC160" s="1135"/>
      <c r="AD160" s="1135"/>
      <c r="AE160" s="1135"/>
      <c r="AF160" s="1135"/>
      <c r="AG160" s="1114"/>
    </row>
    <row r="161" spans="1:33" ht="10.5">
      <c r="A161" s="1"/>
      <c r="B161" s="598"/>
      <c r="C161" s="598"/>
      <c r="D161" s="613"/>
      <c r="E161" s="759"/>
      <c r="F161" s="1119"/>
      <c r="G161" s="3"/>
      <c r="H161" s="1113"/>
      <c r="I161" s="1114"/>
      <c r="J161" s="1114"/>
      <c r="K161" s="1114"/>
      <c r="L161" s="1114"/>
      <c r="M161" s="1114"/>
      <c r="N161" s="1114"/>
      <c r="O161" s="1115">
        <f t="shared" si="7"/>
        <v>0</v>
      </c>
      <c r="P161" s="1135"/>
      <c r="Q161" s="1135"/>
      <c r="R161" s="1135"/>
      <c r="S161" s="1135"/>
      <c r="T161" s="1135"/>
      <c r="U161" s="1135"/>
      <c r="V161" s="1135"/>
      <c r="W161" s="1135"/>
      <c r="X161" s="1135"/>
      <c r="Y161" s="1135"/>
      <c r="Z161" s="1135"/>
      <c r="AA161" s="1135"/>
      <c r="AB161" s="1135"/>
      <c r="AC161" s="1135"/>
      <c r="AD161" s="1135"/>
      <c r="AE161" s="1135"/>
      <c r="AF161" s="1135"/>
      <c r="AG161" s="1114"/>
    </row>
    <row r="162" spans="1:33" ht="10.5">
      <c r="A162" s="1"/>
      <c r="B162" s="598"/>
      <c r="C162" s="598"/>
      <c r="D162" s="613"/>
      <c r="E162" s="759"/>
      <c r="F162" s="1119"/>
      <c r="G162" s="3"/>
      <c r="H162" s="1113"/>
      <c r="I162" s="1114"/>
      <c r="J162" s="1114"/>
      <c r="K162" s="1114"/>
      <c r="L162" s="1114"/>
      <c r="M162" s="1114"/>
      <c r="N162" s="1114"/>
      <c r="O162" s="1115">
        <f t="shared" si="7"/>
        <v>0</v>
      </c>
      <c r="P162" s="1135"/>
      <c r="Q162" s="1135"/>
      <c r="R162" s="1135"/>
      <c r="S162" s="1135"/>
      <c r="T162" s="1135"/>
      <c r="U162" s="1135"/>
      <c r="V162" s="1135"/>
      <c r="W162" s="1135"/>
      <c r="X162" s="1135"/>
      <c r="Y162" s="1135"/>
      <c r="Z162" s="1135"/>
      <c r="AA162" s="1135"/>
      <c r="AB162" s="1135"/>
      <c r="AC162" s="1135"/>
      <c r="AD162" s="1135"/>
      <c r="AE162" s="1135"/>
      <c r="AF162" s="1135"/>
      <c r="AG162" s="1114"/>
    </row>
    <row r="163" spans="1:33" ht="10.5">
      <c r="A163" s="1"/>
      <c r="B163" s="598"/>
      <c r="C163" s="598"/>
      <c r="D163" s="613"/>
      <c r="E163" s="759"/>
      <c r="F163" s="1119"/>
      <c r="G163" s="3"/>
      <c r="H163" s="1113"/>
      <c r="I163" s="1114"/>
      <c r="J163" s="1114"/>
      <c r="K163" s="1114"/>
      <c r="L163" s="1114"/>
      <c r="M163" s="1114"/>
      <c r="N163" s="1114"/>
      <c r="O163" s="1115">
        <f t="shared" si="7"/>
        <v>0</v>
      </c>
      <c r="P163" s="1135"/>
      <c r="Q163" s="1135"/>
      <c r="R163" s="1135"/>
      <c r="S163" s="1135"/>
      <c r="T163" s="1135"/>
      <c r="U163" s="1135"/>
      <c r="V163" s="1135"/>
      <c r="W163" s="1135"/>
      <c r="X163" s="1135"/>
      <c r="Y163" s="1135"/>
      <c r="Z163" s="1135"/>
      <c r="AA163" s="1135"/>
      <c r="AB163" s="1135"/>
      <c r="AC163" s="1135"/>
      <c r="AD163" s="1135"/>
      <c r="AE163" s="1135"/>
      <c r="AF163" s="1135"/>
      <c r="AG163" s="1114"/>
    </row>
    <row r="164" spans="1:33" ht="10.5">
      <c r="A164" s="1"/>
      <c r="B164" s="598"/>
      <c r="C164" s="598"/>
      <c r="D164" s="613"/>
      <c r="E164" s="759"/>
      <c r="F164" s="1119"/>
      <c r="G164" s="3"/>
      <c r="H164" s="1113"/>
      <c r="I164" s="1114"/>
      <c r="J164" s="1114"/>
      <c r="K164" s="1114"/>
      <c r="L164" s="1114"/>
      <c r="M164" s="1114"/>
      <c r="N164" s="1114"/>
      <c r="O164" s="1115">
        <f t="shared" si="7"/>
        <v>0</v>
      </c>
      <c r="P164" s="1135"/>
      <c r="Q164" s="1135"/>
      <c r="R164" s="1135"/>
      <c r="S164" s="1135"/>
      <c r="T164" s="1135"/>
      <c r="U164" s="1135"/>
      <c r="V164" s="1135"/>
      <c r="W164" s="1135"/>
      <c r="X164" s="1135"/>
      <c r="Y164" s="1135"/>
      <c r="Z164" s="1135"/>
      <c r="AA164" s="1135"/>
      <c r="AB164" s="1135"/>
      <c r="AC164" s="1135"/>
      <c r="AD164" s="1135"/>
      <c r="AE164" s="1135"/>
      <c r="AF164" s="1135"/>
      <c r="AG164" s="1114"/>
    </row>
    <row r="165" spans="1:33" ht="10.5">
      <c r="A165" s="1"/>
      <c r="B165" s="598"/>
      <c r="C165" s="598"/>
      <c r="D165" s="613"/>
      <c r="E165" s="759"/>
      <c r="F165" s="1119"/>
      <c r="G165" s="3"/>
      <c r="H165" s="1113"/>
      <c r="I165" s="1114"/>
      <c r="J165" s="1114"/>
      <c r="K165" s="1114"/>
      <c r="L165" s="1114"/>
      <c r="M165" s="1114"/>
      <c r="N165" s="1114"/>
      <c r="O165" s="1115">
        <f t="shared" si="7"/>
        <v>0</v>
      </c>
      <c r="P165" s="1135"/>
      <c r="Q165" s="1135"/>
      <c r="R165" s="1135"/>
      <c r="S165" s="1135"/>
      <c r="T165" s="1135"/>
      <c r="U165" s="1135"/>
      <c r="V165" s="1135"/>
      <c r="W165" s="1135"/>
      <c r="X165" s="1135"/>
      <c r="Y165" s="1135"/>
      <c r="Z165" s="1135"/>
      <c r="AA165" s="1135"/>
      <c r="AB165" s="1135"/>
      <c r="AC165" s="1135"/>
      <c r="AD165" s="1135"/>
      <c r="AE165" s="1135"/>
      <c r="AF165" s="1135"/>
      <c r="AG165" s="1114"/>
    </row>
    <row r="166" spans="1:33" ht="10.5">
      <c r="A166" s="1"/>
      <c r="B166" s="598"/>
      <c r="C166" s="598"/>
      <c r="D166" s="613"/>
      <c r="E166" s="759"/>
      <c r="F166" s="1119"/>
      <c r="G166" s="3"/>
      <c r="H166" s="1113"/>
      <c r="I166" s="1114"/>
      <c r="J166" s="1114"/>
      <c r="K166" s="1114"/>
      <c r="L166" s="1114"/>
      <c r="M166" s="1114"/>
      <c r="N166" s="1114"/>
      <c r="O166" s="1115">
        <f t="shared" si="7"/>
        <v>0</v>
      </c>
      <c r="P166" s="1135"/>
      <c r="Q166" s="1135"/>
      <c r="R166" s="1135"/>
      <c r="S166" s="1135"/>
      <c r="T166" s="1135"/>
      <c r="U166" s="1135"/>
      <c r="V166" s="1135"/>
      <c r="W166" s="1135"/>
      <c r="X166" s="1135"/>
      <c r="Y166" s="1135"/>
      <c r="Z166" s="1135"/>
      <c r="AA166" s="1135"/>
      <c r="AB166" s="1135"/>
      <c r="AC166" s="1135"/>
      <c r="AD166" s="1135"/>
      <c r="AE166" s="1135"/>
      <c r="AF166" s="1135"/>
      <c r="AG166" s="1114"/>
    </row>
    <row r="167" spans="1:33" ht="10.5">
      <c r="A167" s="1"/>
      <c r="B167" s="598"/>
      <c r="C167" s="598"/>
      <c r="D167" s="613"/>
      <c r="E167" s="759"/>
      <c r="F167" s="1119"/>
      <c r="G167" s="3"/>
      <c r="H167" s="1113"/>
      <c r="I167" s="1114"/>
      <c r="J167" s="1114"/>
      <c r="K167" s="1114"/>
      <c r="L167" s="1114"/>
      <c r="M167" s="1114"/>
      <c r="N167" s="1114"/>
      <c r="O167" s="1115">
        <f t="shared" si="7"/>
        <v>0</v>
      </c>
      <c r="P167" s="1135"/>
      <c r="Q167" s="1135"/>
      <c r="R167" s="1135"/>
      <c r="S167" s="1135"/>
      <c r="T167" s="1135"/>
      <c r="U167" s="1135"/>
      <c r="V167" s="1135"/>
      <c r="W167" s="1135"/>
      <c r="X167" s="1135"/>
      <c r="Y167" s="1135"/>
      <c r="Z167" s="1135"/>
      <c r="AA167" s="1135"/>
      <c r="AB167" s="1135"/>
      <c r="AC167" s="1135"/>
      <c r="AD167" s="1135"/>
      <c r="AE167" s="1135"/>
      <c r="AF167" s="1135"/>
      <c r="AG167" s="1114"/>
    </row>
    <row r="168" spans="1:33" ht="10.5">
      <c r="A168" s="1"/>
      <c r="B168" s="598"/>
      <c r="C168" s="598"/>
      <c r="D168" s="613"/>
      <c r="E168" s="759"/>
      <c r="F168" s="1119"/>
      <c r="G168" s="3"/>
      <c r="H168" s="1113"/>
      <c r="I168" s="1114"/>
      <c r="J168" s="1114"/>
      <c r="K168" s="1114"/>
      <c r="L168" s="1114"/>
      <c r="M168" s="1114"/>
      <c r="N168" s="1114"/>
      <c r="O168" s="1115">
        <f t="shared" si="7"/>
        <v>0</v>
      </c>
      <c r="P168" s="1135"/>
      <c r="Q168" s="1135"/>
      <c r="R168" s="1135"/>
      <c r="S168" s="1135"/>
      <c r="T168" s="1135"/>
      <c r="U168" s="1135"/>
      <c r="V168" s="1135"/>
      <c r="W168" s="1135"/>
      <c r="X168" s="1135"/>
      <c r="Y168" s="1135"/>
      <c r="Z168" s="1135"/>
      <c r="AA168" s="1135"/>
      <c r="AB168" s="1135"/>
      <c r="AC168" s="1135"/>
      <c r="AD168" s="1135"/>
      <c r="AE168" s="1135"/>
      <c r="AF168" s="1135"/>
      <c r="AG168" s="1114"/>
    </row>
    <row r="169" spans="1:33" ht="10.5">
      <c r="A169" s="1"/>
      <c r="B169" s="598"/>
      <c r="C169" s="598"/>
      <c r="D169" s="613"/>
      <c r="E169" s="759"/>
      <c r="F169" s="1119"/>
      <c r="G169" s="3"/>
      <c r="H169" s="1113"/>
      <c r="I169" s="1114"/>
      <c r="J169" s="1114"/>
      <c r="K169" s="1114"/>
      <c r="L169" s="1114"/>
      <c r="M169" s="1114"/>
      <c r="N169" s="1114"/>
      <c r="O169" s="1115">
        <f t="shared" si="7"/>
        <v>0</v>
      </c>
      <c r="P169" s="1135"/>
      <c r="Q169" s="1135"/>
      <c r="R169" s="1135"/>
      <c r="S169" s="1135"/>
      <c r="T169" s="1135"/>
      <c r="U169" s="1135"/>
      <c r="V169" s="1135"/>
      <c r="W169" s="1135"/>
      <c r="X169" s="1135"/>
      <c r="Y169" s="1135"/>
      <c r="Z169" s="1135"/>
      <c r="AA169" s="1135"/>
      <c r="AB169" s="1135"/>
      <c r="AC169" s="1135"/>
      <c r="AD169" s="1135"/>
      <c r="AE169" s="1135"/>
      <c r="AF169" s="1135"/>
      <c r="AG169" s="1114"/>
    </row>
    <row r="170" spans="1:33" ht="10.5">
      <c r="A170" s="1"/>
      <c r="B170" s="598"/>
      <c r="C170" s="598"/>
      <c r="D170" s="613"/>
      <c r="E170" s="759"/>
      <c r="F170" s="1119"/>
      <c r="G170" s="3"/>
      <c r="H170" s="1113"/>
      <c r="I170" s="1114"/>
      <c r="J170" s="1114"/>
      <c r="K170" s="1114"/>
      <c r="L170" s="1114"/>
      <c r="M170" s="1114"/>
      <c r="N170" s="1114"/>
      <c r="O170" s="1115">
        <f t="shared" si="7"/>
        <v>0</v>
      </c>
      <c r="P170" s="1135"/>
      <c r="Q170" s="1135"/>
      <c r="R170" s="1135"/>
      <c r="S170" s="1135"/>
      <c r="T170" s="1135"/>
      <c r="U170" s="1135"/>
      <c r="V170" s="1135"/>
      <c r="W170" s="1135"/>
      <c r="X170" s="1135"/>
      <c r="Y170" s="1135"/>
      <c r="Z170" s="1135"/>
      <c r="AA170" s="1135"/>
      <c r="AB170" s="1135"/>
      <c r="AC170" s="1135"/>
      <c r="AD170" s="1135"/>
      <c r="AE170" s="1135"/>
      <c r="AF170" s="1135"/>
      <c r="AG170" s="1114"/>
    </row>
    <row r="171" spans="1:33" ht="10.5">
      <c r="A171" s="1"/>
      <c r="B171" s="598"/>
      <c r="C171" s="598"/>
      <c r="D171" s="613"/>
      <c r="E171" s="759"/>
      <c r="F171" s="1119"/>
      <c r="G171" s="3"/>
      <c r="H171" s="1113"/>
      <c r="I171" s="1114"/>
      <c r="J171" s="1114"/>
      <c r="K171" s="1114"/>
      <c r="L171" s="1114"/>
      <c r="M171" s="1114"/>
      <c r="N171" s="1114"/>
      <c r="O171" s="1115">
        <f t="shared" si="7"/>
        <v>0</v>
      </c>
      <c r="P171" s="1135"/>
      <c r="Q171" s="1135"/>
      <c r="R171" s="1135"/>
      <c r="S171" s="1135"/>
      <c r="T171" s="1135"/>
      <c r="U171" s="1135"/>
      <c r="V171" s="1135"/>
      <c r="W171" s="1135"/>
      <c r="X171" s="1135"/>
      <c r="Y171" s="1135"/>
      <c r="Z171" s="1135"/>
      <c r="AA171" s="1135"/>
      <c r="AB171" s="1135"/>
      <c r="AC171" s="1135"/>
      <c r="AD171" s="1135"/>
      <c r="AE171" s="1135"/>
      <c r="AF171" s="1135"/>
      <c r="AG171" s="1114"/>
    </row>
    <row r="172" spans="1:33" ht="10.5">
      <c r="A172" s="1"/>
      <c r="B172" s="598"/>
      <c r="C172" s="598"/>
      <c r="D172" s="613"/>
      <c r="E172" s="759"/>
      <c r="F172" s="1119"/>
      <c r="G172" s="3"/>
      <c r="H172" s="1113"/>
      <c r="I172" s="1114"/>
      <c r="J172" s="1114"/>
      <c r="K172" s="1114"/>
      <c r="L172" s="1114"/>
      <c r="M172" s="1114"/>
      <c r="N172" s="1114"/>
      <c r="O172" s="1115">
        <f t="shared" si="7"/>
        <v>0</v>
      </c>
      <c r="P172" s="1135"/>
      <c r="Q172" s="1135"/>
      <c r="R172" s="1135"/>
      <c r="S172" s="1135"/>
      <c r="T172" s="1135"/>
      <c r="U172" s="1135"/>
      <c r="V172" s="1135"/>
      <c r="W172" s="1135"/>
      <c r="X172" s="1135"/>
      <c r="Y172" s="1135"/>
      <c r="Z172" s="1135"/>
      <c r="AA172" s="1135"/>
      <c r="AB172" s="1135"/>
      <c r="AC172" s="1135"/>
      <c r="AD172" s="1135"/>
      <c r="AE172" s="1135"/>
      <c r="AF172" s="1135"/>
      <c r="AG172" s="1114"/>
    </row>
    <row r="173" spans="1:33" ht="10.5">
      <c r="A173" s="1"/>
      <c r="B173" s="598"/>
      <c r="C173" s="598"/>
      <c r="D173" s="613"/>
      <c r="E173" s="759"/>
      <c r="F173" s="1119"/>
      <c r="G173" s="3"/>
      <c r="H173" s="1113"/>
      <c r="I173" s="1114"/>
      <c r="J173" s="1114"/>
      <c r="K173" s="1114"/>
      <c r="L173" s="1114"/>
      <c r="M173" s="1114"/>
      <c r="N173" s="1114"/>
      <c r="O173" s="1115">
        <f t="shared" si="7"/>
        <v>0</v>
      </c>
      <c r="P173" s="1135"/>
      <c r="Q173" s="1135"/>
      <c r="R173" s="1135"/>
      <c r="S173" s="1135"/>
      <c r="T173" s="1135"/>
      <c r="U173" s="1135"/>
      <c r="V173" s="1135"/>
      <c r="W173" s="1135"/>
      <c r="X173" s="1135"/>
      <c r="Y173" s="1135"/>
      <c r="Z173" s="1135"/>
      <c r="AA173" s="1135"/>
      <c r="AB173" s="1135"/>
      <c r="AC173" s="1135"/>
      <c r="AD173" s="1135"/>
      <c r="AE173" s="1135"/>
      <c r="AF173" s="1135"/>
      <c r="AG173" s="1114"/>
    </row>
    <row r="174" spans="1:33" ht="10.5">
      <c r="A174" s="1"/>
      <c r="B174" s="598"/>
      <c r="C174" s="598"/>
      <c r="D174" s="613"/>
      <c r="E174" s="759"/>
      <c r="F174" s="1119"/>
      <c r="G174" s="3"/>
      <c r="H174" s="1113"/>
      <c r="I174" s="1114"/>
      <c r="J174" s="1114"/>
      <c r="K174" s="1114"/>
      <c r="L174" s="1114"/>
      <c r="M174" s="1114"/>
      <c r="N174" s="1114"/>
      <c r="O174" s="1115">
        <f t="shared" si="7"/>
        <v>0</v>
      </c>
      <c r="P174" s="1135"/>
      <c r="Q174" s="1135"/>
      <c r="R174" s="1135"/>
      <c r="S174" s="1135"/>
      <c r="T174" s="1135"/>
      <c r="U174" s="1135"/>
      <c r="V174" s="1135"/>
      <c r="W174" s="1135"/>
      <c r="X174" s="1135"/>
      <c r="Y174" s="1135"/>
      <c r="Z174" s="1135"/>
      <c r="AA174" s="1135"/>
      <c r="AB174" s="1135"/>
      <c r="AC174" s="1135"/>
      <c r="AD174" s="1135"/>
      <c r="AE174" s="1135"/>
      <c r="AF174" s="1135"/>
      <c r="AG174" s="1114"/>
    </row>
    <row r="175" spans="1:33" ht="10.5">
      <c r="A175" s="1"/>
      <c r="B175" s="598"/>
      <c r="C175" s="598"/>
      <c r="D175" s="613"/>
      <c r="E175" s="759"/>
      <c r="F175" s="1119"/>
      <c r="G175" s="3"/>
      <c r="H175" s="1113"/>
      <c r="I175" s="1114"/>
      <c r="J175" s="1114"/>
      <c r="K175" s="1114"/>
      <c r="L175" s="1114"/>
      <c r="M175" s="1114"/>
      <c r="N175" s="1114"/>
      <c r="O175" s="1115">
        <f t="shared" si="7"/>
        <v>0</v>
      </c>
      <c r="P175" s="1135"/>
      <c r="Q175" s="1135"/>
      <c r="R175" s="1135"/>
      <c r="S175" s="1135"/>
      <c r="T175" s="1135"/>
      <c r="U175" s="1135"/>
      <c r="V175" s="1135"/>
      <c r="W175" s="1135"/>
      <c r="X175" s="1135"/>
      <c r="Y175" s="1135"/>
      <c r="Z175" s="1135"/>
      <c r="AA175" s="1135"/>
      <c r="AB175" s="1135"/>
      <c r="AC175" s="1135"/>
      <c r="AD175" s="1135"/>
      <c r="AE175" s="1135"/>
      <c r="AF175" s="1135"/>
      <c r="AG175" s="1114"/>
    </row>
    <row r="176" spans="1:33" ht="10.5">
      <c r="A176" s="1"/>
      <c r="B176" s="598"/>
      <c r="C176" s="598"/>
      <c r="D176" s="613"/>
      <c r="E176" s="759"/>
      <c r="F176" s="1119"/>
      <c r="G176" s="3"/>
      <c r="H176" s="1113"/>
      <c r="I176" s="1114"/>
      <c r="J176" s="1114"/>
      <c r="K176" s="1114"/>
      <c r="L176" s="1114"/>
      <c r="M176" s="1114"/>
      <c r="N176" s="1114"/>
      <c r="O176" s="1115">
        <f t="shared" si="7"/>
        <v>0</v>
      </c>
      <c r="P176" s="1135"/>
      <c r="Q176" s="1135"/>
      <c r="R176" s="1135"/>
      <c r="S176" s="1135"/>
      <c r="T176" s="1135"/>
      <c r="U176" s="1135"/>
      <c r="V176" s="1135"/>
      <c r="W176" s="1135"/>
      <c r="X176" s="1135"/>
      <c r="Y176" s="1135"/>
      <c r="Z176" s="1135"/>
      <c r="AA176" s="1135"/>
      <c r="AB176" s="1135"/>
      <c r="AC176" s="1135"/>
      <c r="AD176" s="1135"/>
      <c r="AE176" s="1135"/>
      <c r="AF176" s="1135"/>
      <c r="AG176" s="1114"/>
    </row>
    <row r="177" spans="1:33" ht="10.5">
      <c r="A177" s="1"/>
      <c r="B177" s="598"/>
      <c r="C177" s="598"/>
      <c r="D177" s="613"/>
      <c r="E177" s="759"/>
      <c r="F177" s="1119"/>
      <c r="G177" s="3"/>
      <c r="H177" s="1113"/>
      <c r="I177" s="1114"/>
      <c r="J177" s="1114"/>
      <c r="K177" s="1114"/>
      <c r="L177" s="1114"/>
      <c r="M177" s="1114"/>
      <c r="N177" s="1114"/>
      <c r="O177" s="1115">
        <f t="shared" si="7"/>
        <v>0</v>
      </c>
      <c r="P177" s="1135"/>
      <c r="Q177" s="1135"/>
      <c r="R177" s="1135"/>
      <c r="S177" s="1135"/>
      <c r="T177" s="1135"/>
      <c r="U177" s="1135"/>
      <c r="V177" s="1135"/>
      <c r="W177" s="1135"/>
      <c r="X177" s="1135"/>
      <c r="Y177" s="1135"/>
      <c r="Z177" s="1135"/>
      <c r="AA177" s="1135"/>
      <c r="AB177" s="1135"/>
      <c r="AC177" s="1135"/>
      <c r="AD177" s="1135"/>
      <c r="AE177" s="1135"/>
      <c r="AF177" s="1135"/>
      <c r="AG177" s="1114"/>
    </row>
    <row r="178" spans="1:33" ht="10.5">
      <c r="A178" s="1"/>
      <c r="B178" s="598"/>
      <c r="C178" s="598"/>
      <c r="D178" s="613"/>
      <c r="E178" s="759"/>
      <c r="F178" s="1119"/>
      <c r="G178" s="3"/>
      <c r="H178" s="1113"/>
      <c r="I178" s="1114"/>
      <c r="J178" s="1114"/>
      <c r="K178" s="1114"/>
      <c r="L178" s="1114"/>
      <c r="M178" s="1114"/>
      <c r="N178" s="1114"/>
      <c r="O178" s="1115">
        <f t="shared" si="7"/>
        <v>0</v>
      </c>
      <c r="P178" s="1135"/>
      <c r="Q178" s="1135"/>
      <c r="R178" s="1135"/>
      <c r="S178" s="1135"/>
      <c r="T178" s="1135"/>
      <c r="U178" s="1135"/>
      <c r="V178" s="1135"/>
      <c r="W178" s="1135"/>
      <c r="X178" s="1135"/>
      <c r="Y178" s="1135"/>
      <c r="Z178" s="1135"/>
      <c r="AA178" s="1135"/>
      <c r="AB178" s="1135"/>
      <c r="AC178" s="1135"/>
      <c r="AD178" s="1135"/>
      <c r="AE178" s="1135"/>
      <c r="AF178" s="1135"/>
      <c r="AG178" s="1114"/>
    </row>
    <row r="179" spans="1:33" ht="10.5">
      <c r="A179" s="1"/>
      <c r="B179" s="598"/>
      <c r="C179" s="598"/>
      <c r="D179" s="613"/>
      <c r="E179" s="759"/>
      <c r="F179" s="1119"/>
      <c r="G179" s="3"/>
      <c r="H179" s="1113"/>
      <c r="I179" s="1114"/>
      <c r="J179" s="1114"/>
      <c r="K179" s="1114"/>
      <c r="L179" s="1114"/>
      <c r="M179" s="1114"/>
      <c r="N179" s="1114"/>
      <c r="O179" s="1115">
        <f t="shared" si="7"/>
        <v>0</v>
      </c>
      <c r="P179" s="1135"/>
      <c r="Q179" s="1135"/>
      <c r="R179" s="1135"/>
      <c r="S179" s="1135"/>
      <c r="T179" s="1135"/>
      <c r="U179" s="1135"/>
      <c r="V179" s="1135"/>
      <c r="W179" s="1135"/>
      <c r="X179" s="1135"/>
      <c r="Y179" s="1135"/>
      <c r="Z179" s="1135"/>
      <c r="AA179" s="1135"/>
      <c r="AB179" s="1135"/>
      <c r="AC179" s="1135"/>
      <c r="AD179" s="1135"/>
      <c r="AE179" s="1135"/>
      <c r="AF179" s="1135"/>
      <c r="AG179" s="1114"/>
    </row>
    <row r="180" spans="1:33" ht="10.5">
      <c r="A180" s="1"/>
      <c r="B180" s="598"/>
      <c r="C180" s="598"/>
      <c r="D180" s="613"/>
      <c r="E180" s="759"/>
      <c r="F180" s="1119"/>
      <c r="G180" s="3"/>
      <c r="H180" s="1113"/>
      <c r="I180" s="1114"/>
      <c r="J180" s="1114"/>
      <c r="K180" s="1114"/>
      <c r="L180" s="1114"/>
      <c r="M180" s="1114"/>
      <c r="N180" s="1114"/>
      <c r="O180" s="1115">
        <f t="shared" si="7"/>
        <v>0</v>
      </c>
      <c r="P180" s="1135"/>
      <c r="Q180" s="1135"/>
      <c r="R180" s="1135"/>
      <c r="S180" s="1135"/>
      <c r="T180" s="1135"/>
      <c r="U180" s="1135"/>
      <c r="V180" s="1135"/>
      <c r="W180" s="1135"/>
      <c r="X180" s="1135"/>
      <c r="Y180" s="1135"/>
      <c r="Z180" s="1135"/>
      <c r="AA180" s="1135"/>
      <c r="AB180" s="1135"/>
      <c r="AC180" s="1135"/>
      <c r="AD180" s="1135"/>
      <c r="AE180" s="1135"/>
      <c r="AF180" s="1135"/>
      <c r="AG180" s="1114"/>
    </row>
    <row r="181" spans="1:33" ht="10.5">
      <c r="A181" s="1"/>
      <c r="B181" s="602"/>
      <c r="C181" s="602"/>
      <c r="D181" s="1136"/>
      <c r="E181" s="1137"/>
      <c r="F181" s="1138"/>
      <c r="G181" s="3"/>
      <c r="H181" s="1113"/>
      <c r="I181" s="1114"/>
      <c r="J181" s="1114"/>
      <c r="K181" s="1114"/>
      <c r="L181" s="1114"/>
      <c r="M181" s="1114"/>
      <c r="N181" s="1114"/>
      <c r="O181" s="1115">
        <f t="shared" si="7"/>
        <v>0</v>
      </c>
      <c r="P181" s="1135"/>
      <c r="Q181" s="1135"/>
      <c r="R181" s="1135"/>
      <c r="S181" s="1135"/>
      <c r="T181" s="1135"/>
      <c r="U181" s="1135"/>
      <c r="V181" s="1135"/>
      <c r="W181" s="1135"/>
      <c r="X181" s="1135"/>
      <c r="Y181" s="1135"/>
      <c r="Z181" s="1135"/>
      <c r="AA181" s="1135"/>
      <c r="AB181" s="1135"/>
      <c r="AC181" s="1135"/>
      <c r="AD181" s="1135"/>
      <c r="AE181" s="1135"/>
      <c r="AF181" s="1135"/>
      <c r="AG181" s="1114"/>
    </row>
    <row r="182" spans="1:33" ht="10.5">
      <c r="A182" s="1"/>
      <c r="B182" s="598"/>
      <c r="C182" s="598"/>
      <c r="D182" s="613"/>
      <c r="E182" s="759"/>
      <c r="F182" s="1119"/>
      <c r="G182" s="3"/>
      <c r="H182" s="1113"/>
      <c r="I182" s="1114"/>
      <c r="J182" s="1114"/>
      <c r="K182" s="1114"/>
      <c r="L182" s="1114"/>
      <c r="M182" s="1114"/>
      <c r="N182" s="1114"/>
      <c r="O182" s="1115">
        <f t="shared" si="7"/>
        <v>0</v>
      </c>
      <c r="P182" s="1135"/>
      <c r="Q182" s="1135"/>
      <c r="R182" s="1135"/>
      <c r="S182" s="1135"/>
      <c r="T182" s="1135"/>
      <c r="U182" s="1135"/>
      <c r="V182" s="1135"/>
      <c r="W182" s="1135"/>
      <c r="X182" s="1135"/>
      <c r="Y182" s="1135"/>
      <c r="Z182" s="1135"/>
      <c r="AA182" s="1135"/>
      <c r="AB182" s="1135"/>
      <c r="AC182" s="1135"/>
      <c r="AD182" s="1135"/>
      <c r="AE182" s="1135"/>
      <c r="AF182" s="1135"/>
      <c r="AG182" s="1114"/>
    </row>
    <row r="183" spans="1:33" ht="10.5">
      <c r="A183" s="1"/>
      <c r="B183" s="598"/>
      <c r="C183" s="598"/>
      <c r="D183" s="613"/>
      <c r="E183" s="759"/>
      <c r="F183" s="1119"/>
      <c r="G183" s="3"/>
      <c r="H183" s="1113"/>
      <c r="I183" s="1114"/>
      <c r="J183" s="1114"/>
      <c r="K183" s="1114"/>
      <c r="L183" s="1114"/>
      <c r="M183" s="1114"/>
      <c r="N183" s="1114"/>
      <c r="O183" s="1115">
        <f t="shared" si="7"/>
        <v>0</v>
      </c>
      <c r="P183" s="1135"/>
      <c r="Q183" s="1135"/>
      <c r="R183" s="1135"/>
      <c r="S183" s="1135"/>
      <c r="T183" s="1135"/>
      <c r="U183" s="1135"/>
      <c r="V183" s="1135"/>
      <c r="W183" s="1135"/>
      <c r="X183" s="1135"/>
      <c r="Y183" s="1135"/>
      <c r="Z183" s="1135"/>
      <c r="AA183" s="1135"/>
      <c r="AB183" s="1135"/>
      <c r="AC183" s="1135"/>
      <c r="AD183" s="1135"/>
      <c r="AE183" s="1135"/>
      <c r="AF183" s="1135"/>
      <c r="AG183" s="1114"/>
    </row>
    <row r="184" spans="1:33" ht="10.5">
      <c r="A184" s="1"/>
      <c r="B184" s="598"/>
      <c r="C184" s="598"/>
      <c r="D184" s="613"/>
      <c r="E184" s="759"/>
      <c r="F184" s="1119"/>
      <c r="G184" s="3"/>
      <c r="H184" s="1113"/>
      <c r="I184" s="1114"/>
      <c r="J184" s="1114"/>
      <c r="K184" s="1114"/>
      <c r="L184" s="1114"/>
      <c r="M184" s="1114"/>
      <c r="N184" s="1114"/>
      <c r="O184" s="1115">
        <f t="shared" si="7"/>
        <v>0</v>
      </c>
      <c r="P184" s="1135"/>
      <c r="Q184" s="1135"/>
      <c r="R184" s="1135"/>
      <c r="S184" s="1135"/>
      <c r="T184" s="1135"/>
      <c r="U184" s="1135"/>
      <c r="V184" s="1135"/>
      <c r="W184" s="1135"/>
      <c r="X184" s="1135"/>
      <c r="Y184" s="1135"/>
      <c r="Z184" s="1135"/>
      <c r="AA184" s="1135"/>
      <c r="AB184" s="1135"/>
      <c r="AC184" s="1135"/>
      <c r="AD184" s="1135"/>
      <c r="AE184" s="1135"/>
      <c r="AF184" s="1135"/>
      <c r="AG184" s="1114"/>
    </row>
    <row r="185" spans="1:33" ht="10.5">
      <c r="A185" s="1"/>
      <c r="B185" s="598"/>
      <c r="C185" s="598"/>
      <c r="D185" s="613"/>
      <c r="E185" s="759"/>
      <c r="F185" s="1119"/>
      <c r="G185" s="3"/>
      <c r="H185" s="1113"/>
      <c r="I185" s="1114"/>
      <c r="J185" s="1114"/>
      <c r="K185" s="1114"/>
      <c r="L185" s="1114"/>
      <c r="M185" s="1114"/>
      <c r="N185" s="1114"/>
      <c r="O185" s="1115">
        <f t="shared" si="7"/>
        <v>0</v>
      </c>
      <c r="P185" s="1135"/>
      <c r="Q185" s="1135"/>
      <c r="R185" s="1135"/>
      <c r="S185" s="1135"/>
      <c r="T185" s="1135"/>
      <c r="U185" s="1135"/>
      <c r="V185" s="1135"/>
      <c r="W185" s="1135"/>
      <c r="X185" s="1135"/>
      <c r="Y185" s="1135"/>
      <c r="Z185" s="1135"/>
      <c r="AA185" s="1135"/>
      <c r="AB185" s="1135"/>
      <c r="AC185" s="1135"/>
      <c r="AD185" s="1135"/>
      <c r="AE185" s="1135"/>
      <c r="AF185" s="1135"/>
      <c r="AG185" s="1114"/>
    </row>
    <row r="186" spans="1:33" ht="10.5">
      <c r="A186" s="1"/>
      <c r="B186" s="598"/>
      <c r="C186" s="598"/>
      <c r="D186" s="613"/>
      <c r="E186" s="759"/>
      <c r="F186" s="1119"/>
      <c r="G186" s="3"/>
      <c r="H186" s="1113"/>
      <c r="I186" s="1114"/>
      <c r="J186" s="1114"/>
      <c r="K186" s="1114"/>
      <c r="L186" s="1114"/>
      <c r="M186" s="1114"/>
      <c r="N186" s="1114"/>
      <c r="O186" s="1115">
        <f t="shared" si="7"/>
        <v>0</v>
      </c>
      <c r="P186" s="1135"/>
      <c r="Q186" s="1135"/>
      <c r="R186" s="1135"/>
      <c r="S186" s="1135"/>
      <c r="T186" s="1135"/>
      <c r="U186" s="1135"/>
      <c r="V186" s="1135"/>
      <c r="W186" s="1135"/>
      <c r="X186" s="1135"/>
      <c r="Y186" s="1135"/>
      <c r="Z186" s="1135"/>
      <c r="AA186" s="1135"/>
      <c r="AB186" s="1135"/>
      <c r="AC186" s="1135"/>
      <c r="AD186" s="1135"/>
      <c r="AE186" s="1135"/>
      <c r="AF186" s="1135"/>
      <c r="AG186" s="1114"/>
    </row>
    <row r="187" spans="1:33" ht="10.5">
      <c r="A187" s="1"/>
      <c r="B187" s="598"/>
      <c r="C187" s="598"/>
      <c r="D187" s="613"/>
      <c r="E187" s="759"/>
      <c r="F187" s="1119"/>
      <c r="G187" s="3"/>
      <c r="H187" s="1113"/>
      <c r="I187" s="1114"/>
      <c r="J187" s="1114"/>
      <c r="K187" s="1114"/>
      <c r="L187" s="1114"/>
      <c r="M187" s="1114"/>
      <c r="N187" s="1114"/>
      <c r="O187" s="1115">
        <f t="shared" si="7"/>
        <v>0</v>
      </c>
      <c r="P187" s="1135"/>
      <c r="Q187" s="1135"/>
      <c r="R187" s="1135"/>
      <c r="S187" s="1135"/>
      <c r="T187" s="1135"/>
      <c r="U187" s="1135"/>
      <c r="V187" s="1135"/>
      <c r="W187" s="1135"/>
      <c r="X187" s="1135"/>
      <c r="Y187" s="1135"/>
      <c r="Z187" s="1135"/>
      <c r="AA187" s="1135"/>
      <c r="AB187" s="1135"/>
      <c r="AC187" s="1135"/>
      <c r="AD187" s="1135"/>
      <c r="AE187" s="1135"/>
      <c r="AF187" s="1135"/>
      <c r="AG187" s="1114"/>
    </row>
    <row r="188" spans="1:33" ht="10.5">
      <c r="A188" s="1"/>
      <c r="B188" s="598"/>
      <c r="C188" s="598"/>
      <c r="D188" s="613"/>
      <c r="E188" s="759"/>
      <c r="F188" s="1119"/>
      <c r="G188" s="3"/>
      <c r="H188" s="1113"/>
      <c r="I188" s="1114"/>
      <c r="J188" s="1114"/>
      <c r="K188" s="1114"/>
      <c r="L188" s="1114"/>
      <c r="M188" s="1114"/>
      <c r="N188" s="1114"/>
      <c r="O188" s="1115">
        <f t="shared" si="7"/>
        <v>0</v>
      </c>
      <c r="P188" s="1135"/>
      <c r="Q188" s="1135"/>
      <c r="R188" s="1135"/>
      <c r="S188" s="1135"/>
      <c r="T188" s="1135"/>
      <c r="U188" s="1135"/>
      <c r="V188" s="1135"/>
      <c r="W188" s="1135"/>
      <c r="X188" s="1135"/>
      <c r="Y188" s="1135"/>
      <c r="Z188" s="1135"/>
      <c r="AA188" s="1135"/>
      <c r="AB188" s="1135"/>
      <c r="AC188" s="1135"/>
      <c r="AD188" s="1135"/>
      <c r="AE188" s="1135"/>
      <c r="AF188" s="1135"/>
      <c r="AG188" s="1114"/>
    </row>
    <row r="189" spans="1:33" ht="10.5">
      <c r="A189" s="1"/>
      <c r="B189" s="598"/>
      <c r="C189" s="598"/>
      <c r="D189" s="613"/>
      <c r="E189" s="759"/>
      <c r="F189" s="1119"/>
      <c r="G189" s="3"/>
      <c r="H189" s="1113"/>
      <c r="I189" s="1114"/>
      <c r="J189" s="1114"/>
      <c r="K189" s="1114"/>
      <c r="L189" s="1114"/>
      <c r="M189" s="1114"/>
      <c r="N189" s="1114"/>
      <c r="O189" s="1115">
        <f t="shared" si="7"/>
        <v>0</v>
      </c>
      <c r="P189" s="1135"/>
      <c r="Q189" s="1135"/>
      <c r="R189" s="1135"/>
      <c r="S189" s="1135"/>
      <c r="T189" s="1135"/>
      <c r="U189" s="1135"/>
      <c r="V189" s="1135"/>
      <c r="W189" s="1135"/>
      <c r="X189" s="1135"/>
      <c r="Y189" s="1135"/>
      <c r="Z189" s="1135"/>
      <c r="AA189" s="1135"/>
      <c r="AB189" s="1135"/>
      <c r="AC189" s="1135"/>
      <c r="AD189" s="1135"/>
      <c r="AE189" s="1135"/>
      <c r="AF189" s="1135"/>
      <c r="AG189" s="1114"/>
    </row>
    <row r="190" spans="1:33" ht="10.5">
      <c r="A190" s="1"/>
      <c r="B190" s="598"/>
      <c r="C190" s="598"/>
      <c r="D190" s="613"/>
      <c r="E190" s="759"/>
      <c r="F190" s="1119"/>
      <c r="G190" s="3"/>
      <c r="H190" s="1113"/>
      <c r="I190" s="1114"/>
      <c r="J190" s="1114"/>
      <c r="K190" s="1114"/>
      <c r="L190" s="1114"/>
      <c r="M190" s="1114"/>
      <c r="N190" s="1114"/>
      <c r="O190" s="1115">
        <f t="shared" si="7"/>
        <v>0</v>
      </c>
      <c r="P190" s="1135"/>
      <c r="Q190" s="1135"/>
      <c r="R190" s="1135"/>
      <c r="S190" s="1135"/>
      <c r="T190" s="1135"/>
      <c r="U190" s="1135"/>
      <c r="V190" s="1135"/>
      <c r="W190" s="1135"/>
      <c r="X190" s="1135"/>
      <c r="Y190" s="1135"/>
      <c r="Z190" s="1135"/>
      <c r="AA190" s="1135"/>
      <c r="AB190" s="1135"/>
      <c r="AC190" s="1135"/>
      <c r="AD190" s="1135"/>
      <c r="AE190" s="1135"/>
      <c r="AF190" s="1135"/>
      <c r="AG190" s="1114"/>
    </row>
    <row r="191" spans="1:33" ht="10.5">
      <c r="A191" s="1"/>
      <c r="B191" s="598"/>
      <c r="C191" s="598"/>
      <c r="D191" s="613"/>
      <c r="E191" s="759"/>
      <c r="F191" s="1119"/>
      <c r="G191" s="3"/>
      <c r="H191" s="1113"/>
      <c r="I191" s="1114"/>
      <c r="J191" s="1114"/>
      <c r="K191" s="1114"/>
      <c r="L191" s="1114"/>
      <c r="M191" s="1114"/>
      <c r="N191" s="1114"/>
      <c r="O191" s="1115">
        <f t="shared" si="7"/>
        <v>0</v>
      </c>
      <c r="P191" s="1135"/>
      <c r="Q191" s="1135"/>
      <c r="R191" s="1135"/>
      <c r="S191" s="1135"/>
      <c r="T191" s="1135"/>
      <c r="U191" s="1135"/>
      <c r="V191" s="1135"/>
      <c r="W191" s="1135"/>
      <c r="X191" s="1135"/>
      <c r="Y191" s="1135"/>
      <c r="Z191" s="1135"/>
      <c r="AA191" s="1135"/>
      <c r="AB191" s="1135"/>
      <c r="AC191" s="1135"/>
      <c r="AD191" s="1135"/>
      <c r="AE191" s="1135"/>
      <c r="AF191" s="1135"/>
      <c r="AG191" s="1114"/>
    </row>
    <row r="192" spans="1:33" ht="10.5">
      <c r="A192" s="1"/>
      <c r="B192" s="598"/>
      <c r="C192" s="598"/>
      <c r="D192" s="613"/>
      <c r="E192" s="759"/>
      <c r="F192" s="1119"/>
      <c r="G192" s="3"/>
      <c r="H192" s="1113"/>
      <c r="I192" s="1114"/>
      <c r="J192" s="1114"/>
      <c r="K192" s="1114"/>
      <c r="L192" s="1114"/>
      <c r="M192" s="1114"/>
      <c r="N192" s="1114"/>
      <c r="O192" s="1115">
        <f t="shared" si="7"/>
        <v>0</v>
      </c>
      <c r="P192" s="1135"/>
      <c r="Q192" s="1135"/>
      <c r="R192" s="1135"/>
      <c r="S192" s="1135"/>
      <c r="T192" s="1135"/>
      <c r="U192" s="1135"/>
      <c r="V192" s="1135"/>
      <c r="W192" s="1135"/>
      <c r="X192" s="1135"/>
      <c r="Y192" s="1135"/>
      <c r="Z192" s="1135"/>
      <c r="AA192" s="1135"/>
      <c r="AB192" s="1135"/>
      <c r="AC192" s="1135"/>
      <c r="AD192" s="1135"/>
      <c r="AE192" s="1135"/>
      <c r="AF192" s="1135"/>
      <c r="AG192" s="1114"/>
    </row>
    <row r="193" spans="1:33" ht="10.5">
      <c r="A193" s="1"/>
      <c r="B193" s="598"/>
      <c r="C193" s="598"/>
      <c r="D193" s="613"/>
      <c r="E193" s="759"/>
      <c r="F193" s="1119"/>
      <c r="G193" s="3"/>
      <c r="H193" s="1113"/>
      <c r="I193" s="1114"/>
      <c r="J193" s="1114"/>
      <c r="K193" s="1114"/>
      <c r="L193" s="1114"/>
      <c r="M193" s="1114"/>
      <c r="N193" s="1114"/>
      <c r="O193" s="1115">
        <f t="shared" si="7"/>
        <v>0</v>
      </c>
      <c r="P193" s="1135"/>
      <c r="Q193" s="1135"/>
      <c r="R193" s="1135"/>
      <c r="S193" s="1135"/>
      <c r="T193" s="1135"/>
      <c r="U193" s="1135"/>
      <c r="V193" s="1135"/>
      <c r="W193" s="1135"/>
      <c r="X193" s="1135"/>
      <c r="Y193" s="1135"/>
      <c r="Z193" s="1135"/>
      <c r="AA193" s="1135"/>
      <c r="AB193" s="1135"/>
      <c r="AC193" s="1135"/>
      <c r="AD193" s="1135"/>
      <c r="AE193" s="1135"/>
      <c r="AF193" s="1135"/>
      <c r="AG193" s="1114"/>
    </row>
    <row r="194" spans="1:33" ht="10.5">
      <c r="A194" s="1"/>
      <c r="B194" s="598"/>
      <c r="C194" s="598"/>
      <c r="D194" s="613"/>
      <c r="E194" s="759"/>
      <c r="F194" s="1119"/>
      <c r="G194" s="3"/>
      <c r="H194" s="1113"/>
      <c r="I194" s="1114"/>
      <c r="J194" s="1114"/>
      <c r="K194" s="1114"/>
      <c r="L194" s="1114"/>
      <c r="M194" s="1114"/>
      <c r="N194" s="1114"/>
      <c r="O194" s="1115">
        <f t="shared" si="7"/>
        <v>0</v>
      </c>
      <c r="P194" s="1135"/>
      <c r="Q194" s="1135"/>
      <c r="R194" s="1135"/>
      <c r="S194" s="1135"/>
      <c r="T194" s="1135"/>
      <c r="U194" s="1135"/>
      <c r="V194" s="1135"/>
      <c r="W194" s="1135"/>
      <c r="X194" s="1135"/>
      <c r="Y194" s="1135"/>
      <c r="Z194" s="1135"/>
      <c r="AA194" s="1135"/>
      <c r="AB194" s="1135"/>
      <c r="AC194" s="1135"/>
      <c r="AD194" s="1135"/>
      <c r="AE194" s="1135"/>
      <c r="AF194" s="1135"/>
      <c r="AG194" s="1114"/>
    </row>
    <row r="195" spans="1:33" ht="10.5">
      <c r="A195" s="1"/>
      <c r="B195" s="598"/>
      <c r="C195" s="598"/>
      <c r="D195" s="613"/>
      <c r="E195" s="759"/>
      <c r="F195" s="1119"/>
      <c r="G195" s="3"/>
      <c r="H195" s="1113"/>
      <c r="I195" s="1114"/>
      <c r="J195" s="1114"/>
      <c r="K195" s="1114"/>
      <c r="L195" s="1114"/>
      <c r="M195" s="1114"/>
      <c r="N195" s="1114"/>
      <c r="O195" s="1115">
        <f t="shared" si="7"/>
        <v>0</v>
      </c>
      <c r="P195" s="1135"/>
      <c r="Q195" s="1135"/>
      <c r="R195" s="1135"/>
      <c r="S195" s="1135"/>
      <c r="T195" s="1135"/>
      <c r="U195" s="1135"/>
      <c r="V195" s="1135"/>
      <c r="W195" s="1135"/>
      <c r="X195" s="1135"/>
      <c r="Y195" s="1135"/>
      <c r="Z195" s="1135"/>
      <c r="AA195" s="1135"/>
      <c r="AB195" s="1135"/>
      <c r="AC195" s="1135"/>
      <c r="AD195" s="1135"/>
      <c r="AE195" s="1135"/>
      <c r="AF195" s="1135"/>
      <c r="AG195" s="1114"/>
    </row>
    <row r="196" spans="1:33" ht="10.5">
      <c r="A196" s="1"/>
      <c r="B196" s="598"/>
      <c r="C196" s="598"/>
      <c r="D196" s="613"/>
      <c r="E196" s="759"/>
      <c r="F196" s="1119"/>
      <c r="G196" s="3"/>
      <c r="H196" s="1113"/>
      <c r="I196" s="1114"/>
      <c r="J196" s="1114"/>
      <c r="K196" s="1114"/>
      <c r="L196" s="1114"/>
      <c r="M196" s="1114"/>
      <c r="N196" s="1114"/>
      <c r="O196" s="1115">
        <f t="shared" si="7"/>
        <v>0</v>
      </c>
      <c r="P196" s="1135"/>
      <c r="Q196" s="1135"/>
      <c r="R196" s="1135"/>
      <c r="S196" s="1135"/>
      <c r="T196" s="1135"/>
      <c r="U196" s="1135"/>
      <c r="V196" s="1135"/>
      <c r="W196" s="1135"/>
      <c r="X196" s="1135"/>
      <c r="Y196" s="1135"/>
      <c r="Z196" s="1135"/>
      <c r="AA196" s="1135"/>
      <c r="AB196" s="1135"/>
      <c r="AC196" s="1135"/>
      <c r="AD196" s="1135"/>
      <c r="AE196" s="1135"/>
      <c r="AF196" s="1135"/>
      <c r="AG196" s="1114"/>
    </row>
    <row r="197" spans="1:33" ht="10.5">
      <c r="A197" s="1"/>
      <c r="B197" s="598"/>
      <c r="C197" s="598"/>
      <c r="D197" s="613"/>
      <c r="E197" s="759"/>
      <c r="F197" s="1119"/>
      <c r="G197" s="3"/>
      <c r="H197" s="1113"/>
      <c r="I197" s="1114"/>
      <c r="J197" s="1114"/>
      <c r="K197" s="1114"/>
      <c r="L197" s="1114"/>
      <c r="M197" s="1114"/>
      <c r="N197" s="1114"/>
      <c r="O197" s="1115">
        <f t="shared" si="7"/>
        <v>0</v>
      </c>
      <c r="P197" s="1135"/>
      <c r="Q197" s="1135"/>
      <c r="R197" s="1135"/>
      <c r="S197" s="1135"/>
      <c r="T197" s="1135"/>
      <c r="U197" s="1135"/>
      <c r="V197" s="1135"/>
      <c r="W197" s="1135"/>
      <c r="X197" s="1135"/>
      <c r="Y197" s="1135"/>
      <c r="Z197" s="1135"/>
      <c r="AA197" s="1135"/>
      <c r="AB197" s="1135"/>
      <c r="AC197" s="1135"/>
      <c r="AD197" s="1135"/>
      <c r="AE197" s="1135"/>
      <c r="AF197" s="1135"/>
      <c r="AG197" s="1114"/>
    </row>
    <row r="198" spans="1:33" ht="10.5">
      <c r="A198" s="1"/>
      <c r="B198" s="598"/>
      <c r="C198" s="598"/>
      <c r="D198" s="613"/>
      <c r="E198" s="759"/>
      <c r="F198" s="1119"/>
      <c r="G198" s="3"/>
      <c r="H198" s="1113"/>
      <c r="I198" s="1114"/>
      <c r="J198" s="1114"/>
      <c r="K198" s="1114"/>
      <c r="L198" s="1114"/>
      <c r="M198" s="1114"/>
      <c r="N198" s="1114"/>
      <c r="O198" s="1115">
        <f t="shared" si="7"/>
        <v>0</v>
      </c>
      <c r="P198" s="1135"/>
      <c r="Q198" s="1135"/>
      <c r="R198" s="1135"/>
      <c r="S198" s="1135"/>
      <c r="T198" s="1135"/>
      <c r="U198" s="1135"/>
      <c r="V198" s="1135"/>
      <c r="W198" s="1135"/>
      <c r="X198" s="1135"/>
      <c r="Y198" s="1135"/>
      <c r="Z198" s="1135"/>
      <c r="AA198" s="1135"/>
      <c r="AB198" s="1135"/>
      <c r="AC198" s="1135"/>
      <c r="AD198" s="1135"/>
      <c r="AE198" s="1135"/>
      <c r="AF198" s="1135"/>
      <c r="AG198" s="1114"/>
    </row>
    <row r="199" spans="1:33" ht="10.5">
      <c r="A199" s="1"/>
      <c r="B199" s="598"/>
      <c r="C199" s="598"/>
      <c r="D199" s="613"/>
      <c r="E199" s="759"/>
      <c r="F199" s="1119"/>
      <c r="G199" s="3"/>
      <c r="H199" s="1113"/>
      <c r="I199" s="1114"/>
      <c r="J199" s="1114"/>
      <c r="K199" s="1114"/>
      <c r="L199" s="1114"/>
      <c r="M199" s="1114"/>
      <c r="N199" s="1114"/>
      <c r="O199" s="1115">
        <f t="shared" si="7"/>
        <v>0</v>
      </c>
      <c r="P199" s="1135"/>
      <c r="Q199" s="1135"/>
      <c r="R199" s="1135"/>
      <c r="S199" s="1135"/>
      <c r="T199" s="1135"/>
      <c r="U199" s="1135"/>
      <c r="V199" s="1135"/>
      <c r="W199" s="1135"/>
      <c r="X199" s="1135"/>
      <c r="Y199" s="1135"/>
      <c r="Z199" s="1135"/>
      <c r="AA199" s="1135"/>
      <c r="AB199" s="1135"/>
      <c r="AC199" s="1135"/>
      <c r="AD199" s="1135"/>
      <c r="AE199" s="1135"/>
      <c r="AF199" s="1135"/>
      <c r="AG199" s="1114"/>
    </row>
    <row r="200" spans="1:33" ht="10.5">
      <c r="A200" s="1"/>
      <c r="B200" s="598"/>
      <c r="C200" s="598"/>
      <c r="D200" s="613"/>
      <c r="E200" s="759"/>
      <c r="F200" s="1119"/>
      <c r="G200" s="3"/>
      <c r="H200" s="1113"/>
      <c r="I200" s="1114"/>
      <c r="J200" s="1114"/>
      <c r="K200" s="1114"/>
      <c r="L200" s="1114"/>
      <c r="M200" s="1114"/>
      <c r="N200" s="1114"/>
      <c r="O200" s="1115">
        <f t="shared" si="7"/>
        <v>0</v>
      </c>
      <c r="P200" s="1135"/>
      <c r="Q200" s="1135"/>
      <c r="R200" s="1135"/>
      <c r="S200" s="1135"/>
      <c r="T200" s="1135"/>
      <c r="U200" s="1135"/>
      <c r="V200" s="1135"/>
      <c r="W200" s="1135"/>
      <c r="X200" s="1135"/>
      <c r="Y200" s="1135"/>
      <c r="Z200" s="1135"/>
      <c r="AA200" s="1135"/>
      <c r="AB200" s="1135"/>
      <c r="AC200" s="1135"/>
      <c r="AD200" s="1135"/>
      <c r="AE200" s="1135"/>
      <c r="AF200" s="1135"/>
      <c r="AG200" s="1114"/>
    </row>
    <row r="201" spans="1:33" ht="10.5">
      <c r="A201" s="1"/>
      <c r="B201" s="598"/>
      <c r="C201" s="598"/>
      <c r="D201" s="613"/>
      <c r="E201" s="759"/>
      <c r="F201" s="1119"/>
      <c r="G201" s="3"/>
      <c r="H201" s="1113"/>
      <c r="I201" s="1114"/>
      <c r="J201" s="1114"/>
      <c r="K201" s="1114"/>
      <c r="L201" s="1114"/>
      <c r="M201" s="1114"/>
      <c r="N201" s="1114"/>
      <c r="O201" s="1115">
        <f t="shared" si="7"/>
        <v>0</v>
      </c>
      <c r="P201" s="1135"/>
      <c r="Q201" s="1135"/>
      <c r="R201" s="1135"/>
      <c r="S201" s="1135"/>
      <c r="T201" s="1135"/>
      <c r="U201" s="1135"/>
      <c r="V201" s="1135"/>
      <c r="W201" s="1135"/>
      <c r="X201" s="1135"/>
      <c r="Y201" s="1135"/>
      <c r="Z201" s="1135"/>
      <c r="AA201" s="1135"/>
      <c r="AB201" s="1135"/>
      <c r="AC201" s="1135"/>
      <c r="AD201" s="1135"/>
      <c r="AE201" s="1135"/>
      <c r="AF201" s="1135"/>
      <c r="AG201" s="1114"/>
    </row>
    <row r="202" spans="1:33" ht="10.5">
      <c r="A202" s="1"/>
      <c r="B202" s="598"/>
      <c r="C202" s="598"/>
      <c r="D202" s="613"/>
      <c r="E202" s="759"/>
      <c r="F202" s="1119"/>
      <c r="G202" s="3"/>
      <c r="H202" s="1113"/>
      <c r="I202" s="1114"/>
      <c r="J202" s="1114"/>
      <c r="K202" s="1114"/>
      <c r="L202" s="1114"/>
      <c r="M202" s="1114"/>
      <c r="N202" s="1114"/>
      <c r="O202" s="1115">
        <f t="shared" si="7"/>
        <v>0</v>
      </c>
      <c r="P202" s="1135"/>
      <c r="Q202" s="1135"/>
      <c r="R202" s="1135"/>
      <c r="S202" s="1135"/>
      <c r="T202" s="1135"/>
      <c r="U202" s="1135"/>
      <c r="V202" s="1135"/>
      <c r="W202" s="1135"/>
      <c r="X202" s="1135"/>
      <c r="Y202" s="1135"/>
      <c r="Z202" s="1135"/>
      <c r="AA202" s="1135"/>
      <c r="AB202" s="1135"/>
      <c r="AC202" s="1135"/>
      <c r="AD202" s="1135"/>
      <c r="AE202" s="1135"/>
      <c r="AF202" s="1135"/>
      <c r="AG202" s="1114"/>
    </row>
    <row r="203" spans="1:33" ht="10.5">
      <c r="A203" s="1"/>
      <c r="B203" s="598"/>
      <c r="C203" s="598"/>
      <c r="D203" s="613"/>
      <c r="E203" s="759"/>
      <c r="F203" s="1119"/>
      <c r="G203" s="3"/>
      <c r="H203" s="1113"/>
      <c r="I203" s="1114"/>
      <c r="J203" s="1114"/>
      <c r="K203" s="1114"/>
      <c r="L203" s="1114"/>
      <c r="M203" s="1114"/>
      <c r="N203" s="1114"/>
      <c r="O203" s="1115">
        <f t="shared" si="7"/>
        <v>0</v>
      </c>
      <c r="P203" s="1135"/>
      <c r="Q203" s="1135"/>
      <c r="R203" s="1135"/>
      <c r="S203" s="1135"/>
      <c r="T203" s="1135"/>
      <c r="U203" s="1135"/>
      <c r="V203" s="1135"/>
      <c r="W203" s="1135"/>
      <c r="X203" s="1135"/>
      <c r="Y203" s="1135"/>
      <c r="Z203" s="1135"/>
      <c r="AA203" s="1135"/>
      <c r="AB203" s="1135"/>
      <c r="AC203" s="1135"/>
      <c r="AD203" s="1135"/>
      <c r="AE203" s="1135"/>
      <c r="AF203" s="1135"/>
      <c r="AG203" s="1114"/>
    </row>
    <row r="204" spans="1:33" ht="10.5">
      <c r="A204" s="1"/>
      <c r="B204" s="598"/>
      <c r="C204" s="598"/>
      <c r="D204" s="613"/>
      <c r="E204" s="759"/>
      <c r="F204" s="1119"/>
      <c r="G204" s="3"/>
      <c r="H204" s="1113"/>
      <c r="I204" s="1114"/>
      <c r="J204" s="1114"/>
      <c r="K204" s="1114"/>
      <c r="L204" s="1114"/>
      <c r="M204" s="1114"/>
      <c r="N204" s="1114"/>
      <c r="O204" s="1115">
        <f t="shared" si="7"/>
        <v>0</v>
      </c>
      <c r="P204" s="1135"/>
      <c r="Q204" s="1135"/>
      <c r="R204" s="1135"/>
      <c r="S204" s="1135"/>
      <c r="T204" s="1135"/>
      <c r="U204" s="1135"/>
      <c r="V204" s="1135"/>
      <c r="W204" s="1135"/>
      <c r="X204" s="1135"/>
      <c r="Y204" s="1135"/>
      <c r="Z204" s="1135"/>
      <c r="AA204" s="1135"/>
      <c r="AB204" s="1135"/>
      <c r="AC204" s="1135"/>
      <c r="AD204" s="1135"/>
      <c r="AE204" s="1135"/>
      <c r="AF204" s="1135"/>
      <c r="AG204" s="1114"/>
    </row>
    <row r="205" spans="1:33" ht="10.5">
      <c r="A205" s="1"/>
      <c r="B205" s="598"/>
      <c r="C205" s="598"/>
      <c r="D205" s="613"/>
      <c r="E205" s="759"/>
      <c r="F205" s="1119"/>
      <c r="G205" s="3"/>
      <c r="H205" s="1113"/>
      <c r="I205" s="1114"/>
      <c r="J205" s="1114"/>
      <c r="K205" s="1114"/>
      <c r="L205" s="1114"/>
      <c r="M205" s="1114"/>
      <c r="N205" s="1114"/>
      <c r="O205" s="1115">
        <f t="shared" si="7"/>
        <v>0</v>
      </c>
      <c r="P205" s="1135"/>
      <c r="Q205" s="1135"/>
      <c r="R205" s="1135"/>
      <c r="S205" s="1135"/>
      <c r="T205" s="1135"/>
      <c r="U205" s="1135"/>
      <c r="V205" s="1135"/>
      <c r="W205" s="1135"/>
      <c r="X205" s="1135"/>
      <c r="Y205" s="1135"/>
      <c r="Z205" s="1135"/>
      <c r="AA205" s="1135"/>
      <c r="AB205" s="1135"/>
      <c r="AC205" s="1135"/>
      <c r="AD205" s="1135"/>
      <c r="AE205" s="1135"/>
      <c r="AF205" s="1135"/>
      <c r="AG205" s="1114"/>
    </row>
    <row r="206" spans="1:33" ht="10.5">
      <c r="A206" s="1"/>
      <c r="B206" s="598"/>
      <c r="C206" s="598"/>
      <c r="D206" s="613"/>
      <c r="E206" s="759"/>
      <c r="F206" s="1119"/>
      <c r="G206" s="3"/>
      <c r="H206" s="1113"/>
      <c r="I206" s="1114"/>
      <c r="J206" s="1114"/>
      <c r="K206" s="1114"/>
      <c r="L206" s="1114"/>
      <c r="M206" s="1114"/>
      <c r="N206" s="1114"/>
      <c r="O206" s="1115">
        <f t="shared" si="7"/>
        <v>0</v>
      </c>
      <c r="P206" s="1135"/>
      <c r="Q206" s="1135"/>
      <c r="R206" s="1135"/>
      <c r="S206" s="1135"/>
      <c r="T206" s="1135"/>
      <c r="U206" s="1135"/>
      <c r="V206" s="1135"/>
      <c r="W206" s="1135"/>
      <c r="X206" s="1135"/>
      <c r="Y206" s="1135"/>
      <c r="Z206" s="1135"/>
      <c r="AA206" s="1135"/>
      <c r="AB206" s="1135"/>
      <c r="AC206" s="1135"/>
      <c r="AD206" s="1135"/>
      <c r="AE206" s="1135"/>
      <c r="AF206" s="1135"/>
      <c r="AG206" s="1114"/>
    </row>
    <row r="207" spans="1:33" ht="10.5">
      <c r="A207" s="1"/>
      <c r="B207" s="598"/>
      <c r="C207" s="598"/>
      <c r="D207" s="613"/>
      <c r="E207" s="759"/>
      <c r="F207" s="1119"/>
      <c r="G207" s="3"/>
      <c r="H207" s="1113"/>
      <c r="I207" s="1114"/>
      <c r="J207" s="1114"/>
      <c r="K207" s="1114"/>
      <c r="L207" s="1114"/>
      <c r="M207" s="1114"/>
      <c r="N207" s="1114"/>
      <c r="O207" s="1115">
        <f t="shared" si="7"/>
        <v>0</v>
      </c>
      <c r="P207" s="1135"/>
      <c r="Q207" s="1135"/>
      <c r="R207" s="1135"/>
      <c r="S207" s="1135"/>
      <c r="T207" s="1135"/>
      <c r="U207" s="1135"/>
      <c r="V207" s="1135"/>
      <c r="W207" s="1135"/>
      <c r="X207" s="1135"/>
      <c r="Y207" s="1135"/>
      <c r="Z207" s="1135"/>
      <c r="AA207" s="1135"/>
      <c r="AB207" s="1135"/>
      <c r="AC207" s="1135"/>
      <c r="AD207" s="1135"/>
      <c r="AE207" s="1135"/>
      <c r="AF207" s="1135"/>
      <c r="AG207" s="1114"/>
    </row>
    <row r="208" spans="1:33" ht="10.5">
      <c r="A208" s="1"/>
      <c r="B208" s="598"/>
      <c r="C208" s="598"/>
      <c r="D208" s="613"/>
      <c r="E208" s="759"/>
      <c r="F208" s="1119"/>
      <c r="G208" s="3"/>
      <c r="H208" s="1113"/>
      <c r="I208" s="1114"/>
      <c r="J208" s="1114"/>
      <c r="K208" s="1114"/>
      <c r="L208" s="1114"/>
      <c r="M208" s="1114"/>
      <c r="N208" s="1114"/>
      <c r="O208" s="1115">
        <f t="shared" si="7"/>
        <v>0</v>
      </c>
      <c r="P208" s="1135"/>
      <c r="Q208" s="1135"/>
      <c r="R208" s="1135"/>
      <c r="S208" s="1135"/>
      <c r="T208" s="1135"/>
      <c r="U208" s="1135"/>
      <c r="V208" s="1135"/>
      <c r="W208" s="1135"/>
      <c r="X208" s="1135"/>
      <c r="Y208" s="1135"/>
      <c r="Z208" s="1135"/>
      <c r="AA208" s="1135"/>
      <c r="AB208" s="1135"/>
      <c r="AC208" s="1135"/>
      <c r="AD208" s="1135"/>
      <c r="AE208" s="1135"/>
      <c r="AF208" s="1135"/>
      <c r="AG208" s="1114"/>
    </row>
    <row r="209" spans="1:33" ht="10.5">
      <c r="A209" s="1"/>
      <c r="B209" s="598"/>
      <c r="C209" s="598"/>
      <c r="D209" s="613"/>
      <c r="E209" s="759"/>
      <c r="F209" s="1119"/>
      <c r="G209" s="3"/>
      <c r="H209" s="1113"/>
      <c r="I209" s="1114"/>
      <c r="J209" s="1114"/>
      <c r="K209" s="1114"/>
      <c r="L209" s="1114"/>
      <c r="M209" s="1114"/>
      <c r="N209" s="1114"/>
      <c r="O209" s="1115">
        <f t="shared" si="7"/>
        <v>0</v>
      </c>
      <c r="P209" s="1135"/>
      <c r="Q209" s="1135"/>
      <c r="R209" s="1135"/>
      <c r="S209" s="1135"/>
      <c r="T209" s="1135"/>
      <c r="U209" s="1135"/>
      <c r="V209" s="1135"/>
      <c r="W209" s="1135"/>
      <c r="X209" s="1135"/>
      <c r="Y209" s="1135"/>
      <c r="Z209" s="1135"/>
      <c r="AA209" s="1135"/>
      <c r="AB209" s="1135"/>
      <c r="AC209" s="1135"/>
      <c r="AD209" s="1135"/>
      <c r="AE209" s="1135"/>
      <c r="AF209" s="1135"/>
      <c r="AG209" s="1114"/>
    </row>
    <row r="210" spans="1:33" ht="10.5">
      <c r="A210" s="1"/>
      <c r="B210" s="598"/>
      <c r="C210" s="598"/>
      <c r="D210" s="613"/>
      <c r="E210" s="759"/>
      <c r="F210" s="1119"/>
      <c r="G210" s="3"/>
      <c r="H210" s="1113"/>
      <c r="I210" s="1114"/>
      <c r="J210" s="1114"/>
      <c r="K210" s="1114"/>
      <c r="L210" s="1114"/>
      <c r="M210" s="1114"/>
      <c r="N210" s="1114"/>
      <c r="O210" s="1115">
        <f t="shared" si="7"/>
        <v>0</v>
      </c>
      <c r="P210" s="1135"/>
      <c r="Q210" s="1135"/>
      <c r="R210" s="1135"/>
      <c r="S210" s="1135"/>
      <c r="T210" s="1135"/>
      <c r="U210" s="1135"/>
      <c r="V210" s="1135"/>
      <c r="W210" s="1135"/>
      <c r="X210" s="1135"/>
      <c r="Y210" s="1135"/>
      <c r="Z210" s="1135"/>
      <c r="AA210" s="1135"/>
      <c r="AB210" s="1135"/>
      <c r="AC210" s="1135"/>
      <c r="AD210" s="1135"/>
      <c r="AE210" s="1135"/>
      <c r="AF210" s="1135"/>
      <c r="AG210" s="1114"/>
    </row>
    <row r="211" spans="1:33" ht="10.5">
      <c r="A211" s="1"/>
      <c r="B211" s="598"/>
      <c r="C211" s="598"/>
      <c r="D211" s="613"/>
      <c r="E211" s="759"/>
      <c r="F211" s="1119"/>
      <c r="G211" s="3"/>
      <c r="H211" s="1113"/>
      <c r="I211" s="1114"/>
      <c r="J211" s="1114"/>
      <c r="K211" s="1114"/>
      <c r="L211" s="1114"/>
      <c r="M211" s="1114"/>
      <c r="N211" s="1114"/>
      <c r="O211" s="1115">
        <f t="shared" si="7"/>
        <v>0</v>
      </c>
      <c r="P211" s="1135"/>
      <c r="Q211" s="1135"/>
      <c r="R211" s="1135"/>
      <c r="S211" s="1135"/>
      <c r="T211" s="1135"/>
      <c r="U211" s="1135"/>
      <c r="V211" s="1135"/>
      <c r="W211" s="1135"/>
      <c r="X211" s="1135"/>
      <c r="Y211" s="1135"/>
      <c r="Z211" s="1135"/>
      <c r="AA211" s="1135"/>
      <c r="AB211" s="1135"/>
      <c r="AC211" s="1135"/>
      <c r="AD211" s="1135"/>
      <c r="AE211" s="1135"/>
      <c r="AF211" s="1135"/>
      <c r="AG211" s="1114"/>
    </row>
    <row r="212" spans="1:33" ht="10.5">
      <c r="A212" s="1"/>
      <c r="B212" s="598"/>
      <c r="C212" s="598"/>
      <c r="D212" s="613"/>
      <c r="E212" s="759"/>
      <c r="F212" s="1119"/>
      <c r="G212" s="3"/>
      <c r="H212" s="1113"/>
      <c r="I212" s="1114"/>
      <c r="J212" s="1114"/>
      <c r="K212" s="1114"/>
      <c r="L212" s="1114"/>
      <c r="M212" s="1114"/>
      <c r="N212" s="1114"/>
      <c r="O212" s="1115">
        <f t="shared" si="7"/>
        <v>0</v>
      </c>
      <c r="P212" s="1135"/>
      <c r="Q212" s="1135"/>
      <c r="R212" s="1135"/>
      <c r="S212" s="1135"/>
      <c r="T212" s="1135"/>
      <c r="U212" s="1135"/>
      <c r="V212" s="1135"/>
      <c r="W212" s="1135"/>
      <c r="X212" s="1135"/>
      <c r="Y212" s="1135"/>
      <c r="Z212" s="1135"/>
      <c r="AA212" s="1135"/>
      <c r="AB212" s="1135"/>
      <c r="AC212" s="1135"/>
      <c r="AD212" s="1135"/>
      <c r="AE212" s="1135"/>
      <c r="AF212" s="1135"/>
      <c r="AG212" s="1114"/>
    </row>
    <row r="213" spans="1:33" ht="10.5">
      <c r="A213" s="1"/>
      <c r="B213" s="598"/>
      <c r="C213" s="598"/>
      <c r="D213" s="613"/>
      <c r="E213" s="759"/>
      <c r="F213" s="1119"/>
      <c r="G213" s="3"/>
      <c r="H213" s="1113"/>
      <c r="I213" s="1114"/>
      <c r="J213" s="1114"/>
      <c r="K213" s="1114"/>
      <c r="L213" s="1114"/>
      <c r="M213" s="1114"/>
      <c r="N213" s="1114"/>
      <c r="O213" s="1115">
        <f aca="true" t="shared" si="8" ref="O213:O222">SUM(H213:N213)</f>
        <v>0</v>
      </c>
      <c r="P213" s="1135"/>
      <c r="Q213" s="1135"/>
      <c r="R213" s="1135"/>
      <c r="S213" s="1135"/>
      <c r="T213" s="1135"/>
      <c r="U213" s="1135"/>
      <c r="V213" s="1135"/>
      <c r="W213" s="1135"/>
      <c r="X213" s="1135"/>
      <c r="Y213" s="1135"/>
      <c r="Z213" s="1135"/>
      <c r="AA213" s="1135"/>
      <c r="AB213" s="1135"/>
      <c r="AC213" s="1135"/>
      <c r="AD213" s="1135"/>
      <c r="AE213" s="1135"/>
      <c r="AF213" s="1135"/>
      <c r="AG213" s="1114"/>
    </row>
    <row r="214" spans="1:33" ht="10.5">
      <c r="A214" s="1"/>
      <c r="B214" s="598"/>
      <c r="C214" s="598"/>
      <c r="D214" s="613"/>
      <c r="E214" s="759"/>
      <c r="F214" s="1119"/>
      <c r="G214" s="3"/>
      <c r="H214" s="1113"/>
      <c r="I214" s="1114"/>
      <c r="J214" s="1114"/>
      <c r="K214" s="1114"/>
      <c r="L214" s="1114"/>
      <c r="M214" s="1114"/>
      <c r="N214" s="1114"/>
      <c r="O214" s="1115">
        <f t="shared" si="8"/>
        <v>0</v>
      </c>
      <c r="P214" s="1135"/>
      <c r="Q214" s="1135"/>
      <c r="R214" s="1135"/>
      <c r="S214" s="1135"/>
      <c r="T214" s="1135"/>
      <c r="U214" s="1135"/>
      <c r="V214" s="1135"/>
      <c r="W214" s="1135"/>
      <c r="X214" s="1135"/>
      <c r="Y214" s="1135"/>
      <c r="Z214" s="1135"/>
      <c r="AA214" s="1135"/>
      <c r="AB214" s="1135"/>
      <c r="AC214" s="1135"/>
      <c r="AD214" s="1135"/>
      <c r="AE214" s="1135"/>
      <c r="AF214" s="1135"/>
      <c r="AG214" s="1114"/>
    </row>
    <row r="215" spans="1:33" ht="10.5">
      <c r="A215" s="1"/>
      <c r="B215" s="598"/>
      <c r="C215" s="598"/>
      <c r="D215" s="613"/>
      <c r="E215" s="759"/>
      <c r="F215" s="1119"/>
      <c r="G215" s="3"/>
      <c r="H215" s="1113"/>
      <c r="I215" s="1114"/>
      <c r="J215" s="1114"/>
      <c r="K215" s="1114"/>
      <c r="L215" s="1114"/>
      <c r="M215" s="1114"/>
      <c r="N215" s="1114"/>
      <c r="O215" s="1115">
        <f t="shared" si="8"/>
        <v>0</v>
      </c>
      <c r="P215" s="1135"/>
      <c r="Q215" s="1135"/>
      <c r="R215" s="1135"/>
      <c r="S215" s="1135"/>
      <c r="T215" s="1135"/>
      <c r="U215" s="1135"/>
      <c r="V215" s="1135"/>
      <c r="W215" s="1135"/>
      <c r="X215" s="1135"/>
      <c r="Y215" s="1135"/>
      <c r="Z215" s="1135"/>
      <c r="AA215" s="1135"/>
      <c r="AB215" s="1135"/>
      <c r="AC215" s="1135"/>
      <c r="AD215" s="1135"/>
      <c r="AE215" s="1135"/>
      <c r="AF215" s="1135"/>
      <c r="AG215" s="1114"/>
    </row>
    <row r="216" spans="1:33" ht="10.5">
      <c r="A216" s="1"/>
      <c r="B216" s="598"/>
      <c r="C216" s="598"/>
      <c r="D216" s="613"/>
      <c r="E216" s="759"/>
      <c r="F216" s="1119"/>
      <c r="G216" s="3"/>
      <c r="H216" s="1113"/>
      <c r="I216" s="1114"/>
      <c r="J216" s="1114"/>
      <c r="K216" s="1114"/>
      <c r="L216" s="1114"/>
      <c r="M216" s="1114"/>
      <c r="N216" s="1114"/>
      <c r="O216" s="1115">
        <f t="shared" si="8"/>
        <v>0</v>
      </c>
      <c r="P216" s="1135"/>
      <c r="Q216" s="1135"/>
      <c r="R216" s="1135"/>
      <c r="S216" s="1135"/>
      <c r="T216" s="1135"/>
      <c r="U216" s="1135"/>
      <c r="V216" s="1135"/>
      <c r="W216" s="1135"/>
      <c r="X216" s="1135"/>
      <c r="Y216" s="1135"/>
      <c r="Z216" s="1135"/>
      <c r="AA216" s="1135"/>
      <c r="AB216" s="1135"/>
      <c r="AC216" s="1135"/>
      <c r="AD216" s="1135"/>
      <c r="AE216" s="1135"/>
      <c r="AF216" s="1135"/>
      <c r="AG216" s="1114"/>
    </row>
    <row r="217" spans="1:33" ht="10.5">
      <c r="A217" s="1"/>
      <c r="B217" s="598"/>
      <c r="C217" s="598"/>
      <c r="D217" s="613"/>
      <c r="E217" s="759"/>
      <c r="F217" s="1119"/>
      <c r="G217" s="3"/>
      <c r="H217" s="1113"/>
      <c r="I217" s="1114"/>
      <c r="J217" s="1114"/>
      <c r="K217" s="1114"/>
      <c r="L217" s="1114"/>
      <c r="M217" s="1114"/>
      <c r="N217" s="1114"/>
      <c r="O217" s="1115">
        <f t="shared" si="8"/>
        <v>0</v>
      </c>
      <c r="P217" s="1135"/>
      <c r="Q217" s="1135"/>
      <c r="R217" s="1135"/>
      <c r="S217" s="1135"/>
      <c r="T217" s="1135"/>
      <c r="U217" s="1135"/>
      <c r="V217" s="1135"/>
      <c r="W217" s="1135"/>
      <c r="X217" s="1135"/>
      <c r="Y217" s="1135"/>
      <c r="Z217" s="1135"/>
      <c r="AA217" s="1135"/>
      <c r="AB217" s="1135"/>
      <c r="AC217" s="1135"/>
      <c r="AD217" s="1135"/>
      <c r="AE217" s="1135"/>
      <c r="AF217" s="1135"/>
      <c r="AG217" s="1114"/>
    </row>
    <row r="218" spans="1:33" ht="10.5">
      <c r="A218" s="1"/>
      <c r="B218" s="598"/>
      <c r="C218" s="598"/>
      <c r="D218" s="613"/>
      <c r="E218" s="759"/>
      <c r="F218" s="1119"/>
      <c r="G218" s="3"/>
      <c r="H218" s="1113"/>
      <c r="I218" s="1114"/>
      <c r="J218" s="1114"/>
      <c r="K218" s="1114"/>
      <c r="L218" s="1114"/>
      <c r="M218" s="1114"/>
      <c r="N218" s="1114"/>
      <c r="O218" s="1115">
        <f t="shared" si="8"/>
        <v>0</v>
      </c>
      <c r="P218" s="1135"/>
      <c r="Q218" s="1135"/>
      <c r="R218" s="1135"/>
      <c r="S218" s="1135"/>
      <c r="T218" s="1135"/>
      <c r="U218" s="1135"/>
      <c r="V218" s="1135"/>
      <c r="W218" s="1135"/>
      <c r="X218" s="1135"/>
      <c r="Y218" s="1135"/>
      <c r="Z218" s="1135"/>
      <c r="AA218" s="1135"/>
      <c r="AB218" s="1135"/>
      <c r="AC218" s="1135"/>
      <c r="AD218" s="1135"/>
      <c r="AE218" s="1135"/>
      <c r="AF218" s="1135"/>
      <c r="AG218" s="1114"/>
    </row>
    <row r="219" spans="1:33" ht="10.5">
      <c r="A219" s="1"/>
      <c r="B219" s="598"/>
      <c r="C219" s="598"/>
      <c r="D219" s="613"/>
      <c r="E219" s="759"/>
      <c r="F219" s="1119"/>
      <c r="G219" s="3"/>
      <c r="H219" s="1113"/>
      <c r="I219" s="1114"/>
      <c r="J219" s="1114"/>
      <c r="K219" s="1114"/>
      <c r="L219" s="1114"/>
      <c r="M219" s="1114"/>
      <c r="N219" s="1114"/>
      <c r="O219" s="1115">
        <f t="shared" si="8"/>
        <v>0</v>
      </c>
      <c r="P219" s="1135"/>
      <c r="Q219" s="1135"/>
      <c r="R219" s="1135"/>
      <c r="S219" s="1135"/>
      <c r="T219" s="1135"/>
      <c r="U219" s="1135"/>
      <c r="V219" s="1135"/>
      <c r="W219" s="1135"/>
      <c r="X219" s="1135"/>
      <c r="Y219" s="1135"/>
      <c r="Z219" s="1135"/>
      <c r="AA219" s="1135"/>
      <c r="AB219" s="1135"/>
      <c r="AC219" s="1135"/>
      <c r="AD219" s="1135"/>
      <c r="AE219" s="1135"/>
      <c r="AF219" s="1135"/>
      <c r="AG219" s="1114"/>
    </row>
    <row r="220" spans="1:33" ht="10.5">
      <c r="A220" s="1"/>
      <c r="B220" s="598"/>
      <c r="C220" s="598"/>
      <c r="D220" s="613"/>
      <c r="E220" s="759"/>
      <c r="F220" s="1119"/>
      <c r="G220" s="3"/>
      <c r="H220" s="1113"/>
      <c r="I220" s="1114"/>
      <c r="J220" s="1114"/>
      <c r="K220" s="1114"/>
      <c r="L220" s="1114"/>
      <c r="M220" s="1114"/>
      <c r="N220" s="1114"/>
      <c r="O220" s="1115">
        <f t="shared" si="8"/>
        <v>0</v>
      </c>
      <c r="P220" s="1135"/>
      <c r="Q220" s="1135"/>
      <c r="R220" s="1135"/>
      <c r="S220" s="1135"/>
      <c r="T220" s="1135"/>
      <c r="U220" s="1135"/>
      <c r="V220" s="1135"/>
      <c r="W220" s="1135"/>
      <c r="X220" s="1135"/>
      <c r="Y220" s="1135"/>
      <c r="Z220" s="1135"/>
      <c r="AA220" s="1135"/>
      <c r="AB220" s="1135"/>
      <c r="AC220" s="1135"/>
      <c r="AD220" s="1135"/>
      <c r="AE220" s="1135"/>
      <c r="AF220" s="1135"/>
      <c r="AG220" s="1114"/>
    </row>
    <row r="221" spans="1:33" ht="10.5">
      <c r="A221" s="1"/>
      <c r="B221" s="598"/>
      <c r="C221" s="598"/>
      <c r="D221" s="613"/>
      <c r="E221" s="759"/>
      <c r="F221" s="1119"/>
      <c r="G221" s="3"/>
      <c r="H221" s="1113"/>
      <c r="I221" s="1114"/>
      <c r="J221" s="1114"/>
      <c r="K221" s="1114"/>
      <c r="L221" s="1114"/>
      <c r="M221" s="1114"/>
      <c r="N221" s="1114"/>
      <c r="O221" s="1115">
        <f t="shared" si="8"/>
        <v>0</v>
      </c>
      <c r="P221" s="1135"/>
      <c r="Q221" s="1135"/>
      <c r="R221" s="1135"/>
      <c r="S221" s="1135"/>
      <c r="T221" s="1135"/>
      <c r="U221" s="1135"/>
      <c r="V221" s="1135"/>
      <c r="W221" s="1135"/>
      <c r="X221" s="1135"/>
      <c r="Y221" s="1135"/>
      <c r="Z221" s="1135"/>
      <c r="AA221" s="1135"/>
      <c r="AB221" s="1135"/>
      <c r="AC221" s="1135"/>
      <c r="AD221" s="1135"/>
      <c r="AE221" s="1135"/>
      <c r="AF221" s="1135"/>
      <c r="AG221" s="1114"/>
    </row>
    <row r="222" spans="1:33" ht="10.5">
      <c r="A222" s="1"/>
      <c r="B222" s="598"/>
      <c r="C222" s="598"/>
      <c r="D222" s="613"/>
      <c r="E222" s="759"/>
      <c r="F222" s="1119"/>
      <c r="G222" s="3"/>
      <c r="H222" s="1113"/>
      <c r="I222" s="1114"/>
      <c r="J222" s="1114"/>
      <c r="K222" s="1114"/>
      <c r="L222" s="1114"/>
      <c r="M222" s="1114"/>
      <c r="N222" s="1114"/>
      <c r="O222" s="1115">
        <f t="shared" si="8"/>
        <v>0</v>
      </c>
      <c r="P222" s="1135"/>
      <c r="Q222" s="1135"/>
      <c r="R222" s="1135"/>
      <c r="S222" s="1135"/>
      <c r="T222" s="1135"/>
      <c r="U222" s="1135"/>
      <c r="V222" s="1135"/>
      <c r="W222" s="1135"/>
      <c r="X222" s="1135"/>
      <c r="Y222" s="1135"/>
      <c r="Z222" s="1135"/>
      <c r="AA222" s="1135"/>
      <c r="AB222" s="1135"/>
      <c r="AC222" s="1135"/>
      <c r="AD222" s="1135"/>
      <c r="AE222" s="1135"/>
      <c r="AF222" s="1135"/>
      <c r="AG222" s="1114"/>
    </row>
    <row r="223" spans="1:33" ht="10.5">
      <c r="A223" s="1"/>
      <c r="B223" s="167" t="s">
        <v>273</v>
      </c>
      <c r="C223" s="167"/>
      <c r="D223" s="168">
        <f aca="true" t="shared" si="9" ref="D223:AG223">SUM(D149:D222)</f>
        <v>0</v>
      </c>
      <c r="E223" s="607">
        <f t="shared" si="9"/>
        <v>0</v>
      </c>
      <c r="F223" s="603">
        <f t="shared" si="9"/>
        <v>0</v>
      </c>
      <c r="G223" s="168">
        <f t="shared" si="9"/>
        <v>0</v>
      </c>
      <c r="H223" s="607">
        <f t="shared" si="9"/>
        <v>0</v>
      </c>
      <c r="I223" s="168">
        <f t="shared" si="9"/>
        <v>0</v>
      </c>
      <c r="J223" s="168">
        <f t="shared" si="9"/>
        <v>0</v>
      </c>
      <c r="K223" s="168">
        <f t="shared" si="9"/>
        <v>0</v>
      </c>
      <c r="L223" s="168">
        <f t="shared" si="9"/>
        <v>0</v>
      </c>
      <c r="M223" s="168">
        <f t="shared" si="9"/>
        <v>0</v>
      </c>
      <c r="N223" s="168">
        <f t="shared" si="9"/>
        <v>0</v>
      </c>
      <c r="O223" s="1123">
        <f t="shared" si="9"/>
        <v>0</v>
      </c>
      <c r="P223" s="603">
        <f t="shared" si="9"/>
        <v>0</v>
      </c>
      <c r="Q223" s="603">
        <f t="shared" si="9"/>
        <v>0</v>
      </c>
      <c r="R223" s="603">
        <f t="shared" si="9"/>
        <v>0</v>
      </c>
      <c r="S223" s="603">
        <f t="shared" si="9"/>
        <v>0</v>
      </c>
      <c r="T223" s="603">
        <f t="shared" si="9"/>
        <v>0</v>
      </c>
      <c r="U223" s="603">
        <f t="shared" si="9"/>
        <v>0</v>
      </c>
      <c r="V223" s="603">
        <f t="shared" si="9"/>
        <v>0</v>
      </c>
      <c r="W223" s="603">
        <f t="shared" si="9"/>
        <v>0</v>
      </c>
      <c r="X223" s="603">
        <f t="shared" si="9"/>
        <v>0</v>
      </c>
      <c r="Y223" s="603">
        <f t="shared" si="9"/>
        <v>0</v>
      </c>
      <c r="Z223" s="603">
        <f t="shared" si="9"/>
        <v>0</v>
      </c>
      <c r="AA223" s="603">
        <f t="shared" si="9"/>
        <v>0</v>
      </c>
      <c r="AB223" s="603">
        <f t="shared" si="9"/>
        <v>0</v>
      </c>
      <c r="AC223" s="603">
        <f t="shared" si="9"/>
        <v>0</v>
      </c>
      <c r="AD223" s="603">
        <f t="shared" si="9"/>
        <v>0</v>
      </c>
      <c r="AE223" s="603">
        <f t="shared" si="9"/>
        <v>0</v>
      </c>
      <c r="AF223" s="603">
        <f t="shared" si="9"/>
        <v>0</v>
      </c>
      <c r="AG223" s="168">
        <f t="shared" si="9"/>
        <v>0</v>
      </c>
    </row>
    <row r="224" spans="1:33" ht="10.5">
      <c r="A224" s="1"/>
      <c r="B224" s="599"/>
      <c r="C224" s="599"/>
      <c r="D224" s="15"/>
      <c r="E224" s="756"/>
      <c r="F224" s="1124"/>
      <c r="G224" s="13"/>
      <c r="H224" s="1125"/>
      <c r="I224" s="13"/>
      <c r="J224" s="13"/>
      <c r="K224" s="13"/>
      <c r="L224" s="13"/>
      <c r="M224" s="13"/>
      <c r="N224" s="13"/>
      <c r="O224" s="13"/>
      <c r="P224" s="1126"/>
      <c r="Q224" s="1126"/>
      <c r="R224" s="1126"/>
      <c r="S224" s="1126"/>
      <c r="T224" s="1126"/>
      <c r="U224" s="1126"/>
      <c r="V224" s="1126"/>
      <c r="W224" s="1126"/>
      <c r="X224" s="1126"/>
      <c r="Y224" s="1126"/>
      <c r="Z224" s="1126"/>
      <c r="AA224" s="1126"/>
      <c r="AB224" s="1126"/>
      <c r="AC224" s="1126"/>
      <c r="AD224" s="1126"/>
      <c r="AE224" s="1126"/>
      <c r="AF224" s="1126"/>
      <c r="AG224" s="13"/>
    </row>
    <row r="225" spans="1:33" ht="10.5">
      <c r="A225" s="1"/>
      <c r="B225" s="600" t="s">
        <v>274</v>
      </c>
      <c r="C225" s="600"/>
      <c r="D225" s="1127"/>
      <c r="E225" s="1128"/>
      <c r="F225" s="1129"/>
      <c r="G225" s="13"/>
      <c r="H225" s="1125"/>
      <c r="I225" s="13"/>
      <c r="J225" s="13"/>
      <c r="K225" s="13"/>
      <c r="L225" s="13"/>
      <c r="M225" s="13"/>
      <c r="N225" s="13"/>
      <c r="O225" s="13"/>
      <c r="P225" s="1126"/>
      <c r="Q225" s="1126"/>
      <c r="R225" s="1126"/>
      <c r="S225" s="1126"/>
      <c r="T225" s="1126"/>
      <c r="U225" s="1126"/>
      <c r="V225" s="1126"/>
      <c r="W225" s="1126"/>
      <c r="X225" s="1126"/>
      <c r="Y225" s="1126"/>
      <c r="Z225" s="1126"/>
      <c r="AA225" s="1126"/>
      <c r="AB225" s="1126"/>
      <c r="AC225" s="1126"/>
      <c r="AD225" s="1126"/>
      <c r="AE225" s="1126"/>
      <c r="AF225" s="1126"/>
      <c r="AG225" s="13"/>
    </row>
    <row r="226" spans="1:33" ht="10.5">
      <c r="A226" s="1"/>
      <c r="B226" s="601"/>
      <c r="C226" s="601"/>
      <c r="D226" s="1130"/>
      <c r="E226" s="1131"/>
      <c r="F226" s="1132"/>
      <c r="G226" s="3"/>
      <c r="H226" s="4"/>
      <c r="I226" s="3"/>
      <c r="J226" s="3"/>
      <c r="K226" s="3"/>
      <c r="L226" s="3"/>
      <c r="M226" s="3"/>
      <c r="N226" s="3"/>
      <c r="O226" s="1115">
        <f aca="true" t="shared" si="10" ref="O226:O270">SUM(H226:N226)</f>
        <v>0</v>
      </c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3"/>
    </row>
    <row r="227" spans="1:33" ht="10.5">
      <c r="A227" s="1"/>
      <c r="B227" s="598"/>
      <c r="C227" s="598"/>
      <c r="D227" s="613"/>
      <c r="E227" s="759"/>
      <c r="F227" s="1119"/>
      <c r="G227" s="3"/>
      <c r="H227" s="1113"/>
      <c r="I227" s="1114"/>
      <c r="J227" s="1114"/>
      <c r="K227" s="1114"/>
      <c r="L227" s="1114"/>
      <c r="M227" s="1114"/>
      <c r="N227" s="1114"/>
      <c r="O227" s="1115">
        <f t="shared" si="10"/>
        <v>0</v>
      </c>
      <c r="P227" s="1135"/>
      <c r="Q227" s="1135"/>
      <c r="R227" s="1135"/>
      <c r="S227" s="1135"/>
      <c r="T227" s="1135"/>
      <c r="U227" s="1135"/>
      <c r="V227" s="1135"/>
      <c r="W227" s="1135"/>
      <c r="X227" s="1135"/>
      <c r="Y227" s="1135"/>
      <c r="Z227" s="1135"/>
      <c r="AA227" s="1135"/>
      <c r="AB227" s="1135"/>
      <c r="AC227" s="1135"/>
      <c r="AD227" s="1135"/>
      <c r="AE227" s="1135"/>
      <c r="AF227" s="1135"/>
      <c r="AG227" s="1114"/>
    </row>
    <row r="228" spans="1:33" ht="10.5">
      <c r="A228" s="1"/>
      <c r="B228" s="598"/>
      <c r="C228" s="598"/>
      <c r="D228" s="613"/>
      <c r="E228" s="759"/>
      <c r="F228" s="1119"/>
      <c r="G228" s="3"/>
      <c r="H228" s="1113"/>
      <c r="I228" s="1114"/>
      <c r="J228" s="1114"/>
      <c r="K228" s="1114"/>
      <c r="L228" s="1114"/>
      <c r="M228" s="1114"/>
      <c r="N228" s="1114"/>
      <c r="O228" s="1115">
        <f t="shared" si="10"/>
        <v>0</v>
      </c>
      <c r="P228" s="1135"/>
      <c r="Q228" s="1135"/>
      <c r="R228" s="1135"/>
      <c r="S228" s="1135"/>
      <c r="T228" s="1135"/>
      <c r="U228" s="1135"/>
      <c r="V228" s="1135"/>
      <c r="W228" s="1135"/>
      <c r="X228" s="1135"/>
      <c r="Y228" s="1135"/>
      <c r="Z228" s="1135"/>
      <c r="AA228" s="1135"/>
      <c r="AB228" s="1135"/>
      <c r="AC228" s="1135"/>
      <c r="AD228" s="1135"/>
      <c r="AE228" s="1135"/>
      <c r="AF228" s="1135"/>
      <c r="AG228" s="1114"/>
    </row>
    <row r="229" spans="1:33" ht="10.5">
      <c r="A229" s="1"/>
      <c r="B229" s="598"/>
      <c r="C229" s="598"/>
      <c r="D229" s="613"/>
      <c r="E229" s="759"/>
      <c r="F229" s="1119"/>
      <c r="G229" s="3"/>
      <c r="H229" s="1113"/>
      <c r="I229" s="1114"/>
      <c r="J229" s="1114"/>
      <c r="K229" s="1114"/>
      <c r="L229" s="1114"/>
      <c r="M229" s="1114"/>
      <c r="N229" s="1114"/>
      <c r="O229" s="1115">
        <f t="shared" si="10"/>
        <v>0</v>
      </c>
      <c r="P229" s="1135"/>
      <c r="Q229" s="1135"/>
      <c r="R229" s="1135"/>
      <c r="S229" s="1135"/>
      <c r="T229" s="1135"/>
      <c r="U229" s="1135"/>
      <c r="V229" s="1135"/>
      <c r="W229" s="1135"/>
      <c r="X229" s="1135"/>
      <c r="Y229" s="1135"/>
      <c r="Z229" s="1135"/>
      <c r="AA229" s="1135"/>
      <c r="AB229" s="1135"/>
      <c r="AC229" s="1135"/>
      <c r="AD229" s="1135"/>
      <c r="AE229" s="1135"/>
      <c r="AF229" s="1135"/>
      <c r="AG229" s="1114"/>
    </row>
    <row r="230" spans="1:33" ht="10.5">
      <c r="A230" s="1"/>
      <c r="B230" s="598"/>
      <c r="C230" s="598"/>
      <c r="D230" s="613"/>
      <c r="E230" s="759"/>
      <c r="F230" s="1119"/>
      <c r="G230" s="3"/>
      <c r="H230" s="1113"/>
      <c r="I230" s="1114"/>
      <c r="J230" s="1114"/>
      <c r="K230" s="1114"/>
      <c r="L230" s="1114"/>
      <c r="M230" s="1114"/>
      <c r="N230" s="1114"/>
      <c r="O230" s="1115">
        <f t="shared" si="10"/>
        <v>0</v>
      </c>
      <c r="P230" s="1135"/>
      <c r="Q230" s="1135"/>
      <c r="R230" s="1135"/>
      <c r="S230" s="1135"/>
      <c r="T230" s="1135"/>
      <c r="U230" s="1135"/>
      <c r="V230" s="1135"/>
      <c r="W230" s="1135"/>
      <c r="X230" s="1135"/>
      <c r="Y230" s="1135"/>
      <c r="Z230" s="1135"/>
      <c r="AA230" s="1135"/>
      <c r="AB230" s="1135"/>
      <c r="AC230" s="1135"/>
      <c r="AD230" s="1135"/>
      <c r="AE230" s="1135"/>
      <c r="AF230" s="1135"/>
      <c r="AG230" s="1114"/>
    </row>
    <row r="231" spans="1:33" ht="10.5">
      <c r="A231" s="1"/>
      <c r="B231" s="598"/>
      <c r="C231" s="598"/>
      <c r="D231" s="613"/>
      <c r="E231" s="759"/>
      <c r="F231" s="1119"/>
      <c r="G231" s="3"/>
      <c r="H231" s="1113"/>
      <c r="I231" s="1114"/>
      <c r="J231" s="1114"/>
      <c r="K231" s="1114"/>
      <c r="L231" s="1114"/>
      <c r="M231" s="1114"/>
      <c r="N231" s="1114"/>
      <c r="O231" s="1115">
        <f t="shared" si="10"/>
        <v>0</v>
      </c>
      <c r="P231" s="1135"/>
      <c r="Q231" s="1135"/>
      <c r="R231" s="1135"/>
      <c r="S231" s="1135"/>
      <c r="T231" s="1135"/>
      <c r="U231" s="1135"/>
      <c r="V231" s="1135"/>
      <c r="W231" s="1135"/>
      <c r="X231" s="1135"/>
      <c r="Y231" s="1135"/>
      <c r="Z231" s="1135"/>
      <c r="AA231" s="1135"/>
      <c r="AB231" s="1135"/>
      <c r="AC231" s="1135"/>
      <c r="AD231" s="1135"/>
      <c r="AE231" s="1135"/>
      <c r="AF231" s="1135"/>
      <c r="AG231" s="1114"/>
    </row>
    <row r="232" spans="1:33" ht="10.5">
      <c r="A232" s="1"/>
      <c r="B232" s="598"/>
      <c r="C232" s="598"/>
      <c r="D232" s="613"/>
      <c r="E232" s="759"/>
      <c r="F232" s="1119"/>
      <c r="G232" s="3"/>
      <c r="H232" s="1113"/>
      <c r="I232" s="1114"/>
      <c r="J232" s="1114"/>
      <c r="K232" s="1114"/>
      <c r="L232" s="1114"/>
      <c r="M232" s="1114"/>
      <c r="N232" s="1114"/>
      <c r="O232" s="1115">
        <f t="shared" si="10"/>
        <v>0</v>
      </c>
      <c r="P232" s="1135"/>
      <c r="Q232" s="1135"/>
      <c r="R232" s="1135"/>
      <c r="S232" s="1135"/>
      <c r="T232" s="1135"/>
      <c r="U232" s="1135"/>
      <c r="V232" s="1135"/>
      <c r="W232" s="1135"/>
      <c r="X232" s="1135"/>
      <c r="Y232" s="1135"/>
      <c r="Z232" s="1135"/>
      <c r="AA232" s="1135"/>
      <c r="AB232" s="1135"/>
      <c r="AC232" s="1135"/>
      <c r="AD232" s="1135"/>
      <c r="AE232" s="1135"/>
      <c r="AF232" s="1135"/>
      <c r="AG232" s="1114"/>
    </row>
    <row r="233" spans="1:33" ht="10.5">
      <c r="A233" s="1"/>
      <c r="B233" s="598"/>
      <c r="C233" s="598"/>
      <c r="D233" s="613"/>
      <c r="E233" s="759"/>
      <c r="F233" s="1119"/>
      <c r="G233" s="3"/>
      <c r="H233" s="1113"/>
      <c r="I233" s="1114"/>
      <c r="J233" s="1114"/>
      <c r="K233" s="1114"/>
      <c r="L233" s="1114"/>
      <c r="M233" s="1114"/>
      <c r="N233" s="1114"/>
      <c r="O233" s="1115">
        <f t="shared" si="10"/>
        <v>0</v>
      </c>
      <c r="P233" s="1135"/>
      <c r="Q233" s="1135"/>
      <c r="R233" s="1135"/>
      <c r="S233" s="1135"/>
      <c r="T233" s="1135"/>
      <c r="U233" s="1135"/>
      <c r="V233" s="1135"/>
      <c r="W233" s="1135"/>
      <c r="X233" s="1135"/>
      <c r="Y233" s="1135"/>
      <c r="Z233" s="1135"/>
      <c r="AA233" s="1135"/>
      <c r="AB233" s="1135"/>
      <c r="AC233" s="1135"/>
      <c r="AD233" s="1135"/>
      <c r="AE233" s="1135"/>
      <c r="AF233" s="1135"/>
      <c r="AG233" s="1114"/>
    </row>
    <row r="234" spans="1:33" ht="10.5">
      <c r="A234" s="1"/>
      <c r="B234" s="598"/>
      <c r="C234" s="598"/>
      <c r="D234" s="613"/>
      <c r="E234" s="759"/>
      <c r="F234" s="1119"/>
      <c r="G234" s="3"/>
      <c r="H234" s="1113"/>
      <c r="I234" s="1114"/>
      <c r="J234" s="1114"/>
      <c r="K234" s="1114"/>
      <c r="L234" s="1114"/>
      <c r="M234" s="1114"/>
      <c r="N234" s="1114"/>
      <c r="O234" s="1115">
        <f t="shared" si="10"/>
        <v>0</v>
      </c>
      <c r="P234" s="1135"/>
      <c r="Q234" s="1135"/>
      <c r="R234" s="1135"/>
      <c r="S234" s="1135"/>
      <c r="T234" s="1135"/>
      <c r="U234" s="1135"/>
      <c r="V234" s="1135"/>
      <c r="W234" s="1135"/>
      <c r="X234" s="1135"/>
      <c r="Y234" s="1135"/>
      <c r="Z234" s="1135"/>
      <c r="AA234" s="1135"/>
      <c r="AB234" s="1135"/>
      <c r="AC234" s="1135"/>
      <c r="AD234" s="1135"/>
      <c r="AE234" s="1135"/>
      <c r="AF234" s="1135"/>
      <c r="AG234" s="1114"/>
    </row>
    <row r="235" spans="1:33" ht="10.5">
      <c r="A235" s="1"/>
      <c r="B235" s="598"/>
      <c r="C235" s="598"/>
      <c r="D235" s="613"/>
      <c r="E235" s="759"/>
      <c r="F235" s="1119"/>
      <c r="G235" s="3"/>
      <c r="H235" s="1113"/>
      <c r="I235" s="1114"/>
      <c r="J235" s="1114"/>
      <c r="K235" s="1114"/>
      <c r="L235" s="1114"/>
      <c r="M235" s="1114"/>
      <c r="N235" s="1114"/>
      <c r="O235" s="1115">
        <f t="shared" si="10"/>
        <v>0</v>
      </c>
      <c r="P235" s="1135"/>
      <c r="Q235" s="1135"/>
      <c r="R235" s="1135"/>
      <c r="S235" s="1135"/>
      <c r="T235" s="1135"/>
      <c r="U235" s="1135"/>
      <c r="V235" s="1135"/>
      <c r="W235" s="1135"/>
      <c r="X235" s="1135"/>
      <c r="Y235" s="1135"/>
      <c r="Z235" s="1135"/>
      <c r="AA235" s="1135"/>
      <c r="AB235" s="1135"/>
      <c r="AC235" s="1135"/>
      <c r="AD235" s="1135"/>
      <c r="AE235" s="1135"/>
      <c r="AF235" s="1135"/>
      <c r="AG235" s="1114"/>
    </row>
    <row r="236" spans="1:33" ht="10.5">
      <c r="A236" s="1"/>
      <c r="B236" s="598"/>
      <c r="C236" s="598"/>
      <c r="D236" s="613"/>
      <c r="E236" s="759"/>
      <c r="F236" s="1119"/>
      <c r="G236" s="3"/>
      <c r="H236" s="1113"/>
      <c r="I236" s="1114"/>
      <c r="J236" s="1114"/>
      <c r="K236" s="1114"/>
      <c r="L236" s="1114"/>
      <c r="M236" s="1114"/>
      <c r="N236" s="1114"/>
      <c r="O236" s="1115">
        <f t="shared" si="10"/>
        <v>0</v>
      </c>
      <c r="P236" s="1135"/>
      <c r="Q236" s="1135"/>
      <c r="R236" s="1135"/>
      <c r="S236" s="1135"/>
      <c r="T236" s="1135"/>
      <c r="U236" s="1135"/>
      <c r="V236" s="1135"/>
      <c r="W236" s="1135"/>
      <c r="X236" s="1135"/>
      <c r="Y236" s="1135"/>
      <c r="Z236" s="1135"/>
      <c r="AA236" s="1135"/>
      <c r="AB236" s="1135"/>
      <c r="AC236" s="1135"/>
      <c r="AD236" s="1135"/>
      <c r="AE236" s="1135"/>
      <c r="AF236" s="1135"/>
      <c r="AG236" s="1114"/>
    </row>
    <row r="237" spans="1:33" ht="10.5">
      <c r="A237" s="1"/>
      <c r="B237" s="598"/>
      <c r="C237" s="598"/>
      <c r="D237" s="613"/>
      <c r="E237" s="759"/>
      <c r="F237" s="1119"/>
      <c r="G237" s="3"/>
      <c r="H237" s="1113"/>
      <c r="I237" s="1114"/>
      <c r="J237" s="1114"/>
      <c r="K237" s="1114"/>
      <c r="L237" s="1114"/>
      <c r="M237" s="1114"/>
      <c r="N237" s="1114"/>
      <c r="O237" s="1115">
        <f t="shared" si="10"/>
        <v>0</v>
      </c>
      <c r="P237" s="1135"/>
      <c r="Q237" s="1135"/>
      <c r="R237" s="1135"/>
      <c r="S237" s="1135"/>
      <c r="T237" s="1135"/>
      <c r="U237" s="1135"/>
      <c r="V237" s="1135"/>
      <c r="W237" s="1135"/>
      <c r="X237" s="1135"/>
      <c r="Y237" s="1135"/>
      <c r="Z237" s="1135"/>
      <c r="AA237" s="1135"/>
      <c r="AB237" s="1135"/>
      <c r="AC237" s="1135"/>
      <c r="AD237" s="1135"/>
      <c r="AE237" s="1135"/>
      <c r="AF237" s="1135"/>
      <c r="AG237" s="1114"/>
    </row>
    <row r="238" spans="1:33" ht="10.5">
      <c r="A238" s="1"/>
      <c r="B238" s="598"/>
      <c r="C238" s="598"/>
      <c r="D238" s="613"/>
      <c r="E238" s="759"/>
      <c r="F238" s="1119"/>
      <c r="G238" s="3"/>
      <c r="H238" s="1113"/>
      <c r="I238" s="1114"/>
      <c r="J238" s="1114"/>
      <c r="K238" s="1114"/>
      <c r="L238" s="1114"/>
      <c r="M238" s="1114"/>
      <c r="N238" s="1114"/>
      <c r="O238" s="1115">
        <f t="shared" si="10"/>
        <v>0</v>
      </c>
      <c r="P238" s="1135"/>
      <c r="Q238" s="1135"/>
      <c r="R238" s="1135"/>
      <c r="S238" s="1135"/>
      <c r="T238" s="1135"/>
      <c r="U238" s="1135"/>
      <c r="V238" s="1135"/>
      <c r="W238" s="1135"/>
      <c r="X238" s="1135"/>
      <c r="Y238" s="1135"/>
      <c r="Z238" s="1135"/>
      <c r="AA238" s="1135"/>
      <c r="AB238" s="1135"/>
      <c r="AC238" s="1135"/>
      <c r="AD238" s="1135"/>
      <c r="AE238" s="1135"/>
      <c r="AF238" s="1135"/>
      <c r="AG238" s="1114"/>
    </row>
    <row r="239" spans="1:33" ht="10.5">
      <c r="A239" s="1"/>
      <c r="B239" s="598"/>
      <c r="C239" s="598"/>
      <c r="D239" s="613"/>
      <c r="E239" s="759"/>
      <c r="F239" s="1119"/>
      <c r="G239" s="3"/>
      <c r="H239" s="1113"/>
      <c r="I239" s="1114"/>
      <c r="J239" s="1114"/>
      <c r="K239" s="1114"/>
      <c r="L239" s="1114"/>
      <c r="M239" s="1114"/>
      <c r="N239" s="1114"/>
      <c r="O239" s="1115">
        <f t="shared" si="10"/>
        <v>0</v>
      </c>
      <c r="P239" s="1135"/>
      <c r="Q239" s="1135"/>
      <c r="R239" s="1135"/>
      <c r="S239" s="1135"/>
      <c r="T239" s="1135"/>
      <c r="U239" s="1135"/>
      <c r="V239" s="1135"/>
      <c r="W239" s="1135"/>
      <c r="X239" s="1135"/>
      <c r="Y239" s="1135"/>
      <c r="Z239" s="1135"/>
      <c r="AA239" s="1135"/>
      <c r="AB239" s="1135"/>
      <c r="AC239" s="1135"/>
      <c r="AD239" s="1135"/>
      <c r="AE239" s="1135"/>
      <c r="AF239" s="1135"/>
      <c r="AG239" s="1114"/>
    </row>
    <row r="240" spans="1:33" ht="10.5">
      <c r="A240" s="1"/>
      <c r="B240" s="598"/>
      <c r="C240" s="598"/>
      <c r="D240" s="613"/>
      <c r="E240" s="759"/>
      <c r="F240" s="1119"/>
      <c r="G240" s="3"/>
      <c r="H240" s="1113"/>
      <c r="I240" s="1114"/>
      <c r="J240" s="1114"/>
      <c r="K240" s="1114"/>
      <c r="L240" s="1114"/>
      <c r="M240" s="1114"/>
      <c r="N240" s="1114"/>
      <c r="O240" s="1115">
        <f t="shared" si="10"/>
        <v>0</v>
      </c>
      <c r="P240" s="1135"/>
      <c r="Q240" s="1135"/>
      <c r="R240" s="1135"/>
      <c r="S240" s="1135"/>
      <c r="T240" s="1135"/>
      <c r="U240" s="1135"/>
      <c r="V240" s="1135"/>
      <c r="W240" s="1135"/>
      <c r="X240" s="1135"/>
      <c r="Y240" s="1135"/>
      <c r="Z240" s="1135"/>
      <c r="AA240" s="1135"/>
      <c r="AB240" s="1135"/>
      <c r="AC240" s="1135"/>
      <c r="AD240" s="1135"/>
      <c r="AE240" s="1135"/>
      <c r="AF240" s="1135"/>
      <c r="AG240" s="1114"/>
    </row>
    <row r="241" spans="1:33" ht="10.5">
      <c r="A241" s="1"/>
      <c r="B241" s="598"/>
      <c r="C241" s="598"/>
      <c r="D241" s="613"/>
      <c r="E241" s="759"/>
      <c r="F241" s="1119"/>
      <c r="G241" s="3"/>
      <c r="H241" s="1113"/>
      <c r="I241" s="1114"/>
      <c r="J241" s="1114"/>
      <c r="K241" s="1114"/>
      <c r="L241" s="1114"/>
      <c r="M241" s="1114"/>
      <c r="N241" s="1114"/>
      <c r="O241" s="1115">
        <f t="shared" si="10"/>
        <v>0</v>
      </c>
      <c r="P241" s="1135"/>
      <c r="Q241" s="1135"/>
      <c r="R241" s="1135"/>
      <c r="S241" s="1135"/>
      <c r="T241" s="1135"/>
      <c r="U241" s="1135"/>
      <c r="V241" s="1135"/>
      <c r="W241" s="1135"/>
      <c r="X241" s="1135"/>
      <c r="Y241" s="1135"/>
      <c r="Z241" s="1135"/>
      <c r="AA241" s="1135"/>
      <c r="AB241" s="1135"/>
      <c r="AC241" s="1135"/>
      <c r="AD241" s="1135"/>
      <c r="AE241" s="1135"/>
      <c r="AF241" s="1135"/>
      <c r="AG241" s="1114"/>
    </row>
    <row r="242" spans="1:33" ht="10.5">
      <c r="A242" s="1"/>
      <c r="B242" s="598"/>
      <c r="C242" s="598"/>
      <c r="D242" s="613"/>
      <c r="E242" s="759"/>
      <c r="F242" s="1119"/>
      <c r="G242" s="3"/>
      <c r="H242" s="1113"/>
      <c r="I242" s="1114"/>
      <c r="J242" s="1114"/>
      <c r="K242" s="1114"/>
      <c r="L242" s="1114"/>
      <c r="M242" s="1114"/>
      <c r="N242" s="1114"/>
      <c r="O242" s="1115">
        <f t="shared" si="10"/>
        <v>0</v>
      </c>
      <c r="P242" s="1135"/>
      <c r="Q242" s="1135"/>
      <c r="R242" s="1135"/>
      <c r="S242" s="1135"/>
      <c r="T242" s="1135"/>
      <c r="U242" s="1135"/>
      <c r="V242" s="1135"/>
      <c r="W242" s="1135"/>
      <c r="X242" s="1135"/>
      <c r="Y242" s="1135"/>
      <c r="Z242" s="1135"/>
      <c r="AA242" s="1135"/>
      <c r="AB242" s="1135"/>
      <c r="AC242" s="1135"/>
      <c r="AD242" s="1135"/>
      <c r="AE242" s="1135"/>
      <c r="AF242" s="1135"/>
      <c r="AG242" s="1114"/>
    </row>
    <row r="243" spans="1:33" ht="10.5">
      <c r="A243" s="1"/>
      <c r="B243" s="598"/>
      <c r="C243" s="598"/>
      <c r="D243" s="613"/>
      <c r="E243" s="759"/>
      <c r="F243" s="1119"/>
      <c r="G243" s="3"/>
      <c r="H243" s="1113"/>
      <c r="I243" s="1114"/>
      <c r="J243" s="1114"/>
      <c r="K243" s="1114"/>
      <c r="L243" s="1114"/>
      <c r="M243" s="1114"/>
      <c r="N243" s="1114"/>
      <c r="O243" s="1115">
        <f t="shared" si="10"/>
        <v>0</v>
      </c>
      <c r="P243" s="1135"/>
      <c r="Q243" s="1135"/>
      <c r="R243" s="1135"/>
      <c r="S243" s="1135"/>
      <c r="T243" s="1135"/>
      <c r="U243" s="1135"/>
      <c r="V243" s="1135"/>
      <c r="W243" s="1135"/>
      <c r="X243" s="1135"/>
      <c r="Y243" s="1135"/>
      <c r="Z243" s="1135"/>
      <c r="AA243" s="1135"/>
      <c r="AB243" s="1135"/>
      <c r="AC243" s="1135"/>
      <c r="AD243" s="1135"/>
      <c r="AE243" s="1135"/>
      <c r="AF243" s="1135"/>
      <c r="AG243" s="1114"/>
    </row>
    <row r="244" spans="1:33" ht="10.5">
      <c r="A244" s="1"/>
      <c r="B244" s="598"/>
      <c r="C244" s="598"/>
      <c r="D244" s="613"/>
      <c r="E244" s="759"/>
      <c r="F244" s="1119"/>
      <c r="G244" s="3"/>
      <c r="H244" s="1113"/>
      <c r="I244" s="1114"/>
      <c r="J244" s="1114"/>
      <c r="K244" s="1114"/>
      <c r="L244" s="1114"/>
      <c r="M244" s="1114"/>
      <c r="N244" s="1114"/>
      <c r="O244" s="1115">
        <f t="shared" si="10"/>
        <v>0</v>
      </c>
      <c r="P244" s="1135"/>
      <c r="Q244" s="1135"/>
      <c r="R244" s="1135"/>
      <c r="S244" s="1135"/>
      <c r="T244" s="1135"/>
      <c r="U244" s="1135"/>
      <c r="V244" s="1135"/>
      <c r="W244" s="1135"/>
      <c r="X244" s="1135"/>
      <c r="Y244" s="1135"/>
      <c r="Z244" s="1135"/>
      <c r="AA244" s="1135"/>
      <c r="AB244" s="1135"/>
      <c r="AC244" s="1135"/>
      <c r="AD244" s="1135"/>
      <c r="AE244" s="1135"/>
      <c r="AF244" s="1135"/>
      <c r="AG244" s="1114"/>
    </row>
    <row r="245" spans="1:33" ht="10.5">
      <c r="A245" s="1"/>
      <c r="B245" s="598"/>
      <c r="C245" s="598"/>
      <c r="D245" s="613"/>
      <c r="E245" s="759"/>
      <c r="F245" s="1119"/>
      <c r="G245" s="3"/>
      <c r="H245" s="1113"/>
      <c r="I245" s="1114"/>
      <c r="J245" s="1114"/>
      <c r="K245" s="1114"/>
      <c r="L245" s="1114"/>
      <c r="M245" s="1114"/>
      <c r="N245" s="1114"/>
      <c r="O245" s="1115">
        <f t="shared" si="10"/>
        <v>0</v>
      </c>
      <c r="P245" s="1135"/>
      <c r="Q245" s="1135"/>
      <c r="R245" s="1135"/>
      <c r="S245" s="1135"/>
      <c r="T245" s="1135"/>
      <c r="U245" s="1135"/>
      <c r="V245" s="1135"/>
      <c r="W245" s="1135"/>
      <c r="X245" s="1135"/>
      <c r="Y245" s="1135"/>
      <c r="Z245" s="1135"/>
      <c r="AA245" s="1135"/>
      <c r="AB245" s="1135"/>
      <c r="AC245" s="1135"/>
      <c r="AD245" s="1135"/>
      <c r="AE245" s="1135"/>
      <c r="AF245" s="1135"/>
      <c r="AG245" s="1114"/>
    </row>
    <row r="246" spans="1:33" ht="10.5">
      <c r="A246" s="1"/>
      <c r="B246" s="598"/>
      <c r="C246" s="598"/>
      <c r="D246" s="613"/>
      <c r="E246" s="759"/>
      <c r="F246" s="1119"/>
      <c r="G246" s="3"/>
      <c r="H246" s="1113"/>
      <c r="I246" s="1114"/>
      <c r="J246" s="1114"/>
      <c r="K246" s="1114"/>
      <c r="L246" s="1114"/>
      <c r="M246" s="1114"/>
      <c r="N246" s="1114"/>
      <c r="O246" s="1115">
        <f t="shared" si="10"/>
        <v>0</v>
      </c>
      <c r="P246" s="1135"/>
      <c r="Q246" s="1135"/>
      <c r="R246" s="1135"/>
      <c r="S246" s="1135"/>
      <c r="T246" s="1135"/>
      <c r="U246" s="1135"/>
      <c r="V246" s="1135"/>
      <c r="W246" s="1135"/>
      <c r="X246" s="1135"/>
      <c r="Y246" s="1135"/>
      <c r="Z246" s="1135"/>
      <c r="AA246" s="1135"/>
      <c r="AB246" s="1135"/>
      <c r="AC246" s="1135"/>
      <c r="AD246" s="1135"/>
      <c r="AE246" s="1135"/>
      <c r="AF246" s="1135"/>
      <c r="AG246" s="1114"/>
    </row>
    <row r="247" spans="1:33" ht="10.5">
      <c r="A247" s="1"/>
      <c r="B247" s="598"/>
      <c r="C247" s="598"/>
      <c r="D247" s="613"/>
      <c r="E247" s="759"/>
      <c r="F247" s="1119"/>
      <c r="G247" s="3"/>
      <c r="H247" s="1113"/>
      <c r="I247" s="1114"/>
      <c r="J247" s="1114"/>
      <c r="K247" s="1114"/>
      <c r="L247" s="1114"/>
      <c r="M247" s="1114"/>
      <c r="N247" s="1114"/>
      <c r="O247" s="1115">
        <f t="shared" si="10"/>
        <v>0</v>
      </c>
      <c r="P247" s="1135"/>
      <c r="Q247" s="1135"/>
      <c r="R247" s="1135"/>
      <c r="S247" s="1135"/>
      <c r="T247" s="1135"/>
      <c r="U247" s="1135"/>
      <c r="V247" s="1135"/>
      <c r="W247" s="1135"/>
      <c r="X247" s="1135"/>
      <c r="Y247" s="1135"/>
      <c r="Z247" s="1135"/>
      <c r="AA247" s="1135"/>
      <c r="AB247" s="1135"/>
      <c r="AC247" s="1135"/>
      <c r="AD247" s="1135"/>
      <c r="AE247" s="1135"/>
      <c r="AF247" s="1135"/>
      <c r="AG247" s="1114"/>
    </row>
    <row r="248" spans="1:33" ht="10.5">
      <c r="A248" s="1"/>
      <c r="B248" s="598"/>
      <c r="C248" s="598"/>
      <c r="D248" s="613"/>
      <c r="E248" s="759"/>
      <c r="F248" s="1119"/>
      <c r="G248" s="3"/>
      <c r="H248" s="1113"/>
      <c r="I248" s="1114"/>
      <c r="J248" s="1114"/>
      <c r="K248" s="1114"/>
      <c r="L248" s="1114"/>
      <c r="M248" s="1114"/>
      <c r="N248" s="1114"/>
      <c r="O248" s="1115">
        <f t="shared" si="10"/>
        <v>0</v>
      </c>
      <c r="P248" s="1135"/>
      <c r="Q248" s="1135"/>
      <c r="R248" s="1135"/>
      <c r="S248" s="1135"/>
      <c r="T248" s="1135"/>
      <c r="U248" s="1135"/>
      <c r="V248" s="1135"/>
      <c r="W248" s="1135"/>
      <c r="X248" s="1135"/>
      <c r="Y248" s="1135"/>
      <c r="Z248" s="1135"/>
      <c r="AA248" s="1135"/>
      <c r="AB248" s="1135"/>
      <c r="AC248" s="1135"/>
      <c r="AD248" s="1135"/>
      <c r="AE248" s="1135"/>
      <c r="AF248" s="1135"/>
      <c r="AG248" s="1114"/>
    </row>
    <row r="249" spans="1:33" ht="10.5">
      <c r="A249" s="1"/>
      <c r="B249" s="598"/>
      <c r="C249" s="598"/>
      <c r="D249" s="613"/>
      <c r="E249" s="759"/>
      <c r="F249" s="1119"/>
      <c r="G249" s="3"/>
      <c r="H249" s="1113"/>
      <c r="I249" s="1114"/>
      <c r="J249" s="1114"/>
      <c r="K249" s="1114"/>
      <c r="L249" s="1114"/>
      <c r="M249" s="1114"/>
      <c r="N249" s="1114"/>
      <c r="O249" s="1115">
        <f t="shared" si="10"/>
        <v>0</v>
      </c>
      <c r="P249" s="1135"/>
      <c r="Q249" s="1135"/>
      <c r="R249" s="1135"/>
      <c r="S249" s="1135"/>
      <c r="T249" s="1135"/>
      <c r="U249" s="1135"/>
      <c r="V249" s="1135"/>
      <c r="W249" s="1135"/>
      <c r="X249" s="1135"/>
      <c r="Y249" s="1135"/>
      <c r="Z249" s="1135"/>
      <c r="AA249" s="1135"/>
      <c r="AB249" s="1135"/>
      <c r="AC249" s="1135"/>
      <c r="AD249" s="1135"/>
      <c r="AE249" s="1135"/>
      <c r="AF249" s="1135"/>
      <c r="AG249" s="1114"/>
    </row>
    <row r="250" spans="1:33" ht="10.5">
      <c r="A250" s="1"/>
      <c r="B250" s="598"/>
      <c r="C250" s="598"/>
      <c r="D250" s="613"/>
      <c r="E250" s="759"/>
      <c r="F250" s="1119"/>
      <c r="G250" s="3"/>
      <c r="H250" s="1113"/>
      <c r="I250" s="1114"/>
      <c r="J250" s="1114"/>
      <c r="K250" s="1114"/>
      <c r="L250" s="1114"/>
      <c r="M250" s="1114"/>
      <c r="N250" s="1114"/>
      <c r="O250" s="1115">
        <f t="shared" si="10"/>
        <v>0</v>
      </c>
      <c r="P250" s="1135"/>
      <c r="Q250" s="1135"/>
      <c r="R250" s="1135"/>
      <c r="S250" s="1135"/>
      <c r="T250" s="1135"/>
      <c r="U250" s="1135"/>
      <c r="V250" s="1135"/>
      <c r="W250" s="1135"/>
      <c r="X250" s="1135"/>
      <c r="Y250" s="1135"/>
      <c r="Z250" s="1135"/>
      <c r="AA250" s="1135"/>
      <c r="AB250" s="1135"/>
      <c r="AC250" s="1135"/>
      <c r="AD250" s="1135"/>
      <c r="AE250" s="1135"/>
      <c r="AF250" s="1135"/>
      <c r="AG250" s="1114"/>
    </row>
    <row r="251" spans="1:33" ht="10.5">
      <c r="A251" s="1"/>
      <c r="B251" s="598"/>
      <c r="C251" s="598"/>
      <c r="D251" s="613"/>
      <c r="E251" s="759"/>
      <c r="F251" s="1119"/>
      <c r="G251" s="3"/>
      <c r="H251" s="1113"/>
      <c r="I251" s="1114"/>
      <c r="J251" s="1114"/>
      <c r="K251" s="1114"/>
      <c r="L251" s="1114"/>
      <c r="M251" s="1114"/>
      <c r="N251" s="1114"/>
      <c r="O251" s="1115">
        <f t="shared" si="10"/>
        <v>0</v>
      </c>
      <c r="P251" s="1135"/>
      <c r="Q251" s="1135"/>
      <c r="R251" s="1135"/>
      <c r="S251" s="1135"/>
      <c r="T251" s="1135"/>
      <c r="U251" s="1135"/>
      <c r="V251" s="1135"/>
      <c r="W251" s="1135"/>
      <c r="X251" s="1135"/>
      <c r="Y251" s="1135"/>
      <c r="Z251" s="1135"/>
      <c r="AA251" s="1135"/>
      <c r="AB251" s="1135"/>
      <c r="AC251" s="1135"/>
      <c r="AD251" s="1135"/>
      <c r="AE251" s="1135"/>
      <c r="AF251" s="1135"/>
      <c r="AG251" s="1114"/>
    </row>
    <row r="252" spans="1:33" ht="10.5">
      <c r="A252" s="1"/>
      <c r="B252" s="598"/>
      <c r="C252" s="598"/>
      <c r="D252" s="613"/>
      <c r="E252" s="759"/>
      <c r="F252" s="1119"/>
      <c r="G252" s="3"/>
      <c r="H252" s="1113"/>
      <c r="I252" s="1114"/>
      <c r="J252" s="1114"/>
      <c r="K252" s="1114"/>
      <c r="L252" s="1114"/>
      <c r="M252" s="1114"/>
      <c r="N252" s="1114"/>
      <c r="O252" s="1115">
        <f t="shared" si="10"/>
        <v>0</v>
      </c>
      <c r="P252" s="1135"/>
      <c r="Q252" s="1135"/>
      <c r="R252" s="1135"/>
      <c r="S252" s="1135"/>
      <c r="T252" s="1135"/>
      <c r="U252" s="1135"/>
      <c r="V252" s="1135"/>
      <c r="W252" s="1135"/>
      <c r="X252" s="1135"/>
      <c r="Y252" s="1135"/>
      <c r="Z252" s="1135"/>
      <c r="AA252" s="1135"/>
      <c r="AB252" s="1135"/>
      <c r="AC252" s="1135"/>
      <c r="AD252" s="1135"/>
      <c r="AE252" s="1135"/>
      <c r="AF252" s="1135"/>
      <c r="AG252" s="1114"/>
    </row>
    <row r="253" spans="1:33" ht="10.5">
      <c r="A253" s="1"/>
      <c r="B253" s="598"/>
      <c r="C253" s="598"/>
      <c r="D253" s="613"/>
      <c r="E253" s="759"/>
      <c r="F253" s="1119"/>
      <c r="G253" s="3"/>
      <c r="H253" s="1113"/>
      <c r="I253" s="1114"/>
      <c r="J253" s="1114"/>
      <c r="K253" s="1114"/>
      <c r="L253" s="1114"/>
      <c r="M253" s="1114"/>
      <c r="N253" s="1114"/>
      <c r="O253" s="1115">
        <f t="shared" si="10"/>
        <v>0</v>
      </c>
      <c r="P253" s="1135"/>
      <c r="Q253" s="1135"/>
      <c r="R253" s="1135"/>
      <c r="S253" s="1135"/>
      <c r="T253" s="1135"/>
      <c r="U253" s="1135"/>
      <c r="V253" s="1135"/>
      <c r="W253" s="1135"/>
      <c r="X253" s="1135"/>
      <c r="Y253" s="1135"/>
      <c r="Z253" s="1135"/>
      <c r="AA253" s="1135"/>
      <c r="AB253" s="1135"/>
      <c r="AC253" s="1135"/>
      <c r="AD253" s="1135"/>
      <c r="AE253" s="1135"/>
      <c r="AF253" s="1135"/>
      <c r="AG253" s="1114"/>
    </row>
    <row r="254" spans="1:33" ht="10.5">
      <c r="A254" s="1"/>
      <c r="B254" s="598"/>
      <c r="C254" s="598"/>
      <c r="D254" s="613"/>
      <c r="E254" s="759"/>
      <c r="F254" s="1119"/>
      <c r="G254" s="3"/>
      <c r="H254" s="1113"/>
      <c r="I254" s="1114"/>
      <c r="J254" s="1114"/>
      <c r="K254" s="1114"/>
      <c r="L254" s="1114"/>
      <c r="M254" s="1114"/>
      <c r="N254" s="1114"/>
      <c r="O254" s="1115">
        <f t="shared" si="10"/>
        <v>0</v>
      </c>
      <c r="P254" s="1135"/>
      <c r="Q254" s="1135"/>
      <c r="R254" s="1135"/>
      <c r="S254" s="1135"/>
      <c r="T254" s="1135"/>
      <c r="U254" s="1135"/>
      <c r="V254" s="1135"/>
      <c r="W254" s="1135"/>
      <c r="X254" s="1135"/>
      <c r="Y254" s="1135"/>
      <c r="Z254" s="1135"/>
      <c r="AA254" s="1135"/>
      <c r="AB254" s="1135"/>
      <c r="AC254" s="1135"/>
      <c r="AD254" s="1135"/>
      <c r="AE254" s="1135"/>
      <c r="AF254" s="1135"/>
      <c r="AG254" s="1114"/>
    </row>
    <row r="255" spans="1:33" ht="10.5">
      <c r="A255" s="1"/>
      <c r="B255" s="598"/>
      <c r="C255" s="598"/>
      <c r="D255" s="613"/>
      <c r="E255" s="759"/>
      <c r="F255" s="1119"/>
      <c r="G255" s="3"/>
      <c r="H255" s="1113"/>
      <c r="I255" s="1114"/>
      <c r="J255" s="1114"/>
      <c r="K255" s="1114"/>
      <c r="L255" s="1114"/>
      <c r="M255" s="1114"/>
      <c r="N255" s="1114"/>
      <c r="O255" s="1115">
        <f t="shared" si="10"/>
        <v>0</v>
      </c>
      <c r="P255" s="1135"/>
      <c r="Q255" s="1135"/>
      <c r="R255" s="1135"/>
      <c r="S255" s="1135"/>
      <c r="T255" s="1135"/>
      <c r="U255" s="1135"/>
      <c r="V255" s="1135"/>
      <c r="W255" s="1135"/>
      <c r="X255" s="1135"/>
      <c r="Y255" s="1135"/>
      <c r="Z255" s="1135"/>
      <c r="AA255" s="1135"/>
      <c r="AB255" s="1135"/>
      <c r="AC255" s="1135"/>
      <c r="AD255" s="1135"/>
      <c r="AE255" s="1135"/>
      <c r="AF255" s="1135"/>
      <c r="AG255" s="1114"/>
    </row>
    <row r="256" spans="1:33" ht="10.5">
      <c r="A256" s="1"/>
      <c r="B256" s="598"/>
      <c r="C256" s="598"/>
      <c r="D256" s="613"/>
      <c r="E256" s="759"/>
      <c r="F256" s="1119"/>
      <c r="G256" s="3"/>
      <c r="H256" s="1113"/>
      <c r="I256" s="1114"/>
      <c r="J256" s="1114"/>
      <c r="K256" s="1114"/>
      <c r="L256" s="1114"/>
      <c r="M256" s="1114"/>
      <c r="N256" s="1114"/>
      <c r="O256" s="1115">
        <f t="shared" si="10"/>
        <v>0</v>
      </c>
      <c r="P256" s="1135"/>
      <c r="Q256" s="1135"/>
      <c r="R256" s="1135"/>
      <c r="S256" s="1135"/>
      <c r="T256" s="1135"/>
      <c r="U256" s="1135"/>
      <c r="V256" s="1135"/>
      <c r="W256" s="1135"/>
      <c r="X256" s="1135"/>
      <c r="Y256" s="1135"/>
      <c r="Z256" s="1135"/>
      <c r="AA256" s="1135"/>
      <c r="AB256" s="1135"/>
      <c r="AC256" s="1135"/>
      <c r="AD256" s="1135"/>
      <c r="AE256" s="1135"/>
      <c r="AF256" s="1135"/>
      <c r="AG256" s="1114"/>
    </row>
    <row r="257" spans="1:33" ht="10.5">
      <c r="A257" s="1"/>
      <c r="B257" s="598"/>
      <c r="C257" s="598"/>
      <c r="D257" s="613"/>
      <c r="E257" s="759"/>
      <c r="F257" s="1119"/>
      <c r="G257" s="3"/>
      <c r="H257" s="1113"/>
      <c r="I257" s="1114"/>
      <c r="J257" s="1114"/>
      <c r="K257" s="1114"/>
      <c r="L257" s="1114"/>
      <c r="M257" s="1114"/>
      <c r="N257" s="1114"/>
      <c r="O257" s="1115">
        <f t="shared" si="10"/>
        <v>0</v>
      </c>
      <c r="P257" s="1135"/>
      <c r="Q257" s="1135"/>
      <c r="R257" s="1135"/>
      <c r="S257" s="1135"/>
      <c r="T257" s="1135"/>
      <c r="U257" s="1135"/>
      <c r="V257" s="1135"/>
      <c r="W257" s="1135"/>
      <c r="X257" s="1135"/>
      <c r="Y257" s="1135"/>
      <c r="Z257" s="1135"/>
      <c r="AA257" s="1135"/>
      <c r="AB257" s="1135"/>
      <c r="AC257" s="1135"/>
      <c r="AD257" s="1135"/>
      <c r="AE257" s="1135"/>
      <c r="AF257" s="1135"/>
      <c r="AG257" s="1114"/>
    </row>
    <row r="258" spans="1:33" ht="10.5">
      <c r="A258" s="1"/>
      <c r="B258" s="598"/>
      <c r="C258" s="598"/>
      <c r="D258" s="613"/>
      <c r="E258" s="759"/>
      <c r="F258" s="1119"/>
      <c r="G258" s="3"/>
      <c r="H258" s="1113"/>
      <c r="I258" s="1114"/>
      <c r="J258" s="1114"/>
      <c r="K258" s="1114"/>
      <c r="L258" s="1114"/>
      <c r="M258" s="1114"/>
      <c r="N258" s="1114"/>
      <c r="O258" s="1115">
        <f t="shared" si="10"/>
        <v>0</v>
      </c>
      <c r="P258" s="1135"/>
      <c r="Q258" s="1135"/>
      <c r="R258" s="1135"/>
      <c r="S258" s="1135"/>
      <c r="T258" s="1135"/>
      <c r="U258" s="1135"/>
      <c r="V258" s="1135"/>
      <c r="W258" s="1135"/>
      <c r="X258" s="1135"/>
      <c r="Y258" s="1135"/>
      <c r="Z258" s="1135"/>
      <c r="AA258" s="1135"/>
      <c r="AB258" s="1135"/>
      <c r="AC258" s="1135"/>
      <c r="AD258" s="1135"/>
      <c r="AE258" s="1135"/>
      <c r="AF258" s="1135"/>
      <c r="AG258" s="1114"/>
    </row>
    <row r="259" spans="1:33" ht="10.5">
      <c r="A259" s="1"/>
      <c r="B259" s="598"/>
      <c r="C259" s="598"/>
      <c r="D259" s="613"/>
      <c r="E259" s="759"/>
      <c r="F259" s="1119"/>
      <c r="G259" s="3"/>
      <c r="H259" s="1113"/>
      <c r="I259" s="1114"/>
      <c r="J259" s="1114"/>
      <c r="K259" s="1114"/>
      <c r="L259" s="1114"/>
      <c r="M259" s="1114"/>
      <c r="N259" s="1114"/>
      <c r="O259" s="1115">
        <f t="shared" si="10"/>
        <v>0</v>
      </c>
      <c r="P259" s="1135"/>
      <c r="Q259" s="1135"/>
      <c r="R259" s="1135"/>
      <c r="S259" s="1135"/>
      <c r="T259" s="1135"/>
      <c r="U259" s="1135"/>
      <c r="V259" s="1135"/>
      <c r="W259" s="1135"/>
      <c r="X259" s="1135"/>
      <c r="Y259" s="1135"/>
      <c r="Z259" s="1135"/>
      <c r="AA259" s="1135"/>
      <c r="AB259" s="1135"/>
      <c r="AC259" s="1135"/>
      <c r="AD259" s="1135"/>
      <c r="AE259" s="1135"/>
      <c r="AF259" s="1135"/>
      <c r="AG259" s="1114"/>
    </row>
    <row r="260" spans="1:33" ht="10.5">
      <c r="A260" s="1"/>
      <c r="B260" s="598"/>
      <c r="C260" s="598"/>
      <c r="D260" s="613"/>
      <c r="E260" s="759"/>
      <c r="F260" s="1119"/>
      <c r="G260" s="3"/>
      <c r="H260" s="1113"/>
      <c r="I260" s="1114"/>
      <c r="J260" s="1114"/>
      <c r="K260" s="1114"/>
      <c r="L260" s="1114"/>
      <c r="M260" s="1114"/>
      <c r="N260" s="1114"/>
      <c r="O260" s="1115">
        <f t="shared" si="10"/>
        <v>0</v>
      </c>
      <c r="P260" s="1135"/>
      <c r="Q260" s="1135"/>
      <c r="R260" s="1135"/>
      <c r="S260" s="1135"/>
      <c r="T260" s="1135"/>
      <c r="U260" s="1135"/>
      <c r="V260" s="1135"/>
      <c r="W260" s="1135"/>
      <c r="X260" s="1135"/>
      <c r="Y260" s="1135"/>
      <c r="Z260" s="1135"/>
      <c r="AA260" s="1135"/>
      <c r="AB260" s="1135"/>
      <c r="AC260" s="1135"/>
      <c r="AD260" s="1135"/>
      <c r="AE260" s="1135"/>
      <c r="AF260" s="1135"/>
      <c r="AG260" s="1114"/>
    </row>
    <row r="261" spans="1:33" ht="10.5">
      <c r="A261" s="1"/>
      <c r="B261" s="598"/>
      <c r="C261" s="598"/>
      <c r="D261" s="613"/>
      <c r="E261" s="759"/>
      <c r="F261" s="1119"/>
      <c r="G261" s="3"/>
      <c r="H261" s="1113"/>
      <c r="I261" s="1114"/>
      <c r="J261" s="1114"/>
      <c r="K261" s="1114"/>
      <c r="L261" s="1114"/>
      <c r="M261" s="1114"/>
      <c r="N261" s="1114"/>
      <c r="O261" s="1115">
        <f t="shared" si="10"/>
        <v>0</v>
      </c>
      <c r="P261" s="1135"/>
      <c r="Q261" s="1135"/>
      <c r="R261" s="1135"/>
      <c r="S261" s="1135"/>
      <c r="T261" s="1135"/>
      <c r="U261" s="1135"/>
      <c r="V261" s="1135"/>
      <c r="W261" s="1135"/>
      <c r="X261" s="1135"/>
      <c r="Y261" s="1135"/>
      <c r="Z261" s="1135"/>
      <c r="AA261" s="1135"/>
      <c r="AB261" s="1135"/>
      <c r="AC261" s="1135"/>
      <c r="AD261" s="1135"/>
      <c r="AE261" s="1135"/>
      <c r="AF261" s="1135"/>
      <c r="AG261" s="1114"/>
    </row>
    <row r="262" spans="1:33" ht="10.5">
      <c r="A262" s="1"/>
      <c r="B262" s="598"/>
      <c r="C262" s="598"/>
      <c r="D262" s="613"/>
      <c r="E262" s="759"/>
      <c r="F262" s="1119"/>
      <c r="G262" s="3"/>
      <c r="H262" s="1113"/>
      <c r="I262" s="1114"/>
      <c r="J262" s="1114"/>
      <c r="K262" s="1114"/>
      <c r="L262" s="1114"/>
      <c r="M262" s="1114"/>
      <c r="N262" s="1114"/>
      <c r="O262" s="1115">
        <f t="shared" si="10"/>
        <v>0</v>
      </c>
      <c r="P262" s="1135"/>
      <c r="Q262" s="1135"/>
      <c r="R262" s="1135"/>
      <c r="S262" s="1135"/>
      <c r="T262" s="1135"/>
      <c r="U262" s="1135"/>
      <c r="V262" s="1135"/>
      <c r="W262" s="1135"/>
      <c r="X262" s="1135"/>
      <c r="Y262" s="1135"/>
      <c r="Z262" s="1135"/>
      <c r="AA262" s="1135"/>
      <c r="AB262" s="1135"/>
      <c r="AC262" s="1135"/>
      <c r="AD262" s="1135"/>
      <c r="AE262" s="1135"/>
      <c r="AF262" s="1135"/>
      <c r="AG262" s="1114"/>
    </row>
    <row r="263" spans="1:33" ht="10.5">
      <c r="A263" s="1"/>
      <c r="B263" s="598"/>
      <c r="C263" s="598"/>
      <c r="D263" s="613"/>
      <c r="E263" s="759"/>
      <c r="F263" s="1119"/>
      <c r="G263" s="3"/>
      <c r="H263" s="1113"/>
      <c r="I263" s="1114"/>
      <c r="J263" s="1114"/>
      <c r="K263" s="1114"/>
      <c r="L263" s="1114"/>
      <c r="M263" s="1114"/>
      <c r="N263" s="1114"/>
      <c r="O263" s="1115">
        <f t="shared" si="10"/>
        <v>0</v>
      </c>
      <c r="P263" s="1135"/>
      <c r="Q263" s="1135"/>
      <c r="R263" s="1135"/>
      <c r="S263" s="1135"/>
      <c r="T263" s="1135"/>
      <c r="U263" s="1135"/>
      <c r="V263" s="1135"/>
      <c r="W263" s="1135"/>
      <c r="X263" s="1135"/>
      <c r="Y263" s="1135"/>
      <c r="Z263" s="1135"/>
      <c r="AA263" s="1135"/>
      <c r="AB263" s="1135"/>
      <c r="AC263" s="1135"/>
      <c r="AD263" s="1135"/>
      <c r="AE263" s="1135"/>
      <c r="AF263" s="1135"/>
      <c r="AG263" s="1114"/>
    </row>
    <row r="264" spans="1:33" ht="10.5">
      <c r="A264" s="1"/>
      <c r="B264" s="598"/>
      <c r="C264" s="598"/>
      <c r="D264" s="613"/>
      <c r="E264" s="759"/>
      <c r="F264" s="1119"/>
      <c r="G264" s="3"/>
      <c r="H264" s="1113"/>
      <c r="I264" s="1114"/>
      <c r="J264" s="1114"/>
      <c r="K264" s="1114"/>
      <c r="L264" s="1114"/>
      <c r="M264" s="1114"/>
      <c r="N264" s="1114"/>
      <c r="O264" s="1115">
        <f t="shared" si="10"/>
        <v>0</v>
      </c>
      <c r="P264" s="1135"/>
      <c r="Q264" s="1135"/>
      <c r="R264" s="1135"/>
      <c r="S264" s="1135"/>
      <c r="T264" s="1135"/>
      <c r="U264" s="1135"/>
      <c r="V264" s="1135"/>
      <c r="W264" s="1135"/>
      <c r="X264" s="1135"/>
      <c r="Y264" s="1135"/>
      <c r="Z264" s="1135"/>
      <c r="AA264" s="1135"/>
      <c r="AB264" s="1135"/>
      <c r="AC264" s="1135"/>
      <c r="AD264" s="1135"/>
      <c r="AE264" s="1135"/>
      <c r="AF264" s="1135"/>
      <c r="AG264" s="1114"/>
    </row>
    <row r="265" spans="1:33" ht="10.5">
      <c r="A265" s="1"/>
      <c r="B265" s="598"/>
      <c r="C265" s="598"/>
      <c r="D265" s="613"/>
      <c r="E265" s="759"/>
      <c r="F265" s="1119"/>
      <c r="G265" s="3"/>
      <c r="H265" s="1113"/>
      <c r="I265" s="1114"/>
      <c r="J265" s="1114"/>
      <c r="K265" s="1114"/>
      <c r="L265" s="1114"/>
      <c r="M265" s="1114"/>
      <c r="N265" s="1114"/>
      <c r="O265" s="1115">
        <f t="shared" si="10"/>
        <v>0</v>
      </c>
      <c r="P265" s="1135"/>
      <c r="Q265" s="1135"/>
      <c r="R265" s="1135"/>
      <c r="S265" s="1135"/>
      <c r="T265" s="1135"/>
      <c r="U265" s="1135"/>
      <c r="V265" s="1135"/>
      <c r="W265" s="1135"/>
      <c r="X265" s="1135"/>
      <c r="Y265" s="1135"/>
      <c r="Z265" s="1135"/>
      <c r="AA265" s="1135"/>
      <c r="AB265" s="1135"/>
      <c r="AC265" s="1135"/>
      <c r="AD265" s="1135"/>
      <c r="AE265" s="1135"/>
      <c r="AF265" s="1135"/>
      <c r="AG265" s="1114"/>
    </row>
    <row r="266" spans="1:33" ht="10.5">
      <c r="A266" s="1"/>
      <c r="B266" s="598"/>
      <c r="C266" s="598"/>
      <c r="D266" s="613"/>
      <c r="E266" s="759"/>
      <c r="F266" s="1119"/>
      <c r="G266" s="3"/>
      <c r="H266" s="1113"/>
      <c r="I266" s="1114"/>
      <c r="J266" s="1114"/>
      <c r="K266" s="1114"/>
      <c r="L266" s="1114"/>
      <c r="M266" s="1114"/>
      <c r="N266" s="1114"/>
      <c r="O266" s="1115">
        <f t="shared" si="10"/>
        <v>0</v>
      </c>
      <c r="P266" s="1135"/>
      <c r="Q266" s="1135"/>
      <c r="R266" s="1135"/>
      <c r="S266" s="1135"/>
      <c r="T266" s="1135"/>
      <c r="U266" s="1135"/>
      <c r="V266" s="1135"/>
      <c r="W266" s="1135"/>
      <c r="X266" s="1135"/>
      <c r="Y266" s="1135"/>
      <c r="Z266" s="1135"/>
      <c r="AA266" s="1135"/>
      <c r="AB266" s="1135"/>
      <c r="AC266" s="1135"/>
      <c r="AD266" s="1135"/>
      <c r="AE266" s="1135"/>
      <c r="AF266" s="1135"/>
      <c r="AG266" s="1114"/>
    </row>
    <row r="267" spans="1:33" ht="10.5">
      <c r="A267" s="1"/>
      <c r="B267" s="598"/>
      <c r="C267" s="598"/>
      <c r="D267" s="613"/>
      <c r="E267" s="759"/>
      <c r="F267" s="1119"/>
      <c r="G267" s="3"/>
      <c r="H267" s="1113"/>
      <c r="I267" s="1114"/>
      <c r="J267" s="1114"/>
      <c r="K267" s="1114"/>
      <c r="L267" s="1114"/>
      <c r="M267" s="1114"/>
      <c r="N267" s="1114"/>
      <c r="O267" s="1115">
        <f t="shared" si="10"/>
        <v>0</v>
      </c>
      <c r="P267" s="1135"/>
      <c r="Q267" s="1135"/>
      <c r="R267" s="1135"/>
      <c r="S267" s="1135"/>
      <c r="T267" s="1135"/>
      <c r="U267" s="1135"/>
      <c r="V267" s="1135"/>
      <c r="W267" s="1135"/>
      <c r="X267" s="1135"/>
      <c r="Y267" s="1135"/>
      <c r="Z267" s="1135"/>
      <c r="AA267" s="1135"/>
      <c r="AB267" s="1135"/>
      <c r="AC267" s="1135"/>
      <c r="AD267" s="1135"/>
      <c r="AE267" s="1135"/>
      <c r="AF267" s="1135"/>
      <c r="AG267" s="1114"/>
    </row>
    <row r="268" spans="1:33" ht="10.5">
      <c r="A268" s="1"/>
      <c r="B268" s="598"/>
      <c r="C268" s="598"/>
      <c r="D268" s="613"/>
      <c r="E268" s="759"/>
      <c r="F268" s="1119"/>
      <c r="G268" s="3"/>
      <c r="H268" s="1113"/>
      <c r="I268" s="1114"/>
      <c r="J268" s="1114"/>
      <c r="K268" s="1114"/>
      <c r="L268" s="1114"/>
      <c r="M268" s="1114"/>
      <c r="N268" s="1114"/>
      <c r="O268" s="1115">
        <f t="shared" si="10"/>
        <v>0</v>
      </c>
      <c r="P268" s="1135"/>
      <c r="Q268" s="1135"/>
      <c r="R268" s="1135"/>
      <c r="S268" s="1135"/>
      <c r="T268" s="1135"/>
      <c r="U268" s="1135"/>
      <c r="V268" s="1135"/>
      <c r="W268" s="1135"/>
      <c r="X268" s="1135"/>
      <c r="Y268" s="1135"/>
      <c r="Z268" s="1135"/>
      <c r="AA268" s="1135"/>
      <c r="AB268" s="1135"/>
      <c r="AC268" s="1135"/>
      <c r="AD268" s="1135"/>
      <c r="AE268" s="1135"/>
      <c r="AF268" s="1135"/>
      <c r="AG268" s="1114"/>
    </row>
    <row r="269" spans="1:33" ht="10.5">
      <c r="A269" s="1"/>
      <c r="B269" s="598"/>
      <c r="C269" s="598"/>
      <c r="D269" s="613"/>
      <c r="E269" s="759"/>
      <c r="F269" s="1119"/>
      <c r="G269" s="3"/>
      <c r="H269" s="1113"/>
      <c r="I269" s="1114"/>
      <c r="J269" s="1114"/>
      <c r="K269" s="1114"/>
      <c r="L269" s="1114"/>
      <c r="M269" s="1114"/>
      <c r="N269" s="1114"/>
      <c r="O269" s="1115">
        <f t="shared" si="10"/>
        <v>0</v>
      </c>
      <c r="P269" s="1135"/>
      <c r="Q269" s="1135"/>
      <c r="R269" s="1135"/>
      <c r="S269" s="1135"/>
      <c r="T269" s="1135"/>
      <c r="U269" s="1135"/>
      <c r="V269" s="1135"/>
      <c r="W269" s="1135"/>
      <c r="X269" s="1135"/>
      <c r="Y269" s="1135"/>
      <c r="Z269" s="1135"/>
      <c r="AA269" s="1135"/>
      <c r="AB269" s="1135"/>
      <c r="AC269" s="1135"/>
      <c r="AD269" s="1135"/>
      <c r="AE269" s="1135"/>
      <c r="AF269" s="1135"/>
      <c r="AG269" s="1114"/>
    </row>
    <row r="270" spans="1:33" ht="10.5">
      <c r="A270" s="1"/>
      <c r="B270" s="598"/>
      <c r="C270" s="598"/>
      <c r="D270" s="613"/>
      <c r="E270" s="759"/>
      <c r="F270" s="1119"/>
      <c r="G270" s="3"/>
      <c r="H270" s="4"/>
      <c r="I270" s="3"/>
      <c r="J270" s="3"/>
      <c r="K270" s="3"/>
      <c r="L270" s="3"/>
      <c r="M270" s="3"/>
      <c r="N270" s="3"/>
      <c r="O270" s="1115">
        <f t="shared" si="10"/>
        <v>0</v>
      </c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3"/>
    </row>
    <row r="271" spans="1:33" ht="10.5">
      <c r="A271" s="1"/>
      <c r="B271" s="167" t="s">
        <v>275</v>
      </c>
      <c r="C271" s="167"/>
      <c r="D271" s="168">
        <f aca="true" t="shared" si="11" ref="D271:AG271">SUM(D226:D270)</f>
        <v>0</v>
      </c>
      <c r="E271" s="607">
        <f t="shared" si="11"/>
        <v>0</v>
      </c>
      <c r="F271" s="603">
        <f t="shared" si="11"/>
        <v>0</v>
      </c>
      <c r="G271" s="168">
        <f t="shared" si="11"/>
        <v>0</v>
      </c>
      <c r="H271" s="607">
        <f t="shared" si="11"/>
        <v>0</v>
      </c>
      <c r="I271" s="168">
        <f t="shared" si="11"/>
        <v>0</v>
      </c>
      <c r="J271" s="168">
        <f t="shared" si="11"/>
        <v>0</v>
      </c>
      <c r="K271" s="168">
        <f t="shared" si="11"/>
        <v>0</v>
      </c>
      <c r="L271" s="168">
        <f t="shared" si="11"/>
        <v>0</v>
      </c>
      <c r="M271" s="168">
        <f t="shared" si="11"/>
        <v>0</v>
      </c>
      <c r="N271" s="168">
        <f t="shared" si="11"/>
        <v>0</v>
      </c>
      <c r="O271" s="1123">
        <f t="shared" si="11"/>
        <v>0</v>
      </c>
      <c r="P271" s="603">
        <f t="shared" si="11"/>
        <v>0</v>
      </c>
      <c r="Q271" s="603">
        <f t="shared" si="11"/>
        <v>0</v>
      </c>
      <c r="R271" s="603">
        <f t="shared" si="11"/>
        <v>0</v>
      </c>
      <c r="S271" s="603">
        <f t="shared" si="11"/>
        <v>0</v>
      </c>
      <c r="T271" s="603">
        <f t="shared" si="11"/>
        <v>0</v>
      </c>
      <c r="U271" s="603">
        <f t="shared" si="11"/>
        <v>0</v>
      </c>
      <c r="V271" s="603">
        <f t="shared" si="11"/>
        <v>0</v>
      </c>
      <c r="W271" s="603">
        <f t="shared" si="11"/>
        <v>0</v>
      </c>
      <c r="X271" s="603">
        <f t="shared" si="11"/>
        <v>0</v>
      </c>
      <c r="Y271" s="603">
        <f t="shared" si="11"/>
        <v>0</v>
      </c>
      <c r="Z271" s="603">
        <f t="shared" si="11"/>
        <v>0</v>
      </c>
      <c r="AA271" s="603">
        <f t="shared" si="11"/>
        <v>0</v>
      </c>
      <c r="AB271" s="603">
        <f t="shared" si="11"/>
        <v>0</v>
      </c>
      <c r="AC271" s="603">
        <f t="shared" si="11"/>
        <v>0</v>
      </c>
      <c r="AD271" s="603">
        <f t="shared" si="11"/>
        <v>0</v>
      </c>
      <c r="AE271" s="603">
        <f t="shared" si="11"/>
        <v>0</v>
      </c>
      <c r="AF271" s="603">
        <f t="shared" si="11"/>
        <v>0</v>
      </c>
      <c r="AG271" s="168">
        <f t="shared" si="11"/>
        <v>0</v>
      </c>
    </row>
    <row r="272" spans="1:33" ht="10.5">
      <c r="A272" s="1"/>
      <c r="B272" s="599"/>
      <c r="C272" s="599"/>
      <c r="D272" s="13"/>
      <c r="E272" s="1125"/>
      <c r="F272" s="1126"/>
      <c r="G272" s="13"/>
      <c r="H272" s="1125"/>
      <c r="I272" s="13"/>
      <c r="J272" s="13"/>
      <c r="K272" s="13"/>
      <c r="L272" s="13"/>
      <c r="M272" s="13"/>
      <c r="N272" s="13"/>
      <c r="O272" s="13"/>
      <c r="P272" s="1126"/>
      <c r="Q272" s="1126"/>
      <c r="R272" s="1126"/>
      <c r="S272" s="1126"/>
      <c r="T272" s="1126"/>
      <c r="U272" s="1126"/>
      <c r="V272" s="1126"/>
      <c r="W272" s="1126"/>
      <c r="X272" s="1126"/>
      <c r="Y272" s="1126"/>
      <c r="Z272" s="1126"/>
      <c r="AA272" s="1126"/>
      <c r="AB272" s="1126"/>
      <c r="AC272" s="1126"/>
      <c r="AD272" s="1126"/>
      <c r="AE272" s="1126"/>
      <c r="AF272" s="1126"/>
      <c r="AG272" s="13"/>
    </row>
    <row r="273" spans="1:33" ht="10.5">
      <c r="A273" s="1"/>
      <c r="B273" s="600" t="s">
        <v>276</v>
      </c>
      <c r="C273" s="600"/>
      <c r="D273" s="13"/>
      <c r="E273" s="1125"/>
      <c r="F273" s="1126"/>
      <c r="G273" s="13"/>
      <c r="H273" s="1125"/>
      <c r="I273" s="13"/>
      <c r="J273" s="13"/>
      <c r="K273" s="13"/>
      <c r="L273" s="13"/>
      <c r="M273" s="13"/>
      <c r="N273" s="13"/>
      <c r="O273" s="13"/>
      <c r="P273" s="1126"/>
      <c r="Q273" s="1126"/>
      <c r="R273" s="1126"/>
      <c r="S273" s="1126"/>
      <c r="T273" s="1126"/>
      <c r="U273" s="1126"/>
      <c r="V273" s="1126"/>
      <c r="W273" s="1126"/>
      <c r="X273" s="1126"/>
      <c r="Y273" s="1126"/>
      <c r="Z273" s="1126"/>
      <c r="AA273" s="1126"/>
      <c r="AB273" s="1126"/>
      <c r="AC273" s="1126"/>
      <c r="AD273" s="1126"/>
      <c r="AE273" s="1126"/>
      <c r="AF273" s="1126"/>
      <c r="AG273" s="13"/>
    </row>
    <row r="274" spans="1:33" ht="10.5">
      <c r="A274" s="1"/>
      <c r="B274" s="601"/>
      <c r="C274" s="601"/>
      <c r="D274" s="3"/>
      <c r="E274" s="4"/>
      <c r="F274" s="120"/>
      <c r="G274" s="3"/>
      <c r="H274" s="4"/>
      <c r="I274" s="3"/>
      <c r="J274" s="3"/>
      <c r="K274" s="3"/>
      <c r="L274" s="3"/>
      <c r="M274" s="3"/>
      <c r="N274" s="3"/>
      <c r="O274" s="1115">
        <f aca="true" t="shared" si="12" ref="O274:O294">SUM(H274:N274)</f>
        <v>0</v>
      </c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3"/>
    </row>
    <row r="275" spans="1:33" ht="10.5">
      <c r="A275" s="1"/>
      <c r="B275" s="598"/>
      <c r="C275" s="598"/>
      <c r="D275" s="3"/>
      <c r="E275" s="4"/>
      <c r="F275" s="120"/>
      <c r="G275" s="3"/>
      <c r="H275" s="1113"/>
      <c r="I275" s="1114"/>
      <c r="J275" s="1114"/>
      <c r="K275" s="1114"/>
      <c r="L275" s="1114"/>
      <c r="M275" s="1114"/>
      <c r="N275" s="1114"/>
      <c r="O275" s="1115">
        <f t="shared" si="12"/>
        <v>0</v>
      </c>
      <c r="P275" s="1135"/>
      <c r="Q275" s="1135"/>
      <c r="R275" s="1135"/>
      <c r="S275" s="1135"/>
      <c r="T275" s="1135"/>
      <c r="U275" s="1135"/>
      <c r="V275" s="1135"/>
      <c r="W275" s="1135"/>
      <c r="X275" s="1135"/>
      <c r="Y275" s="1135"/>
      <c r="Z275" s="1135"/>
      <c r="AA275" s="1135"/>
      <c r="AB275" s="1135"/>
      <c r="AC275" s="1135"/>
      <c r="AD275" s="1135"/>
      <c r="AE275" s="1135"/>
      <c r="AF275" s="1135"/>
      <c r="AG275" s="1114"/>
    </row>
    <row r="276" spans="1:33" ht="10.5">
      <c r="A276" s="1"/>
      <c r="B276" s="598"/>
      <c r="C276" s="598"/>
      <c r="D276" s="3"/>
      <c r="E276" s="4"/>
      <c r="F276" s="120"/>
      <c r="G276" s="3"/>
      <c r="H276" s="1113"/>
      <c r="I276" s="1114"/>
      <c r="J276" s="1114"/>
      <c r="K276" s="1114"/>
      <c r="L276" s="1114"/>
      <c r="M276" s="1114"/>
      <c r="N276" s="1114"/>
      <c r="O276" s="1115">
        <f t="shared" si="12"/>
        <v>0</v>
      </c>
      <c r="P276" s="1135"/>
      <c r="Q276" s="1135"/>
      <c r="R276" s="1135"/>
      <c r="S276" s="1135"/>
      <c r="T276" s="1135"/>
      <c r="U276" s="1135"/>
      <c r="V276" s="1135"/>
      <c r="W276" s="1135"/>
      <c r="X276" s="1135"/>
      <c r="Y276" s="1135"/>
      <c r="Z276" s="1135"/>
      <c r="AA276" s="1135"/>
      <c r="AB276" s="1135"/>
      <c r="AC276" s="1135"/>
      <c r="AD276" s="1135"/>
      <c r="AE276" s="1135"/>
      <c r="AF276" s="1135"/>
      <c r="AG276" s="1114"/>
    </row>
    <row r="277" spans="1:33" ht="10.5">
      <c r="A277" s="1"/>
      <c r="B277" s="598"/>
      <c r="C277" s="598"/>
      <c r="D277" s="3"/>
      <c r="E277" s="4"/>
      <c r="F277" s="120"/>
      <c r="G277" s="3"/>
      <c r="H277" s="1113"/>
      <c r="I277" s="1114"/>
      <c r="J277" s="1114"/>
      <c r="K277" s="1114"/>
      <c r="L277" s="1114"/>
      <c r="M277" s="1114"/>
      <c r="N277" s="1114"/>
      <c r="O277" s="1115">
        <f t="shared" si="12"/>
        <v>0</v>
      </c>
      <c r="P277" s="1135"/>
      <c r="Q277" s="1135"/>
      <c r="R277" s="1135"/>
      <c r="S277" s="1135"/>
      <c r="T277" s="1135"/>
      <c r="U277" s="1135"/>
      <c r="V277" s="1135"/>
      <c r="W277" s="1135"/>
      <c r="X277" s="1135"/>
      <c r="Y277" s="1135"/>
      <c r="Z277" s="1135"/>
      <c r="AA277" s="1135"/>
      <c r="AB277" s="1135"/>
      <c r="AC277" s="1135"/>
      <c r="AD277" s="1135"/>
      <c r="AE277" s="1135"/>
      <c r="AF277" s="1135"/>
      <c r="AG277" s="1114"/>
    </row>
    <row r="278" spans="1:33" ht="10.5">
      <c r="A278" s="1"/>
      <c r="B278" s="598"/>
      <c r="C278" s="598"/>
      <c r="D278" s="3"/>
      <c r="E278" s="4"/>
      <c r="F278" s="120"/>
      <c r="G278" s="3"/>
      <c r="H278" s="1113"/>
      <c r="I278" s="1114"/>
      <c r="J278" s="1114"/>
      <c r="K278" s="1114"/>
      <c r="L278" s="1114"/>
      <c r="M278" s="1114"/>
      <c r="N278" s="1114"/>
      <c r="O278" s="1115">
        <f t="shared" si="12"/>
        <v>0</v>
      </c>
      <c r="P278" s="1135"/>
      <c r="Q278" s="1135"/>
      <c r="R278" s="1135"/>
      <c r="S278" s="1135"/>
      <c r="T278" s="1135"/>
      <c r="U278" s="1135"/>
      <c r="V278" s="1135"/>
      <c r="W278" s="1135"/>
      <c r="X278" s="1135"/>
      <c r="Y278" s="1135"/>
      <c r="Z278" s="1135"/>
      <c r="AA278" s="1135"/>
      <c r="AB278" s="1135"/>
      <c r="AC278" s="1135"/>
      <c r="AD278" s="1135"/>
      <c r="AE278" s="1135"/>
      <c r="AF278" s="1135"/>
      <c r="AG278" s="1114"/>
    </row>
    <row r="279" spans="1:33" ht="10.5">
      <c r="A279" s="1"/>
      <c r="B279" s="598"/>
      <c r="C279" s="598"/>
      <c r="D279" s="3"/>
      <c r="E279" s="4"/>
      <c r="F279" s="120"/>
      <c r="G279" s="3"/>
      <c r="H279" s="1113"/>
      <c r="I279" s="1114"/>
      <c r="J279" s="1114"/>
      <c r="K279" s="1114"/>
      <c r="L279" s="1114"/>
      <c r="M279" s="1114"/>
      <c r="N279" s="1114"/>
      <c r="O279" s="1115">
        <f t="shared" si="12"/>
        <v>0</v>
      </c>
      <c r="P279" s="1135"/>
      <c r="Q279" s="1135"/>
      <c r="R279" s="1135"/>
      <c r="S279" s="1135"/>
      <c r="T279" s="1135"/>
      <c r="U279" s="1135"/>
      <c r="V279" s="1135"/>
      <c r="W279" s="1135"/>
      <c r="X279" s="1135"/>
      <c r="Y279" s="1135"/>
      <c r="Z279" s="1135"/>
      <c r="AA279" s="1135"/>
      <c r="AB279" s="1135"/>
      <c r="AC279" s="1135"/>
      <c r="AD279" s="1135"/>
      <c r="AE279" s="1135"/>
      <c r="AF279" s="1135"/>
      <c r="AG279" s="1114"/>
    </row>
    <row r="280" spans="1:33" ht="10.5">
      <c r="A280" s="1"/>
      <c r="B280" s="598"/>
      <c r="C280" s="598"/>
      <c r="D280" s="3"/>
      <c r="E280" s="4"/>
      <c r="F280" s="120"/>
      <c r="G280" s="3"/>
      <c r="H280" s="1113"/>
      <c r="I280" s="1114"/>
      <c r="J280" s="1114"/>
      <c r="K280" s="1114"/>
      <c r="L280" s="1114"/>
      <c r="M280" s="1114"/>
      <c r="N280" s="1114"/>
      <c r="O280" s="1115">
        <f t="shared" si="12"/>
        <v>0</v>
      </c>
      <c r="P280" s="1135"/>
      <c r="Q280" s="1135"/>
      <c r="R280" s="1135"/>
      <c r="S280" s="1135"/>
      <c r="T280" s="1135"/>
      <c r="U280" s="1135"/>
      <c r="V280" s="1135"/>
      <c r="W280" s="1135"/>
      <c r="X280" s="1135"/>
      <c r="Y280" s="1135"/>
      <c r="Z280" s="1135"/>
      <c r="AA280" s="1135"/>
      <c r="AB280" s="1135"/>
      <c r="AC280" s="1135"/>
      <c r="AD280" s="1135"/>
      <c r="AE280" s="1135"/>
      <c r="AF280" s="1135"/>
      <c r="AG280" s="1114"/>
    </row>
    <row r="281" spans="1:33" ht="10.5">
      <c r="A281" s="1"/>
      <c r="B281" s="598"/>
      <c r="C281" s="598"/>
      <c r="D281" s="3"/>
      <c r="E281" s="4"/>
      <c r="F281" s="120"/>
      <c r="G281" s="3"/>
      <c r="H281" s="1113"/>
      <c r="I281" s="1114"/>
      <c r="J281" s="1114"/>
      <c r="K281" s="1114"/>
      <c r="L281" s="1114"/>
      <c r="M281" s="1114"/>
      <c r="N281" s="1114"/>
      <c r="O281" s="1115">
        <f t="shared" si="12"/>
        <v>0</v>
      </c>
      <c r="P281" s="1135"/>
      <c r="Q281" s="1135"/>
      <c r="R281" s="1135"/>
      <c r="S281" s="1135"/>
      <c r="T281" s="1135"/>
      <c r="U281" s="1135"/>
      <c r="V281" s="1135"/>
      <c r="W281" s="1135"/>
      <c r="X281" s="1135"/>
      <c r="Y281" s="1135"/>
      <c r="Z281" s="1135"/>
      <c r="AA281" s="1135"/>
      <c r="AB281" s="1135"/>
      <c r="AC281" s="1135"/>
      <c r="AD281" s="1135"/>
      <c r="AE281" s="1135"/>
      <c r="AF281" s="1135"/>
      <c r="AG281" s="1114"/>
    </row>
    <row r="282" spans="1:33" ht="10.5">
      <c r="A282" s="1"/>
      <c r="B282" s="598"/>
      <c r="C282" s="598"/>
      <c r="D282" s="3"/>
      <c r="E282" s="4"/>
      <c r="F282" s="120"/>
      <c r="G282" s="3"/>
      <c r="H282" s="1113"/>
      <c r="I282" s="1114"/>
      <c r="J282" s="1114"/>
      <c r="K282" s="1114"/>
      <c r="L282" s="1114"/>
      <c r="M282" s="1114"/>
      <c r="N282" s="1114"/>
      <c r="O282" s="1115">
        <f t="shared" si="12"/>
        <v>0</v>
      </c>
      <c r="P282" s="1135"/>
      <c r="Q282" s="1135"/>
      <c r="R282" s="1135"/>
      <c r="S282" s="1135"/>
      <c r="T282" s="1135"/>
      <c r="U282" s="1135"/>
      <c r="V282" s="1135"/>
      <c r="W282" s="1135"/>
      <c r="X282" s="1135"/>
      <c r="Y282" s="1135"/>
      <c r="Z282" s="1135"/>
      <c r="AA282" s="1135"/>
      <c r="AB282" s="1135"/>
      <c r="AC282" s="1135"/>
      <c r="AD282" s="1135"/>
      <c r="AE282" s="1135"/>
      <c r="AF282" s="1135"/>
      <c r="AG282" s="1114"/>
    </row>
    <row r="283" spans="1:33" ht="10.5">
      <c r="A283" s="1"/>
      <c r="B283" s="598"/>
      <c r="C283" s="598"/>
      <c r="D283" s="3"/>
      <c r="E283" s="4"/>
      <c r="F283" s="120"/>
      <c r="G283" s="3"/>
      <c r="H283" s="1113"/>
      <c r="I283" s="1114"/>
      <c r="J283" s="1114"/>
      <c r="K283" s="1114"/>
      <c r="L283" s="1114"/>
      <c r="M283" s="1114"/>
      <c r="N283" s="1114"/>
      <c r="O283" s="1115">
        <f t="shared" si="12"/>
        <v>0</v>
      </c>
      <c r="P283" s="1135"/>
      <c r="Q283" s="1135"/>
      <c r="R283" s="1135"/>
      <c r="S283" s="1135"/>
      <c r="T283" s="1135"/>
      <c r="U283" s="1135"/>
      <c r="V283" s="1135"/>
      <c r="W283" s="1135"/>
      <c r="X283" s="1135"/>
      <c r="Y283" s="1135"/>
      <c r="Z283" s="1135"/>
      <c r="AA283" s="1135"/>
      <c r="AB283" s="1135"/>
      <c r="AC283" s="1135"/>
      <c r="AD283" s="1135"/>
      <c r="AE283" s="1135"/>
      <c r="AF283" s="1135"/>
      <c r="AG283" s="1114"/>
    </row>
    <row r="284" spans="1:33" ht="10.5">
      <c r="A284" s="1"/>
      <c r="B284" s="598"/>
      <c r="C284" s="598"/>
      <c r="D284" s="3"/>
      <c r="E284" s="4"/>
      <c r="F284" s="120"/>
      <c r="G284" s="3"/>
      <c r="H284" s="1113"/>
      <c r="I284" s="1114"/>
      <c r="J284" s="1114"/>
      <c r="K284" s="1114"/>
      <c r="L284" s="1114"/>
      <c r="M284" s="1114"/>
      <c r="N284" s="1114"/>
      <c r="O284" s="1115">
        <f t="shared" si="12"/>
        <v>0</v>
      </c>
      <c r="P284" s="1135"/>
      <c r="Q284" s="1135"/>
      <c r="R284" s="1135"/>
      <c r="S284" s="1135"/>
      <c r="T284" s="1135"/>
      <c r="U284" s="1135"/>
      <c r="V284" s="1135"/>
      <c r="W284" s="1135"/>
      <c r="X284" s="1135"/>
      <c r="Y284" s="1135"/>
      <c r="Z284" s="1135"/>
      <c r="AA284" s="1135"/>
      <c r="AB284" s="1135"/>
      <c r="AC284" s="1135"/>
      <c r="AD284" s="1135"/>
      <c r="AE284" s="1135"/>
      <c r="AF284" s="1135"/>
      <c r="AG284" s="1114"/>
    </row>
    <row r="285" spans="1:33" ht="10.5">
      <c r="A285" s="1"/>
      <c r="B285" s="598"/>
      <c r="C285" s="598"/>
      <c r="D285" s="3"/>
      <c r="E285" s="4"/>
      <c r="F285" s="120"/>
      <c r="G285" s="3"/>
      <c r="H285" s="1113"/>
      <c r="I285" s="1114"/>
      <c r="J285" s="1114"/>
      <c r="K285" s="1114"/>
      <c r="L285" s="1114"/>
      <c r="M285" s="1114"/>
      <c r="N285" s="1114"/>
      <c r="O285" s="1115">
        <f t="shared" si="12"/>
        <v>0</v>
      </c>
      <c r="P285" s="1135"/>
      <c r="Q285" s="1135"/>
      <c r="R285" s="1135"/>
      <c r="S285" s="1135"/>
      <c r="T285" s="1135"/>
      <c r="U285" s="1135"/>
      <c r="V285" s="1135"/>
      <c r="W285" s="1135"/>
      <c r="X285" s="1135"/>
      <c r="Y285" s="1135"/>
      <c r="Z285" s="1135"/>
      <c r="AA285" s="1135"/>
      <c r="AB285" s="1135"/>
      <c r="AC285" s="1135"/>
      <c r="AD285" s="1135"/>
      <c r="AE285" s="1135"/>
      <c r="AF285" s="1135"/>
      <c r="AG285" s="1114"/>
    </row>
    <row r="286" spans="1:33" ht="10.5">
      <c r="A286" s="1"/>
      <c r="B286" s="598"/>
      <c r="C286" s="598"/>
      <c r="D286" s="3"/>
      <c r="E286" s="4"/>
      <c r="F286" s="120"/>
      <c r="G286" s="3"/>
      <c r="H286" s="1113"/>
      <c r="I286" s="1114"/>
      <c r="J286" s="1114"/>
      <c r="K286" s="1114"/>
      <c r="L286" s="1114"/>
      <c r="M286" s="1114"/>
      <c r="N286" s="1114"/>
      <c r="O286" s="1115">
        <f t="shared" si="12"/>
        <v>0</v>
      </c>
      <c r="P286" s="1135"/>
      <c r="Q286" s="1135"/>
      <c r="R286" s="1135"/>
      <c r="S286" s="1135"/>
      <c r="T286" s="1135"/>
      <c r="U286" s="1135"/>
      <c r="V286" s="1135"/>
      <c r="W286" s="1135"/>
      <c r="X286" s="1135"/>
      <c r="Y286" s="1135"/>
      <c r="Z286" s="1135"/>
      <c r="AA286" s="1135"/>
      <c r="AB286" s="1135"/>
      <c r="AC286" s="1135"/>
      <c r="AD286" s="1135"/>
      <c r="AE286" s="1135"/>
      <c r="AF286" s="1135"/>
      <c r="AG286" s="1114"/>
    </row>
    <row r="287" spans="1:33" ht="10.5">
      <c r="A287" s="1"/>
      <c r="B287" s="598"/>
      <c r="C287" s="598"/>
      <c r="D287" s="3"/>
      <c r="E287" s="4"/>
      <c r="F287" s="120"/>
      <c r="G287" s="3"/>
      <c r="H287" s="1113"/>
      <c r="I287" s="1114"/>
      <c r="J287" s="1114"/>
      <c r="K287" s="1114"/>
      <c r="L287" s="1114"/>
      <c r="M287" s="1114"/>
      <c r="N287" s="1114"/>
      <c r="O287" s="1115">
        <f t="shared" si="12"/>
        <v>0</v>
      </c>
      <c r="P287" s="1135"/>
      <c r="Q287" s="1135"/>
      <c r="R287" s="1135"/>
      <c r="S287" s="1135"/>
      <c r="T287" s="1135"/>
      <c r="U287" s="1135"/>
      <c r="V287" s="1135"/>
      <c r="W287" s="1135"/>
      <c r="X287" s="1135"/>
      <c r="Y287" s="1135"/>
      <c r="Z287" s="1135"/>
      <c r="AA287" s="1135"/>
      <c r="AB287" s="1135"/>
      <c r="AC287" s="1135"/>
      <c r="AD287" s="1135"/>
      <c r="AE287" s="1135"/>
      <c r="AF287" s="1135"/>
      <c r="AG287" s="1114"/>
    </row>
    <row r="288" spans="1:33" ht="10.5">
      <c r="A288" s="1"/>
      <c r="B288" s="598"/>
      <c r="C288" s="598"/>
      <c r="D288" s="3"/>
      <c r="E288" s="4"/>
      <c r="F288" s="120"/>
      <c r="G288" s="3"/>
      <c r="H288" s="1113"/>
      <c r="I288" s="1114"/>
      <c r="J288" s="1114"/>
      <c r="K288" s="1114"/>
      <c r="L288" s="1114"/>
      <c r="M288" s="1114"/>
      <c r="N288" s="1114"/>
      <c r="O288" s="1115">
        <f t="shared" si="12"/>
        <v>0</v>
      </c>
      <c r="P288" s="1135"/>
      <c r="Q288" s="1135"/>
      <c r="R288" s="1135"/>
      <c r="S288" s="1135"/>
      <c r="T288" s="1135"/>
      <c r="U288" s="1135"/>
      <c r="V288" s="1135"/>
      <c r="W288" s="1135"/>
      <c r="X288" s="1135"/>
      <c r="Y288" s="1135"/>
      <c r="Z288" s="1135"/>
      <c r="AA288" s="1135"/>
      <c r="AB288" s="1135"/>
      <c r="AC288" s="1135"/>
      <c r="AD288" s="1135"/>
      <c r="AE288" s="1135"/>
      <c r="AF288" s="1135"/>
      <c r="AG288" s="1114"/>
    </row>
    <row r="289" spans="1:33" ht="10.5">
      <c r="A289" s="1"/>
      <c r="B289" s="598"/>
      <c r="C289" s="598"/>
      <c r="D289" s="3"/>
      <c r="E289" s="4"/>
      <c r="F289" s="120"/>
      <c r="G289" s="3"/>
      <c r="H289" s="1113"/>
      <c r="I289" s="1114"/>
      <c r="J289" s="1114"/>
      <c r="K289" s="1114"/>
      <c r="L289" s="1114"/>
      <c r="M289" s="1114"/>
      <c r="N289" s="1114"/>
      <c r="O289" s="1115">
        <f t="shared" si="12"/>
        <v>0</v>
      </c>
      <c r="P289" s="1135"/>
      <c r="Q289" s="1135"/>
      <c r="R289" s="1135"/>
      <c r="S289" s="1135"/>
      <c r="T289" s="1135"/>
      <c r="U289" s="1135"/>
      <c r="V289" s="1135"/>
      <c r="W289" s="1135"/>
      <c r="X289" s="1135"/>
      <c r="Y289" s="1135"/>
      <c r="Z289" s="1135"/>
      <c r="AA289" s="1135"/>
      <c r="AB289" s="1135"/>
      <c r="AC289" s="1135"/>
      <c r="AD289" s="1135"/>
      <c r="AE289" s="1135"/>
      <c r="AF289" s="1135"/>
      <c r="AG289" s="1114"/>
    </row>
    <row r="290" spans="1:33" ht="10.5">
      <c r="A290" s="1"/>
      <c r="B290" s="598"/>
      <c r="C290" s="598"/>
      <c r="D290" s="3"/>
      <c r="E290" s="4"/>
      <c r="F290" s="120"/>
      <c r="G290" s="3"/>
      <c r="H290" s="1113"/>
      <c r="I290" s="1114"/>
      <c r="J290" s="1114"/>
      <c r="K290" s="1114"/>
      <c r="L290" s="1114"/>
      <c r="M290" s="1114"/>
      <c r="N290" s="1114"/>
      <c r="O290" s="1115">
        <f t="shared" si="12"/>
        <v>0</v>
      </c>
      <c r="P290" s="1135"/>
      <c r="Q290" s="1135"/>
      <c r="R290" s="1135"/>
      <c r="S290" s="1135"/>
      <c r="T290" s="1135"/>
      <c r="U290" s="1135"/>
      <c r="V290" s="1135"/>
      <c r="W290" s="1135"/>
      <c r="X290" s="1135"/>
      <c r="Y290" s="1135"/>
      <c r="Z290" s="1135"/>
      <c r="AA290" s="1135"/>
      <c r="AB290" s="1135"/>
      <c r="AC290" s="1135"/>
      <c r="AD290" s="1135"/>
      <c r="AE290" s="1135"/>
      <c r="AF290" s="1135"/>
      <c r="AG290" s="1114"/>
    </row>
    <row r="291" spans="1:33" ht="10.5">
      <c r="A291" s="1"/>
      <c r="B291" s="598"/>
      <c r="C291" s="598"/>
      <c r="D291" s="3"/>
      <c r="E291" s="4"/>
      <c r="F291" s="120"/>
      <c r="G291" s="3"/>
      <c r="H291" s="1113"/>
      <c r="I291" s="1114"/>
      <c r="J291" s="1114"/>
      <c r="K291" s="1114"/>
      <c r="L291" s="1114"/>
      <c r="M291" s="1114"/>
      <c r="N291" s="1114"/>
      <c r="O291" s="1115">
        <f t="shared" si="12"/>
        <v>0</v>
      </c>
      <c r="P291" s="1135"/>
      <c r="Q291" s="1135"/>
      <c r="R291" s="1135"/>
      <c r="S291" s="1135"/>
      <c r="T291" s="1135"/>
      <c r="U291" s="1135"/>
      <c r="V291" s="1135"/>
      <c r="W291" s="1135"/>
      <c r="X291" s="1135"/>
      <c r="Y291" s="1135"/>
      <c r="Z291" s="1135"/>
      <c r="AA291" s="1135"/>
      <c r="AB291" s="1135"/>
      <c r="AC291" s="1135"/>
      <c r="AD291" s="1135"/>
      <c r="AE291" s="1135"/>
      <c r="AF291" s="1135"/>
      <c r="AG291" s="1114"/>
    </row>
    <row r="292" spans="1:33" ht="10.5">
      <c r="A292" s="1"/>
      <c r="B292" s="598"/>
      <c r="C292" s="598"/>
      <c r="D292" s="3"/>
      <c r="E292" s="4"/>
      <c r="F292" s="120"/>
      <c r="G292" s="3"/>
      <c r="H292" s="1113"/>
      <c r="I292" s="1114"/>
      <c r="J292" s="1114"/>
      <c r="K292" s="1114"/>
      <c r="L292" s="1114"/>
      <c r="M292" s="1114"/>
      <c r="N292" s="1114"/>
      <c r="O292" s="1115">
        <f t="shared" si="12"/>
        <v>0</v>
      </c>
      <c r="P292" s="1135"/>
      <c r="Q292" s="1135"/>
      <c r="R292" s="1135"/>
      <c r="S292" s="1135"/>
      <c r="T292" s="1135"/>
      <c r="U292" s="1135"/>
      <c r="V292" s="1135"/>
      <c r="W292" s="1135"/>
      <c r="X292" s="1135"/>
      <c r="Y292" s="1135"/>
      <c r="Z292" s="1135"/>
      <c r="AA292" s="1135"/>
      <c r="AB292" s="1135"/>
      <c r="AC292" s="1135"/>
      <c r="AD292" s="1135"/>
      <c r="AE292" s="1135"/>
      <c r="AF292" s="1135"/>
      <c r="AG292" s="1114"/>
    </row>
    <row r="293" spans="1:33" ht="10.5">
      <c r="A293" s="1"/>
      <c r="B293" s="598"/>
      <c r="C293" s="598"/>
      <c r="D293" s="3"/>
      <c r="E293" s="4"/>
      <c r="F293" s="120"/>
      <c r="G293" s="3"/>
      <c r="H293" s="1113"/>
      <c r="I293" s="1114"/>
      <c r="J293" s="1114"/>
      <c r="K293" s="1114"/>
      <c r="L293" s="1114"/>
      <c r="M293" s="1114"/>
      <c r="N293" s="1114"/>
      <c r="O293" s="1115">
        <f t="shared" si="12"/>
        <v>0</v>
      </c>
      <c r="P293" s="1135"/>
      <c r="Q293" s="1135"/>
      <c r="R293" s="1135"/>
      <c r="S293" s="1135"/>
      <c r="T293" s="1135"/>
      <c r="U293" s="1135"/>
      <c r="V293" s="1135"/>
      <c r="W293" s="1135"/>
      <c r="X293" s="1135"/>
      <c r="Y293" s="1135"/>
      <c r="Z293" s="1135"/>
      <c r="AA293" s="1135"/>
      <c r="AB293" s="1135"/>
      <c r="AC293" s="1135"/>
      <c r="AD293" s="1135"/>
      <c r="AE293" s="1135"/>
      <c r="AF293" s="1135"/>
      <c r="AG293" s="1114"/>
    </row>
    <row r="294" spans="1:33" ht="10.5">
      <c r="A294" s="1"/>
      <c r="B294" s="598"/>
      <c r="C294" s="598"/>
      <c r="D294" s="3"/>
      <c r="E294" s="4"/>
      <c r="F294" s="120"/>
      <c r="G294" s="3"/>
      <c r="H294" s="4"/>
      <c r="I294" s="3"/>
      <c r="J294" s="3"/>
      <c r="K294" s="3"/>
      <c r="L294" s="3"/>
      <c r="M294" s="3"/>
      <c r="N294" s="3"/>
      <c r="O294" s="1115">
        <f t="shared" si="12"/>
        <v>0</v>
      </c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3"/>
    </row>
    <row r="295" spans="1:33" ht="10.5">
      <c r="A295" s="1"/>
      <c r="B295" s="167" t="s">
        <v>277</v>
      </c>
      <c r="C295" s="167"/>
      <c r="D295" s="168">
        <f aca="true" t="shared" si="13" ref="D295:AG295">SUM(D274:D294)</f>
        <v>0</v>
      </c>
      <c r="E295" s="607">
        <f t="shared" si="13"/>
        <v>0</v>
      </c>
      <c r="F295" s="603">
        <f t="shared" si="13"/>
        <v>0</v>
      </c>
      <c r="G295" s="168">
        <f t="shared" si="13"/>
        <v>0</v>
      </c>
      <c r="H295" s="607">
        <f t="shared" si="13"/>
        <v>0</v>
      </c>
      <c r="I295" s="168">
        <f t="shared" si="13"/>
        <v>0</v>
      </c>
      <c r="J295" s="168">
        <f t="shared" si="13"/>
        <v>0</v>
      </c>
      <c r="K295" s="168">
        <f t="shared" si="13"/>
        <v>0</v>
      </c>
      <c r="L295" s="168">
        <f t="shared" si="13"/>
        <v>0</v>
      </c>
      <c r="M295" s="168">
        <f t="shared" si="13"/>
        <v>0</v>
      </c>
      <c r="N295" s="168">
        <f t="shared" si="13"/>
        <v>0</v>
      </c>
      <c r="O295" s="1123">
        <f t="shared" si="13"/>
        <v>0</v>
      </c>
      <c r="P295" s="603">
        <f t="shared" si="13"/>
        <v>0</v>
      </c>
      <c r="Q295" s="603">
        <f t="shared" si="13"/>
        <v>0</v>
      </c>
      <c r="R295" s="603">
        <f t="shared" si="13"/>
        <v>0</v>
      </c>
      <c r="S295" s="603">
        <f t="shared" si="13"/>
        <v>0</v>
      </c>
      <c r="T295" s="603">
        <f t="shared" si="13"/>
        <v>0</v>
      </c>
      <c r="U295" s="603">
        <f t="shared" si="13"/>
        <v>0</v>
      </c>
      <c r="V295" s="603">
        <f t="shared" si="13"/>
        <v>0</v>
      </c>
      <c r="W295" s="603">
        <f t="shared" si="13"/>
        <v>0</v>
      </c>
      <c r="X295" s="603">
        <f t="shared" si="13"/>
        <v>0</v>
      </c>
      <c r="Y295" s="603">
        <f t="shared" si="13"/>
        <v>0</v>
      </c>
      <c r="Z295" s="603">
        <f t="shared" si="13"/>
        <v>0</v>
      </c>
      <c r="AA295" s="603">
        <f t="shared" si="13"/>
        <v>0</v>
      </c>
      <c r="AB295" s="603">
        <f t="shared" si="13"/>
        <v>0</v>
      </c>
      <c r="AC295" s="603">
        <f t="shared" si="13"/>
        <v>0</v>
      </c>
      <c r="AD295" s="603">
        <f t="shared" si="13"/>
        <v>0</v>
      </c>
      <c r="AE295" s="603">
        <f t="shared" si="13"/>
        <v>0</v>
      </c>
      <c r="AF295" s="603">
        <f t="shared" si="13"/>
        <v>0</v>
      </c>
      <c r="AG295" s="168">
        <f t="shared" si="13"/>
        <v>0</v>
      </c>
    </row>
    <row r="296" spans="1:33" ht="10.5">
      <c r="A296" s="1"/>
      <c r="B296" s="599"/>
      <c r="C296" s="599"/>
      <c r="D296" s="13"/>
      <c r="E296" s="1125"/>
      <c r="F296" s="1126"/>
      <c r="G296" s="13"/>
      <c r="H296" s="1125"/>
      <c r="I296" s="13"/>
      <c r="J296" s="13"/>
      <c r="K296" s="13"/>
      <c r="L296" s="13"/>
      <c r="M296" s="13"/>
      <c r="N296" s="13"/>
      <c r="O296" s="13"/>
      <c r="P296" s="1126"/>
      <c r="Q296" s="1126"/>
      <c r="R296" s="1126"/>
      <c r="S296" s="1126"/>
      <c r="T296" s="1126"/>
      <c r="U296" s="1126"/>
      <c r="V296" s="1126"/>
      <c r="W296" s="1126"/>
      <c r="X296" s="1126"/>
      <c r="Y296" s="1126"/>
      <c r="Z296" s="1126"/>
      <c r="AA296" s="1126"/>
      <c r="AB296" s="1126"/>
      <c r="AC296" s="1126"/>
      <c r="AD296" s="1126"/>
      <c r="AE296" s="1126"/>
      <c r="AF296" s="1126"/>
      <c r="AG296" s="13"/>
    </row>
    <row r="297" spans="1:33" ht="10.5">
      <c r="A297" s="1"/>
      <c r="B297" s="600" t="s">
        <v>278</v>
      </c>
      <c r="C297" s="600"/>
      <c r="D297" s="13"/>
      <c r="E297" s="1125"/>
      <c r="F297" s="1126"/>
      <c r="G297" s="13"/>
      <c r="H297" s="1125"/>
      <c r="I297" s="13"/>
      <c r="J297" s="13"/>
      <c r="K297" s="13"/>
      <c r="L297" s="13"/>
      <c r="M297" s="13"/>
      <c r="N297" s="13"/>
      <c r="O297" s="13"/>
      <c r="P297" s="1126"/>
      <c r="Q297" s="1126"/>
      <c r="R297" s="1126"/>
      <c r="S297" s="1126"/>
      <c r="T297" s="1126"/>
      <c r="U297" s="1126"/>
      <c r="V297" s="1126"/>
      <c r="W297" s="1126"/>
      <c r="X297" s="1126"/>
      <c r="Y297" s="1126"/>
      <c r="Z297" s="1126"/>
      <c r="AA297" s="1126"/>
      <c r="AB297" s="1126"/>
      <c r="AC297" s="1126"/>
      <c r="AD297" s="1126"/>
      <c r="AE297" s="1126"/>
      <c r="AF297" s="1126"/>
      <c r="AG297" s="13"/>
    </row>
    <row r="298" spans="1:33" ht="10.5">
      <c r="A298" s="1"/>
      <c r="B298" s="2"/>
      <c r="C298" s="2"/>
      <c r="D298" s="3"/>
      <c r="E298" s="4"/>
      <c r="F298" s="120"/>
      <c r="G298" s="3"/>
      <c r="H298" s="4"/>
      <c r="I298" s="3"/>
      <c r="J298" s="3"/>
      <c r="K298" s="3"/>
      <c r="L298" s="3"/>
      <c r="M298" s="3"/>
      <c r="N298" s="3"/>
      <c r="O298" s="1115">
        <f aca="true" t="shared" si="14" ref="O298:O329">SUM(H298:N298)</f>
        <v>0</v>
      </c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3"/>
    </row>
    <row r="299" spans="1:33" ht="10.5">
      <c r="A299" s="1"/>
      <c r="B299" s="2"/>
      <c r="C299" s="2"/>
      <c r="D299" s="3"/>
      <c r="E299" s="4"/>
      <c r="F299" s="120"/>
      <c r="G299" s="3"/>
      <c r="H299" s="1133"/>
      <c r="I299" s="1134"/>
      <c r="J299" s="1134"/>
      <c r="K299" s="1134"/>
      <c r="L299" s="1134"/>
      <c r="M299" s="1134"/>
      <c r="N299" s="1134"/>
      <c r="O299" s="1115">
        <f t="shared" si="14"/>
        <v>0</v>
      </c>
      <c r="P299" s="1135"/>
      <c r="Q299" s="1135"/>
      <c r="R299" s="1135"/>
      <c r="S299" s="1135"/>
      <c r="T299" s="1135"/>
      <c r="U299" s="1135"/>
      <c r="V299" s="1135"/>
      <c r="W299" s="1135"/>
      <c r="X299" s="1135"/>
      <c r="Y299" s="1135"/>
      <c r="Z299" s="1135"/>
      <c r="AA299" s="1135"/>
      <c r="AB299" s="1135"/>
      <c r="AC299" s="1135"/>
      <c r="AD299" s="1135"/>
      <c r="AE299" s="1135"/>
      <c r="AF299" s="1135"/>
      <c r="AG299" s="1114"/>
    </row>
    <row r="300" spans="1:33" ht="10.5">
      <c r="A300" s="1"/>
      <c r="B300" s="2"/>
      <c r="C300" s="2"/>
      <c r="D300" s="3"/>
      <c r="E300" s="4"/>
      <c r="F300" s="120"/>
      <c r="G300" s="3"/>
      <c r="H300" s="1133"/>
      <c r="I300" s="1134"/>
      <c r="J300" s="1134"/>
      <c r="K300" s="1134"/>
      <c r="L300" s="1134"/>
      <c r="M300" s="1134"/>
      <c r="N300" s="1134"/>
      <c r="O300" s="1115">
        <f t="shared" si="14"/>
        <v>0</v>
      </c>
      <c r="P300" s="1135"/>
      <c r="Q300" s="1135"/>
      <c r="R300" s="1135"/>
      <c r="S300" s="1135"/>
      <c r="T300" s="1135"/>
      <c r="U300" s="1135"/>
      <c r="V300" s="1135"/>
      <c r="W300" s="1135"/>
      <c r="X300" s="1135"/>
      <c r="Y300" s="1135"/>
      <c r="Z300" s="1135"/>
      <c r="AA300" s="1135"/>
      <c r="AB300" s="1135"/>
      <c r="AC300" s="1135"/>
      <c r="AD300" s="1135"/>
      <c r="AE300" s="1135"/>
      <c r="AF300" s="1135"/>
      <c r="AG300" s="1114"/>
    </row>
    <row r="301" spans="1:33" ht="10.5">
      <c r="A301" s="1"/>
      <c r="B301" s="2"/>
      <c r="C301" s="2"/>
      <c r="D301" s="3"/>
      <c r="E301" s="4"/>
      <c r="F301" s="120"/>
      <c r="G301" s="3"/>
      <c r="H301" s="1133"/>
      <c r="I301" s="1134"/>
      <c r="J301" s="1134"/>
      <c r="K301" s="1134"/>
      <c r="L301" s="1134"/>
      <c r="M301" s="1134"/>
      <c r="N301" s="1134"/>
      <c r="O301" s="1115">
        <f t="shared" si="14"/>
        <v>0</v>
      </c>
      <c r="P301" s="1135"/>
      <c r="Q301" s="1135"/>
      <c r="R301" s="1135"/>
      <c r="S301" s="1135"/>
      <c r="T301" s="1135"/>
      <c r="U301" s="1135"/>
      <c r="V301" s="1135"/>
      <c r="W301" s="1135"/>
      <c r="X301" s="1135"/>
      <c r="Y301" s="1135"/>
      <c r="Z301" s="1135"/>
      <c r="AA301" s="1135"/>
      <c r="AB301" s="1135"/>
      <c r="AC301" s="1135"/>
      <c r="AD301" s="1135"/>
      <c r="AE301" s="1135"/>
      <c r="AF301" s="1135"/>
      <c r="AG301" s="1114"/>
    </row>
    <row r="302" spans="1:33" ht="10.5">
      <c r="A302" s="1"/>
      <c r="B302" s="2"/>
      <c r="C302" s="2"/>
      <c r="D302" s="3"/>
      <c r="E302" s="4"/>
      <c r="F302" s="120"/>
      <c r="G302" s="3"/>
      <c r="H302" s="1133"/>
      <c r="I302" s="1134"/>
      <c r="J302" s="1134"/>
      <c r="K302" s="1134"/>
      <c r="L302" s="1134"/>
      <c r="M302" s="1134"/>
      <c r="N302" s="1134"/>
      <c r="O302" s="1115">
        <f t="shared" si="14"/>
        <v>0</v>
      </c>
      <c r="P302" s="1135"/>
      <c r="Q302" s="1135"/>
      <c r="R302" s="1135"/>
      <c r="S302" s="1135"/>
      <c r="T302" s="1135"/>
      <c r="U302" s="1135"/>
      <c r="V302" s="1135"/>
      <c r="W302" s="1135"/>
      <c r="X302" s="1135"/>
      <c r="Y302" s="1135"/>
      <c r="Z302" s="1135"/>
      <c r="AA302" s="1135"/>
      <c r="AB302" s="1135"/>
      <c r="AC302" s="1135"/>
      <c r="AD302" s="1135"/>
      <c r="AE302" s="1135"/>
      <c r="AF302" s="1135"/>
      <c r="AG302" s="1114"/>
    </row>
    <row r="303" spans="1:33" ht="10.5">
      <c r="A303" s="1"/>
      <c r="B303" s="2"/>
      <c r="C303" s="2"/>
      <c r="D303" s="3"/>
      <c r="E303" s="4"/>
      <c r="F303" s="120"/>
      <c r="G303" s="3"/>
      <c r="H303" s="1133"/>
      <c r="I303" s="1134"/>
      <c r="J303" s="1134"/>
      <c r="K303" s="1134"/>
      <c r="L303" s="1134"/>
      <c r="M303" s="1134"/>
      <c r="N303" s="1134"/>
      <c r="O303" s="1115">
        <f t="shared" si="14"/>
        <v>0</v>
      </c>
      <c r="P303" s="1135"/>
      <c r="Q303" s="1135"/>
      <c r="R303" s="1135"/>
      <c r="S303" s="1135"/>
      <c r="T303" s="1135"/>
      <c r="U303" s="1135"/>
      <c r="V303" s="1135"/>
      <c r="W303" s="1135"/>
      <c r="X303" s="1135"/>
      <c r="Y303" s="1135"/>
      <c r="Z303" s="1135"/>
      <c r="AA303" s="1135"/>
      <c r="AB303" s="1135"/>
      <c r="AC303" s="1135"/>
      <c r="AD303" s="1135"/>
      <c r="AE303" s="1135"/>
      <c r="AF303" s="1135"/>
      <c r="AG303" s="1114"/>
    </row>
    <row r="304" spans="1:33" ht="10.5">
      <c r="A304" s="1"/>
      <c r="B304" s="2"/>
      <c r="C304" s="2"/>
      <c r="D304" s="3"/>
      <c r="E304" s="4"/>
      <c r="F304" s="120"/>
      <c r="G304" s="3"/>
      <c r="H304" s="1133"/>
      <c r="I304" s="1134"/>
      <c r="J304" s="1134"/>
      <c r="K304" s="1134"/>
      <c r="L304" s="1134"/>
      <c r="M304" s="1134"/>
      <c r="N304" s="1134"/>
      <c r="O304" s="1115">
        <f t="shared" si="14"/>
        <v>0</v>
      </c>
      <c r="P304" s="1135"/>
      <c r="Q304" s="1135"/>
      <c r="R304" s="1135"/>
      <c r="S304" s="1135"/>
      <c r="T304" s="1135"/>
      <c r="U304" s="1135"/>
      <c r="V304" s="1135"/>
      <c r="W304" s="1135"/>
      <c r="X304" s="1135"/>
      <c r="Y304" s="1135"/>
      <c r="Z304" s="1135"/>
      <c r="AA304" s="1135"/>
      <c r="AB304" s="1135"/>
      <c r="AC304" s="1135"/>
      <c r="AD304" s="1135"/>
      <c r="AE304" s="1135"/>
      <c r="AF304" s="1135"/>
      <c r="AG304" s="1114"/>
    </row>
    <row r="305" spans="1:33" ht="10.5">
      <c r="A305" s="1"/>
      <c r="B305" s="2"/>
      <c r="C305" s="2"/>
      <c r="D305" s="3"/>
      <c r="E305" s="4"/>
      <c r="F305" s="120"/>
      <c r="G305" s="3"/>
      <c r="H305" s="1133"/>
      <c r="I305" s="1134"/>
      <c r="J305" s="1134"/>
      <c r="K305" s="1134"/>
      <c r="L305" s="1134"/>
      <c r="M305" s="1134"/>
      <c r="N305" s="1134"/>
      <c r="O305" s="1115">
        <f t="shared" si="14"/>
        <v>0</v>
      </c>
      <c r="P305" s="1135"/>
      <c r="Q305" s="1135"/>
      <c r="R305" s="1135"/>
      <c r="S305" s="1135"/>
      <c r="T305" s="1135"/>
      <c r="U305" s="1135"/>
      <c r="V305" s="1135"/>
      <c r="W305" s="1135"/>
      <c r="X305" s="1135"/>
      <c r="Y305" s="1135"/>
      <c r="Z305" s="1135"/>
      <c r="AA305" s="1135"/>
      <c r="AB305" s="1135"/>
      <c r="AC305" s="1135"/>
      <c r="AD305" s="1135"/>
      <c r="AE305" s="1135"/>
      <c r="AF305" s="1135"/>
      <c r="AG305" s="1114"/>
    </row>
    <row r="306" spans="1:33" ht="10.5">
      <c r="A306" s="1"/>
      <c r="B306" s="2"/>
      <c r="C306" s="2"/>
      <c r="D306" s="3"/>
      <c r="E306" s="4"/>
      <c r="F306" s="120"/>
      <c r="G306" s="3"/>
      <c r="H306" s="1133"/>
      <c r="I306" s="1134"/>
      <c r="J306" s="1134"/>
      <c r="K306" s="1134"/>
      <c r="L306" s="1134"/>
      <c r="M306" s="1134"/>
      <c r="N306" s="1134"/>
      <c r="O306" s="1115">
        <f t="shared" si="14"/>
        <v>0</v>
      </c>
      <c r="P306" s="1135"/>
      <c r="Q306" s="1135"/>
      <c r="R306" s="1135"/>
      <c r="S306" s="1135"/>
      <c r="T306" s="1135"/>
      <c r="U306" s="1135"/>
      <c r="V306" s="1135"/>
      <c r="W306" s="1135"/>
      <c r="X306" s="1135"/>
      <c r="Y306" s="1135"/>
      <c r="Z306" s="1135"/>
      <c r="AA306" s="1135"/>
      <c r="AB306" s="1135"/>
      <c r="AC306" s="1135"/>
      <c r="AD306" s="1135"/>
      <c r="AE306" s="1135"/>
      <c r="AF306" s="1135"/>
      <c r="AG306" s="1114"/>
    </row>
    <row r="307" spans="1:33" ht="10.5">
      <c r="A307" s="1"/>
      <c r="B307" s="2"/>
      <c r="C307" s="2"/>
      <c r="D307" s="3"/>
      <c r="E307" s="4"/>
      <c r="F307" s="120"/>
      <c r="G307" s="3"/>
      <c r="H307" s="1133"/>
      <c r="I307" s="1134"/>
      <c r="J307" s="1134"/>
      <c r="K307" s="1134"/>
      <c r="L307" s="1134"/>
      <c r="M307" s="1134"/>
      <c r="N307" s="1134"/>
      <c r="O307" s="1115">
        <f t="shared" si="14"/>
        <v>0</v>
      </c>
      <c r="P307" s="1135"/>
      <c r="Q307" s="1135"/>
      <c r="R307" s="1135"/>
      <c r="S307" s="1135"/>
      <c r="T307" s="1135"/>
      <c r="U307" s="1135"/>
      <c r="V307" s="1135"/>
      <c r="W307" s="1135"/>
      <c r="X307" s="1135"/>
      <c r="Y307" s="1135"/>
      <c r="Z307" s="1135"/>
      <c r="AA307" s="1135"/>
      <c r="AB307" s="1135"/>
      <c r="AC307" s="1135"/>
      <c r="AD307" s="1135"/>
      <c r="AE307" s="1135"/>
      <c r="AF307" s="1135"/>
      <c r="AG307" s="1114"/>
    </row>
    <row r="308" spans="1:33" ht="10.5">
      <c r="A308" s="1"/>
      <c r="B308" s="2"/>
      <c r="C308" s="2"/>
      <c r="D308" s="3"/>
      <c r="E308" s="4"/>
      <c r="F308" s="120"/>
      <c r="G308" s="3"/>
      <c r="H308" s="1133"/>
      <c r="I308" s="1134"/>
      <c r="J308" s="1134"/>
      <c r="K308" s="1134"/>
      <c r="L308" s="1134"/>
      <c r="M308" s="1134"/>
      <c r="N308" s="1134"/>
      <c r="O308" s="1115">
        <f t="shared" si="14"/>
        <v>0</v>
      </c>
      <c r="P308" s="1135"/>
      <c r="Q308" s="1135"/>
      <c r="R308" s="1135"/>
      <c r="S308" s="1135"/>
      <c r="T308" s="1135"/>
      <c r="U308" s="1135"/>
      <c r="V308" s="1135"/>
      <c r="W308" s="1135"/>
      <c r="X308" s="1135"/>
      <c r="Y308" s="1135"/>
      <c r="Z308" s="1135"/>
      <c r="AA308" s="1135"/>
      <c r="AB308" s="1135"/>
      <c r="AC308" s="1135"/>
      <c r="AD308" s="1135"/>
      <c r="AE308" s="1135"/>
      <c r="AF308" s="1135"/>
      <c r="AG308" s="1114"/>
    </row>
    <row r="309" spans="1:33" ht="10.5">
      <c r="A309" s="1"/>
      <c r="B309" s="2"/>
      <c r="C309" s="2"/>
      <c r="D309" s="3"/>
      <c r="E309" s="4"/>
      <c r="F309" s="120"/>
      <c r="G309" s="3"/>
      <c r="H309" s="1133"/>
      <c r="I309" s="1134"/>
      <c r="J309" s="1134"/>
      <c r="K309" s="1134"/>
      <c r="L309" s="1134"/>
      <c r="M309" s="1134"/>
      <c r="N309" s="1134"/>
      <c r="O309" s="1115">
        <f t="shared" si="14"/>
        <v>0</v>
      </c>
      <c r="P309" s="1135"/>
      <c r="Q309" s="1135"/>
      <c r="R309" s="1135"/>
      <c r="S309" s="1135"/>
      <c r="T309" s="1135"/>
      <c r="U309" s="1135"/>
      <c r="V309" s="1135"/>
      <c r="W309" s="1135"/>
      <c r="X309" s="1135"/>
      <c r="Y309" s="1135"/>
      <c r="Z309" s="1135"/>
      <c r="AA309" s="1135"/>
      <c r="AB309" s="1135"/>
      <c r="AC309" s="1135"/>
      <c r="AD309" s="1135"/>
      <c r="AE309" s="1135"/>
      <c r="AF309" s="1135"/>
      <c r="AG309" s="1114"/>
    </row>
    <row r="310" spans="1:33" ht="10.5">
      <c r="A310" s="1"/>
      <c r="B310" s="2"/>
      <c r="C310" s="2"/>
      <c r="D310" s="3"/>
      <c r="E310" s="4"/>
      <c r="F310" s="120"/>
      <c r="G310" s="3"/>
      <c r="H310" s="1133"/>
      <c r="I310" s="1134"/>
      <c r="J310" s="1134"/>
      <c r="K310" s="1134"/>
      <c r="L310" s="1134"/>
      <c r="M310" s="1134"/>
      <c r="N310" s="1134"/>
      <c r="O310" s="1115">
        <f t="shared" si="14"/>
        <v>0</v>
      </c>
      <c r="P310" s="1135"/>
      <c r="Q310" s="1135"/>
      <c r="R310" s="1135"/>
      <c r="S310" s="1135"/>
      <c r="T310" s="1135"/>
      <c r="U310" s="1135"/>
      <c r="V310" s="1135"/>
      <c r="W310" s="1135"/>
      <c r="X310" s="1135"/>
      <c r="Y310" s="1135"/>
      <c r="Z310" s="1135"/>
      <c r="AA310" s="1135"/>
      <c r="AB310" s="1135"/>
      <c r="AC310" s="1135"/>
      <c r="AD310" s="1135"/>
      <c r="AE310" s="1135"/>
      <c r="AF310" s="1135"/>
      <c r="AG310" s="1114"/>
    </row>
    <row r="311" spans="1:33" ht="10.5">
      <c r="A311" s="1"/>
      <c r="B311" s="2"/>
      <c r="C311" s="2"/>
      <c r="D311" s="3"/>
      <c r="E311" s="4"/>
      <c r="F311" s="120"/>
      <c r="G311" s="3"/>
      <c r="H311" s="1133"/>
      <c r="I311" s="1134"/>
      <c r="J311" s="1134"/>
      <c r="K311" s="1134"/>
      <c r="L311" s="1134"/>
      <c r="M311" s="1134"/>
      <c r="N311" s="1134"/>
      <c r="O311" s="1115">
        <f t="shared" si="14"/>
        <v>0</v>
      </c>
      <c r="P311" s="1135"/>
      <c r="Q311" s="1135"/>
      <c r="R311" s="1135"/>
      <c r="S311" s="1135"/>
      <c r="T311" s="1135"/>
      <c r="U311" s="1135"/>
      <c r="V311" s="1135"/>
      <c r="W311" s="1135"/>
      <c r="X311" s="1135"/>
      <c r="Y311" s="1135"/>
      <c r="Z311" s="1135"/>
      <c r="AA311" s="1135"/>
      <c r="AB311" s="1135"/>
      <c r="AC311" s="1135"/>
      <c r="AD311" s="1135"/>
      <c r="AE311" s="1135"/>
      <c r="AF311" s="1135"/>
      <c r="AG311" s="1114"/>
    </row>
    <row r="312" spans="1:33" ht="10.5">
      <c r="A312" s="1"/>
      <c r="B312" s="2"/>
      <c r="C312" s="2"/>
      <c r="D312" s="3"/>
      <c r="E312" s="4"/>
      <c r="F312" s="120"/>
      <c r="G312" s="3"/>
      <c r="H312" s="1133"/>
      <c r="I312" s="1134"/>
      <c r="J312" s="1134"/>
      <c r="K312" s="1134"/>
      <c r="L312" s="1134"/>
      <c r="M312" s="1134"/>
      <c r="N312" s="1134"/>
      <c r="O312" s="1115">
        <f t="shared" si="14"/>
        <v>0</v>
      </c>
      <c r="P312" s="1135"/>
      <c r="Q312" s="1135"/>
      <c r="R312" s="1135"/>
      <c r="S312" s="1135"/>
      <c r="T312" s="1135"/>
      <c r="U312" s="1135"/>
      <c r="V312" s="1135"/>
      <c r="W312" s="1135"/>
      <c r="X312" s="1135"/>
      <c r="Y312" s="1135"/>
      <c r="Z312" s="1135"/>
      <c r="AA312" s="1135"/>
      <c r="AB312" s="1135"/>
      <c r="AC312" s="1135"/>
      <c r="AD312" s="1135"/>
      <c r="AE312" s="1135"/>
      <c r="AF312" s="1135"/>
      <c r="AG312" s="1114"/>
    </row>
    <row r="313" spans="1:33" ht="10.5">
      <c r="A313" s="1"/>
      <c r="B313" s="2"/>
      <c r="C313" s="2"/>
      <c r="D313" s="3"/>
      <c r="E313" s="4"/>
      <c r="F313" s="120"/>
      <c r="G313" s="3"/>
      <c r="H313" s="1133"/>
      <c r="I313" s="1134"/>
      <c r="J313" s="1134"/>
      <c r="K313" s="1134"/>
      <c r="L313" s="1134"/>
      <c r="M313" s="1134"/>
      <c r="N313" s="1134"/>
      <c r="O313" s="1115">
        <f t="shared" si="14"/>
        <v>0</v>
      </c>
      <c r="P313" s="1135"/>
      <c r="Q313" s="1135"/>
      <c r="R313" s="1135"/>
      <c r="S313" s="1135"/>
      <c r="T313" s="1135"/>
      <c r="U313" s="1135"/>
      <c r="V313" s="1135"/>
      <c r="W313" s="1135"/>
      <c r="X313" s="1135"/>
      <c r="Y313" s="1135"/>
      <c r="Z313" s="1135"/>
      <c r="AA313" s="1135"/>
      <c r="AB313" s="1135"/>
      <c r="AC313" s="1135"/>
      <c r="AD313" s="1135"/>
      <c r="AE313" s="1135"/>
      <c r="AF313" s="1135"/>
      <c r="AG313" s="1114"/>
    </row>
    <row r="314" spans="1:33" ht="10.5">
      <c r="A314" s="1"/>
      <c r="B314" s="2"/>
      <c r="C314" s="2"/>
      <c r="D314" s="3"/>
      <c r="E314" s="4"/>
      <c r="F314" s="120"/>
      <c r="G314" s="3"/>
      <c r="H314" s="1133"/>
      <c r="I314" s="1134"/>
      <c r="J314" s="1134"/>
      <c r="K314" s="1134"/>
      <c r="L314" s="1134"/>
      <c r="M314" s="1134"/>
      <c r="N314" s="1134"/>
      <c r="O314" s="1115">
        <f t="shared" si="14"/>
        <v>0</v>
      </c>
      <c r="P314" s="1135"/>
      <c r="Q314" s="1135"/>
      <c r="R314" s="1135"/>
      <c r="S314" s="1135"/>
      <c r="T314" s="1135"/>
      <c r="U314" s="1135"/>
      <c r="V314" s="1135"/>
      <c r="W314" s="1135"/>
      <c r="X314" s="1135"/>
      <c r="Y314" s="1135"/>
      <c r="Z314" s="1135"/>
      <c r="AA314" s="1135"/>
      <c r="AB314" s="1135"/>
      <c r="AC314" s="1135"/>
      <c r="AD314" s="1135"/>
      <c r="AE314" s="1135"/>
      <c r="AF314" s="1135"/>
      <c r="AG314" s="1114"/>
    </row>
    <row r="315" spans="1:33" ht="10.5">
      <c r="A315" s="1"/>
      <c r="B315" s="2"/>
      <c r="C315" s="2"/>
      <c r="D315" s="3"/>
      <c r="E315" s="4"/>
      <c r="F315" s="120"/>
      <c r="G315" s="3"/>
      <c r="H315" s="1133"/>
      <c r="I315" s="1134"/>
      <c r="J315" s="1134"/>
      <c r="K315" s="1134"/>
      <c r="L315" s="1134"/>
      <c r="M315" s="1134"/>
      <c r="N315" s="1134"/>
      <c r="O315" s="1115">
        <f t="shared" si="14"/>
        <v>0</v>
      </c>
      <c r="P315" s="1135"/>
      <c r="Q315" s="1135"/>
      <c r="R315" s="1135"/>
      <c r="S315" s="1135"/>
      <c r="T315" s="1135"/>
      <c r="U315" s="1135"/>
      <c r="V315" s="1135"/>
      <c r="W315" s="1135"/>
      <c r="X315" s="1135"/>
      <c r="Y315" s="1135"/>
      <c r="Z315" s="1135"/>
      <c r="AA315" s="1135"/>
      <c r="AB315" s="1135"/>
      <c r="AC315" s="1135"/>
      <c r="AD315" s="1135"/>
      <c r="AE315" s="1135"/>
      <c r="AF315" s="1135"/>
      <c r="AG315" s="1114"/>
    </row>
    <row r="316" spans="1:33" ht="10.5">
      <c r="A316" s="1"/>
      <c r="B316" s="2"/>
      <c r="C316" s="2"/>
      <c r="D316" s="3"/>
      <c r="E316" s="4"/>
      <c r="F316" s="120"/>
      <c r="G316" s="3"/>
      <c r="H316" s="1133"/>
      <c r="I316" s="1134"/>
      <c r="J316" s="1134"/>
      <c r="K316" s="1134"/>
      <c r="L316" s="1134"/>
      <c r="M316" s="1134"/>
      <c r="N316" s="1134"/>
      <c r="O316" s="1115">
        <f t="shared" si="14"/>
        <v>0</v>
      </c>
      <c r="P316" s="1135"/>
      <c r="Q316" s="1135"/>
      <c r="R316" s="1135"/>
      <c r="S316" s="1135"/>
      <c r="T316" s="1135"/>
      <c r="U316" s="1135"/>
      <c r="V316" s="1135"/>
      <c r="W316" s="1135"/>
      <c r="X316" s="1135"/>
      <c r="Y316" s="1135"/>
      <c r="Z316" s="1135"/>
      <c r="AA316" s="1135"/>
      <c r="AB316" s="1135"/>
      <c r="AC316" s="1135"/>
      <c r="AD316" s="1135"/>
      <c r="AE316" s="1135"/>
      <c r="AF316" s="1135"/>
      <c r="AG316" s="1114"/>
    </row>
    <row r="317" spans="1:33" ht="10.5">
      <c r="A317" s="1"/>
      <c r="B317" s="2"/>
      <c r="C317" s="2"/>
      <c r="D317" s="3"/>
      <c r="E317" s="4"/>
      <c r="F317" s="120"/>
      <c r="G317" s="3"/>
      <c r="H317" s="1133"/>
      <c r="I317" s="1134"/>
      <c r="J317" s="1134"/>
      <c r="K317" s="1134"/>
      <c r="L317" s="1134"/>
      <c r="M317" s="1134"/>
      <c r="N317" s="1134"/>
      <c r="O317" s="1115">
        <f t="shared" si="14"/>
        <v>0</v>
      </c>
      <c r="P317" s="1135"/>
      <c r="Q317" s="1135"/>
      <c r="R317" s="1135"/>
      <c r="S317" s="1135"/>
      <c r="T317" s="1135"/>
      <c r="U317" s="1135"/>
      <c r="V317" s="1135"/>
      <c r="W317" s="1135"/>
      <c r="X317" s="1135"/>
      <c r="Y317" s="1135"/>
      <c r="Z317" s="1135"/>
      <c r="AA317" s="1135"/>
      <c r="AB317" s="1135"/>
      <c r="AC317" s="1135"/>
      <c r="AD317" s="1135"/>
      <c r="AE317" s="1135"/>
      <c r="AF317" s="1135"/>
      <c r="AG317" s="1114"/>
    </row>
    <row r="318" spans="1:33" ht="10.5">
      <c r="A318" s="1"/>
      <c r="B318" s="2"/>
      <c r="C318" s="2"/>
      <c r="D318" s="3"/>
      <c r="E318" s="4"/>
      <c r="F318" s="120"/>
      <c r="G318" s="3"/>
      <c r="H318" s="1133"/>
      <c r="I318" s="1134"/>
      <c r="J318" s="1134"/>
      <c r="K318" s="1134"/>
      <c r="L318" s="1134"/>
      <c r="M318" s="1134"/>
      <c r="N318" s="1134"/>
      <c r="O318" s="1115">
        <f t="shared" si="14"/>
        <v>0</v>
      </c>
      <c r="P318" s="1135"/>
      <c r="Q318" s="1135"/>
      <c r="R318" s="1135"/>
      <c r="S318" s="1135"/>
      <c r="T318" s="1135"/>
      <c r="U318" s="1135"/>
      <c r="V318" s="1135"/>
      <c r="W318" s="1135"/>
      <c r="X318" s="1135"/>
      <c r="Y318" s="1135"/>
      <c r="Z318" s="1135"/>
      <c r="AA318" s="1135"/>
      <c r="AB318" s="1135"/>
      <c r="AC318" s="1135"/>
      <c r="AD318" s="1135"/>
      <c r="AE318" s="1135"/>
      <c r="AF318" s="1135"/>
      <c r="AG318" s="1114"/>
    </row>
    <row r="319" spans="1:33" ht="10.5">
      <c r="A319" s="1"/>
      <c r="B319" s="2"/>
      <c r="C319" s="2"/>
      <c r="D319" s="3"/>
      <c r="E319" s="4"/>
      <c r="F319" s="120"/>
      <c r="G319" s="3"/>
      <c r="H319" s="1133"/>
      <c r="I319" s="1134"/>
      <c r="J319" s="1134"/>
      <c r="K319" s="1134"/>
      <c r="L319" s="1134"/>
      <c r="M319" s="1134"/>
      <c r="N319" s="1134"/>
      <c r="O319" s="1115">
        <f t="shared" si="14"/>
        <v>0</v>
      </c>
      <c r="P319" s="1135"/>
      <c r="Q319" s="1135"/>
      <c r="R319" s="1135"/>
      <c r="S319" s="1135"/>
      <c r="T319" s="1135"/>
      <c r="U319" s="1135"/>
      <c r="V319" s="1135"/>
      <c r="W319" s="1135"/>
      <c r="X319" s="1135"/>
      <c r="Y319" s="1135"/>
      <c r="Z319" s="1135"/>
      <c r="AA319" s="1135"/>
      <c r="AB319" s="1135"/>
      <c r="AC319" s="1135"/>
      <c r="AD319" s="1135"/>
      <c r="AE319" s="1135"/>
      <c r="AF319" s="1135"/>
      <c r="AG319" s="1114"/>
    </row>
    <row r="320" spans="1:33" ht="10.5">
      <c r="A320" s="1"/>
      <c r="B320" s="2"/>
      <c r="C320" s="2"/>
      <c r="D320" s="3"/>
      <c r="E320" s="4"/>
      <c r="F320" s="120"/>
      <c r="G320" s="3"/>
      <c r="H320" s="1133"/>
      <c r="I320" s="1134"/>
      <c r="J320" s="1134"/>
      <c r="K320" s="1134"/>
      <c r="L320" s="1134"/>
      <c r="M320" s="1134"/>
      <c r="N320" s="1134"/>
      <c r="O320" s="1115">
        <f t="shared" si="14"/>
        <v>0</v>
      </c>
      <c r="P320" s="1135"/>
      <c r="Q320" s="1135"/>
      <c r="R320" s="1135"/>
      <c r="S320" s="1135"/>
      <c r="T320" s="1135"/>
      <c r="U320" s="1135"/>
      <c r="V320" s="1135"/>
      <c r="W320" s="1135"/>
      <c r="X320" s="1135"/>
      <c r="Y320" s="1135"/>
      <c r="Z320" s="1135"/>
      <c r="AA320" s="1135"/>
      <c r="AB320" s="1135"/>
      <c r="AC320" s="1135"/>
      <c r="AD320" s="1135"/>
      <c r="AE320" s="1135"/>
      <c r="AF320" s="1135"/>
      <c r="AG320" s="1114"/>
    </row>
    <row r="321" spans="1:33" ht="10.5">
      <c r="A321" s="1"/>
      <c r="B321" s="2"/>
      <c r="C321" s="2"/>
      <c r="D321" s="3"/>
      <c r="E321" s="4"/>
      <c r="F321" s="120"/>
      <c r="G321" s="3"/>
      <c r="H321" s="1133"/>
      <c r="I321" s="1134"/>
      <c r="J321" s="1134"/>
      <c r="K321" s="1134"/>
      <c r="L321" s="1134"/>
      <c r="M321" s="1134"/>
      <c r="N321" s="1134"/>
      <c r="O321" s="1115">
        <f t="shared" si="14"/>
        <v>0</v>
      </c>
      <c r="P321" s="1135"/>
      <c r="Q321" s="1135"/>
      <c r="R321" s="1135"/>
      <c r="S321" s="1135"/>
      <c r="T321" s="1135"/>
      <c r="U321" s="1135"/>
      <c r="V321" s="1135"/>
      <c r="W321" s="1135"/>
      <c r="X321" s="1135"/>
      <c r="Y321" s="1135"/>
      <c r="Z321" s="1135"/>
      <c r="AA321" s="1135"/>
      <c r="AB321" s="1135"/>
      <c r="AC321" s="1135"/>
      <c r="AD321" s="1135"/>
      <c r="AE321" s="1135"/>
      <c r="AF321" s="1135"/>
      <c r="AG321" s="1114"/>
    </row>
    <row r="322" spans="1:33" ht="10.5">
      <c r="A322" s="1"/>
      <c r="B322" s="2"/>
      <c r="C322" s="2"/>
      <c r="D322" s="3"/>
      <c r="E322" s="4"/>
      <c r="F322" s="120"/>
      <c r="G322" s="3"/>
      <c r="H322" s="1133"/>
      <c r="I322" s="1134"/>
      <c r="J322" s="1134"/>
      <c r="K322" s="1134"/>
      <c r="L322" s="1134"/>
      <c r="M322" s="1134"/>
      <c r="N322" s="1134"/>
      <c r="O322" s="1115">
        <f t="shared" si="14"/>
        <v>0</v>
      </c>
      <c r="P322" s="1135"/>
      <c r="Q322" s="1135"/>
      <c r="R322" s="1135"/>
      <c r="S322" s="1135"/>
      <c r="T322" s="1135"/>
      <c r="U322" s="1135"/>
      <c r="V322" s="1135"/>
      <c r="W322" s="1135"/>
      <c r="X322" s="1135"/>
      <c r="Y322" s="1135"/>
      <c r="Z322" s="1135"/>
      <c r="AA322" s="1135"/>
      <c r="AB322" s="1135"/>
      <c r="AC322" s="1135"/>
      <c r="AD322" s="1135"/>
      <c r="AE322" s="1135"/>
      <c r="AF322" s="1135"/>
      <c r="AG322" s="1114"/>
    </row>
    <row r="323" spans="1:33" ht="10.5">
      <c r="A323" s="1"/>
      <c r="B323" s="2"/>
      <c r="C323" s="2"/>
      <c r="D323" s="3"/>
      <c r="E323" s="4"/>
      <c r="F323" s="120"/>
      <c r="G323" s="3"/>
      <c r="H323" s="1133"/>
      <c r="I323" s="1134"/>
      <c r="J323" s="1134"/>
      <c r="K323" s="1134"/>
      <c r="L323" s="1134"/>
      <c r="M323" s="1134"/>
      <c r="N323" s="1134"/>
      <c r="O323" s="1115">
        <f t="shared" si="14"/>
        <v>0</v>
      </c>
      <c r="P323" s="1135"/>
      <c r="Q323" s="1135"/>
      <c r="R323" s="1135"/>
      <c r="S323" s="1135"/>
      <c r="T323" s="1135"/>
      <c r="U323" s="1135"/>
      <c r="V323" s="1135"/>
      <c r="W323" s="1135"/>
      <c r="X323" s="1135"/>
      <c r="Y323" s="1135"/>
      <c r="Z323" s="1135"/>
      <c r="AA323" s="1135"/>
      <c r="AB323" s="1135"/>
      <c r="AC323" s="1135"/>
      <c r="AD323" s="1135"/>
      <c r="AE323" s="1135"/>
      <c r="AF323" s="1135"/>
      <c r="AG323" s="1114"/>
    </row>
    <row r="324" spans="1:33" ht="10.5">
      <c r="A324" s="1"/>
      <c r="B324" s="2"/>
      <c r="C324" s="2"/>
      <c r="D324" s="3"/>
      <c r="E324" s="4"/>
      <c r="F324" s="120"/>
      <c r="G324" s="3"/>
      <c r="H324" s="1133"/>
      <c r="I324" s="1134"/>
      <c r="J324" s="1134"/>
      <c r="K324" s="1134"/>
      <c r="L324" s="1134"/>
      <c r="M324" s="1134"/>
      <c r="N324" s="1134"/>
      <c r="O324" s="1115">
        <f t="shared" si="14"/>
        <v>0</v>
      </c>
      <c r="P324" s="1135"/>
      <c r="Q324" s="1135"/>
      <c r="R324" s="1135"/>
      <c r="S324" s="1135"/>
      <c r="T324" s="1135"/>
      <c r="U324" s="1135"/>
      <c r="V324" s="1135"/>
      <c r="W324" s="1135"/>
      <c r="X324" s="1135"/>
      <c r="Y324" s="1135"/>
      <c r="Z324" s="1135"/>
      <c r="AA324" s="1135"/>
      <c r="AB324" s="1135"/>
      <c r="AC324" s="1135"/>
      <c r="AD324" s="1135"/>
      <c r="AE324" s="1135"/>
      <c r="AF324" s="1135"/>
      <c r="AG324" s="1114"/>
    </row>
    <row r="325" spans="1:33" ht="10.5">
      <c r="A325" s="1"/>
      <c r="B325" s="2"/>
      <c r="C325" s="2"/>
      <c r="D325" s="3"/>
      <c r="E325" s="4"/>
      <c r="F325" s="120"/>
      <c r="G325" s="3"/>
      <c r="H325" s="1133"/>
      <c r="I325" s="1134"/>
      <c r="J325" s="1134"/>
      <c r="K325" s="1134"/>
      <c r="L325" s="1134"/>
      <c r="M325" s="1134"/>
      <c r="N325" s="1134"/>
      <c r="O325" s="1115">
        <f t="shared" si="14"/>
        <v>0</v>
      </c>
      <c r="P325" s="1135"/>
      <c r="Q325" s="1135"/>
      <c r="R325" s="1135"/>
      <c r="S325" s="1135"/>
      <c r="T325" s="1135"/>
      <c r="U325" s="1135"/>
      <c r="V325" s="1135"/>
      <c r="W325" s="1135"/>
      <c r="X325" s="1135"/>
      <c r="Y325" s="1135"/>
      <c r="Z325" s="1135"/>
      <c r="AA325" s="1135"/>
      <c r="AB325" s="1135"/>
      <c r="AC325" s="1135"/>
      <c r="AD325" s="1135"/>
      <c r="AE325" s="1135"/>
      <c r="AF325" s="1135"/>
      <c r="AG325" s="1114"/>
    </row>
    <row r="326" spans="1:33" ht="10.5">
      <c r="A326" s="1"/>
      <c r="B326" s="2"/>
      <c r="C326" s="2"/>
      <c r="D326" s="3"/>
      <c r="E326" s="4"/>
      <c r="F326" s="120"/>
      <c r="G326" s="3"/>
      <c r="H326" s="1133"/>
      <c r="I326" s="1134"/>
      <c r="J326" s="1134"/>
      <c r="K326" s="1134"/>
      <c r="L326" s="1134"/>
      <c r="M326" s="1134"/>
      <c r="N326" s="1134"/>
      <c r="O326" s="1115">
        <f t="shared" si="14"/>
        <v>0</v>
      </c>
      <c r="P326" s="1135"/>
      <c r="Q326" s="1135"/>
      <c r="R326" s="1135"/>
      <c r="S326" s="1135"/>
      <c r="T326" s="1135"/>
      <c r="U326" s="1135"/>
      <c r="V326" s="1135"/>
      <c r="W326" s="1135"/>
      <c r="X326" s="1135"/>
      <c r="Y326" s="1135"/>
      <c r="Z326" s="1135"/>
      <c r="AA326" s="1135"/>
      <c r="AB326" s="1135"/>
      <c r="AC326" s="1135"/>
      <c r="AD326" s="1135"/>
      <c r="AE326" s="1135"/>
      <c r="AF326" s="1135"/>
      <c r="AG326" s="1114"/>
    </row>
    <row r="327" spans="1:33" ht="10.5">
      <c r="A327" s="1"/>
      <c r="B327" s="598"/>
      <c r="C327" s="598"/>
      <c r="D327" s="3"/>
      <c r="E327" s="4"/>
      <c r="F327" s="120"/>
      <c r="G327" s="3"/>
      <c r="H327" s="1133"/>
      <c r="I327" s="1134"/>
      <c r="J327" s="1134"/>
      <c r="K327" s="1134"/>
      <c r="L327" s="1134"/>
      <c r="M327" s="1134"/>
      <c r="N327" s="1134"/>
      <c r="O327" s="1115">
        <f t="shared" si="14"/>
        <v>0</v>
      </c>
      <c r="P327" s="1135"/>
      <c r="Q327" s="1135"/>
      <c r="R327" s="1135"/>
      <c r="S327" s="1135"/>
      <c r="T327" s="1135"/>
      <c r="U327" s="1135"/>
      <c r="V327" s="1135"/>
      <c r="W327" s="1135"/>
      <c r="X327" s="1135"/>
      <c r="Y327" s="1135"/>
      <c r="Z327" s="1135"/>
      <c r="AA327" s="1135"/>
      <c r="AB327" s="1135"/>
      <c r="AC327" s="1135"/>
      <c r="AD327" s="1135"/>
      <c r="AE327" s="1135"/>
      <c r="AF327" s="1135"/>
      <c r="AG327" s="1114"/>
    </row>
    <row r="328" spans="1:33" ht="10.5">
      <c r="A328" s="1"/>
      <c r="B328" s="2"/>
      <c r="C328" s="2"/>
      <c r="D328" s="3"/>
      <c r="E328" s="4"/>
      <c r="F328" s="120"/>
      <c r="G328" s="3"/>
      <c r="H328" s="1133"/>
      <c r="I328" s="1134"/>
      <c r="J328" s="1134"/>
      <c r="K328" s="1134"/>
      <c r="L328" s="1134"/>
      <c r="M328" s="1134"/>
      <c r="N328" s="1134"/>
      <c r="O328" s="1115">
        <f t="shared" si="14"/>
        <v>0</v>
      </c>
      <c r="P328" s="1135"/>
      <c r="Q328" s="1135"/>
      <c r="R328" s="1135"/>
      <c r="S328" s="1135"/>
      <c r="T328" s="1135"/>
      <c r="U328" s="1135"/>
      <c r="V328" s="1135"/>
      <c r="W328" s="1135"/>
      <c r="X328" s="1135"/>
      <c r="Y328" s="1135"/>
      <c r="Z328" s="1135"/>
      <c r="AA328" s="1135"/>
      <c r="AB328" s="1135"/>
      <c r="AC328" s="1135"/>
      <c r="AD328" s="1135"/>
      <c r="AE328" s="1135"/>
      <c r="AF328" s="1135"/>
      <c r="AG328" s="1114"/>
    </row>
    <row r="329" spans="1:33" ht="10.5">
      <c r="A329" s="1"/>
      <c r="B329" s="2"/>
      <c r="C329" s="2"/>
      <c r="D329" s="3"/>
      <c r="E329" s="4"/>
      <c r="F329" s="120"/>
      <c r="G329" s="3"/>
      <c r="H329" s="4"/>
      <c r="I329" s="3"/>
      <c r="J329" s="3"/>
      <c r="K329" s="3"/>
      <c r="L329" s="3"/>
      <c r="M329" s="3"/>
      <c r="N329" s="3"/>
      <c r="O329" s="1115">
        <f t="shared" si="14"/>
        <v>0</v>
      </c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3"/>
    </row>
    <row r="330" spans="1:33" ht="10.5">
      <c r="A330" s="1"/>
      <c r="B330" s="167" t="s">
        <v>264</v>
      </c>
      <c r="C330" s="167"/>
      <c r="D330" s="168">
        <f aca="true" t="shared" si="15" ref="D330:AG330">SUM(D298:D329)</f>
        <v>0</v>
      </c>
      <c r="E330" s="607">
        <f t="shared" si="15"/>
        <v>0</v>
      </c>
      <c r="F330" s="603">
        <f t="shared" si="15"/>
        <v>0</v>
      </c>
      <c r="G330" s="168">
        <f t="shared" si="15"/>
        <v>0</v>
      </c>
      <c r="H330" s="607">
        <f t="shared" si="15"/>
        <v>0</v>
      </c>
      <c r="I330" s="168">
        <f t="shared" si="15"/>
        <v>0</v>
      </c>
      <c r="J330" s="168">
        <f t="shared" si="15"/>
        <v>0</v>
      </c>
      <c r="K330" s="168">
        <f t="shared" si="15"/>
        <v>0</v>
      </c>
      <c r="L330" s="168">
        <f t="shared" si="15"/>
        <v>0</v>
      </c>
      <c r="M330" s="168">
        <f t="shared" si="15"/>
        <v>0</v>
      </c>
      <c r="N330" s="168">
        <f t="shared" si="15"/>
        <v>0</v>
      </c>
      <c r="O330" s="1123">
        <f t="shared" si="15"/>
        <v>0</v>
      </c>
      <c r="P330" s="603">
        <f t="shared" si="15"/>
        <v>0</v>
      </c>
      <c r="Q330" s="603">
        <f t="shared" si="15"/>
        <v>0</v>
      </c>
      <c r="R330" s="603">
        <f t="shared" si="15"/>
        <v>0</v>
      </c>
      <c r="S330" s="603">
        <f t="shared" si="15"/>
        <v>0</v>
      </c>
      <c r="T330" s="603">
        <f t="shared" si="15"/>
        <v>0</v>
      </c>
      <c r="U330" s="603">
        <f t="shared" si="15"/>
        <v>0</v>
      </c>
      <c r="V330" s="603">
        <f t="shared" si="15"/>
        <v>0</v>
      </c>
      <c r="W330" s="603">
        <f t="shared" si="15"/>
        <v>0</v>
      </c>
      <c r="X330" s="603">
        <f t="shared" si="15"/>
        <v>0</v>
      </c>
      <c r="Y330" s="603">
        <f t="shared" si="15"/>
        <v>0</v>
      </c>
      <c r="Z330" s="603">
        <f t="shared" si="15"/>
        <v>0</v>
      </c>
      <c r="AA330" s="603">
        <f t="shared" si="15"/>
        <v>0</v>
      </c>
      <c r="AB330" s="603">
        <f t="shared" si="15"/>
        <v>0</v>
      </c>
      <c r="AC330" s="603">
        <f t="shared" si="15"/>
        <v>0</v>
      </c>
      <c r="AD330" s="603">
        <f t="shared" si="15"/>
        <v>0</v>
      </c>
      <c r="AE330" s="603">
        <f t="shared" si="15"/>
        <v>0</v>
      </c>
      <c r="AF330" s="603">
        <f t="shared" si="15"/>
        <v>0</v>
      </c>
      <c r="AG330" s="168">
        <f t="shared" si="15"/>
        <v>0</v>
      </c>
    </row>
    <row r="331" spans="1:33" ht="10.5">
      <c r="A331" s="115"/>
      <c r="B331" s="593"/>
      <c r="C331" s="593"/>
      <c r="D331" s="164"/>
      <c r="E331" s="551"/>
      <c r="F331" s="619"/>
      <c r="G331" s="164"/>
      <c r="H331" s="551"/>
      <c r="I331" s="164"/>
      <c r="J331" s="164"/>
      <c r="K331" s="164"/>
      <c r="L331" s="164"/>
      <c r="M331" s="164"/>
      <c r="N331" s="164"/>
      <c r="O331" s="164"/>
      <c r="P331" s="619"/>
      <c r="Q331" s="576"/>
      <c r="R331" s="494"/>
      <c r="S331" s="1086"/>
      <c r="T331" s="1085"/>
      <c r="U331" s="1139"/>
      <c r="V331" s="1139"/>
      <c r="W331" s="1086"/>
      <c r="X331" s="1085"/>
      <c r="Y331" s="1139"/>
      <c r="Z331" s="1139"/>
      <c r="AA331" s="1086"/>
      <c r="AB331" s="1085"/>
      <c r="AC331" s="1139"/>
      <c r="AD331" s="1139"/>
      <c r="AE331" s="1139"/>
      <c r="AF331" s="1139"/>
      <c r="AG331" s="1139"/>
    </row>
    <row r="332" spans="1:33" ht="10.5">
      <c r="A332" s="115"/>
      <c r="B332" s="167" t="s">
        <v>265</v>
      </c>
      <c r="C332" s="167"/>
      <c r="D332" s="594">
        <f aca="true" t="shared" si="16" ref="D332:P332">SUM(D57,D67,D146,D223,D271,D295,D330)</f>
        <v>0</v>
      </c>
      <c r="E332" s="608">
        <f t="shared" si="16"/>
        <v>0</v>
      </c>
      <c r="F332" s="595">
        <f t="shared" si="16"/>
        <v>0</v>
      </c>
      <c r="G332" s="594">
        <f t="shared" si="16"/>
        <v>0</v>
      </c>
      <c r="H332" s="608">
        <f t="shared" si="16"/>
        <v>0</v>
      </c>
      <c r="I332" s="595">
        <f t="shared" si="16"/>
        <v>0</v>
      </c>
      <c r="J332" s="594">
        <f t="shared" si="16"/>
        <v>0</v>
      </c>
      <c r="K332" s="594">
        <f t="shared" si="16"/>
        <v>0</v>
      </c>
      <c r="L332" s="594">
        <f t="shared" si="16"/>
        <v>0</v>
      </c>
      <c r="M332" s="595">
        <f t="shared" si="16"/>
        <v>0</v>
      </c>
      <c r="N332" s="595">
        <f t="shared" si="16"/>
        <v>0</v>
      </c>
      <c r="O332" s="595">
        <f t="shared" si="16"/>
        <v>0</v>
      </c>
      <c r="P332" s="595">
        <f t="shared" si="16"/>
        <v>0</v>
      </c>
      <c r="Q332" s="612"/>
      <c r="R332" s="758"/>
      <c r="S332" s="1140"/>
      <c r="T332" s="1141"/>
      <c r="U332" s="1142"/>
      <c r="V332" s="1142"/>
      <c r="W332" s="1140"/>
      <c r="X332" s="1141"/>
      <c r="Y332" s="1142"/>
      <c r="Z332" s="1142"/>
      <c r="AA332" s="1140"/>
      <c r="AB332" s="1141"/>
      <c r="AC332" s="1142"/>
      <c r="AD332" s="1142"/>
      <c r="AE332" s="1142"/>
      <c r="AF332" s="1142"/>
      <c r="AG332" s="1142"/>
    </row>
    <row r="333" spans="4:18" s="103" customFormat="1" ht="10.5">
      <c r="D333" s="188"/>
      <c r="E333" s="188"/>
      <c r="F333" s="188"/>
      <c r="G333" s="188"/>
      <c r="Q333" s="188"/>
      <c r="R333" s="188"/>
    </row>
    <row r="334" spans="1:18" s="103" customFormat="1" ht="10.5">
      <c r="A334" s="121"/>
      <c r="B334" s="122"/>
      <c r="C334" s="122"/>
      <c r="D334" s="189"/>
      <c r="E334" s="189"/>
      <c r="F334" s="189"/>
      <c r="G334" s="189"/>
      <c r="H334" s="122"/>
      <c r="I334" s="122"/>
      <c r="J334" s="122"/>
      <c r="K334" s="122"/>
      <c r="L334" s="122"/>
      <c r="M334" s="122"/>
      <c r="N334" s="122"/>
      <c r="O334" s="122"/>
      <c r="P334" s="122"/>
      <c r="Q334" s="189"/>
      <c r="R334" s="189"/>
    </row>
    <row r="335" spans="1:18" s="103" customFormat="1" ht="10.5">
      <c r="A335" s="121"/>
      <c r="B335" s="122"/>
      <c r="C335" s="122"/>
      <c r="D335" s="189"/>
      <c r="E335" s="189"/>
      <c r="F335" s="189"/>
      <c r="G335" s="189"/>
      <c r="H335" s="122"/>
      <c r="I335" s="122"/>
      <c r="J335" s="122"/>
      <c r="K335" s="122"/>
      <c r="L335" s="122"/>
      <c r="M335" s="122"/>
      <c r="N335" s="122"/>
      <c r="O335" s="122"/>
      <c r="P335" s="122"/>
      <c r="Q335" s="189"/>
      <c r="R335" s="189"/>
    </row>
    <row r="336" spans="1:18" s="103" customFormat="1" ht="10.5">
      <c r="A336" s="121"/>
      <c r="B336" s="122"/>
      <c r="C336" s="122"/>
      <c r="D336" s="189"/>
      <c r="E336" s="189"/>
      <c r="F336" s="189"/>
      <c r="G336" s="189"/>
      <c r="H336" s="122"/>
      <c r="I336" s="122"/>
      <c r="J336" s="122"/>
      <c r="K336" s="122"/>
      <c r="L336" s="122"/>
      <c r="M336" s="122"/>
      <c r="N336" s="122"/>
      <c r="O336" s="122"/>
      <c r="P336" s="122"/>
      <c r="Q336" s="189"/>
      <c r="R336" s="189"/>
    </row>
    <row r="337" spans="1:18" s="103" customFormat="1" ht="10.5">
      <c r="A337" s="121"/>
      <c r="B337" s="122"/>
      <c r="C337" s="122"/>
      <c r="D337" s="189"/>
      <c r="E337" s="189"/>
      <c r="F337" s="189"/>
      <c r="G337" s="189"/>
      <c r="H337" s="122"/>
      <c r="I337" s="122"/>
      <c r="J337" s="122"/>
      <c r="K337" s="122"/>
      <c r="L337" s="122"/>
      <c r="M337" s="122"/>
      <c r="N337" s="122"/>
      <c r="O337" s="122"/>
      <c r="P337" s="122"/>
      <c r="Q337" s="189"/>
      <c r="R337" s="189"/>
    </row>
    <row r="338" spans="1:18" s="103" customFormat="1" ht="10.5">
      <c r="A338" s="121"/>
      <c r="B338" s="122"/>
      <c r="C338" s="122"/>
      <c r="D338" s="189"/>
      <c r="E338" s="189"/>
      <c r="F338" s="189"/>
      <c r="G338" s="189"/>
      <c r="H338" s="122"/>
      <c r="I338" s="122"/>
      <c r="J338" s="122"/>
      <c r="K338" s="122"/>
      <c r="L338" s="122"/>
      <c r="M338" s="122"/>
      <c r="N338" s="122"/>
      <c r="O338" s="122"/>
      <c r="P338" s="122"/>
      <c r="Q338" s="189"/>
      <c r="R338" s="189"/>
    </row>
    <row r="339" spans="1:18" s="103" customFormat="1" ht="10.5">
      <c r="A339" s="121"/>
      <c r="B339" s="122"/>
      <c r="C339" s="122"/>
      <c r="D339" s="189"/>
      <c r="E339" s="189"/>
      <c r="F339" s="189"/>
      <c r="G339" s="189"/>
      <c r="H339" s="122"/>
      <c r="I339" s="122"/>
      <c r="J339" s="122"/>
      <c r="K339" s="122"/>
      <c r="L339" s="122"/>
      <c r="M339" s="122"/>
      <c r="N339" s="122"/>
      <c r="O339" s="122"/>
      <c r="P339" s="122"/>
      <c r="Q339" s="188"/>
      <c r="R339" s="188"/>
    </row>
    <row r="340" spans="17:26" ht="10.5">
      <c r="Q340" s="188"/>
      <c r="R340" s="188"/>
      <c r="S340" s="103"/>
      <c r="T340" s="121"/>
      <c r="U340" s="121"/>
      <c r="V340" s="121"/>
      <c r="W340" s="121"/>
      <c r="X340" s="103"/>
      <c r="Y340" s="103"/>
      <c r="Z340" s="103"/>
    </row>
    <row r="341" spans="17:26" ht="10.5">
      <c r="Q341" s="188"/>
      <c r="R341" s="188"/>
      <c r="S341" s="103"/>
      <c r="T341" s="121"/>
      <c r="U341" s="121"/>
      <c r="V341" s="121"/>
      <c r="W341" s="121"/>
      <c r="X341" s="103"/>
      <c r="Y341" s="103"/>
      <c r="Z341" s="103"/>
    </row>
    <row r="342" spans="17:26" ht="10.5">
      <c r="Q342" s="188"/>
      <c r="R342" s="188"/>
      <c r="S342" s="103"/>
      <c r="T342" s="121"/>
      <c r="U342" s="121"/>
      <c r="V342" s="121"/>
      <c r="W342" s="121"/>
      <c r="X342" s="103"/>
      <c r="Y342" s="103"/>
      <c r="Z342" s="103"/>
    </row>
    <row r="343" spans="17:25" ht="10.5">
      <c r="Q343" s="188"/>
      <c r="R343" s="188"/>
      <c r="S343" s="103"/>
      <c r="T343" s="121"/>
      <c r="U343" s="121"/>
      <c r="V343" s="121"/>
      <c r="W343" s="121"/>
      <c r="X343" s="121"/>
      <c r="Y343" s="121"/>
    </row>
    <row r="344" spans="17:25" ht="10.5">
      <c r="Q344" s="188"/>
      <c r="R344" s="188"/>
      <c r="S344" s="103"/>
      <c r="T344" s="121"/>
      <c r="U344" s="121"/>
      <c r="V344" s="121"/>
      <c r="W344" s="121"/>
      <c r="X344" s="121"/>
      <c r="Y344" s="121"/>
    </row>
    <row r="345" spans="17:25" ht="10.5">
      <c r="Q345" s="188"/>
      <c r="R345" s="188"/>
      <c r="S345" s="103"/>
      <c r="T345" s="121"/>
      <c r="U345" s="121"/>
      <c r="V345" s="121"/>
      <c r="W345" s="121"/>
      <c r="X345" s="121"/>
      <c r="Y345" s="121"/>
    </row>
    <row r="346" spans="17:25" ht="10.5">
      <c r="Q346" s="188"/>
      <c r="R346" s="188"/>
      <c r="S346" s="103"/>
      <c r="T346" s="121"/>
      <c r="U346" s="121"/>
      <c r="V346" s="121"/>
      <c r="W346" s="121"/>
      <c r="X346" s="121"/>
      <c r="Y346" s="121"/>
    </row>
    <row r="347" spans="17:25" ht="10.5">
      <c r="Q347" s="188"/>
      <c r="R347" s="188"/>
      <c r="S347" s="103"/>
      <c r="T347" s="121"/>
      <c r="U347" s="121"/>
      <c r="V347" s="121"/>
      <c r="W347" s="121"/>
      <c r="X347" s="121"/>
      <c r="Y347" s="121"/>
    </row>
    <row r="348" spans="17:25" ht="10.5">
      <c r="Q348" s="188"/>
      <c r="R348" s="188"/>
      <c r="S348" s="103"/>
      <c r="T348" s="121"/>
      <c r="U348" s="121"/>
      <c r="V348" s="121"/>
      <c r="W348" s="121"/>
      <c r="X348" s="121"/>
      <c r="Y348" s="121"/>
    </row>
    <row r="349" spans="17:25" ht="10.5">
      <c r="Q349" s="188"/>
      <c r="R349" s="188"/>
      <c r="S349" s="103"/>
      <c r="T349" s="121"/>
      <c r="U349" s="121"/>
      <c r="V349" s="121"/>
      <c r="W349" s="121"/>
      <c r="X349" s="121"/>
      <c r="Y349" s="121"/>
    </row>
    <row r="350" spans="17:25" ht="10.5">
      <c r="Q350" s="188"/>
      <c r="R350" s="188"/>
      <c r="S350" s="103"/>
      <c r="T350" s="121"/>
      <c r="U350" s="121"/>
      <c r="V350" s="121"/>
      <c r="W350" s="121"/>
      <c r="X350" s="121"/>
      <c r="Y350" s="121"/>
    </row>
    <row r="351" spans="17:25" ht="10.5">
      <c r="Q351" s="188"/>
      <c r="R351" s="188"/>
      <c r="S351" s="103"/>
      <c r="T351" s="121"/>
      <c r="U351" s="121"/>
      <c r="V351" s="121"/>
      <c r="W351" s="121"/>
      <c r="X351" s="121"/>
      <c r="Y351" s="121"/>
    </row>
    <row r="352" spans="17:25" ht="10.5">
      <c r="Q352" s="188"/>
      <c r="R352" s="188"/>
      <c r="S352" s="103"/>
      <c r="T352" s="121"/>
      <c r="U352" s="121"/>
      <c r="V352" s="121"/>
      <c r="W352" s="121"/>
      <c r="X352" s="121"/>
      <c r="Y352" s="121"/>
    </row>
    <row r="353" spans="17:25" ht="10.5">
      <c r="Q353" s="188"/>
      <c r="R353" s="188"/>
      <c r="S353" s="103"/>
      <c r="T353" s="121"/>
      <c r="U353" s="121"/>
      <c r="V353" s="121"/>
      <c r="W353" s="121"/>
      <c r="X353" s="121"/>
      <c r="Y353" s="121"/>
    </row>
    <row r="354" spans="1:25" ht="10.5">
      <c r="A354" s="122"/>
      <c r="Q354" s="188"/>
      <c r="R354" s="188"/>
      <c r="S354" s="103"/>
      <c r="T354" s="121"/>
      <c r="U354" s="121"/>
      <c r="V354" s="121"/>
      <c r="W354" s="121"/>
      <c r="X354" s="121"/>
      <c r="Y354" s="121"/>
    </row>
    <row r="355" spans="1:25" ht="10.5">
      <c r="A355" s="122"/>
      <c r="Q355" s="188"/>
      <c r="R355" s="188"/>
      <c r="S355" s="103"/>
      <c r="T355" s="121"/>
      <c r="U355" s="121"/>
      <c r="V355" s="121"/>
      <c r="W355" s="121"/>
      <c r="X355" s="121"/>
      <c r="Y355" s="121"/>
    </row>
    <row r="356" spans="1:25" ht="10.5">
      <c r="A356" s="122"/>
      <c r="Q356" s="188"/>
      <c r="R356" s="188"/>
      <c r="S356" s="103"/>
      <c r="T356" s="121"/>
      <c r="U356" s="121"/>
      <c r="V356" s="121"/>
      <c r="W356" s="121"/>
      <c r="X356" s="121"/>
      <c r="Y356" s="121"/>
    </row>
    <row r="357" spans="1:25" ht="10.5">
      <c r="A357" s="122"/>
      <c r="Q357" s="188"/>
      <c r="R357" s="188"/>
      <c r="S357" s="103"/>
      <c r="T357" s="121"/>
      <c r="U357" s="121"/>
      <c r="V357" s="121"/>
      <c r="W357" s="121"/>
      <c r="X357" s="121"/>
      <c r="Y357" s="121"/>
    </row>
    <row r="358" spans="1:25" ht="10.5">
      <c r="A358" s="122"/>
      <c r="Q358" s="188"/>
      <c r="R358" s="188"/>
      <c r="S358" s="103"/>
      <c r="T358" s="121"/>
      <c r="U358" s="121"/>
      <c r="V358" s="121"/>
      <c r="W358" s="121"/>
      <c r="X358" s="121"/>
      <c r="Y358" s="121"/>
    </row>
    <row r="359" spans="1:25" ht="10.5">
      <c r="A359" s="122"/>
      <c r="Q359" s="188"/>
      <c r="R359" s="188"/>
      <c r="S359" s="103"/>
      <c r="T359" s="121"/>
      <c r="U359" s="121"/>
      <c r="V359" s="121"/>
      <c r="W359" s="121"/>
      <c r="X359" s="121"/>
      <c r="Y359" s="121"/>
    </row>
    <row r="360" spans="1:25" ht="10.5">
      <c r="A360" s="122"/>
      <c r="Q360" s="188"/>
      <c r="R360" s="188"/>
      <c r="S360" s="103"/>
      <c r="T360" s="121"/>
      <c r="U360" s="121"/>
      <c r="V360" s="121"/>
      <c r="W360" s="121"/>
      <c r="X360" s="121"/>
      <c r="Y360" s="121"/>
    </row>
    <row r="361" spans="1:25" ht="10.5">
      <c r="A361" s="122"/>
      <c r="Q361" s="188"/>
      <c r="R361" s="188"/>
      <c r="S361" s="103"/>
      <c r="T361" s="121"/>
      <c r="U361" s="121"/>
      <c r="V361" s="121"/>
      <c r="W361" s="121"/>
      <c r="X361" s="121"/>
      <c r="Y361" s="121"/>
    </row>
    <row r="362" spans="1:25" ht="10.5">
      <c r="A362" s="122"/>
      <c r="Q362" s="188"/>
      <c r="R362" s="188"/>
      <c r="S362" s="103"/>
      <c r="T362" s="121"/>
      <c r="U362" s="121"/>
      <c r="V362" s="121"/>
      <c r="W362" s="121"/>
      <c r="X362" s="121"/>
      <c r="Y362" s="121"/>
    </row>
    <row r="363" spans="1:25" ht="10.5">
      <c r="A363" s="122"/>
      <c r="Q363" s="188"/>
      <c r="R363" s="188"/>
      <c r="S363" s="103"/>
      <c r="T363" s="121"/>
      <c r="U363" s="121"/>
      <c r="V363" s="121"/>
      <c r="W363" s="121"/>
      <c r="X363" s="121"/>
      <c r="Y363" s="121"/>
    </row>
    <row r="364" spans="1:25" ht="10.5">
      <c r="A364" s="122"/>
      <c r="Q364" s="188"/>
      <c r="R364" s="188"/>
      <c r="S364" s="103"/>
      <c r="T364" s="121"/>
      <c r="U364" s="121"/>
      <c r="V364" s="121"/>
      <c r="W364" s="121"/>
      <c r="X364" s="121"/>
      <c r="Y364" s="121"/>
    </row>
    <row r="365" spans="1:25" ht="10.5">
      <c r="A365" s="122"/>
      <c r="Q365" s="188"/>
      <c r="R365" s="188"/>
      <c r="S365" s="103"/>
      <c r="T365" s="121"/>
      <c r="U365" s="121"/>
      <c r="V365" s="121"/>
      <c r="W365" s="121"/>
      <c r="X365" s="121"/>
      <c r="Y365" s="121"/>
    </row>
    <row r="366" spans="17:25" ht="10.5">
      <c r="Q366" s="197"/>
      <c r="R366" s="197"/>
      <c r="S366" s="121"/>
      <c r="T366" s="121"/>
      <c r="U366" s="121"/>
      <c r="V366" s="121"/>
      <c r="W366" s="121"/>
      <c r="X366" s="121"/>
      <c r="Y366" s="121"/>
    </row>
  </sheetData>
  <sheetProtection/>
  <mergeCells count="4">
    <mergeCell ref="S8:V8"/>
    <mergeCell ref="W8:Z8"/>
    <mergeCell ref="AA8:AD8"/>
    <mergeCell ref="AE8:AG8"/>
  </mergeCells>
  <hyperlinks>
    <hyperlink ref="A3" location="Index!A1" display="Index"/>
  </hyperlinks>
  <printOptions/>
  <pageMargins left="0.76" right="0.7480314960629921" top="0.52" bottom="0.49" header="0.27" footer="0.3"/>
  <pageSetup fitToHeight="0" horizontalDpi="600" verticalDpi="600" orientation="landscape" paperSize="8" scale="47" r:id="rId1"/>
  <headerFooter alignWithMargins="0">
    <oddHeader>&amp;R&amp;A</oddHeader>
    <oddFooter>&amp;R&amp;F</oddFooter>
  </headerFooter>
  <rowBreaks count="2" manualBreakCount="2">
    <brk id="146" max="32" man="1"/>
    <brk id="296" max="3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5"/>
  <dimension ref="A1:IV99"/>
  <sheetViews>
    <sheetView view="pageBreakPreview" zoomScale="85" zoomScaleNormal="75" zoomScaleSheetLayoutView="85" zoomScalePageLayoutView="0" workbookViewId="0" topLeftCell="A1">
      <selection activeCell="C56" sqref="C56"/>
    </sheetView>
  </sheetViews>
  <sheetFormatPr defaultColWidth="9.00390625" defaultRowHeight="15"/>
  <cols>
    <col min="1" max="1" width="6.50390625" style="103" customWidth="1"/>
    <col min="2" max="2" width="35.50390625" style="103" customWidth="1"/>
    <col min="3" max="10" width="11.625" style="103" customWidth="1"/>
    <col min="11" max="12" width="11.50390625" style="103" customWidth="1"/>
    <col min="13" max="18" width="13.75390625" style="103" customWidth="1"/>
    <col min="19" max="16384" width="9.00390625" style="103" customWidth="1"/>
  </cols>
  <sheetData>
    <row r="1" spans="1:256" s="24" customFormat="1" ht="10.5">
      <c r="A1" s="22" t="s">
        <v>419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s="24" customFormat="1" ht="10.5">
      <c r="A2" s="22" t="str">
        <f>Compname</f>
        <v>SPTL (Capex)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28" customFormat="1" ht="10.5">
      <c r="A3" s="26" t="s">
        <v>428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13" ht="10.5">
      <c r="A4" s="39" t="s">
        <v>129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2" ht="10.5">
      <c r="A5" s="104">
        <v>4.22</v>
      </c>
      <c r="B5" s="104" t="s">
        <v>93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7" spans="2:18" ht="10.5">
      <c r="B7" s="123" t="s">
        <v>131</v>
      </c>
      <c r="C7" s="124" t="s">
        <v>440</v>
      </c>
      <c r="D7" s="125"/>
      <c r="E7" s="124" t="s">
        <v>441</v>
      </c>
      <c r="F7" s="125"/>
      <c r="G7" s="124" t="s">
        <v>442</v>
      </c>
      <c r="H7" s="125"/>
      <c r="I7" s="124" t="s">
        <v>444</v>
      </c>
      <c r="J7" s="125"/>
      <c r="K7" s="124" t="s">
        <v>443</v>
      </c>
      <c r="L7" s="125"/>
      <c r="M7" s="124" t="s">
        <v>421</v>
      </c>
      <c r="N7" s="125"/>
      <c r="O7" s="126" t="s">
        <v>21</v>
      </c>
      <c r="P7" s="127"/>
      <c r="Q7" s="764"/>
      <c r="R7" s="128" t="s">
        <v>420</v>
      </c>
    </row>
    <row r="8" spans="2:18" ht="10.5">
      <c r="B8" s="129"/>
      <c r="C8" s="130"/>
      <c r="D8" s="131"/>
      <c r="E8" s="130"/>
      <c r="F8" s="131"/>
      <c r="G8" s="130"/>
      <c r="H8" s="131"/>
      <c r="I8" s="130"/>
      <c r="J8" s="131"/>
      <c r="K8" s="130"/>
      <c r="L8" s="131"/>
      <c r="M8" s="130"/>
      <c r="N8" s="131"/>
      <c r="O8" s="132"/>
      <c r="P8" s="133"/>
      <c r="Q8" s="620"/>
      <c r="R8" s="134"/>
    </row>
    <row r="9" spans="2:18" ht="21">
      <c r="B9" s="129"/>
      <c r="C9" s="135" t="s">
        <v>445</v>
      </c>
      <c r="D9" s="114" t="s">
        <v>18</v>
      </c>
      <c r="E9" s="135" t="s">
        <v>445</v>
      </c>
      <c r="F9" s="114" t="s">
        <v>18</v>
      </c>
      <c r="G9" s="135" t="s">
        <v>445</v>
      </c>
      <c r="H9" s="114" t="s">
        <v>18</v>
      </c>
      <c r="I9" s="135" t="s">
        <v>445</v>
      </c>
      <c r="J9" s="114" t="s">
        <v>18</v>
      </c>
      <c r="K9" s="135" t="s">
        <v>445</v>
      </c>
      <c r="L9" s="114" t="s">
        <v>18</v>
      </c>
      <c r="M9" s="135" t="s">
        <v>445</v>
      </c>
      <c r="N9" s="114" t="s">
        <v>18</v>
      </c>
      <c r="O9" s="114" t="s">
        <v>224</v>
      </c>
      <c r="P9" s="136" t="s">
        <v>132</v>
      </c>
      <c r="Q9" s="114" t="s">
        <v>18</v>
      </c>
      <c r="R9" s="134"/>
    </row>
    <row r="10" spans="2:18" ht="10.5">
      <c r="B10" s="137"/>
      <c r="C10" s="138" t="s">
        <v>198</v>
      </c>
      <c r="D10" s="138" t="s">
        <v>198</v>
      </c>
      <c r="E10" s="138" t="s">
        <v>198</v>
      </c>
      <c r="F10" s="138" t="s">
        <v>198</v>
      </c>
      <c r="G10" s="138" t="s">
        <v>198</v>
      </c>
      <c r="H10" s="138" t="s">
        <v>198</v>
      </c>
      <c r="I10" s="138" t="s">
        <v>198</v>
      </c>
      <c r="J10" s="138" t="s">
        <v>198</v>
      </c>
      <c r="K10" s="138" t="s">
        <v>198</v>
      </c>
      <c r="L10" s="138" t="s">
        <v>198</v>
      </c>
      <c r="M10" s="138" t="s">
        <v>198</v>
      </c>
      <c r="N10" s="138" t="s">
        <v>198</v>
      </c>
      <c r="O10" s="140" t="s">
        <v>198</v>
      </c>
      <c r="P10" s="141" t="s">
        <v>198</v>
      </c>
      <c r="Q10" s="139" t="s">
        <v>198</v>
      </c>
      <c r="R10" s="142" t="s">
        <v>31</v>
      </c>
    </row>
    <row r="11" spans="1:18" ht="10.5">
      <c r="A11" s="115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17"/>
      <c r="N11" s="116"/>
      <c r="O11" s="116"/>
      <c r="P11" s="143"/>
      <c r="Q11" s="143"/>
      <c r="R11" s="144"/>
    </row>
    <row r="12" spans="1:18" ht="10.5">
      <c r="A12" s="115"/>
      <c r="B12" s="145" t="s">
        <v>135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17"/>
      <c r="N12" s="116"/>
      <c r="O12" s="116"/>
      <c r="P12" s="143"/>
      <c r="Q12" s="143"/>
      <c r="R12" s="144"/>
    </row>
    <row r="13" spans="1:18" ht="10.5">
      <c r="A13" s="1"/>
      <c r="B13" s="2"/>
      <c r="C13" s="1048"/>
      <c r="D13" s="1048"/>
      <c r="E13" s="1048"/>
      <c r="F13" s="1048"/>
      <c r="G13" s="1048"/>
      <c r="H13" s="1048"/>
      <c r="I13" s="2"/>
      <c r="J13" s="2"/>
      <c r="K13" s="2"/>
      <c r="L13" s="2"/>
      <c r="M13" s="120"/>
      <c r="N13" s="3"/>
      <c r="O13" s="3"/>
      <c r="P13" s="4"/>
      <c r="Q13" s="4"/>
      <c r="R13" s="4"/>
    </row>
    <row r="14" spans="1:18" ht="10.5">
      <c r="A14" s="1"/>
      <c r="B14" s="464"/>
      <c r="C14" s="1050"/>
      <c r="D14" s="1050"/>
      <c r="E14" s="1050"/>
      <c r="F14" s="1050"/>
      <c r="G14" s="1050"/>
      <c r="H14" s="1050"/>
      <c r="I14" s="464"/>
      <c r="J14" s="464"/>
      <c r="K14" s="464"/>
      <c r="L14" s="464"/>
      <c r="M14" s="120"/>
      <c r="N14" s="3"/>
      <c r="O14" s="3"/>
      <c r="P14" s="4"/>
      <c r="Q14" s="4"/>
      <c r="R14" s="4"/>
    </row>
    <row r="15" spans="1:18" ht="10.5">
      <c r="A15" s="1"/>
      <c r="B15" s="464"/>
      <c r="C15" s="1050"/>
      <c r="D15" s="1050"/>
      <c r="E15" s="1050"/>
      <c r="F15" s="1050"/>
      <c r="G15" s="1050"/>
      <c r="H15" s="1050"/>
      <c r="I15" s="464"/>
      <c r="J15" s="464"/>
      <c r="K15" s="464"/>
      <c r="L15" s="464"/>
      <c r="M15" s="120"/>
      <c r="N15" s="3"/>
      <c r="O15" s="3"/>
      <c r="P15" s="4"/>
      <c r="Q15" s="4"/>
      <c r="R15" s="4"/>
    </row>
    <row r="16" spans="1:18" ht="10.5">
      <c r="A16" s="1"/>
      <c r="B16" s="464"/>
      <c r="C16" s="1050"/>
      <c r="D16" s="1050"/>
      <c r="E16" s="1050"/>
      <c r="F16" s="1050"/>
      <c r="G16" s="1050"/>
      <c r="H16" s="1050"/>
      <c r="I16" s="464"/>
      <c r="J16" s="464"/>
      <c r="K16" s="464"/>
      <c r="L16" s="464"/>
      <c r="M16" s="120"/>
      <c r="N16" s="3"/>
      <c r="O16" s="3"/>
      <c r="P16" s="4"/>
      <c r="Q16" s="4"/>
      <c r="R16" s="4"/>
    </row>
    <row r="17" spans="1:18" ht="10.5">
      <c r="A17" s="1"/>
      <c r="B17" s="464"/>
      <c r="C17" s="1050"/>
      <c r="D17" s="1050"/>
      <c r="E17" s="1050"/>
      <c r="F17" s="1050"/>
      <c r="G17" s="1050"/>
      <c r="H17" s="1050"/>
      <c r="I17" s="464"/>
      <c r="J17" s="464"/>
      <c r="K17" s="464"/>
      <c r="L17" s="464"/>
      <c r="M17" s="120"/>
      <c r="N17" s="3"/>
      <c r="O17" s="3"/>
      <c r="P17" s="4"/>
      <c r="Q17" s="4"/>
      <c r="R17" s="4"/>
    </row>
    <row r="18" spans="1:18" ht="10.5">
      <c r="A18" s="1"/>
      <c r="B18" s="464"/>
      <c r="C18" s="1050"/>
      <c r="D18" s="1050"/>
      <c r="E18" s="1050"/>
      <c r="F18" s="1050"/>
      <c r="G18" s="1050"/>
      <c r="H18" s="1050"/>
      <c r="I18" s="464"/>
      <c r="J18" s="464"/>
      <c r="K18" s="464"/>
      <c r="L18" s="464"/>
      <c r="M18" s="120"/>
      <c r="N18" s="3"/>
      <c r="O18" s="3"/>
      <c r="P18" s="4"/>
      <c r="Q18" s="4"/>
      <c r="R18" s="4"/>
    </row>
    <row r="19" spans="1:18" ht="10.5">
      <c r="A19" s="1"/>
      <c r="B19" s="464"/>
      <c r="C19" s="1050"/>
      <c r="D19" s="1050"/>
      <c r="E19" s="1050"/>
      <c r="F19" s="1050"/>
      <c r="G19" s="1050"/>
      <c r="H19" s="1050"/>
      <c r="I19" s="464"/>
      <c r="J19" s="464"/>
      <c r="K19" s="464"/>
      <c r="L19" s="464"/>
      <c r="M19" s="120"/>
      <c r="N19" s="3"/>
      <c r="O19" s="3"/>
      <c r="P19" s="4"/>
      <c r="Q19" s="4"/>
      <c r="R19" s="4"/>
    </row>
    <row r="20" spans="1:18" ht="10.5">
      <c r="A20" s="1"/>
      <c r="B20" s="464"/>
      <c r="C20" s="1050"/>
      <c r="D20" s="1050"/>
      <c r="E20" s="1050"/>
      <c r="F20" s="1050"/>
      <c r="G20" s="1050"/>
      <c r="H20" s="1050"/>
      <c r="I20" s="464"/>
      <c r="J20" s="464"/>
      <c r="K20" s="464"/>
      <c r="L20" s="464"/>
      <c r="M20" s="120"/>
      <c r="N20" s="3"/>
      <c r="O20" s="3"/>
      <c r="P20" s="4"/>
      <c r="Q20" s="4"/>
      <c r="R20" s="4"/>
    </row>
    <row r="21" spans="1:18" ht="10.5">
      <c r="A21" s="1"/>
      <c r="B21" s="464"/>
      <c r="C21" s="1050"/>
      <c r="D21" s="1050"/>
      <c r="E21" s="1050"/>
      <c r="F21" s="1050"/>
      <c r="G21" s="1050"/>
      <c r="H21" s="1050"/>
      <c r="I21" s="464"/>
      <c r="J21" s="464"/>
      <c r="K21" s="464"/>
      <c r="L21" s="464"/>
      <c r="M21" s="120"/>
      <c r="N21" s="3"/>
      <c r="O21" s="3"/>
      <c r="P21" s="4"/>
      <c r="Q21" s="4"/>
      <c r="R21" s="4"/>
    </row>
    <row r="22" spans="1:18" ht="10.5">
      <c r="A22" s="1"/>
      <c r="B22" s="464"/>
      <c r="C22" s="1050"/>
      <c r="D22" s="1050"/>
      <c r="E22" s="1050"/>
      <c r="F22" s="1050"/>
      <c r="G22" s="1050"/>
      <c r="H22" s="1050"/>
      <c r="I22" s="464"/>
      <c r="J22" s="464"/>
      <c r="K22" s="464"/>
      <c r="L22" s="464"/>
      <c r="M22" s="120"/>
      <c r="N22" s="3"/>
      <c r="O22" s="3"/>
      <c r="P22" s="4"/>
      <c r="Q22" s="4"/>
      <c r="R22" s="4"/>
    </row>
    <row r="23" spans="1:18" ht="10.5">
      <c r="A23" s="1"/>
      <c r="B23" s="464"/>
      <c r="C23" s="1050"/>
      <c r="D23" s="1050"/>
      <c r="E23" s="1050"/>
      <c r="F23" s="1050"/>
      <c r="G23" s="1050"/>
      <c r="H23" s="1050"/>
      <c r="I23" s="464"/>
      <c r="J23" s="464"/>
      <c r="K23" s="464"/>
      <c r="L23" s="464"/>
      <c r="M23" s="120"/>
      <c r="N23" s="3"/>
      <c r="O23" s="3"/>
      <c r="P23" s="4"/>
      <c r="Q23" s="4"/>
      <c r="R23" s="4"/>
    </row>
    <row r="24" spans="1:18" ht="10.5">
      <c r="A24" s="1"/>
      <c r="B24" s="464"/>
      <c r="C24" s="1050"/>
      <c r="D24" s="1050"/>
      <c r="E24" s="1050"/>
      <c r="F24" s="1050"/>
      <c r="G24" s="1050"/>
      <c r="H24" s="1050"/>
      <c r="I24" s="464"/>
      <c r="J24" s="464"/>
      <c r="K24" s="464"/>
      <c r="L24" s="464"/>
      <c r="M24" s="120"/>
      <c r="N24" s="3"/>
      <c r="O24" s="3"/>
      <c r="P24" s="4"/>
      <c r="Q24" s="4"/>
      <c r="R24" s="4"/>
    </row>
    <row r="25" spans="1:18" ht="10.5">
      <c r="A25" s="1"/>
      <c r="B25" s="464"/>
      <c r="C25" s="1050"/>
      <c r="D25" s="1050"/>
      <c r="E25" s="1050"/>
      <c r="F25" s="1050"/>
      <c r="G25" s="1050"/>
      <c r="H25" s="1050"/>
      <c r="I25" s="464"/>
      <c r="J25" s="464"/>
      <c r="K25" s="464"/>
      <c r="L25" s="464"/>
      <c r="M25" s="120"/>
      <c r="N25" s="3"/>
      <c r="O25" s="3"/>
      <c r="P25" s="4"/>
      <c r="Q25" s="4"/>
      <c r="R25" s="4"/>
    </row>
    <row r="26" spans="1:18" ht="10.5">
      <c r="A26" s="1"/>
      <c r="B26" s="464"/>
      <c r="C26" s="1050"/>
      <c r="D26" s="1050"/>
      <c r="E26" s="1050"/>
      <c r="F26" s="1050"/>
      <c r="G26" s="1050"/>
      <c r="H26" s="1050"/>
      <c r="I26" s="464"/>
      <c r="J26" s="464"/>
      <c r="K26" s="464"/>
      <c r="L26" s="464"/>
      <c r="M26" s="120"/>
      <c r="N26" s="3"/>
      <c r="O26" s="3"/>
      <c r="P26" s="4"/>
      <c r="Q26" s="4"/>
      <c r="R26" s="4"/>
    </row>
    <row r="27" spans="1:18" ht="10.5">
      <c r="A27" s="1"/>
      <c r="B27" s="464"/>
      <c r="C27" s="1050"/>
      <c r="D27" s="1050"/>
      <c r="E27" s="1050"/>
      <c r="F27" s="1050"/>
      <c r="G27" s="1050"/>
      <c r="H27" s="1050"/>
      <c r="I27" s="464"/>
      <c r="J27" s="464"/>
      <c r="K27" s="464"/>
      <c r="L27" s="464"/>
      <c r="M27" s="120"/>
      <c r="N27" s="3"/>
      <c r="O27" s="3"/>
      <c r="P27" s="4"/>
      <c r="Q27" s="4"/>
      <c r="R27" s="4"/>
    </row>
    <row r="28" spans="1:18" ht="10.5">
      <c r="A28" s="1"/>
      <c r="B28" s="464"/>
      <c r="C28" s="1050"/>
      <c r="D28" s="1050"/>
      <c r="E28" s="1050"/>
      <c r="F28" s="1050"/>
      <c r="G28" s="1050"/>
      <c r="H28" s="1050"/>
      <c r="I28" s="464"/>
      <c r="J28" s="464"/>
      <c r="K28" s="464"/>
      <c r="L28" s="464"/>
      <c r="M28" s="120"/>
      <c r="N28" s="3"/>
      <c r="O28" s="3"/>
      <c r="P28" s="4"/>
      <c r="Q28" s="4"/>
      <c r="R28" s="4"/>
    </row>
    <row r="29" spans="1:18" ht="10.5">
      <c r="A29" s="1"/>
      <c r="B29" s="464"/>
      <c r="C29" s="1050"/>
      <c r="D29" s="1050"/>
      <c r="E29" s="1050"/>
      <c r="F29" s="1050"/>
      <c r="G29" s="1050"/>
      <c r="H29" s="1050"/>
      <c r="I29" s="464"/>
      <c r="J29" s="464"/>
      <c r="K29" s="464"/>
      <c r="L29" s="464"/>
      <c r="M29" s="120"/>
      <c r="N29" s="3"/>
      <c r="O29" s="3"/>
      <c r="P29" s="4"/>
      <c r="Q29" s="4"/>
      <c r="R29" s="4"/>
    </row>
    <row r="30" spans="1:18" ht="10.5">
      <c r="A30" s="1"/>
      <c r="B30" s="464"/>
      <c r="C30" s="1050"/>
      <c r="D30" s="1050"/>
      <c r="E30" s="1050"/>
      <c r="F30" s="1050"/>
      <c r="G30" s="1050"/>
      <c r="H30" s="1050"/>
      <c r="I30" s="464"/>
      <c r="J30" s="464"/>
      <c r="K30" s="464"/>
      <c r="L30" s="464"/>
      <c r="M30" s="120"/>
      <c r="N30" s="3"/>
      <c r="O30" s="3"/>
      <c r="P30" s="4"/>
      <c r="Q30" s="4"/>
      <c r="R30" s="4"/>
    </row>
    <row r="31" spans="1:18" ht="10.5">
      <c r="A31" s="1"/>
      <c r="B31" s="464"/>
      <c r="C31" s="1050"/>
      <c r="D31" s="1050"/>
      <c r="E31" s="1050"/>
      <c r="F31" s="1050"/>
      <c r="G31" s="1050"/>
      <c r="H31" s="1050"/>
      <c r="I31" s="464"/>
      <c r="J31" s="464"/>
      <c r="K31" s="464"/>
      <c r="L31" s="464"/>
      <c r="M31" s="120"/>
      <c r="N31" s="3"/>
      <c r="O31" s="3"/>
      <c r="P31" s="4"/>
      <c r="Q31" s="4"/>
      <c r="R31" s="4"/>
    </row>
    <row r="32" spans="1:18" ht="10.5">
      <c r="A32" s="1"/>
      <c r="B32" s="464"/>
      <c r="C32" s="1050"/>
      <c r="D32" s="1050"/>
      <c r="E32" s="1050"/>
      <c r="F32" s="1050"/>
      <c r="G32" s="1050"/>
      <c r="H32" s="1050"/>
      <c r="I32" s="464"/>
      <c r="J32" s="464"/>
      <c r="K32" s="464"/>
      <c r="L32" s="464"/>
      <c r="M32" s="120"/>
      <c r="N32" s="3"/>
      <c r="O32" s="3"/>
      <c r="P32" s="4"/>
      <c r="Q32" s="4"/>
      <c r="R32" s="4"/>
    </row>
    <row r="33" spans="1:18" ht="10.5">
      <c r="A33" s="1"/>
      <c r="B33" s="464"/>
      <c r="C33" s="1050"/>
      <c r="D33" s="1050"/>
      <c r="E33" s="1050"/>
      <c r="F33" s="1050"/>
      <c r="G33" s="1050"/>
      <c r="H33" s="1050"/>
      <c r="I33" s="464"/>
      <c r="J33" s="464"/>
      <c r="K33" s="464"/>
      <c r="L33" s="464"/>
      <c r="M33" s="120"/>
      <c r="N33" s="3"/>
      <c r="O33" s="3"/>
      <c r="P33" s="4"/>
      <c r="Q33" s="4"/>
      <c r="R33" s="4"/>
    </row>
    <row r="34" spans="1:18" ht="10.5">
      <c r="A34" s="1"/>
      <c r="B34" s="464"/>
      <c r="C34" s="1050"/>
      <c r="D34" s="1050"/>
      <c r="E34" s="1050"/>
      <c r="F34" s="1050"/>
      <c r="G34" s="1050"/>
      <c r="H34" s="1050"/>
      <c r="I34" s="464"/>
      <c r="J34" s="464"/>
      <c r="K34" s="464"/>
      <c r="L34" s="464"/>
      <c r="M34" s="120"/>
      <c r="N34" s="3"/>
      <c r="O34" s="3"/>
      <c r="P34" s="4"/>
      <c r="Q34" s="4"/>
      <c r="R34" s="4"/>
    </row>
    <row r="35" spans="1:18" ht="10.5">
      <c r="A35" s="1"/>
      <c r="B35" s="464"/>
      <c r="C35" s="1050"/>
      <c r="D35" s="1050"/>
      <c r="E35" s="1050"/>
      <c r="F35" s="1050"/>
      <c r="G35" s="1050"/>
      <c r="H35" s="1050"/>
      <c r="I35" s="464"/>
      <c r="J35" s="464"/>
      <c r="K35" s="464"/>
      <c r="L35" s="464"/>
      <c r="M35" s="120"/>
      <c r="N35" s="3"/>
      <c r="O35" s="3"/>
      <c r="P35" s="4"/>
      <c r="Q35" s="4"/>
      <c r="R35" s="4"/>
    </row>
    <row r="36" spans="1:18" ht="10.5">
      <c r="A36" s="1"/>
      <c r="B36" s="464"/>
      <c r="C36" s="1050"/>
      <c r="D36" s="1050"/>
      <c r="E36" s="1050"/>
      <c r="F36" s="1050"/>
      <c r="G36" s="1050"/>
      <c r="H36" s="1050"/>
      <c r="I36" s="464"/>
      <c r="J36" s="464"/>
      <c r="K36" s="464"/>
      <c r="L36" s="464"/>
      <c r="M36" s="120"/>
      <c r="N36" s="3"/>
      <c r="O36" s="3"/>
      <c r="P36" s="5"/>
      <c r="Q36" s="5"/>
      <c r="R36" s="4"/>
    </row>
    <row r="37" spans="1:18" ht="10.5">
      <c r="A37" s="1"/>
      <c r="B37" s="464"/>
      <c r="C37" s="1050"/>
      <c r="D37" s="1050"/>
      <c r="E37" s="1050"/>
      <c r="F37" s="1050"/>
      <c r="G37" s="1050"/>
      <c r="H37" s="1050"/>
      <c r="I37" s="464"/>
      <c r="J37" s="464"/>
      <c r="K37" s="464"/>
      <c r="L37" s="464"/>
      <c r="M37" s="120"/>
      <c r="N37" s="3"/>
      <c r="O37" s="3"/>
      <c r="P37" s="5"/>
      <c r="Q37" s="5"/>
      <c r="R37" s="146"/>
    </row>
    <row r="38" spans="1:18" ht="10.5">
      <c r="A38" s="1"/>
      <c r="B38" s="464"/>
      <c r="C38" s="1050"/>
      <c r="D38" s="1050"/>
      <c r="E38" s="1050"/>
      <c r="F38" s="1050"/>
      <c r="G38" s="1050"/>
      <c r="H38" s="1050"/>
      <c r="I38" s="464"/>
      <c r="J38" s="464"/>
      <c r="K38" s="464"/>
      <c r="L38" s="464"/>
      <c r="M38" s="120"/>
      <c r="N38" s="3"/>
      <c r="O38" s="3"/>
      <c r="P38" s="5"/>
      <c r="Q38" s="5"/>
      <c r="R38" s="146"/>
    </row>
    <row r="39" spans="1:18" ht="10.5">
      <c r="A39" s="1"/>
      <c r="B39" s="464"/>
      <c r="C39" s="1050"/>
      <c r="D39" s="1050"/>
      <c r="E39" s="1050"/>
      <c r="F39" s="1050"/>
      <c r="G39" s="1050"/>
      <c r="H39" s="1050"/>
      <c r="I39" s="464"/>
      <c r="J39" s="464"/>
      <c r="K39" s="464"/>
      <c r="L39" s="464"/>
      <c r="M39" s="120"/>
      <c r="N39" s="3"/>
      <c r="O39" s="3"/>
      <c r="P39" s="5"/>
      <c r="Q39" s="5"/>
      <c r="R39" s="146"/>
    </row>
    <row r="40" spans="1:18" ht="10.5">
      <c r="A40" s="1"/>
      <c r="B40" s="464"/>
      <c r="C40" s="1050"/>
      <c r="D40" s="1050"/>
      <c r="E40" s="1050"/>
      <c r="F40" s="1050"/>
      <c r="G40" s="1050"/>
      <c r="H40" s="1050"/>
      <c r="I40" s="464"/>
      <c r="J40" s="464"/>
      <c r="K40" s="464"/>
      <c r="L40" s="464"/>
      <c r="M40" s="120"/>
      <c r="N40" s="3"/>
      <c r="O40" s="3"/>
      <c r="P40" s="5"/>
      <c r="Q40" s="5"/>
      <c r="R40" s="146"/>
    </row>
    <row r="41" spans="1:18" ht="10.5">
      <c r="A41" s="1"/>
      <c r="B41" s="2"/>
      <c r="C41" s="1048"/>
      <c r="D41" s="1048"/>
      <c r="E41" s="1048"/>
      <c r="F41" s="1048"/>
      <c r="G41" s="1048"/>
      <c r="H41" s="1048"/>
      <c r="I41" s="2"/>
      <c r="J41" s="2"/>
      <c r="K41" s="2"/>
      <c r="L41" s="2"/>
      <c r="M41" s="120"/>
      <c r="N41" s="3"/>
      <c r="O41" s="3"/>
      <c r="P41" s="5"/>
      <c r="Q41" s="5"/>
      <c r="R41" s="146"/>
    </row>
    <row r="42" spans="1:18" ht="10.5">
      <c r="A42" s="1"/>
      <c r="B42" s="2"/>
      <c r="C42" s="1048"/>
      <c r="D42" s="1048"/>
      <c r="E42" s="1048"/>
      <c r="F42" s="1048"/>
      <c r="G42" s="1048"/>
      <c r="H42" s="1048"/>
      <c r="I42" s="2"/>
      <c r="J42" s="2"/>
      <c r="K42" s="2"/>
      <c r="L42" s="2"/>
      <c r="M42" s="120"/>
      <c r="N42" s="3"/>
      <c r="O42" s="3"/>
      <c r="P42" s="5"/>
      <c r="Q42" s="5"/>
      <c r="R42" s="146"/>
    </row>
    <row r="43" spans="1:18" ht="10.5">
      <c r="A43" s="1"/>
      <c r="B43" s="147"/>
      <c r="C43" s="1051"/>
      <c r="D43" s="1051"/>
      <c r="E43" s="1051"/>
      <c r="F43" s="1051"/>
      <c r="G43" s="1051"/>
      <c r="H43" s="1051"/>
      <c r="I43" s="147"/>
      <c r="J43" s="147"/>
      <c r="K43" s="147"/>
      <c r="L43" s="147"/>
      <c r="M43" s="120"/>
      <c r="N43" s="3"/>
      <c r="O43" s="3"/>
      <c r="P43" s="5"/>
      <c r="Q43" s="5"/>
      <c r="R43" s="146"/>
    </row>
    <row r="44" spans="1:18" ht="10.5">
      <c r="A44" s="1"/>
      <c r="B44" s="2"/>
      <c r="C44" s="1048"/>
      <c r="D44" s="1048"/>
      <c r="E44" s="1048"/>
      <c r="F44" s="1048"/>
      <c r="G44" s="1048"/>
      <c r="H44" s="1048"/>
      <c r="I44" s="2"/>
      <c r="J44" s="2"/>
      <c r="K44" s="2"/>
      <c r="L44" s="2"/>
      <c r="M44" s="120"/>
      <c r="N44" s="3"/>
      <c r="O44" s="3"/>
      <c r="P44" s="5"/>
      <c r="Q44" s="5"/>
      <c r="R44" s="146"/>
    </row>
    <row r="45" spans="1:18" ht="10.5">
      <c r="A45" s="1"/>
      <c r="B45" s="2"/>
      <c r="C45" s="1048"/>
      <c r="D45" s="1048"/>
      <c r="E45" s="1048"/>
      <c r="F45" s="1048"/>
      <c r="G45" s="1048"/>
      <c r="H45" s="1048"/>
      <c r="I45" s="2"/>
      <c r="J45" s="2"/>
      <c r="K45" s="2"/>
      <c r="L45" s="2"/>
      <c r="M45" s="120"/>
      <c r="N45" s="3"/>
      <c r="O45" s="3"/>
      <c r="P45" s="4"/>
      <c r="Q45" s="4"/>
      <c r="R45" s="6"/>
    </row>
    <row r="46" spans="1:18" ht="10.5">
      <c r="A46" s="148"/>
      <c r="B46" s="149" t="s">
        <v>136</v>
      </c>
      <c r="C46" s="150">
        <f aca="true" t="shared" si="0" ref="C46:L46">SUM(C13:C45)</f>
        <v>0</v>
      </c>
      <c r="D46" s="150">
        <f t="shared" si="0"/>
        <v>0</v>
      </c>
      <c r="E46" s="150">
        <f t="shared" si="0"/>
        <v>0</v>
      </c>
      <c r="F46" s="150">
        <f t="shared" si="0"/>
        <v>0</v>
      </c>
      <c r="G46" s="150">
        <f t="shared" si="0"/>
        <v>0</v>
      </c>
      <c r="H46" s="150">
        <f t="shared" si="0"/>
        <v>0</v>
      </c>
      <c r="I46" s="150">
        <f t="shared" si="0"/>
        <v>0</v>
      </c>
      <c r="J46" s="150">
        <f t="shared" si="0"/>
        <v>0</v>
      </c>
      <c r="K46" s="150">
        <f t="shared" si="0"/>
        <v>0</v>
      </c>
      <c r="L46" s="150">
        <f t="shared" si="0"/>
        <v>0</v>
      </c>
      <c r="M46" s="150">
        <f>SUM(M13:M45)</f>
        <v>0</v>
      </c>
      <c r="N46" s="151">
        <f>SUM(N13:N45)</f>
        <v>0</v>
      </c>
      <c r="O46" s="151">
        <f>SUM(O13:O45)</f>
        <v>0</v>
      </c>
      <c r="P46" s="152">
        <f>SUM(P13:P45)</f>
        <v>0</v>
      </c>
      <c r="Q46" s="152"/>
      <c r="R46" s="153"/>
    </row>
    <row r="47" spans="1:18" ht="10.5">
      <c r="A47" s="148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54"/>
      <c r="N47" s="154"/>
      <c r="O47" s="154"/>
      <c r="P47" s="154"/>
      <c r="Q47" s="154"/>
      <c r="R47" s="155"/>
    </row>
    <row r="48" spans="1:18" ht="10.5">
      <c r="A48" s="148"/>
      <c r="M48" s="154"/>
      <c r="N48" s="154"/>
      <c r="O48" s="154"/>
      <c r="P48" s="154"/>
      <c r="Q48" s="154"/>
      <c r="R48" s="155"/>
    </row>
    <row r="49" spans="2:11" ht="21">
      <c r="B49" s="156" t="s">
        <v>53</v>
      </c>
      <c r="C49" s="763" t="s">
        <v>423</v>
      </c>
      <c r="D49" s="760"/>
      <c r="E49" s="760"/>
      <c r="F49" s="760"/>
      <c r="G49" s="761"/>
      <c r="H49" s="762" t="s">
        <v>421</v>
      </c>
      <c r="I49" s="157" t="s">
        <v>21</v>
      </c>
      <c r="J49" s="158"/>
      <c r="K49" s="128" t="s">
        <v>15</v>
      </c>
    </row>
    <row r="50" spans="2:11" ht="21">
      <c r="B50" s="137"/>
      <c r="C50" s="159" t="s">
        <v>440</v>
      </c>
      <c r="D50" s="159" t="s">
        <v>441</v>
      </c>
      <c r="E50" s="159" t="s">
        <v>442</v>
      </c>
      <c r="F50" s="159" t="s">
        <v>444</v>
      </c>
      <c r="G50" s="159" t="s">
        <v>443</v>
      </c>
      <c r="H50" s="159" t="s">
        <v>422</v>
      </c>
      <c r="I50" s="160" t="s">
        <v>224</v>
      </c>
      <c r="J50" s="161" t="s">
        <v>132</v>
      </c>
      <c r="K50" s="162"/>
    </row>
    <row r="51" spans="2:11" ht="10.5">
      <c r="B51" s="145"/>
      <c r="C51" s="145"/>
      <c r="D51" s="145"/>
      <c r="E51" s="145"/>
      <c r="F51" s="145"/>
      <c r="G51" s="145"/>
      <c r="H51" s="163" t="s">
        <v>198</v>
      </c>
      <c r="I51" s="154" t="s">
        <v>198</v>
      </c>
      <c r="J51" s="164" t="s">
        <v>198</v>
      </c>
      <c r="K51" s="165" t="s">
        <v>31</v>
      </c>
    </row>
    <row r="52" spans="1:11" ht="10.5">
      <c r="A52" s="1"/>
      <c r="B52" s="166" t="s">
        <v>54</v>
      </c>
      <c r="C52" s="166"/>
      <c r="D52" s="166"/>
      <c r="E52" s="166"/>
      <c r="F52" s="166"/>
      <c r="G52" s="166"/>
      <c r="H52" s="7"/>
      <c r="I52" s="7"/>
      <c r="J52" s="8"/>
      <c r="K52" s="9"/>
    </row>
    <row r="53" spans="1:11" ht="10.5">
      <c r="A53" s="1"/>
      <c r="B53" s="2"/>
      <c r="C53" s="1048"/>
      <c r="D53" s="1048"/>
      <c r="E53" s="1048"/>
      <c r="F53" s="2"/>
      <c r="G53" s="2"/>
      <c r="H53" s="3"/>
      <c r="I53" s="3"/>
      <c r="J53" s="10"/>
      <c r="K53" s="11"/>
    </row>
    <row r="54" spans="1:11" ht="10.5">
      <c r="A54" s="1"/>
      <c r="B54" s="2"/>
      <c r="C54" s="1048"/>
      <c r="D54" s="1048"/>
      <c r="E54" s="1048"/>
      <c r="F54" s="2"/>
      <c r="G54" s="2"/>
      <c r="H54" s="3"/>
      <c r="I54" s="3"/>
      <c r="J54" s="10"/>
      <c r="K54" s="11"/>
    </row>
    <row r="55" spans="1:11" ht="10.5">
      <c r="A55" s="1"/>
      <c r="B55" s="2"/>
      <c r="C55" s="1048"/>
      <c r="D55" s="1048"/>
      <c r="E55" s="1048"/>
      <c r="F55" s="2"/>
      <c r="G55" s="2"/>
      <c r="H55" s="3"/>
      <c r="I55" s="3"/>
      <c r="J55" s="10"/>
      <c r="K55" s="11"/>
    </row>
    <row r="56" spans="1:11" ht="10.5">
      <c r="A56" s="1"/>
      <c r="B56" s="167" t="s">
        <v>137</v>
      </c>
      <c r="C56" s="168">
        <f aca="true" t="shared" si="1" ref="C56:J56">SUM(C53:C55)</f>
        <v>0</v>
      </c>
      <c r="D56" s="168">
        <f t="shared" si="1"/>
        <v>0</v>
      </c>
      <c r="E56" s="168">
        <f t="shared" si="1"/>
        <v>0</v>
      </c>
      <c r="F56" s="168">
        <f t="shared" si="1"/>
        <v>0</v>
      </c>
      <c r="G56" s="168">
        <f t="shared" si="1"/>
        <v>0</v>
      </c>
      <c r="H56" s="168">
        <f t="shared" si="1"/>
        <v>0</v>
      </c>
      <c r="I56" s="168">
        <f t="shared" si="1"/>
        <v>0</v>
      </c>
      <c r="J56" s="169">
        <f t="shared" si="1"/>
        <v>0</v>
      </c>
      <c r="K56" s="12"/>
    </row>
    <row r="57" spans="1:11" ht="10.5">
      <c r="A57" s="1"/>
      <c r="B57" s="170"/>
      <c r="C57" s="13"/>
      <c r="D57" s="13"/>
      <c r="E57" s="13"/>
      <c r="F57" s="13"/>
      <c r="G57" s="13"/>
      <c r="H57" s="13"/>
      <c r="I57" s="13"/>
      <c r="J57" s="14"/>
      <c r="K57" s="15"/>
    </row>
    <row r="58" spans="1:11" ht="10.5">
      <c r="A58" s="1"/>
      <c r="B58" s="171" t="s">
        <v>55</v>
      </c>
      <c r="C58" s="13"/>
      <c r="D58" s="13"/>
      <c r="E58" s="13"/>
      <c r="F58" s="13"/>
      <c r="G58" s="13"/>
      <c r="H58" s="13"/>
      <c r="I58" s="13"/>
      <c r="J58" s="14"/>
      <c r="K58" s="15"/>
    </row>
    <row r="59" spans="1:11" ht="10.5">
      <c r="A59" s="1"/>
      <c r="B59" s="918"/>
      <c r="C59" s="919"/>
      <c r="D59" s="919"/>
      <c r="E59" s="919"/>
      <c r="F59" s="919"/>
      <c r="G59" s="919"/>
      <c r="H59" s="919"/>
      <c r="I59" s="919"/>
      <c r="J59" s="920"/>
      <c r="K59" s="919"/>
    </row>
    <row r="60" spans="1:11" ht="10.5">
      <c r="A60" s="1"/>
      <c r="B60" s="921"/>
      <c r="C60" s="919"/>
      <c r="D60" s="919"/>
      <c r="E60" s="919"/>
      <c r="F60" s="919"/>
      <c r="G60" s="919"/>
      <c r="H60" s="919"/>
      <c r="I60" s="919"/>
      <c r="J60" s="920"/>
      <c r="K60" s="919"/>
    </row>
    <row r="61" spans="1:27" s="122" customFormat="1" ht="10.5">
      <c r="A61" s="1"/>
      <c r="B61" s="922"/>
      <c r="C61" s="923"/>
      <c r="D61" s="923"/>
      <c r="E61" s="923"/>
      <c r="F61" s="923"/>
      <c r="G61" s="923"/>
      <c r="H61" s="923"/>
      <c r="I61" s="924"/>
      <c r="J61" s="925"/>
      <c r="K61" s="926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</row>
    <row r="62" spans="1:11" ht="10.5">
      <c r="A62" s="1"/>
      <c r="B62" s="921"/>
      <c r="C62" s="919"/>
      <c r="D62" s="919"/>
      <c r="E62" s="919"/>
      <c r="F62" s="919"/>
      <c r="G62" s="919"/>
      <c r="H62" s="919"/>
      <c r="I62" s="919"/>
      <c r="J62" s="920"/>
      <c r="K62" s="919"/>
    </row>
    <row r="63" spans="1:11" ht="10.5">
      <c r="A63" s="1"/>
      <c r="B63" s="921"/>
      <c r="C63" s="919"/>
      <c r="D63" s="919"/>
      <c r="E63" s="919"/>
      <c r="F63" s="919"/>
      <c r="G63" s="919"/>
      <c r="H63" s="919"/>
      <c r="I63" s="919"/>
      <c r="J63" s="920"/>
      <c r="K63" s="919"/>
    </row>
    <row r="64" spans="1:11" ht="10.5">
      <c r="A64" s="1"/>
      <c r="B64" s="921"/>
      <c r="C64" s="919"/>
      <c r="D64" s="919"/>
      <c r="E64" s="919"/>
      <c r="F64" s="919"/>
      <c r="G64" s="919"/>
      <c r="H64" s="919"/>
      <c r="I64" s="919"/>
      <c r="J64" s="920"/>
      <c r="K64" s="919"/>
    </row>
    <row r="65" spans="1:11" ht="10.5">
      <c r="A65" s="1"/>
      <c r="B65" s="918"/>
      <c r="C65" s="919"/>
      <c r="D65" s="919"/>
      <c r="E65" s="919"/>
      <c r="F65" s="919"/>
      <c r="G65" s="919"/>
      <c r="H65" s="919"/>
      <c r="I65" s="919"/>
      <c r="J65" s="920"/>
      <c r="K65" s="919"/>
    </row>
    <row r="66" spans="1:11" ht="10.5">
      <c r="A66" s="1"/>
      <c r="B66" s="167" t="s">
        <v>138</v>
      </c>
      <c r="C66" s="168">
        <f aca="true" t="shared" si="2" ref="C66:J66">SUM(C59:C65)</f>
        <v>0</v>
      </c>
      <c r="D66" s="168">
        <f t="shared" si="2"/>
        <v>0</v>
      </c>
      <c r="E66" s="168">
        <f t="shared" si="2"/>
        <v>0</v>
      </c>
      <c r="F66" s="168">
        <f t="shared" si="2"/>
        <v>0</v>
      </c>
      <c r="G66" s="168">
        <f t="shared" si="2"/>
        <v>0</v>
      </c>
      <c r="H66" s="168">
        <f t="shared" si="2"/>
        <v>0</v>
      </c>
      <c r="I66" s="168">
        <f t="shared" si="2"/>
        <v>0</v>
      </c>
      <c r="J66" s="169">
        <f t="shared" si="2"/>
        <v>0</v>
      </c>
      <c r="K66" s="12"/>
    </row>
    <row r="67" spans="1:11" ht="10.5">
      <c r="A67" s="1"/>
      <c r="B67" s="170"/>
      <c r="C67" s="13"/>
      <c r="D67" s="13"/>
      <c r="E67" s="13"/>
      <c r="F67" s="13"/>
      <c r="G67" s="13"/>
      <c r="H67" s="13"/>
      <c r="I67" s="13"/>
      <c r="J67" s="14"/>
      <c r="K67" s="15"/>
    </row>
    <row r="68" spans="1:11" ht="10.5">
      <c r="A68" s="1"/>
      <c r="B68" s="171" t="s">
        <v>56</v>
      </c>
      <c r="C68" s="13"/>
      <c r="D68" s="13"/>
      <c r="E68" s="13"/>
      <c r="F68" s="13"/>
      <c r="G68" s="13"/>
      <c r="H68" s="13"/>
      <c r="I68" s="13"/>
      <c r="J68" s="14"/>
      <c r="K68" s="15"/>
    </row>
    <row r="69" spans="1:11" ht="10.5">
      <c r="A69" s="1"/>
      <c r="B69" s="927"/>
      <c r="C69" s="1049"/>
      <c r="D69" s="1049"/>
      <c r="E69" s="1049"/>
      <c r="F69" s="928"/>
      <c r="G69" s="928"/>
      <c r="H69" s="928"/>
      <c r="I69" s="928"/>
      <c r="J69" s="929"/>
      <c r="K69" s="928"/>
    </row>
    <row r="70" spans="1:13" ht="10.5">
      <c r="A70" s="1"/>
      <c r="B70" s="927"/>
      <c r="C70" s="1049"/>
      <c r="D70" s="1049"/>
      <c r="E70" s="1049"/>
      <c r="F70" s="928"/>
      <c r="G70" s="928"/>
      <c r="H70" s="928"/>
      <c r="I70" s="928"/>
      <c r="J70" s="929"/>
      <c r="K70" s="928"/>
      <c r="M70" s="14"/>
    </row>
    <row r="71" spans="1:11" ht="10.5">
      <c r="A71" s="1"/>
      <c r="B71" s="167" t="s">
        <v>139</v>
      </c>
      <c r="C71" s="168">
        <v>0</v>
      </c>
      <c r="D71" s="168">
        <v>0</v>
      </c>
      <c r="E71" s="168">
        <v>0</v>
      </c>
      <c r="F71" s="168">
        <v>0</v>
      </c>
      <c r="G71" s="168">
        <v>0</v>
      </c>
      <c r="H71" s="168">
        <v>0</v>
      </c>
      <c r="I71" s="168">
        <v>0</v>
      </c>
      <c r="J71" s="169">
        <v>0</v>
      </c>
      <c r="K71" s="12"/>
    </row>
    <row r="72" spans="1:11" ht="10.5">
      <c r="A72" s="115"/>
      <c r="B72" s="173"/>
      <c r="C72" s="7"/>
      <c r="D72" s="7"/>
      <c r="E72" s="7"/>
      <c r="F72" s="7"/>
      <c r="G72" s="7"/>
      <c r="H72" s="7"/>
      <c r="I72" s="7"/>
      <c r="J72" s="8"/>
      <c r="K72" s="9"/>
    </row>
    <row r="73" spans="2:11" ht="10.5">
      <c r="B73" s="174" t="s">
        <v>140</v>
      </c>
      <c r="C73" s="151">
        <f aca="true" t="shared" si="3" ref="C73:J73">SUM(C56,C66,C71)</f>
        <v>0</v>
      </c>
      <c r="D73" s="151">
        <f t="shared" si="3"/>
        <v>0</v>
      </c>
      <c r="E73" s="151">
        <f t="shared" si="3"/>
        <v>0</v>
      </c>
      <c r="F73" s="151">
        <f t="shared" si="3"/>
        <v>0</v>
      </c>
      <c r="G73" s="151">
        <f t="shared" si="3"/>
        <v>0</v>
      </c>
      <c r="H73" s="151">
        <f t="shared" si="3"/>
        <v>0</v>
      </c>
      <c r="I73" s="151">
        <f t="shared" si="3"/>
        <v>0</v>
      </c>
      <c r="J73" s="175">
        <f t="shared" si="3"/>
        <v>0</v>
      </c>
      <c r="K73" s="12"/>
    </row>
    <row r="74" spans="2:11" ht="10.5">
      <c r="B74" s="121"/>
      <c r="C74" s="121"/>
      <c r="D74" s="121"/>
      <c r="E74" s="121"/>
      <c r="F74" s="121"/>
      <c r="G74" s="121"/>
      <c r="H74" s="154"/>
      <c r="I74" s="154"/>
      <c r="J74" s="154"/>
      <c r="K74" s="17"/>
    </row>
    <row r="76" spans="2:11" ht="21">
      <c r="B76" s="176" t="s">
        <v>11</v>
      </c>
      <c r="C76" s="763" t="s">
        <v>423</v>
      </c>
      <c r="D76" s="760"/>
      <c r="E76" s="760"/>
      <c r="F76" s="760"/>
      <c r="G76" s="761"/>
      <c r="H76" s="762" t="s">
        <v>421</v>
      </c>
      <c r="I76" s="177" t="s">
        <v>21</v>
      </c>
      <c r="J76" s="178"/>
      <c r="K76" s="179" t="s">
        <v>15</v>
      </c>
    </row>
    <row r="77" spans="2:11" ht="21">
      <c r="B77" s="129"/>
      <c r="C77" s="180" t="s">
        <v>440</v>
      </c>
      <c r="D77" s="180" t="s">
        <v>441</v>
      </c>
      <c r="E77" s="180" t="s">
        <v>442</v>
      </c>
      <c r="F77" s="180" t="s">
        <v>444</v>
      </c>
      <c r="G77" s="180" t="s">
        <v>443</v>
      </c>
      <c r="H77" s="180" t="s">
        <v>422</v>
      </c>
      <c r="I77" s="181" t="s">
        <v>224</v>
      </c>
      <c r="J77" s="182" t="s">
        <v>132</v>
      </c>
      <c r="K77" s="183"/>
    </row>
    <row r="78" spans="2:11" ht="10.5">
      <c r="B78" s="137"/>
      <c r="C78" s="139" t="s">
        <v>198</v>
      </c>
      <c r="D78" s="139" t="s">
        <v>198</v>
      </c>
      <c r="E78" s="139" t="s">
        <v>198</v>
      </c>
      <c r="F78" s="139" t="s">
        <v>198</v>
      </c>
      <c r="G78" s="139" t="s">
        <v>198</v>
      </c>
      <c r="H78" s="139" t="s">
        <v>198</v>
      </c>
      <c r="I78" s="184" t="s">
        <v>198</v>
      </c>
      <c r="J78" s="140" t="s">
        <v>198</v>
      </c>
      <c r="K78" s="185" t="s">
        <v>31</v>
      </c>
    </row>
    <row r="79" spans="2:11" ht="10.5">
      <c r="B79" s="2"/>
      <c r="C79" s="1048"/>
      <c r="D79" s="1048"/>
      <c r="E79" s="1048"/>
      <c r="F79" s="2"/>
      <c r="G79" s="2"/>
      <c r="H79" s="3"/>
      <c r="I79" s="10"/>
      <c r="J79" s="3"/>
      <c r="K79" s="11"/>
    </row>
    <row r="80" spans="2:11" ht="10.5">
      <c r="B80" s="2"/>
      <c r="C80" s="1048"/>
      <c r="D80" s="1048"/>
      <c r="E80" s="1048"/>
      <c r="F80" s="2"/>
      <c r="G80" s="2"/>
      <c r="H80" s="3"/>
      <c r="I80" s="10"/>
      <c r="J80" s="3"/>
      <c r="K80" s="11"/>
    </row>
    <row r="81" spans="2:11" ht="10.5">
      <c r="B81" s="2"/>
      <c r="C81" s="1048"/>
      <c r="D81" s="1048"/>
      <c r="E81" s="1048"/>
      <c r="F81" s="2"/>
      <c r="G81" s="2"/>
      <c r="H81" s="3"/>
      <c r="I81" s="10"/>
      <c r="J81" s="3"/>
      <c r="K81" s="11"/>
    </row>
    <row r="82" spans="2:11" ht="10.5">
      <c r="B82" s="2"/>
      <c r="C82" s="1048"/>
      <c r="D82" s="1048"/>
      <c r="E82" s="1048"/>
      <c r="F82" s="2"/>
      <c r="G82" s="2"/>
      <c r="H82" s="3"/>
      <c r="I82" s="10"/>
      <c r="J82" s="3"/>
      <c r="K82" s="11"/>
    </row>
    <row r="83" spans="2:11" ht="10.5">
      <c r="B83" s="2"/>
      <c r="C83" s="1048"/>
      <c r="D83" s="1048"/>
      <c r="E83" s="1048"/>
      <c r="F83" s="2"/>
      <c r="G83" s="2"/>
      <c r="H83" s="3"/>
      <c r="I83" s="10"/>
      <c r="J83" s="3"/>
      <c r="K83" s="11"/>
    </row>
    <row r="84" spans="2:11" ht="10.5">
      <c r="B84" s="2"/>
      <c r="C84" s="1048"/>
      <c r="D84" s="1048"/>
      <c r="E84" s="1048"/>
      <c r="F84" s="2"/>
      <c r="G84" s="2"/>
      <c r="H84" s="3"/>
      <c r="I84" s="10"/>
      <c r="J84" s="3"/>
      <c r="K84" s="11"/>
    </row>
    <row r="85" spans="2:11" ht="10.5">
      <c r="B85" s="2"/>
      <c r="C85" s="1048"/>
      <c r="D85" s="1048"/>
      <c r="E85" s="1048"/>
      <c r="F85" s="2"/>
      <c r="G85" s="2"/>
      <c r="H85" s="3"/>
      <c r="I85" s="10"/>
      <c r="J85" s="3"/>
      <c r="K85" s="11"/>
    </row>
    <row r="86" spans="2:11" ht="10.5">
      <c r="B86" s="2"/>
      <c r="C86" s="1048"/>
      <c r="D86" s="1048"/>
      <c r="E86" s="1048"/>
      <c r="F86" s="2"/>
      <c r="G86" s="2"/>
      <c r="H86" s="3"/>
      <c r="I86" s="10"/>
      <c r="J86" s="3"/>
      <c r="K86" s="11"/>
    </row>
    <row r="87" spans="2:11" ht="10.5">
      <c r="B87" s="2"/>
      <c r="C87" s="1048"/>
      <c r="D87" s="1048"/>
      <c r="E87" s="1048"/>
      <c r="F87" s="2"/>
      <c r="G87" s="2"/>
      <c r="H87" s="3"/>
      <c r="I87" s="10"/>
      <c r="J87" s="3"/>
      <c r="K87" s="11"/>
    </row>
    <row r="88" spans="2:11" ht="10.5">
      <c r="B88" s="2"/>
      <c r="C88" s="1048"/>
      <c r="D88" s="1048"/>
      <c r="E88" s="1048"/>
      <c r="F88" s="2"/>
      <c r="G88" s="2"/>
      <c r="H88" s="3"/>
      <c r="I88" s="10"/>
      <c r="J88" s="3"/>
      <c r="K88" s="11"/>
    </row>
    <row r="89" spans="2:11" ht="10.5">
      <c r="B89" s="2"/>
      <c r="C89" s="1048"/>
      <c r="D89" s="1048"/>
      <c r="E89" s="1048"/>
      <c r="F89" s="2"/>
      <c r="G89" s="2"/>
      <c r="H89" s="3"/>
      <c r="I89" s="10"/>
      <c r="J89" s="3"/>
      <c r="K89" s="11"/>
    </row>
    <row r="90" spans="2:11" ht="10.5">
      <c r="B90" s="2"/>
      <c r="C90" s="1048"/>
      <c r="D90" s="1048"/>
      <c r="E90" s="1048"/>
      <c r="F90" s="2"/>
      <c r="G90" s="2"/>
      <c r="H90" s="3"/>
      <c r="I90" s="10"/>
      <c r="J90" s="3"/>
      <c r="K90" s="11"/>
    </row>
    <row r="91" spans="2:11" ht="10.5">
      <c r="B91" s="2"/>
      <c r="C91" s="1048"/>
      <c r="D91" s="1048"/>
      <c r="E91" s="1048"/>
      <c r="F91" s="2"/>
      <c r="G91" s="2"/>
      <c r="H91" s="3"/>
      <c r="I91" s="10"/>
      <c r="J91" s="3"/>
      <c r="K91" s="11"/>
    </row>
    <row r="92" spans="2:11" ht="10.5">
      <c r="B92" s="2"/>
      <c r="C92" s="1048"/>
      <c r="D92" s="1048"/>
      <c r="E92" s="1048"/>
      <c r="F92" s="2"/>
      <c r="G92" s="2"/>
      <c r="H92" s="3"/>
      <c r="I92" s="10"/>
      <c r="J92" s="3"/>
      <c r="K92" s="11"/>
    </row>
    <row r="93" spans="2:11" ht="10.5">
      <c r="B93" s="2"/>
      <c r="C93" s="1048"/>
      <c r="D93" s="1048"/>
      <c r="E93" s="1048"/>
      <c r="F93" s="2"/>
      <c r="G93" s="2"/>
      <c r="H93" s="3"/>
      <c r="I93" s="10"/>
      <c r="J93" s="3"/>
      <c r="K93" s="11"/>
    </row>
    <row r="94" spans="2:11" ht="10.5">
      <c r="B94" s="2"/>
      <c r="C94" s="1048"/>
      <c r="D94" s="1048"/>
      <c r="E94" s="1048"/>
      <c r="F94" s="2"/>
      <c r="G94" s="2"/>
      <c r="H94" s="3"/>
      <c r="I94" s="10"/>
      <c r="J94" s="3"/>
      <c r="K94" s="11"/>
    </row>
    <row r="95" spans="2:11" ht="10.5">
      <c r="B95" s="2"/>
      <c r="C95" s="1048"/>
      <c r="D95" s="1048"/>
      <c r="E95" s="1048"/>
      <c r="F95" s="2"/>
      <c r="G95" s="2"/>
      <c r="H95" s="3"/>
      <c r="I95" s="10"/>
      <c r="J95" s="3"/>
      <c r="K95" s="11"/>
    </row>
    <row r="96" spans="2:11" ht="10.5">
      <c r="B96" s="2"/>
      <c r="C96" s="1048"/>
      <c r="D96" s="1048"/>
      <c r="E96" s="1048"/>
      <c r="F96" s="2"/>
      <c r="G96" s="2"/>
      <c r="H96" s="3"/>
      <c r="I96" s="10"/>
      <c r="J96" s="3"/>
      <c r="K96" s="11"/>
    </row>
    <row r="97" spans="1:12" ht="10.5">
      <c r="A97" s="1"/>
      <c r="B97" s="2"/>
      <c r="C97" s="1048"/>
      <c r="D97" s="1048"/>
      <c r="E97" s="1048"/>
      <c r="F97" s="2"/>
      <c r="G97" s="2"/>
      <c r="H97" s="3"/>
      <c r="I97" s="10"/>
      <c r="J97" s="3"/>
      <c r="K97" s="3"/>
      <c r="L97" s="186"/>
    </row>
    <row r="98" spans="2:11" ht="10.5">
      <c r="B98" s="2"/>
      <c r="C98" s="1048"/>
      <c r="D98" s="1048"/>
      <c r="E98" s="1048"/>
      <c r="F98" s="2"/>
      <c r="G98" s="2"/>
      <c r="H98" s="3"/>
      <c r="I98" s="10"/>
      <c r="J98" s="3"/>
      <c r="K98" s="11"/>
    </row>
    <row r="99" spans="2:11" ht="10.5">
      <c r="B99" s="167" t="s">
        <v>314</v>
      </c>
      <c r="C99" s="168">
        <f aca="true" t="shared" si="4" ref="C99:J99">SUM(C79:C98)</f>
        <v>0</v>
      </c>
      <c r="D99" s="168">
        <f t="shared" si="4"/>
        <v>0</v>
      </c>
      <c r="E99" s="168">
        <f t="shared" si="4"/>
        <v>0</v>
      </c>
      <c r="F99" s="168">
        <f t="shared" si="4"/>
        <v>0</v>
      </c>
      <c r="G99" s="168">
        <f t="shared" si="4"/>
        <v>0</v>
      </c>
      <c r="H99" s="168">
        <f t="shared" si="4"/>
        <v>0</v>
      </c>
      <c r="I99" s="169">
        <f t="shared" si="4"/>
        <v>0</v>
      </c>
      <c r="J99" s="168">
        <f t="shared" si="4"/>
        <v>0</v>
      </c>
      <c r="K99" s="12"/>
    </row>
  </sheetData>
  <sheetProtection/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8" scale="49" r:id="rId1"/>
  <headerFooter alignWithMargins="0">
    <oddHeader>&amp;R&amp;A</oddHeader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II42"/>
  <sheetViews>
    <sheetView view="pageBreakPreview" zoomScale="85" zoomScaleNormal="80" zoomScaleSheetLayoutView="85" zoomScalePageLayoutView="0" workbookViewId="0" topLeftCell="A1">
      <selection activeCell="E4" sqref="E4"/>
    </sheetView>
  </sheetViews>
  <sheetFormatPr defaultColWidth="9.00390625" defaultRowHeight="15"/>
  <cols>
    <col min="1" max="1" width="9.75390625" style="103" customWidth="1"/>
    <col min="2" max="2" width="35.50390625" style="103" customWidth="1"/>
    <col min="3" max="10" width="10.875" style="103" customWidth="1"/>
    <col min="11" max="16384" width="9.00390625" style="103" customWidth="1"/>
  </cols>
  <sheetData>
    <row r="1" spans="1:243" s="24" customFormat="1" ht="10.5">
      <c r="A1" s="22" t="s">
        <v>419</v>
      </c>
      <c r="B1" s="23"/>
      <c r="C1" s="2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</row>
    <row r="2" spans="1:243" s="24" customFormat="1" ht="10.5">
      <c r="A2" s="22" t="str">
        <f>Compname</f>
        <v>SPTL (Capex)</v>
      </c>
      <c r="B2" s="23"/>
      <c r="C2" s="2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s="28" customFormat="1" ht="10.5">
      <c r="A3" s="26" t="s">
        <v>428</v>
      </c>
      <c r="B3" s="27"/>
      <c r="C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</row>
    <row r="4" spans="1:3" ht="10.5">
      <c r="A4" s="39" t="s">
        <v>315</v>
      </c>
      <c r="B4" s="39"/>
      <c r="C4" s="39"/>
    </row>
    <row r="5" spans="1:2" ht="10.5">
      <c r="A5" s="104">
        <v>4.23</v>
      </c>
      <c r="B5" s="104" t="s">
        <v>325</v>
      </c>
    </row>
    <row r="7" spans="2:10" ht="25.5" customHeight="1">
      <c r="B7" s="123" t="s">
        <v>97</v>
      </c>
      <c r="C7" s="1212" t="s">
        <v>635</v>
      </c>
      <c r="D7" s="1213"/>
      <c r="E7" s="625" t="s">
        <v>14</v>
      </c>
      <c r="F7" s="586"/>
      <c r="G7" s="586"/>
      <c r="H7" s="586"/>
      <c r="I7" s="127"/>
      <c r="J7" s="179" t="s">
        <v>15</v>
      </c>
    </row>
    <row r="8" spans="2:10" ht="10.5">
      <c r="B8" s="129"/>
      <c r="C8" s="620" t="s">
        <v>124</v>
      </c>
      <c r="D8" s="620"/>
      <c r="E8" s="621"/>
      <c r="F8" s="621"/>
      <c r="G8" s="622"/>
      <c r="H8" s="621"/>
      <c r="I8" s="621"/>
      <c r="J8" s="183"/>
    </row>
    <row r="9" spans="2:10" ht="31.5">
      <c r="B9" s="129"/>
      <c r="C9" s="180" t="s">
        <v>422</v>
      </c>
      <c r="D9" s="114" t="s">
        <v>18</v>
      </c>
      <c r="E9" s="193" t="s">
        <v>224</v>
      </c>
      <c r="F9" s="114" t="s">
        <v>19</v>
      </c>
      <c r="G9" s="114" t="s">
        <v>20</v>
      </c>
      <c r="H9" s="114" t="s">
        <v>317</v>
      </c>
      <c r="I9" s="114" t="s">
        <v>85</v>
      </c>
      <c r="J9" s="183"/>
    </row>
    <row r="10" spans="2:10" ht="10.5">
      <c r="B10" s="145"/>
      <c r="C10" s="139" t="s">
        <v>198</v>
      </c>
      <c r="D10" s="139"/>
      <c r="E10" s="140" t="s">
        <v>198</v>
      </c>
      <c r="F10" s="140" t="s">
        <v>198</v>
      </c>
      <c r="G10" s="140" t="s">
        <v>198</v>
      </c>
      <c r="H10" s="140" t="s">
        <v>198</v>
      </c>
      <c r="I10" s="140" t="s">
        <v>198</v>
      </c>
      <c r="J10" s="185" t="s">
        <v>31</v>
      </c>
    </row>
    <row r="11" spans="2:10" ht="10.5">
      <c r="B11" s="543"/>
      <c r="C11" s="163"/>
      <c r="D11" s="163"/>
      <c r="E11" s="164"/>
      <c r="F11" s="164"/>
      <c r="G11" s="619"/>
      <c r="H11" s="164"/>
      <c r="I11" s="619"/>
      <c r="J11" s="632"/>
    </row>
    <row r="12" spans="1:10" ht="10.5">
      <c r="A12" s="115"/>
      <c r="B12" s="363" t="s">
        <v>97</v>
      </c>
      <c r="C12" s="116"/>
      <c r="D12" s="116"/>
      <c r="E12" s="116"/>
      <c r="F12" s="116"/>
      <c r="G12" s="117"/>
      <c r="H12" s="116"/>
      <c r="I12" s="117"/>
      <c r="J12" s="623"/>
    </row>
    <row r="13" spans="1:10" ht="10.5">
      <c r="A13" s="115"/>
      <c r="B13" s="626"/>
      <c r="C13" s="119"/>
      <c r="D13" s="119"/>
      <c r="E13" s="119"/>
      <c r="F13" s="119"/>
      <c r="G13" s="118"/>
      <c r="H13" s="119"/>
      <c r="I13" s="118"/>
      <c r="J13" s="624"/>
    </row>
    <row r="14" spans="1:10" ht="10.5">
      <c r="A14" s="1"/>
      <c r="B14" s="627"/>
      <c r="C14" s="3"/>
      <c r="D14" s="172"/>
      <c r="E14" s="3"/>
      <c r="F14" s="3"/>
      <c r="G14" s="120"/>
      <c r="H14" s="3"/>
      <c r="I14" s="617">
        <f aca="true" t="shared" si="0" ref="I14:I21">SUM(E14:H14)</f>
        <v>0</v>
      </c>
      <c r="J14" s="11"/>
    </row>
    <row r="15" spans="1:10" ht="10.5">
      <c r="A15" s="1"/>
      <c r="B15" s="627"/>
      <c r="C15" s="3"/>
      <c r="D15" s="172"/>
      <c r="E15" s="3"/>
      <c r="F15" s="3"/>
      <c r="G15" s="120"/>
      <c r="H15" s="3"/>
      <c r="I15" s="617">
        <f t="shared" si="0"/>
        <v>0</v>
      </c>
      <c r="J15" s="11"/>
    </row>
    <row r="16" spans="1:10" ht="10.5">
      <c r="A16" s="1"/>
      <c r="B16" s="627"/>
      <c r="C16" s="3"/>
      <c r="D16" s="172"/>
      <c r="E16" s="3"/>
      <c r="F16" s="3"/>
      <c r="G16" s="120"/>
      <c r="H16" s="3"/>
      <c r="I16" s="617">
        <f t="shared" si="0"/>
        <v>0</v>
      </c>
      <c r="J16" s="11"/>
    </row>
    <row r="17" spans="1:10" ht="10.5">
      <c r="A17" s="1"/>
      <c r="B17" s="627"/>
      <c r="C17" s="3"/>
      <c r="D17" s="172"/>
      <c r="E17" s="3"/>
      <c r="F17" s="3"/>
      <c r="G17" s="120"/>
      <c r="H17" s="3"/>
      <c r="I17" s="617">
        <f t="shared" si="0"/>
        <v>0</v>
      </c>
      <c r="J17" s="11"/>
    </row>
    <row r="18" spans="1:10" ht="10.5">
      <c r="A18" s="1"/>
      <c r="B18" s="627"/>
      <c r="C18" s="3"/>
      <c r="D18" s="172"/>
      <c r="E18" s="3"/>
      <c r="F18" s="3"/>
      <c r="G18" s="120"/>
      <c r="H18" s="3"/>
      <c r="I18" s="617">
        <f t="shared" si="0"/>
        <v>0</v>
      </c>
      <c r="J18" s="11"/>
    </row>
    <row r="19" spans="1:10" ht="10.5">
      <c r="A19" s="1"/>
      <c r="B19" s="627"/>
      <c r="C19" s="3"/>
      <c r="D19" s="172"/>
      <c r="E19" s="3"/>
      <c r="F19" s="3"/>
      <c r="G19" s="120"/>
      <c r="H19" s="3"/>
      <c r="I19" s="617">
        <f t="shared" si="0"/>
        <v>0</v>
      </c>
      <c r="J19" s="11"/>
    </row>
    <row r="20" spans="1:10" ht="10.5">
      <c r="A20" s="1"/>
      <c r="B20" s="627"/>
      <c r="C20" s="3"/>
      <c r="D20" s="172"/>
      <c r="E20" s="3"/>
      <c r="F20" s="3"/>
      <c r="G20" s="120"/>
      <c r="H20" s="3"/>
      <c r="I20" s="617">
        <f t="shared" si="0"/>
        <v>0</v>
      </c>
      <c r="J20" s="11"/>
    </row>
    <row r="21" spans="1:10" ht="10.5">
      <c r="A21" s="1"/>
      <c r="B21" s="627"/>
      <c r="C21" s="3"/>
      <c r="D21" s="172"/>
      <c r="E21" s="3"/>
      <c r="F21" s="3"/>
      <c r="G21" s="120"/>
      <c r="H21" s="3"/>
      <c r="I21" s="617">
        <f t="shared" si="0"/>
        <v>0</v>
      </c>
      <c r="J21" s="11"/>
    </row>
    <row r="22" spans="1:10" ht="10.5">
      <c r="A22" s="1"/>
      <c r="B22" s="627"/>
      <c r="C22" s="3"/>
      <c r="D22" s="172"/>
      <c r="E22" s="3"/>
      <c r="F22" s="3"/>
      <c r="G22" s="120"/>
      <c r="H22" s="3"/>
      <c r="I22" s="617"/>
      <c r="J22" s="11"/>
    </row>
    <row r="23" spans="1:10" ht="10.5">
      <c r="A23" s="115"/>
      <c r="B23" s="456" t="s">
        <v>318</v>
      </c>
      <c r="C23" s="151">
        <f aca="true" t="shared" si="1" ref="C23:I23">SUM(C14:C21)</f>
        <v>0</v>
      </c>
      <c r="D23" s="151">
        <f t="shared" si="1"/>
        <v>0</v>
      </c>
      <c r="E23" s="151">
        <f t="shared" si="1"/>
        <v>0</v>
      </c>
      <c r="F23" s="151">
        <f t="shared" si="1"/>
        <v>0</v>
      </c>
      <c r="G23" s="151">
        <f t="shared" si="1"/>
        <v>0</v>
      </c>
      <c r="H23" s="151">
        <f t="shared" si="1"/>
        <v>0</v>
      </c>
      <c r="I23" s="150">
        <f t="shared" si="1"/>
        <v>0</v>
      </c>
      <c r="J23" s="577"/>
    </row>
    <row r="24" spans="1:10" ht="10.5">
      <c r="A24" s="121"/>
      <c r="B24" s="457"/>
      <c r="C24" s="122"/>
      <c r="D24" s="122"/>
      <c r="E24" s="122"/>
      <c r="F24" s="122"/>
      <c r="G24" s="122"/>
      <c r="H24" s="122"/>
      <c r="I24" s="122"/>
      <c r="J24" s="121"/>
    </row>
    <row r="25" ht="10.5">
      <c r="B25" s="457"/>
    </row>
    <row r="26" spans="2:10" ht="21">
      <c r="B26" s="628" t="s">
        <v>326</v>
      </c>
      <c r="C26" s="1214" t="s">
        <v>635</v>
      </c>
      <c r="D26" s="1215"/>
      <c r="E26" s="586" t="s">
        <v>14</v>
      </c>
      <c r="F26" s="586"/>
      <c r="G26" s="586"/>
      <c r="H26" s="586"/>
      <c r="I26" s="587"/>
      <c r="J26" s="179" t="s">
        <v>15</v>
      </c>
    </row>
    <row r="27" spans="2:10" ht="10.5">
      <c r="B27" s="467"/>
      <c r="C27" s="620" t="s">
        <v>124</v>
      </c>
      <c r="D27" s="620"/>
      <c r="E27" s="635"/>
      <c r="F27" s="621"/>
      <c r="G27" s="622"/>
      <c r="H27" s="622"/>
      <c r="I27" s="621"/>
      <c r="J27" s="183"/>
    </row>
    <row r="28" spans="2:10" ht="31.5">
      <c r="B28" s="467"/>
      <c r="C28" s="180" t="s">
        <v>422</v>
      </c>
      <c r="D28" s="114" t="s">
        <v>18</v>
      </c>
      <c r="E28" s="181" t="s">
        <v>224</v>
      </c>
      <c r="F28" s="114" t="s">
        <v>19</v>
      </c>
      <c r="G28" s="114" t="s">
        <v>20</v>
      </c>
      <c r="H28" s="114" t="s">
        <v>317</v>
      </c>
      <c r="I28" s="114" t="s">
        <v>85</v>
      </c>
      <c r="J28" s="183"/>
    </row>
    <row r="29" spans="2:10" ht="10.5">
      <c r="B29" s="467"/>
      <c r="C29" s="163" t="s">
        <v>198</v>
      </c>
      <c r="D29" s="163"/>
      <c r="E29" s="141" t="s">
        <v>198</v>
      </c>
      <c r="F29" s="140" t="s">
        <v>198</v>
      </c>
      <c r="G29" s="140" t="s">
        <v>198</v>
      </c>
      <c r="H29" s="140" t="s">
        <v>198</v>
      </c>
      <c r="I29" s="140" t="s">
        <v>198</v>
      </c>
      <c r="J29" s="632" t="s">
        <v>31</v>
      </c>
    </row>
    <row r="30" spans="2:10" ht="10.5">
      <c r="B30" s="634"/>
      <c r="C30" s="629"/>
      <c r="D30" s="629"/>
      <c r="E30" s="636"/>
      <c r="F30" s="630"/>
      <c r="G30" s="631"/>
      <c r="H30" s="631"/>
      <c r="I30" s="631"/>
      <c r="J30" s="633"/>
    </row>
    <row r="31" spans="2:10" ht="10.5">
      <c r="B31" s="467" t="s">
        <v>326</v>
      </c>
      <c r="C31" s="116"/>
      <c r="D31" s="116"/>
      <c r="E31" s="143"/>
      <c r="F31" s="116"/>
      <c r="G31" s="117"/>
      <c r="H31" s="117"/>
      <c r="I31" s="117"/>
      <c r="J31" s="623"/>
    </row>
    <row r="32" spans="2:10" ht="10.5">
      <c r="B32" s="615"/>
      <c r="C32" s="119"/>
      <c r="D32" s="119"/>
      <c r="E32" s="618"/>
      <c r="F32" s="119"/>
      <c r="G32" s="118"/>
      <c r="H32" s="118"/>
      <c r="I32" s="118"/>
      <c r="J32" s="624"/>
    </row>
    <row r="33" spans="2:10" ht="10.5">
      <c r="B33" s="464"/>
      <c r="C33" s="3"/>
      <c r="D33" s="172"/>
      <c r="E33" s="4"/>
      <c r="F33" s="3"/>
      <c r="G33" s="120"/>
      <c r="H33" s="120"/>
      <c r="I33" s="617">
        <f aca="true" t="shared" si="2" ref="I33:I40">SUM(E33:H33)</f>
        <v>0</v>
      </c>
      <c r="J33" s="11"/>
    </row>
    <row r="34" spans="2:10" ht="10.5">
      <c r="B34" s="464"/>
      <c r="C34" s="3"/>
      <c r="D34" s="172"/>
      <c r="E34" s="4"/>
      <c r="F34" s="3"/>
      <c r="G34" s="120"/>
      <c r="H34" s="120"/>
      <c r="I34" s="617">
        <f t="shared" si="2"/>
        <v>0</v>
      </c>
      <c r="J34" s="11"/>
    </row>
    <row r="35" spans="2:10" ht="10.5">
      <c r="B35" s="464"/>
      <c r="C35" s="3"/>
      <c r="D35" s="172"/>
      <c r="E35" s="4"/>
      <c r="F35" s="3"/>
      <c r="G35" s="120"/>
      <c r="H35" s="120"/>
      <c r="I35" s="617">
        <f t="shared" si="2"/>
        <v>0</v>
      </c>
      <c r="J35" s="11"/>
    </row>
    <row r="36" spans="2:10" ht="10.5">
      <c r="B36" s="464"/>
      <c r="C36" s="3"/>
      <c r="D36" s="172"/>
      <c r="E36" s="4"/>
      <c r="F36" s="3"/>
      <c r="G36" s="120"/>
      <c r="H36" s="120"/>
      <c r="I36" s="617">
        <f t="shared" si="2"/>
        <v>0</v>
      </c>
      <c r="J36" s="11"/>
    </row>
    <row r="37" spans="2:10" ht="10.5">
      <c r="B37" s="464"/>
      <c r="C37" s="3"/>
      <c r="D37" s="172"/>
      <c r="E37" s="4"/>
      <c r="F37" s="3"/>
      <c r="G37" s="120"/>
      <c r="H37" s="120"/>
      <c r="I37" s="617">
        <f t="shared" si="2"/>
        <v>0</v>
      </c>
      <c r="J37" s="11"/>
    </row>
    <row r="38" spans="2:10" ht="10.5">
      <c r="B38" s="464"/>
      <c r="C38" s="3"/>
      <c r="D38" s="172"/>
      <c r="E38" s="4"/>
      <c r="F38" s="3"/>
      <c r="G38" s="120"/>
      <c r="H38" s="120"/>
      <c r="I38" s="617">
        <f t="shared" si="2"/>
        <v>0</v>
      </c>
      <c r="J38" s="11"/>
    </row>
    <row r="39" spans="2:10" ht="10.5">
      <c r="B39" s="464"/>
      <c r="C39" s="3"/>
      <c r="D39" s="172"/>
      <c r="E39" s="4"/>
      <c r="F39" s="3"/>
      <c r="G39" s="120"/>
      <c r="H39" s="120"/>
      <c r="I39" s="617">
        <f t="shared" si="2"/>
        <v>0</v>
      </c>
      <c r="J39" s="11"/>
    </row>
    <row r="40" spans="2:10" ht="10.5">
      <c r="B40" s="464"/>
      <c r="C40" s="3"/>
      <c r="D40" s="172"/>
      <c r="E40" s="4"/>
      <c r="F40" s="3"/>
      <c r="G40" s="120"/>
      <c r="H40" s="120"/>
      <c r="I40" s="617">
        <f t="shared" si="2"/>
        <v>0</v>
      </c>
      <c r="J40" s="11"/>
    </row>
    <row r="41" spans="2:10" ht="10.5">
      <c r="B41" s="2"/>
      <c r="C41" s="3"/>
      <c r="D41" s="172"/>
      <c r="E41" s="4"/>
      <c r="F41" s="3"/>
      <c r="G41" s="120"/>
      <c r="H41" s="120"/>
      <c r="I41" s="617"/>
      <c r="J41" s="11"/>
    </row>
    <row r="42" spans="2:10" ht="10.5">
      <c r="B42" s="174" t="s">
        <v>327</v>
      </c>
      <c r="C42" s="151">
        <f aca="true" t="shared" si="3" ref="C42:I42">SUM(C33:C40)</f>
        <v>0</v>
      </c>
      <c r="D42" s="151">
        <f t="shared" si="3"/>
        <v>0</v>
      </c>
      <c r="E42" s="152">
        <f t="shared" si="3"/>
        <v>0</v>
      </c>
      <c r="F42" s="151">
        <f t="shared" si="3"/>
        <v>0</v>
      </c>
      <c r="G42" s="151">
        <f t="shared" si="3"/>
        <v>0</v>
      </c>
      <c r="H42" s="151">
        <f t="shared" si="3"/>
        <v>0</v>
      </c>
      <c r="I42" s="150">
        <f t="shared" si="3"/>
        <v>0</v>
      </c>
      <c r="J42" s="577"/>
    </row>
  </sheetData>
  <sheetProtection/>
  <mergeCells count="2">
    <mergeCell ref="C7:D7"/>
    <mergeCell ref="C26:D26"/>
  </mergeCells>
  <hyperlinks>
    <hyperlink ref="A3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&amp;R&amp;A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9"/>
  <dimension ref="A1:IM95"/>
  <sheetViews>
    <sheetView view="pageBreakPreview" zoomScale="85" zoomScaleNormal="75" zoomScaleSheetLayoutView="85" zoomScalePageLayoutView="0" workbookViewId="0" topLeftCell="A55">
      <selection activeCell="H99" sqref="H99"/>
    </sheetView>
  </sheetViews>
  <sheetFormatPr defaultColWidth="9.00390625" defaultRowHeight="15"/>
  <cols>
    <col min="1" max="1" width="12.625" style="103" customWidth="1"/>
    <col min="2" max="2" width="38.375" style="103" customWidth="1"/>
    <col min="3" max="3" width="9.00390625" style="103" customWidth="1"/>
    <col min="4" max="4" width="8.875" style="103" customWidth="1"/>
    <col min="5" max="8" width="11.375" style="103" bestFit="1" customWidth="1"/>
    <col min="9" max="9" width="11.375" style="112" bestFit="1" customWidth="1"/>
    <col min="10" max="10" width="11.375" style="112" customWidth="1"/>
    <col min="11" max="16384" width="9.00390625" style="103" customWidth="1"/>
  </cols>
  <sheetData>
    <row r="1" spans="1:247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</row>
    <row r="2" spans="1:247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</row>
    <row r="3" spans="1:247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</row>
    <row r="4" spans="1:3" ht="10.5">
      <c r="A4" s="39" t="str">
        <f ca="1">LEFT(RIGHT(CELL("filename",A1),LEN(CELL("filename",A1))-FIND("]",CELL("filename",A1))),4)</f>
        <v>4.24</v>
      </c>
      <c r="B4" s="39"/>
      <c r="C4" s="39"/>
    </row>
    <row r="5" spans="1:14" s="30" customFormat="1" ht="10.5">
      <c r="A5" s="104">
        <v>4.24</v>
      </c>
      <c r="B5" s="104" t="s">
        <v>572</v>
      </c>
      <c r="F5" s="31"/>
      <c r="I5" s="366"/>
      <c r="J5" s="366"/>
      <c r="K5" s="930"/>
      <c r="M5" s="930"/>
      <c r="N5" s="930"/>
    </row>
    <row r="6" spans="1:14" s="30" customFormat="1" ht="10.5">
      <c r="A6" s="104"/>
      <c r="B6" s="104"/>
      <c r="I6" s="366"/>
      <c r="J6" s="366"/>
      <c r="K6" s="930"/>
      <c r="M6" s="930"/>
      <c r="N6" s="930"/>
    </row>
    <row r="7" spans="1:14" s="30" customFormat="1" ht="10.5">
      <c r="A7" s="104"/>
      <c r="B7" s="104" t="s">
        <v>573</v>
      </c>
      <c r="I7" s="366"/>
      <c r="J7" s="366"/>
      <c r="K7" s="930"/>
      <c r="M7" s="930"/>
      <c r="N7" s="930"/>
    </row>
    <row r="8" spans="1:14" s="30" customFormat="1" ht="10.5">
      <c r="A8" s="104"/>
      <c r="B8" s="104"/>
      <c r="I8" s="366"/>
      <c r="J8" s="366"/>
      <c r="K8" s="930"/>
      <c r="M8" s="930"/>
      <c r="N8" s="930"/>
    </row>
    <row r="9" spans="2:14" s="30" customFormat="1" ht="10.5">
      <c r="B9" s="931" t="s">
        <v>574</v>
      </c>
      <c r="C9" s="932" t="s">
        <v>575</v>
      </c>
      <c r="D9" s="933"/>
      <c r="E9" s="933"/>
      <c r="F9" s="933"/>
      <c r="G9" s="933"/>
      <c r="H9" s="933"/>
      <c r="I9" s="933"/>
      <c r="J9" s="934"/>
      <c r="K9" s="930"/>
      <c r="M9" s="930"/>
      <c r="N9" s="930"/>
    </row>
    <row r="10" spans="2:14" s="30" customFormat="1" ht="10.5">
      <c r="B10" s="935"/>
      <c r="C10" s="932" t="s">
        <v>167</v>
      </c>
      <c r="D10" s="933" t="s">
        <v>168</v>
      </c>
      <c r="E10" s="933" t="s">
        <v>169</v>
      </c>
      <c r="F10" s="933" t="s">
        <v>170</v>
      </c>
      <c r="G10" s="933" t="s">
        <v>171</v>
      </c>
      <c r="H10" s="933" t="s">
        <v>172</v>
      </c>
      <c r="I10" s="933" t="s">
        <v>173</v>
      </c>
      <c r="J10" s="934" t="s">
        <v>249</v>
      </c>
      <c r="K10" s="930"/>
      <c r="M10" s="930"/>
      <c r="N10" s="930"/>
    </row>
    <row r="11" spans="2:14" s="30" customFormat="1" ht="10.5">
      <c r="B11" s="936" t="s">
        <v>576</v>
      </c>
      <c r="C11" s="549"/>
      <c r="D11" s="224"/>
      <c r="E11" s="224"/>
      <c r="F11" s="224"/>
      <c r="G11" s="1057"/>
      <c r="H11" s="937"/>
      <c r="I11" s="937"/>
      <c r="J11" s="938"/>
      <c r="K11" s="930"/>
      <c r="M11" s="930"/>
      <c r="N11" s="930"/>
    </row>
    <row r="12" spans="2:14" s="30" customFormat="1" ht="10.5">
      <c r="B12" s="936" t="s">
        <v>577</v>
      </c>
      <c r="C12" s="549"/>
      <c r="D12" s="224"/>
      <c r="E12" s="224"/>
      <c r="F12" s="224"/>
      <c r="G12" s="1058"/>
      <c r="H12" s="939"/>
      <c r="I12" s="1043"/>
      <c r="J12" s="940"/>
      <c r="K12" s="930"/>
      <c r="M12" s="930"/>
      <c r="N12" s="930"/>
    </row>
    <row r="13" spans="2:14" s="30" customFormat="1" ht="10.5">
      <c r="B13" s="941" t="s">
        <v>30</v>
      </c>
      <c r="C13" s="942">
        <f aca="true" t="shared" si="0" ref="C13:I13">SUM(C11:C12)</f>
        <v>0</v>
      </c>
      <c r="D13" s="942">
        <f t="shared" si="0"/>
        <v>0</v>
      </c>
      <c r="E13" s="942">
        <f t="shared" si="0"/>
        <v>0</v>
      </c>
      <c r="F13" s="942">
        <f t="shared" si="0"/>
        <v>0</v>
      </c>
      <c r="G13" s="942">
        <f t="shared" si="0"/>
        <v>0</v>
      </c>
      <c r="H13" s="942">
        <f t="shared" si="0"/>
        <v>0</v>
      </c>
      <c r="I13" s="942">
        <f t="shared" si="0"/>
        <v>0</v>
      </c>
      <c r="J13" s="943">
        <f>SUM(J11:J12)</f>
        <v>0</v>
      </c>
      <c r="K13" s="930"/>
      <c r="M13" s="930"/>
      <c r="N13" s="930"/>
    </row>
    <row r="14" spans="9:14" s="30" customFormat="1" ht="10.5">
      <c r="I14" s="366"/>
      <c r="J14" s="366"/>
      <c r="K14" s="930"/>
      <c r="M14" s="930"/>
      <c r="N14" s="930"/>
    </row>
    <row r="15" spans="2:14" s="30" customFormat="1" ht="42">
      <c r="B15" s="944" t="s">
        <v>578</v>
      </c>
      <c r="C15" s="945" t="s">
        <v>579</v>
      </c>
      <c r="D15" s="946"/>
      <c r="E15" s="946"/>
      <c r="F15" s="946"/>
      <c r="G15" s="946"/>
      <c r="H15" s="946"/>
      <c r="I15" s="946"/>
      <c r="J15" s="947"/>
      <c r="K15" s="948" t="s">
        <v>216</v>
      </c>
      <c r="L15" s="949" t="s">
        <v>580</v>
      </c>
      <c r="M15" s="948" t="s">
        <v>581</v>
      </c>
      <c r="N15" s="950" t="s">
        <v>582</v>
      </c>
    </row>
    <row r="16" spans="2:14" s="30" customFormat="1" ht="13.5" customHeight="1">
      <c r="B16" s="951"/>
      <c r="C16" s="952" t="s">
        <v>167</v>
      </c>
      <c r="D16" s="953" t="s">
        <v>168</v>
      </c>
      <c r="E16" s="953" t="s">
        <v>169</v>
      </c>
      <c r="F16" s="953" t="s">
        <v>170</v>
      </c>
      <c r="G16" s="953" t="s">
        <v>171</v>
      </c>
      <c r="H16" s="953" t="s">
        <v>172</v>
      </c>
      <c r="I16" s="953" t="s">
        <v>173</v>
      </c>
      <c r="J16" s="954" t="s">
        <v>249</v>
      </c>
      <c r="K16" s="955" t="s">
        <v>575</v>
      </c>
      <c r="L16" s="956" t="s">
        <v>233</v>
      </c>
      <c r="M16" s="955"/>
      <c r="N16" s="957"/>
    </row>
    <row r="17" spans="2:14" s="30" customFormat="1" ht="13.5" customHeight="1">
      <c r="B17" s="958" t="s">
        <v>583</v>
      </c>
      <c r="C17" s="959"/>
      <c r="D17" s="959"/>
      <c r="E17" s="959"/>
      <c r="F17" s="959"/>
      <c r="G17" s="959"/>
      <c r="H17" s="959"/>
      <c r="I17" s="959"/>
      <c r="J17" s="960"/>
      <c r="K17" s="961"/>
      <c r="L17" s="962"/>
      <c r="M17" s="961"/>
      <c r="N17" s="961"/>
    </row>
    <row r="18" spans="2:14" s="30" customFormat="1" ht="13.5" customHeight="1">
      <c r="B18" s="963"/>
      <c r="C18" s="964"/>
      <c r="D18" s="964"/>
      <c r="E18" s="964"/>
      <c r="F18" s="964"/>
      <c r="G18" s="964"/>
      <c r="H18" s="964"/>
      <c r="I18" s="964"/>
      <c r="J18" s="965"/>
      <c r="K18" s="966"/>
      <c r="L18" s="967"/>
      <c r="M18" s="966"/>
      <c r="N18" s="966"/>
    </row>
    <row r="19" spans="2:14" s="30" customFormat="1" ht="13.5" customHeight="1">
      <c r="B19" s="968" t="s">
        <v>584</v>
      </c>
      <c r="C19" s="538"/>
      <c r="D19" s="216"/>
      <c r="E19" s="216"/>
      <c r="F19" s="216"/>
      <c r="G19" s="1059"/>
      <c r="H19" s="969"/>
      <c r="I19" s="969"/>
      <c r="J19" s="969"/>
      <c r="K19" s="970"/>
      <c r="L19" s="971">
        <f>SUM(C19:I19)</f>
        <v>0</v>
      </c>
      <c r="M19" s="972"/>
      <c r="N19" s="972"/>
    </row>
    <row r="20" spans="2:14" s="30" customFormat="1" ht="13.5" customHeight="1">
      <c r="B20" s="968" t="s">
        <v>585</v>
      </c>
      <c r="C20" s="538"/>
      <c r="D20" s="216"/>
      <c r="E20" s="216"/>
      <c r="F20" s="216"/>
      <c r="G20" s="1059"/>
      <c r="H20" s="969"/>
      <c r="I20" s="969"/>
      <c r="J20" s="969"/>
      <c r="K20" s="970"/>
      <c r="L20" s="971">
        <f aca="true" t="shared" si="1" ref="L20:L29">SUM(C20:I20)</f>
        <v>0</v>
      </c>
      <c r="M20" s="972"/>
      <c r="N20" s="972"/>
    </row>
    <row r="21" spans="2:14" s="30" customFormat="1" ht="13.5" customHeight="1">
      <c r="B21" s="968" t="s">
        <v>586</v>
      </c>
      <c r="C21" s="538"/>
      <c r="D21" s="216"/>
      <c r="E21" s="216"/>
      <c r="F21" s="216"/>
      <c r="G21" s="1059"/>
      <c r="H21" s="969"/>
      <c r="I21" s="969"/>
      <c r="J21" s="969"/>
      <c r="K21" s="970"/>
      <c r="L21" s="971">
        <f t="shared" si="1"/>
        <v>0</v>
      </c>
      <c r="M21" s="972"/>
      <c r="N21" s="972"/>
    </row>
    <row r="22" spans="2:14" s="30" customFormat="1" ht="13.5" customHeight="1">
      <c r="B22" s="968" t="s">
        <v>587</v>
      </c>
      <c r="C22" s="538"/>
      <c r="D22" s="216"/>
      <c r="E22" s="216"/>
      <c r="F22" s="216"/>
      <c r="G22" s="1059"/>
      <c r="H22" s="969"/>
      <c r="I22" s="969"/>
      <c r="J22" s="969"/>
      <c r="K22" s="970"/>
      <c r="L22" s="971">
        <f t="shared" si="1"/>
        <v>0</v>
      </c>
      <c r="M22" s="972"/>
      <c r="N22" s="972"/>
    </row>
    <row r="23" spans="2:14" s="30" customFormat="1" ht="13.5" customHeight="1">
      <c r="B23" s="968" t="s">
        <v>588</v>
      </c>
      <c r="C23" s="538"/>
      <c r="D23" s="216"/>
      <c r="E23" s="216"/>
      <c r="F23" s="216"/>
      <c r="G23" s="1059"/>
      <c r="H23" s="969"/>
      <c r="I23" s="969"/>
      <c r="J23" s="969"/>
      <c r="K23" s="970"/>
      <c r="L23" s="971">
        <f t="shared" si="1"/>
        <v>0</v>
      </c>
      <c r="M23" s="972"/>
      <c r="N23" s="972"/>
    </row>
    <row r="24" spans="2:14" s="30" customFormat="1" ht="13.5" customHeight="1">
      <c r="B24" s="968" t="s">
        <v>589</v>
      </c>
      <c r="C24" s="538"/>
      <c r="D24" s="216"/>
      <c r="E24" s="216"/>
      <c r="F24" s="216"/>
      <c r="G24" s="1059"/>
      <c r="H24" s="969"/>
      <c r="I24" s="969"/>
      <c r="J24" s="969"/>
      <c r="K24" s="970"/>
      <c r="L24" s="971">
        <f t="shared" si="1"/>
        <v>0</v>
      </c>
      <c r="M24" s="972"/>
      <c r="N24" s="972"/>
    </row>
    <row r="25" spans="2:14" s="30" customFormat="1" ht="13.5" customHeight="1">
      <c r="B25" s="968" t="s">
        <v>590</v>
      </c>
      <c r="C25" s="538"/>
      <c r="D25" s="216"/>
      <c r="E25" s="216"/>
      <c r="F25" s="216"/>
      <c r="G25" s="1059"/>
      <c r="H25" s="969"/>
      <c r="I25" s="969"/>
      <c r="J25" s="969"/>
      <c r="K25" s="970"/>
      <c r="L25" s="971">
        <f t="shared" si="1"/>
        <v>0</v>
      </c>
      <c r="M25" s="972"/>
      <c r="N25" s="972"/>
    </row>
    <row r="26" spans="2:14" s="30" customFormat="1" ht="13.5" customHeight="1">
      <c r="B26" s="968" t="s">
        <v>591</v>
      </c>
      <c r="C26" s="538"/>
      <c r="D26" s="216"/>
      <c r="E26" s="216"/>
      <c r="F26" s="216"/>
      <c r="G26" s="1059"/>
      <c r="H26" s="969"/>
      <c r="I26" s="969"/>
      <c r="J26" s="969"/>
      <c r="K26" s="970"/>
      <c r="L26" s="971">
        <f t="shared" si="1"/>
        <v>0</v>
      </c>
      <c r="M26" s="972"/>
      <c r="N26" s="972"/>
    </row>
    <row r="27" spans="2:14" s="30" customFormat="1" ht="13.5" customHeight="1">
      <c r="B27" s="968" t="s">
        <v>592</v>
      </c>
      <c r="C27" s="538"/>
      <c r="D27" s="216"/>
      <c r="E27" s="216"/>
      <c r="F27" s="216"/>
      <c r="G27" s="1059"/>
      <c r="H27" s="969"/>
      <c r="I27" s="969"/>
      <c r="J27" s="969"/>
      <c r="K27" s="970"/>
      <c r="L27" s="971">
        <f t="shared" si="1"/>
        <v>0</v>
      </c>
      <c r="M27" s="972"/>
      <c r="N27" s="972"/>
    </row>
    <row r="28" spans="2:14" s="30" customFormat="1" ht="13.5" customHeight="1">
      <c r="B28" s="968" t="s">
        <v>593</v>
      </c>
      <c r="C28" s="538"/>
      <c r="D28" s="216"/>
      <c r="E28" s="216"/>
      <c r="F28" s="216"/>
      <c r="G28" s="1059"/>
      <c r="H28" s="969"/>
      <c r="I28" s="969"/>
      <c r="J28" s="969"/>
      <c r="K28" s="970"/>
      <c r="L28" s="971">
        <f t="shared" si="1"/>
        <v>0</v>
      </c>
      <c r="M28" s="972"/>
      <c r="N28" s="972"/>
    </row>
    <row r="29" spans="2:14" s="30" customFormat="1" ht="13.5" customHeight="1">
      <c r="B29" s="968" t="s">
        <v>594</v>
      </c>
      <c r="C29" s="538"/>
      <c r="D29" s="216"/>
      <c r="E29" s="216"/>
      <c r="F29" s="216"/>
      <c r="G29" s="1059"/>
      <c r="H29" s="969"/>
      <c r="I29" s="969"/>
      <c r="J29" s="969"/>
      <c r="K29" s="970"/>
      <c r="L29" s="971">
        <f t="shared" si="1"/>
        <v>0</v>
      </c>
      <c r="M29" s="972"/>
      <c r="N29" s="972"/>
    </row>
    <row r="30" spans="2:14" s="30" customFormat="1" ht="10.5">
      <c r="B30" s="968"/>
      <c r="C30" s="538"/>
      <c r="D30" s="216"/>
      <c r="E30" s="216"/>
      <c r="F30" s="216"/>
      <c r="G30" s="1059"/>
      <c r="H30" s="969"/>
      <c r="I30" s="969"/>
      <c r="J30" s="969"/>
      <c r="K30" s="970"/>
      <c r="L30" s="971"/>
      <c r="M30" s="972"/>
      <c r="N30" s="973"/>
    </row>
    <row r="31" spans="2:14" s="30" customFormat="1" ht="10.5">
      <c r="B31" s="968"/>
      <c r="C31" s="538"/>
      <c r="D31" s="216"/>
      <c r="E31" s="216"/>
      <c r="F31" s="216"/>
      <c r="G31" s="1059"/>
      <c r="H31" s="969"/>
      <c r="I31" s="969"/>
      <c r="J31" s="969"/>
      <c r="K31" s="970"/>
      <c r="L31" s="974"/>
      <c r="M31" s="972"/>
      <c r="N31" s="972"/>
    </row>
    <row r="32" spans="2:14" s="30" customFormat="1" ht="10.5">
      <c r="B32" s="958" t="s">
        <v>583</v>
      </c>
      <c r="C32" s="975">
        <f>SUM(C19:C31)</f>
        <v>0</v>
      </c>
      <c r="D32" s="975">
        <f aca="true" t="shared" si="2" ref="D32:L32">SUM(D19:D31)</f>
        <v>0</v>
      </c>
      <c r="E32" s="975">
        <f t="shared" si="2"/>
        <v>0</v>
      </c>
      <c r="F32" s="975">
        <f t="shared" si="2"/>
        <v>0</v>
      </c>
      <c r="G32" s="975">
        <f t="shared" si="2"/>
        <v>0</v>
      </c>
      <c r="H32" s="975">
        <f t="shared" si="2"/>
        <v>0</v>
      </c>
      <c r="I32" s="975">
        <f t="shared" si="2"/>
        <v>0</v>
      </c>
      <c r="J32" s="975">
        <f t="shared" si="2"/>
        <v>0</v>
      </c>
      <c r="K32" s="976">
        <f t="shared" si="2"/>
        <v>0</v>
      </c>
      <c r="L32" s="977">
        <f t="shared" si="2"/>
        <v>0</v>
      </c>
      <c r="M32" s="976" t="e">
        <f>L32/K32*1000</f>
        <v>#DIV/0!</v>
      </c>
      <c r="N32" s="978"/>
    </row>
    <row r="33" spans="2:14" s="30" customFormat="1" ht="10.5">
      <c r="B33" s="979"/>
      <c r="C33" s="980"/>
      <c r="D33" s="981"/>
      <c r="E33" s="981"/>
      <c r="F33" s="981"/>
      <c r="G33" s="981"/>
      <c r="H33" s="981"/>
      <c r="I33" s="981"/>
      <c r="J33" s="982"/>
      <c r="K33" s="983"/>
      <c r="L33" s="984"/>
      <c r="M33" s="985"/>
      <c r="N33" s="985"/>
    </row>
    <row r="34" spans="2:14" s="30" customFormat="1" ht="10.5">
      <c r="B34" s="986"/>
      <c r="C34" s="987"/>
      <c r="D34" s="964"/>
      <c r="E34" s="964"/>
      <c r="F34" s="964"/>
      <c r="G34" s="964"/>
      <c r="H34" s="964"/>
      <c r="I34" s="964"/>
      <c r="J34" s="965"/>
      <c r="K34" s="966"/>
      <c r="L34" s="967"/>
      <c r="M34" s="988"/>
      <c r="N34" s="988"/>
    </row>
    <row r="35" spans="2:14" s="30" customFormat="1" ht="10.5">
      <c r="B35" s="986"/>
      <c r="C35" s="987"/>
      <c r="D35" s="964"/>
      <c r="E35" s="964"/>
      <c r="F35" s="964"/>
      <c r="G35" s="964"/>
      <c r="H35" s="964"/>
      <c r="I35" s="964"/>
      <c r="J35" s="965"/>
      <c r="K35" s="966"/>
      <c r="L35" s="967"/>
      <c r="M35" s="988"/>
      <c r="N35" s="988"/>
    </row>
    <row r="36" spans="2:14" s="30" customFormat="1" ht="10.5">
      <c r="B36" s="968" t="s">
        <v>595</v>
      </c>
      <c r="C36" s="538"/>
      <c r="D36" s="216"/>
      <c r="E36" s="216"/>
      <c r="F36" s="216"/>
      <c r="G36" s="1059"/>
      <c r="H36" s="969"/>
      <c r="I36" s="969"/>
      <c r="J36" s="969"/>
      <c r="K36" s="970"/>
      <c r="L36" s="971">
        <f aca="true" t="shared" si="3" ref="L36:L49">SUM(C36:I36)</f>
        <v>0</v>
      </c>
      <c r="M36" s="972"/>
      <c r="N36" s="972"/>
    </row>
    <row r="37" spans="2:14" s="30" customFormat="1" ht="10.5">
      <c r="B37" s="968" t="s">
        <v>596</v>
      </c>
      <c r="C37" s="538"/>
      <c r="D37" s="216"/>
      <c r="E37" s="216"/>
      <c r="F37" s="216"/>
      <c r="G37" s="1059"/>
      <c r="H37" s="969"/>
      <c r="I37" s="969"/>
      <c r="J37" s="969"/>
      <c r="K37" s="970"/>
      <c r="L37" s="971">
        <f t="shared" si="3"/>
        <v>0</v>
      </c>
      <c r="M37" s="972"/>
      <c r="N37" s="972"/>
    </row>
    <row r="38" spans="2:14" s="30" customFormat="1" ht="10.5">
      <c r="B38" s="968" t="s">
        <v>597</v>
      </c>
      <c r="C38" s="538"/>
      <c r="D38" s="216"/>
      <c r="E38" s="216"/>
      <c r="F38" s="216"/>
      <c r="G38" s="1059"/>
      <c r="H38" s="969"/>
      <c r="I38" s="969"/>
      <c r="J38" s="969"/>
      <c r="K38" s="970"/>
      <c r="L38" s="971">
        <f t="shared" si="3"/>
        <v>0</v>
      </c>
      <c r="M38" s="972"/>
      <c r="N38" s="972"/>
    </row>
    <row r="39" spans="2:14" s="30" customFormat="1" ht="10.5">
      <c r="B39" s="968" t="s">
        <v>598</v>
      </c>
      <c r="C39" s="538"/>
      <c r="D39" s="216"/>
      <c r="E39" s="216"/>
      <c r="F39" s="216"/>
      <c r="G39" s="1059"/>
      <c r="H39" s="969"/>
      <c r="I39" s="969"/>
      <c r="J39" s="969"/>
      <c r="K39" s="970"/>
      <c r="L39" s="971">
        <f t="shared" si="3"/>
        <v>0</v>
      </c>
      <c r="M39" s="972"/>
      <c r="N39" s="972"/>
    </row>
    <row r="40" spans="2:14" s="30" customFormat="1" ht="10.5">
      <c r="B40" s="968" t="s">
        <v>599</v>
      </c>
      <c r="C40" s="538"/>
      <c r="D40" s="216"/>
      <c r="E40" s="216"/>
      <c r="F40" s="216"/>
      <c r="G40" s="1059"/>
      <c r="H40" s="969"/>
      <c r="I40" s="969"/>
      <c r="J40" s="969"/>
      <c r="K40" s="970"/>
      <c r="L40" s="971">
        <f t="shared" si="3"/>
        <v>0</v>
      </c>
      <c r="M40" s="972"/>
      <c r="N40" s="972"/>
    </row>
    <row r="41" spans="2:14" s="30" customFormat="1" ht="10.5">
      <c r="B41" s="968" t="s">
        <v>600</v>
      </c>
      <c r="C41" s="538"/>
      <c r="D41" s="216"/>
      <c r="E41" s="216"/>
      <c r="F41" s="216"/>
      <c r="G41" s="1059"/>
      <c r="H41" s="969"/>
      <c r="I41" s="969"/>
      <c r="J41" s="969"/>
      <c r="K41" s="970"/>
      <c r="L41" s="971">
        <f t="shared" si="3"/>
        <v>0</v>
      </c>
      <c r="M41" s="972"/>
      <c r="N41" s="972"/>
    </row>
    <row r="42" spans="2:14" s="30" customFormat="1" ht="10.5">
      <c r="B42" s="968" t="s">
        <v>601</v>
      </c>
      <c r="C42" s="538"/>
      <c r="D42" s="216"/>
      <c r="E42" s="216"/>
      <c r="F42" s="216"/>
      <c r="G42" s="1059"/>
      <c r="H42" s="969"/>
      <c r="I42" s="969"/>
      <c r="J42" s="969"/>
      <c r="K42" s="970"/>
      <c r="L42" s="971">
        <f t="shared" si="3"/>
        <v>0</v>
      </c>
      <c r="M42" s="972"/>
      <c r="N42" s="972"/>
    </row>
    <row r="43" spans="2:14" s="30" customFormat="1" ht="10.5">
      <c r="B43" s="968" t="s">
        <v>602</v>
      </c>
      <c r="C43" s="538"/>
      <c r="D43" s="216"/>
      <c r="E43" s="216"/>
      <c r="F43" s="216"/>
      <c r="G43" s="1059"/>
      <c r="H43" s="969"/>
      <c r="I43" s="969"/>
      <c r="J43" s="969"/>
      <c r="K43" s="970"/>
      <c r="L43" s="971">
        <f t="shared" si="3"/>
        <v>0</v>
      </c>
      <c r="M43" s="972"/>
      <c r="N43" s="972"/>
    </row>
    <row r="44" spans="2:14" s="30" customFormat="1" ht="10.5">
      <c r="B44" s="968" t="s">
        <v>603</v>
      </c>
      <c r="C44" s="538"/>
      <c r="D44" s="216"/>
      <c r="E44" s="216"/>
      <c r="F44" s="216"/>
      <c r="G44" s="1059"/>
      <c r="H44" s="969"/>
      <c r="I44" s="969"/>
      <c r="J44" s="969"/>
      <c r="K44" s="970"/>
      <c r="L44" s="971">
        <f t="shared" si="3"/>
        <v>0</v>
      </c>
      <c r="M44" s="973"/>
      <c r="N44" s="972"/>
    </row>
    <row r="45" spans="2:14" s="30" customFormat="1" ht="10.5">
      <c r="B45" s="968" t="s">
        <v>604</v>
      </c>
      <c r="C45" s="216"/>
      <c r="D45" s="216"/>
      <c r="E45" s="216"/>
      <c r="F45" s="216"/>
      <c r="G45" s="1059"/>
      <c r="H45" s="969"/>
      <c r="I45" s="969"/>
      <c r="J45" s="969"/>
      <c r="K45" s="970"/>
      <c r="L45" s="971">
        <f t="shared" si="3"/>
        <v>0</v>
      </c>
      <c r="M45" s="973"/>
      <c r="N45" s="972"/>
    </row>
    <row r="46" spans="2:14" s="30" customFormat="1" ht="10.5">
      <c r="B46" s="968" t="s">
        <v>605</v>
      </c>
      <c r="C46" s="216"/>
      <c r="D46" s="216"/>
      <c r="E46" s="216"/>
      <c r="F46" s="216"/>
      <c r="G46" s="1059"/>
      <c r="H46" s="969"/>
      <c r="I46" s="969"/>
      <c r="J46" s="969"/>
      <c r="K46" s="970"/>
      <c r="L46" s="971">
        <f t="shared" si="3"/>
        <v>0</v>
      </c>
      <c r="M46" s="973"/>
      <c r="N46" s="972"/>
    </row>
    <row r="47" spans="2:14" s="30" customFormat="1" ht="10.5">
      <c r="B47" s="968" t="s">
        <v>606</v>
      </c>
      <c r="C47" s="216"/>
      <c r="D47" s="216"/>
      <c r="E47" s="216"/>
      <c r="F47" s="216"/>
      <c r="G47" s="1059"/>
      <c r="H47" s="969"/>
      <c r="I47" s="969"/>
      <c r="J47" s="969"/>
      <c r="K47" s="970"/>
      <c r="L47" s="971">
        <f t="shared" si="3"/>
        <v>0</v>
      </c>
      <c r="M47" s="973"/>
      <c r="N47" s="972"/>
    </row>
    <row r="48" spans="2:14" s="30" customFormat="1" ht="10.5">
      <c r="B48" s="968" t="s">
        <v>607</v>
      </c>
      <c r="C48" s="216"/>
      <c r="D48" s="216"/>
      <c r="E48" s="216"/>
      <c r="F48" s="216"/>
      <c r="G48" s="1059"/>
      <c r="H48" s="969"/>
      <c r="I48" s="969"/>
      <c r="J48" s="969"/>
      <c r="K48" s="970"/>
      <c r="L48" s="971">
        <f t="shared" si="3"/>
        <v>0</v>
      </c>
      <c r="M48" s="973"/>
      <c r="N48" s="972"/>
    </row>
    <row r="49" spans="2:14" s="30" customFormat="1" ht="10.5">
      <c r="B49" s="968" t="s">
        <v>608</v>
      </c>
      <c r="C49" s="216"/>
      <c r="D49" s="216"/>
      <c r="E49" s="216"/>
      <c r="F49" s="216"/>
      <c r="G49" s="1059"/>
      <c r="H49" s="969"/>
      <c r="I49" s="969"/>
      <c r="J49" s="969"/>
      <c r="K49" s="970"/>
      <c r="L49" s="971">
        <f t="shared" si="3"/>
        <v>0</v>
      </c>
      <c r="M49" s="973"/>
      <c r="N49" s="972"/>
    </row>
    <row r="50" spans="2:14" s="30" customFormat="1" ht="10.5">
      <c r="B50" s="989"/>
      <c r="C50" s="216"/>
      <c r="D50" s="216"/>
      <c r="E50" s="216"/>
      <c r="F50" s="216"/>
      <c r="G50" s="1059"/>
      <c r="H50" s="969"/>
      <c r="I50" s="969"/>
      <c r="J50" s="969"/>
      <c r="K50" s="970"/>
      <c r="L50" s="990"/>
      <c r="M50" s="973"/>
      <c r="N50" s="973"/>
    </row>
    <row r="51" spans="2:14" s="30" customFormat="1" ht="10.5">
      <c r="B51" s="989"/>
      <c r="C51" s="216"/>
      <c r="D51" s="216"/>
      <c r="E51" s="216"/>
      <c r="F51" s="216"/>
      <c r="G51" s="1059"/>
      <c r="H51" s="969"/>
      <c r="I51" s="969"/>
      <c r="J51" s="969"/>
      <c r="K51" s="970"/>
      <c r="L51" s="990"/>
      <c r="M51" s="973"/>
      <c r="N51" s="973"/>
    </row>
    <row r="52" spans="2:14" s="30" customFormat="1" ht="14.25" customHeight="1">
      <c r="B52" s="991" t="s">
        <v>609</v>
      </c>
      <c r="C52" s="992">
        <f>SUM(C36:C51)</f>
        <v>0</v>
      </c>
      <c r="D52" s="992">
        <f aca="true" t="shared" si="4" ref="D52:K52">SUM(D36:D51)</f>
        <v>0</v>
      </c>
      <c r="E52" s="992">
        <f t="shared" si="4"/>
        <v>0</v>
      </c>
      <c r="F52" s="992">
        <f t="shared" si="4"/>
        <v>0</v>
      </c>
      <c r="G52" s="992">
        <f t="shared" si="4"/>
        <v>0</v>
      </c>
      <c r="H52" s="992">
        <f t="shared" si="4"/>
        <v>0</v>
      </c>
      <c r="I52" s="992">
        <f t="shared" si="4"/>
        <v>0</v>
      </c>
      <c r="J52" s="992">
        <f t="shared" si="4"/>
        <v>0</v>
      </c>
      <c r="K52" s="976">
        <f t="shared" si="4"/>
        <v>0</v>
      </c>
      <c r="L52" s="993">
        <f>SUM(L36:L51)</f>
        <v>0</v>
      </c>
      <c r="M52" s="993" t="e">
        <f>L52/K52*1000</f>
        <v>#DIV/0!</v>
      </c>
      <c r="N52" s="994"/>
    </row>
    <row r="53" spans="2:14" s="30" customFormat="1" ht="10.5">
      <c r="B53" s="995"/>
      <c r="C53" s="996"/>
      <c r="D53" s="996"/>
      <c r="E53" s="996"/>
      <c r="F53" s="996"/>
      <c r="G53" s="996"/>
      <c r="H53" s="996"/>
      <c r="I53" s="996"/>
      <c r="J53" s="996"/>
      <c r="K53" s="997"/>
      <c r="L53" s="996"/>
      <c r="M53" s="998"/>
      <c r="N53" s="998"/>
    </row>
    <row r="54" spans="2:14" s="30" customFormat="1" ht="42">
      <c r="B54" s="999" t="s">
        <v>610</v>
      </c>
      <c r="C54" s="1000" t="s">
        <v>579</v>
      </c>
      <c r="D54" s="959"/>
      <c r="E54" s="959"/>
      <c r="F54" s="959"/>
      <c r="G54" s="959"/>
      <c r="H54" s="959"/>
      <c r="I54" s="959"/>
      <c r="J54" s="960"/>
      <c r="K54" s="961" t="s">
        <v>216</v>
      </c>
      <c r="L54" s="962" t="s">
        <v>580</v>
      </c>
      <c r="M54" s="961" t="s">
        <v>581</v>
      </c>
      <c r="N54" s="1001" t="s">
        <v>582</v>
      </c>
    </row>
    <row r="55" spans="2:14" s="30" customFormat="1" ht="10.5">
      <c r="B55" s="951"/>
      <c r="C55" s="952" t="s">
        <v>167</v>
      </c>
      <c r="D55" s="953" t="s">
        <v>168</v>
      </c>
      <c r="E55" s="953" t="s">
        <v>169</v>
      </c>
      <c r="F55" s="953" t="s">
        <v>170</v>
      </c>
      <c r="G55" s="953" t="s">
        <v>171</v>
      </c>
      <c r="H55" s="953" t="s">
        <v>172</v>
      </c>
      <c r="I55" s="953" t="s">
        <v>173</v>
      </c>
      <c r="J55" s="954" t="s">
        <v>249</v>
      </c>
      <c r="K55" s="955" t="s">
        <v>575</v>
      </c>
      <c r="L55" s="956" t="s">
        <v>233</v>
      </c>
      <c r="M55" s="955"/>
      <c r="N55" s="957"/>
    </row>
    <row r="56" spans="2:14" s="30" customFormat="1" ht="10.5">
      <c r="B56" s="1002"/>
      <c r="C56" s="1003"/>
      <c r="D56" s="1004"/>
      <c r="E56" s="1004"/>
      <c r="F56" s="1004"/>
      <c r="G56" s="1059"/>
      <c r="H56" s="969"/>
      <c r="I56" s="969"/>
      <c r="J56" s="969"/>
      <c r="K56" s="970"/>
      <c r="L56" s="974"/>
      <c r="M56" s="973"/>
      <c r="N56" s="973"/>
    </row>
    <row r="57" spans="2:14" s="30" customFormat="1" ht="10.5">
      <c r="B57" s="1002" t="s">
        <v>611</v>
      </c>
      <c r="C57" s="538"/>
      <c r="D57" s="216"/>
      <c r="E57" s="216"/>
      <c r="F57" s="216"/>
      <c r="G57" s="1059"/>
      <c r="H57" s="969"/>
      <c r="I57" s="969"/>
      <c r="J57" s="969"/>
      <c r="K57" s="970"/>
      <c r="L57" s="971">
        <f>SUM(C57:I57)</f>
        <v>0</v>
      </c>
      <c r="M57" s="973"/>
      <c r="N57" s="973"/>
    </row>
    <row r="58" spans="2:14" s="30" customFormat="1" ht="10.5">
      <c r="B58" s="1002" t="s">
        <v>612</v>
      </c>
      <c r="C58" s="538"/>
      <c r="D58" s="216"/>
      <c r="E58" s="216"/>
      <c r="F58" s="216"/>
      <c r="G58" s="1059"/>
      <c r="H58" s="969"/>
      <c r="I58" s="969"/>
      <c r="J58" s="969"/>
      <c r="K58" s="970"/>
      <c r="L58" s="971">
        <f>SUM(C58:I58)</f>
        <v>0</v>
      </c>
      <c r="M58" s="973"/>
      <c r="N58" s="973"/>
    </row>
    <row r="59" spans="2:14" s="30" customFormat="1" ht="10.5">
      <c r="B59" s="1002" t="s">
        <v>613</v>
      </c>
      <c r="C59" s="538"/>
      <c r="D59" s="216"/>
      <c r="E59" s="216"/>
      <c r="F59" s="216"/>
      <c r="G59" s="1059"/>
      <c r="H59" s="969"/>
      <c r="I59" s="969"/>
      <c r="J59" s="969"/>
      <c r="K59" s="970"/>
      <c r="L59" s="971">
        <f>SUM(C59:I59)</f>
        <v>0</v>
      </c>
      <c r="M59" s="972"/>
      <c r="N59" s="972"/>
    </row>
    <row r="60" spans="2:14" s="30" customFormat="1" ht="10.5">
      <c r="B60" s="1005"/>
      <c r="C60" s="538"/>
      <c r="D60" s="216"/>
      <c r="E60" s="216"/>
      <c r="F60" s="216"/>
      <c r="G60" s="1059"/>
      <c r="H60" s="969"/>
      <c r="I60" s="969"/>
      <c r="J60" s="969"/>
      <c r="K60" s="970"/>
      <c r="L60" s="1006"/>
      <c r="M60" s="1007"/>
      <c r="N60" s="1007"/>
    </row>
    <row r="61" spans="2:14" s="30" customFormat="1" ht="10.5">
      <c r="B61" s="1008" t="s">
        <v>614</v>
      </c>
      <c r="C61" s="975">
        <f>SUM(C57:C60)</f>
        <v>0</v>
      </c>
      <c r="D61" s="975">
        <f aca="true" t="shared" si="5" ref="D61:L61">SUM(D57:D60)</f>
        <v>0</v>
      </c>
      <c r="E61" s="975">
        <f t="shared" si="5"/>
        <v>0</v>
      </c>
      <c r="F61" s="975">
        <f t="shared" si="5"/>
        <v>0</v>
      </c>
      <c r="G61" s="975">
        <f t="shared" si="5"/>
        <v>0</v>
      </c>
      <c r="H61" s="975">
        <f t="shared" si="5"/>
        <v>0</v>
      </c>
      <c r="I61" s="975">
        <f t="shared" si="5"/>
        <v>0</v>
      </c>
      <c r="J61" s="975">
        <f>SUM(J57:J60)</f>
        <v>0</v>
      </c>
      <c r="K61" s="976">
        <f t="shared" si="5"/>
        <v>0</v>
      </c>
      <c r="L61" s="977">
        <f t="shared" si="5"/>
        <v>0</v>
      </c>
      <c r="M61" s="976" t="e">
        <f>L61/K61*1000</f>
        <v>#DIV/0!</v>
      </c>
      <c r="N61" s="978"/>
    </row>
    <row r="62" spans="2:14" s="30" customFormat="1" ht="10.5">
      <c r="B62" s="1009"/>
      <c r="C62" s="1010"/>
      <c r="D62" s="1010"/>
      <c r="E62" s="1010"/>
      <c r="F62" s="1010"/>
      <c r="G62" s="1010"/>
      <c r="H62" s="1010"/>
      <c r="I62" s="1010"/>
      <c r="J62" s="1010"/>
      <c r="K62" s="1012"/>
      <c r="L62" s="1011"/>
      <c r="M62" s="1013"/>
      <c r="N62" s="1013"/>
    </row>
    <row r="63" spans="2:14" s="30" customFormat="1" ht="10.5">
      <c r="B63" s="1014" t="s">
        <v>30</v>
      </c>
      <c r="C63" s="1015">
        <f aca="true" t="shared" si="6" ref="C63:L63">SUM(C32+C52+C61)</f>
        <v>0</v>
      </c>
      <c r="D63" s="1016">
        <f t="shared" si="6"/>
        <v>0</v>
      </c>
      <c r="E63" s="1016">
        <f t="shared" si="6"/>
        <v>0</v>
      </c>
      <c r="F63" s="1016">
        <f t="shared" si="6"/>
        <v>0</v>
      </c>
      <c r="G63" s="1016">
        <f t="shared" si="6"/>
        <v>0</v>
      </c>
      <c r="H63" s="1016">
        <f t="shared" si="6"/>
        <v>0</v>
      </c>
      <c r="I63" s="1016">
        <f t="shared" si="6"/>
        <v>0</v>
      </c>
      <c r="J63" s="1016">
        <f>SUM(J32+J52+J61)</f>
        <v>0</v>
      </c>
      <c r="K63" s="1017">
        <f t="shared" si="6"/>
        <v>0</v>
      </c>
      <c r="L63" s="1017">
        <f t="shared" si="6"/>
        <v>0</v>
      </c>
      <c r="M63" s="1018" t="e">
        <f>L63/K63*1000</f>
        <v>#DIV/0!</v>
      </c>
      <c r="N63" s="1019"/>
    </row>
    <row r="64" spans="2:14" s="30" customFormat="1" ht="15" customHeight="1">
      <c r="B64" s="1020"/>
      <c r="C64" s="1021"/>
      <c r="D64" s="1021"/>
      <c r="E64" s="1021"/>
      <c r="F64" s="1020"/>
      <c r="G64" s="1020"/>
      <c r="H64" s="1020"/>
      <c r="I64" s="1021"/>
      <c r="J64" s="1021"/>
      <c r="K64" s="930"/>
      <c r="M64" s="930"/>
      <c r="N64" s="930"/>
    </row>
    <row r="65" spans="2:14" s="30" customFormat="1" ht="13.5" customHeight="1">
      <c r="B65" s="1020"/>
      <c r="C65" s="1021"/>
      <c r="D65" s="1021"/>
      <c r="E65" s="1021"/>
      <c r="F65" s="1020"/>
      <c r="G65" s="1020"/>
      <c r="H65" s="1020"/>
      <c r="I65" s="1021"/>
      <c r="J65" s="1021"/>
      <c r="K65" s="930"/>
      <c r="M65" s="930"/>
      <c r="N65" s="930"/>
    </row>
    <row r="66" spans="2:14" s="30" customFormat="1" ht="10.5">
      <c r="B66" s="104" t="s">
        <v>615</v>
      </c>
      <c r="C66" s="1021"/>
      <c r="D66" s="1021"/>
      <c r="E66" s="1021"/>
      <c r="F66" s="1020"/>
      <c r="G66" s="1020"/>
      <c r="H66" s="1020"/>
      <c r="I66" s="1021"/>
      <c r="J66" s="1021"/>
      <c r="K66" s="930"/>
      <c r="M66" s="930"/>
      <c r="N66" s="930"/>
    </row>
    <row r="67" spans="2:14" s="30" customFormat="1" ht="10.5">
      <c r="B67" s="1020"/>
      <c r="C67" s="1021"/>
      <c r="D67" s="1021"/>
      <c r="E67" s="1021"/>
      <c r="F67" s="1020"/>
      <c r="G67" s="1020"/>
      <c r="H67" s="1020"/>
      <c r="I67" s="1021"/>
      <c r="J67" s="1021"/>
      <c r="K67" s="930"/>
      <c r="M67" s="930"/>
      <c r="N67" s="930"/>
    </row>
    <row r="68" spans="2:14" s="30" customFormat="1" ht="10.5">
      <c r="B68" s="1022" t="s">
        <v>616</v>
      </c>
      <c r="C68" s="1023" t="s">
        <v>198</v>
      </c>
      <c r="D68" s="946"/>
      <c r="E68" s="946"/>
      <c r="F68" s="946"/>
      <c r="G68" s="946"/>
      <c r="H68" s="946"/>
      <c r="I68" s="946"/>
      <c r="J68" s="947"/>
      <c r="K68" s="1024" t="s">
        <v>617</v>
      </c>
      <c r="L68" s="1025" t="s">
        <v>618</v>
      </c>
      <c r="M68" s="930"/>
      <c r="N68" s="930"/>
    </row>
    <row r="69" spans="2:14" s="30" customFormat="1" ht="10.5">
      <c r="B69" s="1026"/>
      <c r="C69" s="952" t="s">
        <v>167</v>
      </c>
      <c r="D69" s="953" t="s">
        <v>168</v>
      </c>
      <c r="E69" s="953" t="s">
        <v>169</v>
      </c>
      <c r="F69" s="953" t="s">
        <v>170</v>
      </c>
      <c r="G69" s="953" t="s">
        <v>171</v>
      </c>
      <c r="H69" s="953" t="s">
        <v>172</v>
      </c>
      <c r="I69" s="953" t="s">
        <v>173</v>
      </c>
      <c r="J69" s="954" t="s">
        <v>249</v>
      </c>
      <c r="K69" s="1027" t="s">
        <v>619</v>
      </c>
      <c r="L69" s="1028"/>
      <c r="M69" s="930"/>
      <c r="N69" s="930"/>
    </row>
    <row r="70" spans="2:14" s="30" customFormat="1" ht="10.5">
      <c r="B70" s="1002"/>
      <c r="C70" s="538"/>
      <c r="D70" s="216"/>
      <c r="E70" s="216"/>
      <c r="F70" s="216"/>
      <c r="G70" s="1060"/>
      <c r="H70" s="1029"/>
      <c r="I70" s="1029"/>
      <c r="J70" s="1029"/>
      <c r="K70" s="1030"/>
      <c r="L70" s="1031"/>
      <c r="M70" s="930"/>
      <c r="N70" s="930"/>
    </row>
    <row r="71" spans="2:14" s="30" customFormat="1" ht="10.5">
      <c r="B71" s="1002" t="s">
        <v>620</v>
      </c>
      <c r="C71" s="538"/>
      <c r="D71" s="216"/>
      <c r="E71" s="216"/>
      <c r="F71" s="216"/>
      <c r="G71" s="1061"/>
      <c r="H71" s="1032"/>
      <c r="I71" s="969"/>
      <c r="J71" s="969"/>
      <c r="K71" s="1033"/>
      <c r="L71" s="1034"/>
      <c r="M71" s="930"/>
      <c r="N71" s="930"/>
    </row>
    <row r="72" spans="2:14" s="30" customFormat="1" ht="10.5">
      <c r="B72" s="1002" t="s">
        <v>611</v>
      </c>
      <c r="C72" s="538"/>
      <c r="D72" s="216"/>
      <c r="E72" s="216"/>
      <c r="F72" s="216"/>
      <c r="G72" s="1061"/>
      <c r="H72" s="1032"/>
      <c r="I72" s="969"/>
      <c r="J72" s="969"/>
      <c r="K72" s="1033"/>
      <c r="L72" s="1034"/>
      <c r="M72" s="930"/>
      <c r="N72" s="930"/>
    </row>
    <row r="73" spans="2:14" s="30" customFormat="1" ht="10.5">
      <c r="B73" s="1002" t="s">
        <v>621</v>
      </c>
      <c r="C73" s="538"/>
      <c r="D73" s="216"/>
      <c r="E73" s="216"/>
      <c r="F73" s="216"/>
      <c r="G73" s="1061"/>
      <c r="H73" s="1032"/>
      <c r="I73" s="969"/>
      <c r="J73" s="969"/>
      <c r="K73" s="1033"/>
      <c r="L73" s="1034"/>
      <c r="M73" s="930"/>
      <c r="N73" s="930"/>
    </row>
    <row r="74" spans="2:14" s="30" customFormat="1" ht="15" customHeight="1">
      <c r="B74" s="1002" t="s">
        <v>622</v>
      </c>
      <c r="C74" s="538"/>
      <c r="D74" s="216"/>
      <c r="E74" s="216"/>
      <c r="F74" s="216"/>
      <c r="G74" s="1061"/>
      <c r="H74" s="1032"/>
      <c r="I74" s="969"/>
      <c r="J74" s="969"/>
      <c r="K74" s="1033"/>
      <c r="L74" s="1034"/>
      <c r="M74" s="930"/>
      <c r="N74" s="930"/>
    </row>
    <row r="75" spans="2:14" s="30" customFormat="1" ht="15" customHeight="1">
      <c r="B75" s="1002" t="s">
        <v>623</v>
      </c>
      <c r="C75" s="538"/>
      <c r="D75" s="216"/>
      <c r="E75" s="216"/>
      <c r="F75" s="216"/>
      <c r="G75" s="1061"/>
      <c r="H75" s="1032"/>
      <c r="I75" s="969"/>
      <c r="J75" s="969"/>
      <c r="K75" s="1033"/>
      <c r="L75" s="1034"/>
      <c r="M75" s="930"/>
      <c r="N75" s="930"/>
    </row>
    <row r="76" spans="2:14" s="30" customFormat="1" ht="15" customHeight="1">
      <c r="B76" s="1002">
        <v>0</v>
      </c>
      <c r="C76" s="538"/>
      <c r="D76" s="216"/>
      <c r="E76" s="216"/>
      <c r="F76" s="216"/>
      <c r="G76" s="1061"/>
      <c r="H76" s="1032"/>
      <c r="I76" s="969"/>
      <c r="J76" s="969"/>
      <c r="K76" s="1033"/>
      <c r="L76" s="1034"/>
      <c r="M76" s="930"/>
      <c r="N76" s="930"/>
    </row>
    <row r="77" spans="2:14" s="30" customFormat="1" ht="15" customHeight="1">
      <c r="B77" s="1002" t="s">
        <v>624</v>
      </c>
      <c r="C77" s="538"/>
      <c r="D77" s="216"/>
      <c r="E77" s="216"/>
      <c r="F77" s="216"/>
      <c r="G77" s="1061"/>
      <c r="H77" s="1032"/>
      <c r="I77" s="969"/>
      <c r="J77" s="969"/>
      <c r="K77" s="1033"/>
      <c r="L77" s="1034"/>
      <c r="M77" s="930"/>
      <c r="N77" s="930"/>
    </row>
    <row r="78" spans="2:14" s="30" customFormat="1" ht="15" customHeight="1">
      <c r="B78" s="1002" t="s">
        <v>625</v>
      </c>
      <c r="C78" s="538"/>
      <c r="D78" s="216"/>
      <c r="E78" s="216"/>
      <c r="F78" s="216"/>
      <c r="G78" s="1061"/>
      <c r="H78" s="1032"/>
      <c r="I78" s="969"/>
      <c r="J78" s="969"/>
      <c r="K78" s="1033"/>
      <c r="L78" s="1034"/>
      <c r="M78" s="930"/>
      <c r="N78" s="930"/>
    </row>
    <row r="79" spans="2:14" s="30" customFormat="1" ht="15" customHeight="1">
      <c r="B79" s="1002" t="s">
        <v>626</v>
      </c>
      <c r="C79" s="538"/>
      <c r="D79" s="216"/>
      <c r="E79" s="216"/>
      <c r="F79" s="216"/>
      <c r="G79" s="1061"/>
      <c r="H79" s="1032"/>
      <c r="I79" s="969"/>
      <c r="J79" s="969"/>
      <c r="K79" s="1033"/>
      <c r="L79" s="1034"/>
      <c r="M79" s="930"/>
      <c r="N79" s="930"/>
    </row>
    <row r="80" spans="2:14" s="30" customFormat="1" ht="19.5" customHeight="1">
      <c r="B80" s="1002" t="s">
        <v>627</v>
      </c>
      <c r="C80" s="538"/>
      <c r="D80" s="216"/>
      <c r="E80" s="216"/>
      <c r="F80" s="216"/>
      <c r="G80" s="1061"/>
      <c r="H80" s="1032"/>
      <c r="I80" s="969"/>
      <c r="J80" s="969"/>
      <c r="K80" s="1033"/>
      <c r="L80" s="1034"/>
      <c r="M80" s="930"/>
      <c r="N80" s="930"/>
    </row>
    <row r="81" spans="2:14" s="30" customFormat="1" ht="10.5">
      <c r="B81" s="1002" t="s">
        <v>628</v>
      </c>
      <c r="C81" s="538"/>
      <c r="D81" s="216"/>
      <c r="E81" s="216"/>
      <c r="F81" s="216"/>
      <c r="G81" s="1061"/>
      <c r="H81" s="1032"/>
      <c r="I81" s="969"/>
      <c r="J81" s="969"/>
      <c r="K81" s="1033"/>
      <c r="L81" s="1034"/>
      <c r="M81" s="930"/>
      <c r="N81" s="930"/>
    </row>
    <row r="82" spans="2:14" s="30" customFormat="1" ht="10.5">
      <c r="B82" s="1002" t="s">
        <v>629</v>
      </c>
      <c r="C82" s="538"/>
      <c r="D82" s="216"/>
      <c r="E82" s="216"/>
      <c r="F82" s="216"/>
      <c r="G82" s="1061"/>
      <c r="H82" s="1032"/>
      <c r="I82" s="969"/>
      <c r="J82" s="969"/>
      <c r="K82" s="1033"/>
      <c r="L82" s="1034"/>
      <c r="M82" s="930"/>
      <c r="N82" s="930"/>
    </row>
    <row r="83" spans="2:14" s="30" customFormat="1" ht="10.5">
      <c r="B83" s="1002" t="s">
        <v>630</v>
      </c>
      <c r="C83" s="538"/>
      <c r="D83" s="216"/>
      <c r="E83" s="216"/>
      <c r="F83" s="216"/>
      <c r="G83" s="1061"/>
      <c r="H83" s="1032"/>
      <c r="I83" s="969"/>
      <c r="J83" s="969"/>
      <c r="K83" s="1033"/>
      <c r="L83" s="1034"/>
      <c r="M83" s="930"/>
      <c r="N83" s="930"/>
    </row>
    <row r="84" spans="2:14" s="30" customFormat="1" ht="10.5">
      <c r="B84" s="1002" t="s">
        <v>631</v>
      </c>
      <c r="C84" s="538"/>
      <c r="D84" s="216"/>
      <c r="E84" s="216"/>
      <c r="F84" s="216"/>
      <c r="G84" s="1061"/>
      <c r="H84" s="1032"/>
      <c r="I84" s="969"/>
      <c r="J84" s="969"/>
      <c r="K84" s="1033"/>
      <c r="L84" s="1034"/>
      <c r="M84" s="930"/>
      <c r="N84" s="930"/>
    </row>
    <row r="85" spans="2:14" s="30" customFormat="1" ht="10.5">
      <c r="B85" s="1002" t="s">
        <v>632</v>
      </c>
      <c r="C85" s="538"/>
      <c r="D85" s="216"/>
      <c r="E85" s="216"/>
      <c r="F85" s="216"/>
      <c r="G85" s="1061"/>
      <c r="H85" s="1032"/>
      <c r="I85" s="969"/>
      <c r="J85" s="969"/>
      <c r="K85" s="1033"/>
      <c r="L85" s="1034"/>
      <c r="M85" s="930"/>
      <c r="N85" s="930"/>
    </row>
    <row r="86" spans="2:14" s="30" customFormat="1" ht="10.5">
      <c r="B86" s="1002">
        <v>0</v>
      </c>
      <c r="C86" s="538"/>
      <c r="D86" s="216"/>
      <c r="E86" s="216"/>
      <c r="F86" s="216"/>
      <c r="G86" s="1061"/>
      <c r="H86" s="1032"/>
      <c r="I86" s="969"/>
      <c r="J86" s="969"/>
      <c r="K86" s="1033"/>
      <c r="L86" s="1034"/>
      <c r="M86" s="930"/>
      <c r="N86" s="930"/>
    </row>
    <row r="87" spans="2:14" s="30" customFormat="1" ht="10.5">
      <c r="B87" s="1002" t="s">
        <v>633</v>
      </c>
      <c r="C87" s="538"/>
      <c r="D87" s="216"/>
      <c r="E87" s="216"/>
      <c r="F87" s="216"/>
      <c r="G87" s="1061"/>
      <c r="H87" s="1032"/>
      <c r="I87" s="969"/>
      <c r="J87" s="969"/>
      <c r="K87" s="1033"/>
      <c r="L87" s="1034"/>
      <c r="M87" s="930"/>
      <c r="N87" s="930"/>
    </row>
    <row r="88" spans="2:14" s="30" customFormat="1" ht="10.5">
      <c r="B88" s="1002" t="s">
        <v>634</v>
      </c>
      <c r="C88" s="538"/>
      <c r="D88" s="216"/>
      <c r="E88" s="216"/>
      <c r="F88" s="216"/>
      <c r="G88" s="1059"/>
      <c r="H88" s="969"/>
      <c r="I88" s="969"/>
      <c r="J88" s="969"/>
      <c r="K88" s="1033"/>
      <c r="L88" s="1035"/>
      <c r="M88" s="930"/>
      <c r="N88" s="930"/>
    </row>
    <row r="89" spans="2:14" s="30" customFormat="1" ht="10.5">
      <c r="B89" s="1002">
        <v>0</v>
      </c>
      <c r="C89" s="538"/>
      <c r="D89" s="216"/>
      <c r="E89" s="216"/>
      <c r="F89" s="216"/>
      <c r="G89" s="1059"/>
      <c r="H89" s="969"/>
      <c r="I89" s="969"/>
      <c r="J89" s="1036"/>
      <c r="K89" s="1035"/>
      <c r="L89" s="1035"/>
      <c r="M89" s="930"/>
      <c r="N89" s="930"/>
    </row>
    <row r="90" spans="2:14" s="30" customFormat="1" ht="10.5">
      <c r="B90" s="1002">
        <v>0</v>
      </c>
      <c r="C90" s="538"/>
      <c r="D90" s="216"/>
      <c r="E90" s="216"/>
      <c r="F90" s="216"/>
      <c r="G90" s="1059"/>
      <c r="H90" s="969"/>
      <c r="I90" s="969"/>
      <c r="J90" s="1036"/>
      <c r="K90" s="1035"/>
      <c r="L90" s="1035"/>
      <c r="M90" s="930"/>
      <c r="N90" s="930"/>
    </row>
    <row r="91" spans="2:14" s="30" customFormat="1" ht="10.5">
      <c r="B91" s="1002">
        <v>0</v>
      </c>
      <c r="C91" s="538"/>
      <c r="D91" s="216"/>
      <c r="E91" s="216"/>
      <c r="F91" s="216"/>
      <c r="G91" s="1059"/>
      <c r="H91" s="969"/>
      <c r="I91" s="969"/>
      <c r="J91" s="1036"/>
      <c r="K91" s="1035"/>
      <c r="L91" s="1035"/>
      <c r="M91" s="930"/>
      <c r="N91" s="930"/>
    </row>
    <row r="92" spans="2:14" s="30" customFormat="1" ht="10.5">
      <c r="B92" s="1002">
        <v>0</v>
      </c>
      <c r="C92" s="538"/>
      <c r="D92" s="216"/>
      <c r="E92" s="216"/>
      <c r="F92" s="216"/>
      <c r="G92" s="1059"/>
      <c r="H92" s="969"/>
      <c r="I92" s="969"/>
      <c r="J92" s="1036"/>
      <c r="K92" s="1035"/>
      <c r="L92" s="1035"/>
      <c r="M92" s="930"/>
      <c r="N92" s="930"/>
    </row>
    <row r="93" spans="2:14" s="30" customFormat="1" ht="10.5">
      <c r="B93" s="1002">
        <v>0</v>
      </c>
      <c r="C93" s="538"/>
      <c r="D93" s="216"/>
      <c r="E93" s="216"/>
      <c r="F93" s="216"/>
      <c r="G93" s="1059"/>
      <c r="H93" s="969"/>
      <c r="I93" s="969"/>
      <c r="J93" s="1036"/>
      <c r="K93" s="1035"/>
      <c r="L93" s="1035"/>
      <c r="M93" s="930"/>
      <c r="N93" s="930"/>
    </row>
    <row r="94" spans="2:14" s="30" customFormat="1" ht="10.5">
      <c r="B94" s="1002">
        <v>0</v>
      </c>
      <c r="C94" s="538"/>
      <c r="D94" s="216"/>
      <c r="E94" s="216"/>
      <c r="F94" s="216"/>
      <c r="G94" s="1062"/>
      <c r="H94" s="1037"/>
      <c r="I94" s="1037"/>
      <c r="J94" s="1038"/>
      <c r="K94" s="1039"/>
      <c r="L94" s="1039"/>
      <c r="M94" s="930"/>
      <c r="N94" s="930"/>
    </row>
    <row r="95" spans="2:14" s="30" customFormat="1" ht="10.5">
      <c r="B95" s="1040" t="s">
        <v>30</v>
      </c>
      <c r="C95" s="1016">
        <f aca="true" t="shared" si="7" ref="C95:J95">SUM(C70:C94)</f>
        <v>0</v>
      </c>
      <c r="D95" s="1016">
        <f t="shared" si="7"/>
        <v>0</v>
      </c>
      <c r="E95" s="1016">
        <f t="shared" si="7"/>
        <v>0</v>
      </c>
      <c r="F95" s="1016">
        <f t="shared" si="7"/>
        <v>0</v>
      </c>
      <c r="G95" s="1016">
        <f t="shared" si="7"/>
        <v>0</v>
      </c>
      <c r="H95" s="1016">
        <f t="shared" si="7"/>
        <v>0</v>
      </c>
      <c r="I95" s="1016">
        <f t="shared" si="7"/>
        <v>0</v>
      </c>
      <c r="J95" s="1016">
        <f t="shared" si="7"/>
        <v>0</v>
      </c>
      <c r="K95" s="1041"/>
      <c r="L95" s="1042"/>
      <c r="M95" s="930"/>
      <c r="N95" s="930"/>
    </row>
    <row r="99" ht="15" customHeight="1"/>
    <row r="113" ht="12" customHeight="1"/>
    <row r="114" ht="12" customHeight="1"/>
    <row r="115" ht="12" customHeight="1"/>
    <row r="132" ht="17.25" customHeight="1"/>
  </sheetData>
  <sheetProtection/>
  <hyperlinks>
    <hyperlink ref="A3" location="Index!A1" display="Index"/>
  </hyperlinks>
  <printOptions/>
  <pageMargins left="0.75" right="0.75" top="1" bottom="1" header="0.5" footer="0.5"/>
  <pageSetup fitToHeight="2" horizontalDpi="600" verticalDpi="600" orientation="landscape" paperSize="9" scale="69" r:id="rId1"/>
  <headerFooter alignWithMargins="0">
    <oddFooter>&amp;R&amp;8&amp;F</oddFooter>
  </headerFooter>
  <rowBreaks count="1" manualBreakCount="1">
    <brk id="53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8"/>
  <dimension ref="A1:IL40"/>
  <sheetViews>
    <sheetView view="pageBreakPreview" zoomScale="85" zoomScaleNormal="75" zoomScaleSheetLayoutView="85" zoomScalePageLayoutView="0" workbookViewId="0" topLeftCell="A1">
      <selection activeCell="F9" sqref="F9"/>
    </sheetView>
  </sheetViews>
  <sheetFormatPr defaultColWidth="9.00390625" defaultRowHeight="15"/>
  <cols>
    <col min="1" max="1" width="12.625" style="103" customWidth="1"/>
    <col min="2" max="2" width="29.75390625" style="103" customWidth="1"/>
    <col min="3" max="3" width="9.00390625" style="103" customWidth="1"/>
    <col min="4" max="4" width="8.875" style="103" customWidth="1"/>
    <col min="5" max="9" width="11.375" style="103" bestFit="1" customWidth="1"/>
    <col min="10" max="16384" width="9.00390625" style="103" customWidth="1"/>
  </cols>
  <sheetData>
    <row r="1" spans="1:246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3" ht="10.5">
      <c r="A4" s="39" t="str">
        <f ca="1">LEFT(RIGHT(CELL("filename",A1),LEN(CELL("filename",A1))-FIND("]",CELL("filename",A1))),4)</f>
        <v>4.25</v>
      </c>
      <c r="B4" s="39"/>
      <c r="C4" s="39"/>
    </row>
    <row r="5" spans="1:2" ht="10.5">
      <c r="A5" s="104">
        <v>4.25</v>
      </c>
      <c r="B5" s="104" t="s">
        <v>94</v>
      </c>
    </row>
    <row r="6" spans="5:10" ht="15.75" customHeight="1">
      <c r="E6" s="1216" t="s">
        <v>89</v>
      </c>
      <c r="F6" s="1217"/>
      <c r="G6" s="1217"/>
      <c r="H6" s="1217"/>
      <c r="I6" s="1217"/>
      <c r="J6" s="765"/>
    </row>
    <row r="7" spans="2:10" ht="10.5">
      <c r="B7" s="659"/>
      <c r="C7" s="651" t="s">
        <v>167</v>
      </c>
      <c r="D7" s="241" t="s">
        <v>168</v>
      </c>
      <c r="E7" s="660" t="s">
        <v>169</v>
      </c>
      <c r="F7" s="240" t="s">
        <v>170</v>
      </c>
      <c r="G7" s="240" t="s">
        <v>171</v>
      </c>
      <c r="H7" s="240" t="s">
        <v>172</v>
      </c>
      <c r="I7" s="240" t="s">
        <v>173</v>
      </c>
      <c r="J7" s="241" t="s">
        <v>249</v>
      </c>
    </row>
    <row r="8" spans="2:10" ht="10.5">
      <c r="B8" s="647" t="s">
        <v>90</v>
      </c>
      <c r="C8" s="649"/>
      <c r="D8" s="638"/>
      <c r="E8" s="640">
        <f>'4.18 Capex summary e'!J65</f>
        <v>0</v>
      </c>
      <c r="F8" s="105">
        <f>'4.18 Capex summary e'!K65</f>
        <v>0</v>
      </c>
      <c r="G8" s="105">
        <f>'4.18 Capex summary e'!L65</f>
        <v>0</v>
      </c>
      <c r="H8" s="105">
        <f>'4.18 Capex summary e'!M65</f>
        <v>0</v>
      </c>
      <c r="I8" s="105">
        <f>'4.18 Capex summary e'!N65</f>
        <v>0</v>
      </c>
      <c r="J8" s="641">
        <f>'4.18 Capex summary e'!O65</f>
        <v>0</v>
      </c>
    </row>
    <row r="9" spans="2:10" ht="10.5">
      <c r="B9" s="647" t="s">
        <v>91</v>
      </c>
      <c r="C9" s="649"/>
      <c r="D9" s="638"/>
      <c r="E9" s="640">
        <f>'4.18 Capex summary e'!J66</f>
        <v>4.654788062802125</v>
      </c>
      <c r="F9" s="105">
        <f>'4.18 Capex summary e'!K66</f>
        <v>0</v>
      </c>
      <c r="G9" s="105">
        <f>'4.18 Capex summary e'!L66</f>
        <v>0</v>
      </c>
      <c r="H9" s="105">
        <f>'4.18 Capex summary e'!M66</f>
        <v>0</v>
      </c>
      <c r="I9" s="105">
        <f>'4.18 Capex summary e'!N66</f>
        <v>0</v>
      </c>
      <c r="J9" s="641">
        <f>'4.18 Capex summary e'!O66</f>
        <v>0</v>
      </c>
    </row>
    <row r="10" spans="2:10" ht="10.5">
      <c r="B10" s="647" t="s">
        <v>92</v>
      </c>
      <c r="C10" s="649"/>
      <c r="D10" s="638"/>
      <c r="E10" s="640">
        <f>'4.18 Capex summary e'!J67</f>
        <v>4.034149654428508</v>
      </c>
      <c r="F10" s="105">
        <f>'4.18 Capex summary e'!K67</f>
        <v>0</v>
      </c>
      <c r="G10" s="105">
        <f>'4.18 Capex summary e'!L67</f>
        <v>0</v>
      </c>
      <c r="H10" s="105">
        <f>'4.18 Capex summary e'!M67</f>
        <v>0</v>
      </c>
      <c r="I10" s="105">
        <f>'4.18 Capex summary e'!N67</f>
        <v>0</v>
      </c>
      <c r="J10" s="641">
        <f>'4.18 Capex summary e'!O67</f>
        <v>0</v>
      </c>
    </row>
    <row r="11" spans="2:10" ht="10.5">
      <c r="B11" s="647" t="s">
        <v>116</v>
      </c>
      <c r="C11" s="649"/>
      <c r="D11" s="638"/>
      <c r="E11" s="642"/>
      <c r="F11" s="106"/>
      <c r="G11" s="106"/>
      <c r="H11" s="106"/>
      <c r="I11" s="106"/>
      <c r="J11" s="643"/>
    </row>
    <row r="12" spans="2:10" ht="10.5">
      <c r="B12" s="647" t="s">
        <v>117</v>
      </c>
      <c r="C12" s="649"/>
      <c r="D12" s="638"/>
      <c r="E12" s="642"/>
      <c r="F12" s="106"/>
      <c r="G12" s="106"/>
      <c r="H12" s="106"/>
      <c r="I12" s="106"/>
      <c r="J12" s="643"/>
    </row>
    <row r="13" spans="2:10" ht="10.5">
      <c r="B13" s="648" t="s">
        <v>118</v>
      </c>
      <c r="C13" s="650"/>
      <c r="D13" s="639"/>
      <c r="E13" s="644">
        <f aca="true" t="shared" si="0" ref="E13:J13">E8-E9-E10-E11-E12</f>
        <v>-8.688937717230633</v>
      </c>
      <c r="F13" s="645">
        <f t="shared" si="0"/>
        <v>0</v>
      </c>
      <c r="G13" s="645">
        <f t="shared" si="0"/>
        <v>0</v>
      </c>
      <c r="H13" s="645">
        <f t="shared" si="0"/>
        <v>0</v>
      </c>
      <c r="I13" s="645">
        <f t="shared" si="0"/>
        <v>0</v>
      </c>
      <c r="J13" s="646">
        <f t="shared" si="0"/>
        <v>0</v>
      </c>
    </row>
    <row r="14" spans="2:10" ht="10.5">
      <c r="B14" s="457"/>
      <c r="E14" s="112"/>
      <c r="F14" s="112"/>
      <c r="G14" s="112"/>
      <c r="H14" s="112"/>
      <c r="I14" s="112"/>
      <c r="J14" s="112"/>
    </row>
    <row r="15" spans="2:10" ht="10.5">
      <c r="B15" s="532" t="s">
        <v>238</v>
      </c>
      <c r="C15" s="651" t="s">
        <v>167</v>
      </c>
      <c r="D15" s="240" t="s">
        <v>168</v>
      </c>
      <c r="E15" s="240" t="s">
        <v>169</v>
      </c>
      <c r="F15" s="240" t="s">
        <v>170</v>
      </c>
      <c r="G15" s="240" t="s">
        <v>171</v>
      </c>
      <c r="H15" s="240" t="s">
        <v>172</v>
      </c>
      <c r="I15" s="240" t="s">
        <v>173</v>
      </c>
      <c r="J15" s="241" t="s">
        <v>249</v>
      </c>
    </row>
    <row r="16" spans="2:10" ht="10.5">
      <c r="B16" s="467" t="s">
        <v>119</v>
      </c>
      <c r="C16" s="656"/>
      <c r="D16" s="107"/>
      <c r="E16" s="107"/>
      <c r="F16" s="107"/>
      <c r="G16" s="107"/>
      <c r="H16" s="107"/>
      <c r="I16" s="107"/>
      <c r="J16" s="1095"/>
    </row>
    <row r="17" spans="2:10" ht="10.5">
      <c r="B17" s="467" t="s">
        <v>120</v>
      </c>
      <c r="C17" s="656"/>
      <c r="D17" s="107"/>
      <c r="E17" s="107"/>
      <c r="F17" s="107"/>
      <c r="G17" s="107"/>
      <c r="H17" s="107"/>
      <c r="I17" s="107"/>
      <c r="J17" s="1095"/>
    </row>
    <row r="18" spans="2:10" ht="10.5">
      <c r="B18" s="467" t="s">
        <v>30</v>
      </c>
      <c r="C18" s="656"/>
      <c r="D18" s="107"/>
      <c r="E18" s="107"/>
      <c r="F18" s="107"/>
      <c r="G18" s="107"/>
      <c r="H18" s="107"/>
      <c r="I18" s="107"/>
      <c r="J18" s="1095"/>
    </row>
    <row r="19" spans="2:10" ht="10.5">
      <c r="B19" s="652" t="s">
        <v>121</v>
      </c>
      <c r="C19" s="657"/>
      <c r="D19" s="108"/>
      <c r="E19" s="107"/>
      <c r="F19" s="107"/>
      <c r="G19" s="107"/>
      <c r="H19" s="107"/>
      <c r="I19" s="107"/>
      <c r="J19" s="1095"/>
    </row>
    <row r="20" spans="2:10" ht="10.5">
      <c r="B20" s="652" t="s">
        <v>122</v>
      </c>
      <c r="C20" s="657"/>
      <c r="D20" s="108"/>
      <c r="E20" s="109"/>
      <c r="F20" s="109"/>
      <c r="G20" s="109"/>
      <c r="H20" s="109"/>
      <c r="I20" s="109"/>
      <c r="J20" s="1096"/>
    </row>
    <row r="21" spans="2:10" ht="10.5">
      <c r="B21" s="532" t="s">
        <v>123</v>
      </c>
      <c r="C21" s="658"/>
      <c r="D21" s="653"/>
      <c r="E21" s="654">
        <f aca="true" t="shared" si="1" ref="E21:J21">E18-E19-E20</f>
        <v>0</v>
      </c>
      <c r="F21" s="654">
        <f t="shared" si="1"/>
        <v>0</v>
      </c>
      <c r="G21" s="654">
        <f t="shared" si="1"/>
        <v>0</v>
      </c>
      <c r="H21" s="654">
        <f t="shared" si="1"/>
        <v>0</v>
      </c>
      <c r="I21" s="654">
        <f t="shared" si="1"/>
        <v>0</v>
      </c>
      <c r="J21" s="655">
        <f t="shared" si="1"/>
        <v>0</v>
      </c>
    </row>
    <row r="22" ht="10.5">
      <c r="B22" s="457"/>
    </row>
    <row r="23" spans="2:9" ht="10.5">
      <c r="B23" s="457"/>
      <c r="E23" s="110"/>
      <c r="F23" s="110"/>
      <c r="G23" s="110"/>
      <c r="H23" s="110"/>
      <c r="I23" s="110"/>
    </row>
    <row r="24" ht="14.25" customHeight="1">
      <c r="B24" s="457"/>
    </row>
    <row r="25" ht="10.5">
      <c r="B25" s="457"/>
    </row>
    <row r="26" ht="10.5">
      <c r="B26" s="457"/>
    </row>
    <row r="27" ht="10.5">
      <c r="B27" s="457"/>
    </row>
    <row r="28" ht="10.5">
      <c r="B28" s="457"/>
    </row>
    <row r="29" ht="10.5">
      <c r="B29" s="457"/>
    </row>
    <row r="30" ht="10.5">
      <c r="B30" s="457"/>
    </row>
    <row r="31" spans="2:5" ht="10.5">
      <c r="B31" s="457"/>
      <c r="E31" s="111"/>
    </row>
    <row r="32" ht="10.5">
      <c r="B32" s="457"/>
    </row>
    <row r="33" ht="10.5">
      <c r="B33" s="457"/>
    </row>
    <row r="34" ht="10.5">
      <c r="B34" s="457"/>
    </row>
    <row r="35" ht="10.5">
      <c r="B35" s="457"/>
    </row>
    <row r="36" ht="10.5">
      <c r="B36" s="457"/>
    </row>
    <row r="37" ht="18.75" customHeight="1">
      <c r="B37" s="457"/>
    </row>
    <row r="38" ht="14.25" customHeight="1">
      <c r="B38" s="457"/>
    </row>
    <row r="39" ht="10.5">
      <c r="B39" s="457"/>
    </row>
    <row r="40" ht="10.5">
      <c r="B40" s="457"/>
    </row>
    <row r="66" ht="14.25" customHeight="1"/>
    <row r="80" ht="14.25" customHeight="1"/>
    <row r="94" ht="15" customHeight="1"/>
    <row r="99" ht="15" customHeight="1"/>
    <row r="113" ht="12" customHeight="1"/>
    <row r="114" ht="12" customHeight="1"/>
    <row r="115" ht="12" customHeight="1"/>
    <row r="132" ht="17.25" customHeight="1"/>
  </sheetData>
  <sheetProtection/>
  <mergeCells count="1">
    <mergeCell ref="E6:I6"/>
  </mergeCells>
  <hyperlinks>
    <hyperlink ref="A3" location="Index!A1" display="Index"/>
  </hyperlinks>
  <printOptions/>
  <pageMargins left="0.75" right="0.75" top="1" bottom="1" header="0.5" footer="0.5"/>
  <pageSetup fitToHeight="2" horizontalDpi="600" verticalDpi="600" orientation="landscape" paperSize="9" scale="87" r:id="rId1"/>
  <headerFooter alignWithMargins="0">
    <oddFooter>&amp;R&amp;8&amp;F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A1:HW311"/>
  <sheetViews>
    <sheetView view="pageBreakPreview" zoomScale="85" zoomScaleNormal="70" zoomScaleSheetLayoutView="85" zoomScalePageLayoutView="0" workbookViewId="0" topLeftCell="A1">
      <selection activeCell="B7" sqref="B7"/>
    </sheetView>
  </sheetViews>
  <sheetFormatPr defaultColWidth="9.00390625" defaultRowHeight="15"/>
  <cols>
    <col min="1" max="1" width="7.75390625" style="30" customWidth="1"/>
    <col min="2" max="2" width="54.25390625" style="30" customWidth="1"/>
    <col min="3" max="3" width="7.00390625" style="30" customWidth="1"/>
    <col min="4" max="9" width="10.00390625" style="30" customWidth="1"/>
    <col min="10" max="10" width="3.50390625" style="30" customWidth="1"/>
    <col min="11" max="11" width="3.00390625" style="30" customWidth="1"/>
    <col min="12" max="16384" width="9.00390625" style="30" customWidth="1"/>
  </cols>
  <sheetData>
    <row r="1" spans="1:231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</row>
    <row r="2" spans="1:231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</row>
    <row r="3" spans="1:231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</row>
    <row r="5" spans="1:6" ht="10.5">
      <c r="A5" s="42" t="s">
        <v>658</v>
      </c>
      <c r="B5" s="98" t="s">
        <v>659</v>
      </c>
      <c r="C5" s="776"/>
      <c r="E5" s="47"/>
      <c r="F5" s="40"/>
    </row>
    <row r="6" spans="2:6" ht="10.5">
      <c r="B6" s="99"/>
      <c r="C6" s="46"/>
      <c r="D6" s="46"/>
      <c r="E6" s="46"/>
      <c r="F6" s="40"/>
    </row>
    <row r="7" spans="2:9" ht="111" customHeight="1">
      <c r="B7" s="766" t="s">
        <v>203</v>
      </c>
      <c r="C7" s="451"/>
      <c r="D7" s="1157" t="s">
        <v>660</v>
      </c>
      <c r="E7" s="1157" t="s">
        <v>661</v>
      </c>
      <c r="F7" s="1157" t="s">
        <v>662</v>
      </c>
      <c r="G7" s="1157" t="s">
        <v>663</v>
      </c>
      <c r="H7" s="1157" t="s">
        <v>664</v>
      </c>
      <c r="I7" s="1157" t="s">
        <v>665</v>
      </c>
    </row>
    <row r="8" spans="2:9" ht="10.5">
      <c r="B8" s="768"/>
      <c r="C8" s="703"/>
      <c r="D8" s="767" t="s">
        <v>46</v>
      </c>
      <c r="E8" s="767" t="s">
        <v>46</v>
      </c>
      <c r="F8" s="767" t="s">
        <v>46</v>
      </c>
      <c r="G8" s="767" t="s">
        <v>46</v>
      </c>
      <c r="H8" s="767" t="s">
        <v>46</v>
      </c>
      <c r="I8" s="767" t="s">
        <v>46</v>
      </c>
    </row>
    <row r="9" spans="2:9" ht="10.5">
      <c r="B9" s="769"/>
      <c r="C9" s="748"/>
      <c r="D9" s="100"/>
      <c r="E9" s="100"/>
      <c r="F9" s="100"/>
      <c r="G9" s="100"/>
      <c r="H9" s="100"/>
      <c r="I9" s="100"/>
    </row>
    <row r="10" spans="2:9" ht="10.5">
      <c r="B10" s="1158" t="s">
        <v>177</v>
      </c>
      <c r="C10" s="748"/>
      <c r="D10" s="100"/>
      <c r="E10" s="100"/>
      <c r="F10" s="100"/>
      <c r="G10" s="100"/>
      <c r="H10" s="100"/>
      <c r="I10" s="100"/>
    </row>
    <row r="11" spans="2:9" ht="10.5">
      <c r="B11" s="770" t="s">
        <v>681</v>
      </c>
      <c r="C11" s="1159" t="s">
        <v>263</v>
      </c>
      <c r="D11" s="1160"/>
      <c r="E11" s="1160"/>
      <c r="F11" s="1160"/>
      <c r="G11" s="1160"/>
      <c r="H11" s="1160"/>
      <c r="I11" s="1160"/>
    </row>
    <row r="12" spans="2:9" ht="10.5">
      <c r="B12" s="770" t="s">
        <v>682</v>
      </c>
      <c r="C12" s="1159" t="s">
        <v>263</v>
      </c>
      <c r="D12" s="1160"/>
      <c r="E12" s="1160"/>
      <c r="F12" s="1160"/>
      <c r="G12" s="1160"/>
      <c r="H12" s="1160"/>
      <c r="I12" s="1160"/>
    </row>
    <row r="13" spans="2:9" ht="10.5">
      <c r="B13" s="770" t="s">
        <v>683</v>
      </c>
      <c r="C13" s="1159" t="s">
        <v>263</v>
      </c>
      <c r="D13" s="1160"/>
      <c r="E13" s="1160"/>
      <c r="F13" s="1160"/>
      <c r="G13" s="1160"/>
      <c r="H13" s="1160"/>
      <c r="I13" s="1160"/>
    </row>
    <row r="14" spans="2:9" ht="10.5">
      <c r="B14" s="770" t="s">
        <v>684</v>
      </c>
      <c r="C14" s="1159" t="s">
        <v>263</v>
      </c>
      <c r="D14" s="1160"/>
      <c r="E14" s="1160"/>
      <c r="F14" s="1160"/>
      <c r="G14" s="1160"/>
      <c r="H14" s="1160"/>
      <c r="I14" s="1160"/>
    </row>
    <row r="15" spans="2:9" ht="10.5">
      <c r="B15" s="769"/>
      <c r="C15" s="748"/>
      <c r="D15" s="100"/>
      <c r="E15" s="100"/>
      <c r="F15" s="100"/>
      <c r="G15" s="100"/>
      <c r="H15" s="100"/>
      <c r="I15" s="100"/>
    </row>
    <row r="16" spans="2:9" ht="10.5">
      <c r="B16" s="769" t="s">
        <v>449</v>
      </c>
      <c r="C16" s="748"/>
      <c r="D16" s="100"/>
      <c r="E16" s="100"/>
      <c r="F16" s="100"/>
      <c r="G16" s="100"/>
      <c r="H16" s="100"/>
      <c r="I16" s="100"/>
    </row>
    <row r="17" spans="2:9" ht="10.5">
      <c r="B17" s="770" t="s">
        <v>649</v>
      </c>
      <c r="C17" s="1159" t="s">
        <v>263</v>
      </c>
      <c r="D17" s="1160"/>
      <c r="E17" s="1160"/>
      <c r="F17" s="1160"/>
      <c r="G17" s="1160"/>
      <c r="H17" s="1160"/>
      <c r="I17" s="1160"/>
    </row>
    <row r="18" spans="2:9" ht="10.5">
      <c r="B18" s="771" t="s">
        <v>650</v>
      </c>
      <c r="C18" s="1159" t="s">
        <v>263</v>
      </c>
      <c r="D18" s="1160"/>
      <c r="E18" s="1160"/>
      <c r="F18" s="1160"/>
      <c r="G18" s="1160"/>
      <c r="H18" s="1160"/>
      <c r="I18" s="1160"/>
    </row>
    <row r="19" spans="2:9" ht="10.5">
      <c r="B19" s="771" t="s">
        <v>651</v>
      </c>
      <c r="C19" s="1159" t="s">
        <v>263</v>
      </c>
      <c r="D19" s="1160"/>
      <c r="E19" s="1160"/>
      <c r="F19" s="1160"/>
      <c r="G19" s="1160"/>
      <c r="H19" s="1160"/>
      <c r="I19" s="1160"/>
    </row>
    <row r="20" spans="2:9" ht="10.5">
      <c r="B20" s="771" t="s">
        <v>652</v>
      </c>
      <c r="C20" s="1159" t="s">
        <v>263</v>
      </c>
      <c r="D20" s="1160"/>
      <c r="E20" s="1160"/>
      <c r="F20" s="1160"/>
      <c r="G20" s="1160"/>
      <c r="H20" s="1160"/>
      <c r="I20" s="1160"/>
    </row>
    <row r="21" spans="2:9" ht="10.5">
      <c r="B21" s="771"/>
      <c r="C21" s="748"/>
      <c r="D21" s="100"/>
      <c r="E21" s="100"/>
      <c r="F21" s="100"/>
      <c r="G21" s="100"/>
      <c r="H21" s="100"/>
      <c r="I21" s="100"/>
    </row>
    <row r="22" spans="2:9" ht="10.5">
      <c r="B22" s="1161" t="s">
        <v>145</v>
      </c>
      <c r="C22" s="748"/>
      <c r="D22" s="100"/>
      <c r="E22" s="100"/>
      <c r="F22" s="100"/>
      <c r="G22" s="100"/>
      <c r="H22" s="100"/>
      <c r="I22" s="100"/>
    </row>
    <row r="23" spans="2:9" ht="10.5">
      <c r="B23" s="1162" t="s">
        <v>146</v>
      </c>
      <c r="C23" s="748"/>
      <c r="D23" s="100"/>
      <c r="E23" s="100"/>
      <c r="F23" s="100"/>
      <c r="G23" s="100"/>
      <c r="H23" s="100"/>
      <c r="I23" s="100"/>
    </row>
    <row r="24" spans="2:9" ht="10.5">
      <c r="B24" s="771" t="s">
        <v>147</v>
      </c>
      <c r="C24" s="1159" t="s">
        <v>263</v>
      </c>
      <c r="D24" s="1160"/>
      <c r="E24" s="1160"/>
      <c r="F24" s="1160"/>
      <c r="G24" s="1160"/>
      <c r="H24" s="1160"/>
      <c r="I24" s="1160"/>
    </row>
    <row r="25" spans="2:9" ht="10.5">
      <c r="B25" s="771" t="s">
        <v>24</v>
      </c>
      <c r="C25" s="1159" t="s">
        <v>263</v>
      </c>
      <c r="D25" s="1160"/>
      <c r="E25" s="1160"/>
      <c r="F25" s="1160"/>
      <c r="G25" s="1160"/>
      <c r="H25" s="1160"/>
      <c r="I25" s="1160"/>
    </row>
    <row r="26" spans="2:9" ht="10.5">
      <c r="B26" s="1163"/>
      <c r="C26" s="748"/>
      <c r="D26" s="100"/>
      <c r="E26" s="100"/>
      <c r="F26" s="100"/>
      <c r="G26" s="100"/>
      <c r="H26" s="100"/>
      <c r="I26" s="100"/>
    </row>
    <row r="27" spans="2:9" ht="10.5">
      <c r="B27" s="1162" t="s">
        <v>237</v>
      </c>
      <c r="C27" s="748"/>
      <c r="D27" s="100"/>
      <c r="E27" s="100"/>
      <c r="F27" s="100"/>
      <c r="G27" s="100"/>
      <c r="H27" s="100"/>
      <c r="I27" s="100"/>
    </row>
    <row r="28" spans="2:9" ht="10.5">
      <c r="B28" s="1164" t="s">
        <v>669</v>
      </c>
      <c r="C28" s="1159" t="s">
        <v>263</v>
      </c>
      <c r="D28" s="1160"/>
      <c r="E28" s="1160"/>
      <c r="F28" s="1160"/>
      <c r="G28" s="1160"/>
      <c r="H28" s="1160"/>
      <c r="I28" s="1160"/>
    </row>
    <row r="29" spans="2:9" ht="10.5">
      <c r="B29" s="1164" t="s">
        <v>670</v>
      </c>
      <c r="C29" s="1159" t="s">
        <v>263</v>
      </c>
      <c r="D29" s="1160"/>
      <c r="E29" s="1160"/>
      <c r="F29" s="1160"/>
      <c r="G29" s="1160"/>
      <c r="H29" s="1160"/>
      <c r="I29" s="1160"/>
    </row>
    <row r="30" spans="2:9" ht="10.5">
      <c r="B30" s="1164" t="s">
        <v>671</v>
      </c>
      <c r="C30" s="1159" t="s">
        <v>263</v>
      </c>
      <c r="D30" s="1160"/>
      <c r="E30" s="1160"/>
      <c r="F30" s="1160"/>
      <c r="G30" s="1160"/>
      <c r="H30" s="1160"/>
      <c r="I30" s="1160"/>
    </row>
    <row r="31" spans="2:9" ht="10.5">
      <c r="B31" s="1164" t="s">
        <v>672</v>
      </c>
      <c r="C31" s="1159" t="s">
        <v>263</v>
      </c>
      <c r="D31" s="1160"/>
      <c r="E31" s="1160"/>
      <c r="F31" s="1160"/>
      <c r="G31" s="1160"/>
      <c r="H31" s="1160"/>
      <c r="I31" s="1160"/>
    </row>
    <row r="32" spans="2:9" ht="10.5">
      <c r="B32" s="1164" t="s">
        <v>673</v>
      </c>
      <c r="C32" s="1159" t="s">
        <v>263</v>
      </c>
      <c r="D32" s="1160"/>
      <c r="E32" s="1160"/>
      <c r="F32" s="1160"/>
      <c r="G32" s="1160"/>
      <c r="H32" s="1160"/>
      <c r="I32" s="1160"/>
    </row>
    <row r="33" spans="2:9" ht="10.5">
      <c r="B33" s="1164" t="s">
        <v>674</v>
      </c>
      <c r="C33" s="1159" t="s">
        <v>263</v>
      </c>
      <c r="D33" s="1160"/>
      <c r="E33" s="1160"/>
      <c r="F33" s="1160"/>
      <c r="G33" s="1160"/>
      <c r="H33" s="1160"/>
      <c r="I33" s="1160"/>
    </row>
    <row r="34" spans="2:9" ht="10.5">
      <c r="B34" s="1164" t="s">
        <v>675</v>
      </c>
      <c r="C34" s="1159" t="s">
        <v>263</v>
      </c>
      <c r="D34" s="1160"/>
      <c r="E34" s="1160"/>
      <c r="F34" s="1160"/>
      <c r="G34" s="1160"/>
      <c r="H34" s="1160"/>
      <c r="I34" s="1160"/>
    </row>
    <row r="35" spans="2:9" ht="10.5">
      <c r="B35" s="1165"/>
      <c r="C35" s="748"/>
      <c r="D35" s="100"/>
      <c r="E35" s="100"/>
      <c r="F35" s="100"/>
      <c r="G35" s="100"/>
      <c r="H35" s="100"/>
      <c r="I35" s="100"/>
    </row>
    <row r="36" spans="2:9" ht="10.5">
      <c r="B36" s="1166" t="s">
        <v>676</v>
      </c>
      <c r="C36" s="748"/>
      <c r="D36" s="100"/>
      <c r="E36" s="100"/>
      <c r="F36" s="100"/>
      <c r="G36" s="100"/>
      <c r="H36" s="100"/>
      <c r="I36" s="100"/>
    </row>
    <row r="37" spans="2:9" ht="10.5">
      <c r="B37" s="771" t="s">
        <v>677</v>
      </c>
      <c r="C37" s="1159" t="s">
        <v>263</v>
      </c>
      <c r="D37" s="1160"/>
      <c r="E37" s="1160"/>
      <c r="F37" s="1160"/>
      <c r="G37" s="1160"/>
      <c r="H37" s="1160"/>
      <c r="I37" s="1160"/>
    </row>
    <row r="38" spans="2:9" ht="10.5">
      <c r="B38" s="771" t="s">
        <v>678</v>
      </c>
      <c r="C38" s="1159" t="s">
        <v>263</v>
      </c>
      <c r="D38" s="1160"/>
      <c r="E38" s="1160"/>
      <c r="F38" s="1160"/>
      <c r="G38" s="1160"/>
      <c r="H38" s="1160"/>
      <c r="I38" s="1160"/>
    </row>
    <row r="39" spans="2:9" ht="10.5">
      <c r="B39" s="1167"/>
      <c r="C39" s="748"/>
      <c r="D39" s="100"/>
      <c r="E39" s="100"/>
      <c r="F39" s="100"/>
      <c r="G39" s="100"/>
      <c r="H39" s="100"/>
      <c r="I39" s="100"/>
    </row>
    <row r="40" spans="2:9" ht="10.5">
      <c r="B40" s="1168" t="s">
        <v>251</v>
      </c>
      <c r="C40" s="748"/>
      <c r="D40" s="100"/>
      <c r="E40" s="100"/>
      <c r="F40" s="100"/>
      <c r="G40" s="100"/>
      <c r="H40" s="100"/>
      <c r="I40" s="100"/>
    </row>
    <row r="41" spans="2:9" ht="10.5">
      <c r="B41" s="771" t="s">
        <v>679</v>
      </c>
      <c r="C41" s="1159" t="s">
        <v>263</v>
      </c>
      <c r="D41" s="1160"/>
      <c r="E41" s="1160"/>
      <c r="F41" s="1160"/>
      <c r="G41" s="1160"/>
      <c r="H41" s="1160"/>
      <c r="I41" s="1160"/>
    </row>
    <row r="42" spans="2:9" ht="10.5">
      <c r="B42" s="771" t="s">
        <v>680</v>
      </c>
      <c r="C42" s="1159" t="s">
        <v>263</v>
      </c>
      <c r="D42" s="1160"/>
      <c r="E42" s="1160"/>
      <c r="F42" s="1160"/>
      <c r="G42" s="1160"/>
      <c r="H42" s="1160"/>
      <c r="I42" s="1160"/>
    </row>
    <row r="43" spans="2:9" ht="10.5">
      <c r="B43" s="771" t="s">
        <v>252</v>
      </c>
      <c r="C43" s="1159" t="s">
        <v>263</v>
      </c>
      <c r="D43" s="1160"/>
      <c r="E43" s="1160"/>
      <c r="F43" s="1160"/>
      <c r="G43" s="1160"/>
      <c r="H43" s="1160"/>
      <c r="I43" s="1160"/>
    </row>
    <row r="44" spans="2:9" ht="10.5">
      <c r="B44" s="771" t="s">
        <v>253</v>
      </c>
      <c r="C44" s="1159" t="s">
        <v>263</v>
      </c>
      <c r="D44" s="1160"/>
      <c r="E44" s="1160"/>
      <c r="F44" s="1160"/>
      <c r="G44" s="1160"/>
      <c r="H44" s="1160"/>
      <c r="I44" s="1160"/>
    </row>
    <row r="45" spans="2:9" ht="10.5">
      <c r="B45" s="771"/>
      <c r="C45" s="748"/>
      <c r="D45" s="100"/>
      <c r="E45" s="100"/>
      <c r="F45" s="100"/>
      <c r="G45" s="100"/>
      <c r="H45" s="100"/>
      <c r="I45" s="100"/>
    </row>
    <row r="46" spans="2:9" ht="10.5">
      <c r="B46" s="769" t="s">
        <v>156</v>
      </c>
      <c r="C46" s="748"/>
      <c r="D46" s="100"/>
      <c r="E46" s="100"/>
      <c r="F46" s="100"/>
      <c r="G46" s="100"/>
      <c r="H46" s="100"/>
      <c r="I46" s="100"/>
    </row>
    <row r="47" spans="2:9" ht="10.5">
      <c r="B47" s="1169" t="s">
        <v>653</v>
      </c>
      <c r="C47" s="1159" t="s">
        <v>153</v>
      </c>
      <c r="D47" s="1160"/>
      <c r="E47" s="1160"/>
      <c r="F47" s="1160"/>
      <c r="G47" s="1160"/>
      <c r="H47" s="1160"/>
      <c r="I47" s="1160"/>
    </row>
    <row r="48" spans="2:9" ht="10.5">
      <c r="B48" s="1169" t="s">
        <v>654</v>
      </c>
      <c r="C48" s="1159" t="s">
        <v>153</v>
      </c>
      <c r="D48" s="1160"/>
      <c r="E48" s="1160"/>
      <c r="F48" s="1160"/>
      <c r="G48" s="1160"/>
      <c r="H48" s="1160"/>
      <c r="I48" s="1160"/>
    </row>
    <row r="49" spans="2:9" ht="10.5">
      <c r="B49" s="1169" t="s">
        <v>655</v>
      </c>
      <c r="C49" s="1159" t="s">
        <v>153</v>
      </c>
      <c r="D49" s="1160"/>
      <c r="E49" s="1160"/>
      <c r="F49" s="1160"/>
      <c r="G49" s="1160"/>
      <c r="H49" s="1160"/>
      <c r="I49" s="1160"/>
    </row>
    <row r="50" spans="2:9" ht="10.5">
      <c r="B50" s="1170" t="s">
        <v>656</v>
      </c>
      <c r="C50" s="1159" t="s">
        <v>263</v>
      </c>
      <c r="D50" s="1160"/>
      <c r="E50" s="1160"/>
      <c r="F50" s="1160"/>
      <c r="G50" s="1160"/>
      <c r="H50" s="1160"/>
      <c r="I50" s="1160"/>
    </row>
    <row r="51" spans="2:9" ht="10.5">
      <c r="B51" s="1171"/>
      <c r="C51" s="748"/>
      <c r="D51" s="100"/>
      <c r="E51" s="100"/>
      <c r="F51" s="100"/>
      <c r="G51" s="100"/>
      <c r="H51" s="100"/>
      <c r="I51" s="100"/>
    </row>
    <row r="52" spans="2:9" ht="10.5">
      <c r="B52" s="769" t="s">
        <v>202</v>
      </c>
      <c r="C52" s="748"/>
      <c r="D52" s="100"/>
      <c r="E52" s="100"/>
      <c r="F52" s="100"/>
      <c r="G52" s="100"/>
      <c r="H52" s="100"/>
      <c r="I52" s="100"/>
    </row>
    <row r="53" spans="2:9" ht="10.5">
      <c r="B53" s="1169" t="s">
        <v>685</v>
      </c>
      <c r="C53" s="1159" t="s">
        <v>153</v>
      </c>
      <c r="D53" s="1160"/>
      <c r="E53" s="1160"/>
      <c r="F53" s="1160"/>
      <c r="G53" s="1160"/>
      <c r="H53" s="1160"/>
      <c r="I53" s="1160"/>
    </row>
    <row r="54" spans="2:9" ht="10.5">
      <c r="B54" s="1169" t="s">
        <v>686</v>
      </c>
      <c r="C54" s="1159" t="s">
        <v>153</v>
      </c>
      <c r="D54" s="1160"/>
      <c r="E54" s="1160"/>
      <c r="F54" s="1160"/>
      <c r="G54" s="1160"/>
      <c r="H54" s="1160"/>
      <c r="I54" s="1160"/>
    </row>
    <row r="55" spans="2:9" ht="10.5">
      <c r="B55" s="1169" t="s">
        <v>687</v>
      </c>
      <c r="C55" s="1159" t="s">
        <v>153</v>
      </c>
      <c r="D55" s="1160"/>
      <c r="E55" s="1160"/>
      <c r="F55" s="1160"/>
      <c r="G55" s="1160"/>
      <c r="H55" s="1160"/>
      <c r="I55" s="1160"/>
    </row>
    <row r="56" spans="2:9" ht="10.5">
      <c r="B56" s="1172"/>
      <c r="C56" s="1173"/>
      <c r="D56" s="1174"/>
      <c r="E56" s="1174"/>
      <c r="F56" s="1174"/>
      <c r="G56" s="1174"/>
      <c r="H56" s="1174"/>
      <c r="I56" s="1174"/>
    </row>
    <row r="57" ht="14.25">
      <c r="J57"/>
    </row>
    <row r="58" spans="2:3" ht="21">
      <c r="B58" s="1175" t="s">
        <v>688</v>
      </c>
      <c r="C58" s="1176" t="s">
        <v>689</v>
      </c>
    </row>
    <row r="59" spans="2:3" ht="10.5">
      <c r="B59" s="1177"/>
      <c r="C59" s="1178" t="s">
        <v>668</v>
      </c>
    </row>
    <row r="60" spans="2:3" ht="10.5">
      <c r="B60" s="1179" t="s">
        <v>642</v>
      </c>
      <c r="C60" s="1180"/>
    </row>
    <row r="61" spans="2:3" ht="10.5">
      <c r="B61" s="1181" t="s">
        <v>690</v>
      </c>
      <c r="C61" s="1182"/>
    </row>
    <row r="62" spans="2:3" ht="10.5">
      <c r="B62" s="1183" t="s">
        <v>691</v>
      </c>
      <c r="C62" s="1184"/>
    </row>
    <row r="63" spans="2:3" ht="10.5">
      <c r="B63" s="1183" t="s">
        <v>666</v>
      </c>
      <c r="C63" s="1184"/>
    </row>
    <row r="64" spans="2:3" ht="10.5">
      <c r="B64" s="1183" t="s">
        <v>692</v>
      </c>
      <c r="C64" s="1184"/>
    </row>
    <row r="65" spans="2:3" ht="10.5">
      <c r="B65" s="1181" t="s">
        <v>693</v>
      </c>
      <c r="C65" s="1185"/>
    </row>
    <row r="66" spans="2:3" ht="10.5">
      <c r="B66" s="1183" t="s">
        <v>694</v>
      </c>
      <c r="C66" s="1184"/>
    </row>
    <row r="67" spans="2:3" ht="10.5">
      <c r="B67" s="1183" t="s">
        <v>695</v>
      </c>
      <c r="C67" s="1184"/>
    </row>
    <row r="68" spans="2:3" ht="10.5">
      <c r="B68" s="1181" t="s">
        <v>696</v>
      </c>
      <c r="C68" s="1185"/>
    </row>
    <row r="69" spans="2:3" ht="10.5">
      <c r="B69" s="1183" t="s">
        <v>697</v>
      </c>
      <c r="C69" s="1184"/>
    </row>
    <row r="70" spans="2:3" ht="10.5">
      <c r="B70" s="1183" t="s">
        <v>698</v>
      </c>
      <c r="C70" s="1184"/>
    </row>
    <row r="71" spans="2:3" ht="10.5">
      <c r="B71" s="1183" t="s">
        <v>699</v>
      </c>
      <c r="C71" s="1184"/>
    </row>
    <row r="72" spans="2:3" ht="10.5">
      <c r="B72" s="1183" t="s">
        <v>700</v>
      </c>
      <c r="C72" s="1184"/>
    </row>
    <row r="73" spans="2:3" ht="21">
      <c r="B73" s="1183" t="s">
        <v>701</v>
      </c>
      <c r="C73" s="1184"/>
    </row>
    <row r="74" spans="2:3" ht="10.5">
      <c r="B74" s="1181" t="s">
        <v>702</v>
      </c>
      <c r="C74" s="1185"/>
    </row>
    <row r="75" spans="2:3" ht="10.5">
      <c r="B75" s="1183" t="s">
        <v>703</v>
      </c>
      <c r="C75" s="1184"/>
    </row>
    <row r="76" spans="2:3" ht="10.5">
      <c r="B76" s="1183" t="s">
        <v>704</v>
      </c>
      <c r="C76" s="1184"/>
    </row>
    <row r="77" spans="2:3" ht="10.5">
      <c r="B77" s="1183" t="s">
        <v>705</v>
      </c>
      <c r="C77" s="1184"/>
    </row>
    <row r="78" spans="2:3" ht="10.5">
      <c r="B78" s="1181" t="s">
        <v>667</v>
      </c>
      <c r="C78" s="1185"/>
    </row>
    <row r="79" spans="2:3" ht="10.5">
      <c r="B79" s="1183" t="s">
        <v>706</v>
      </c>
      <c r="C79" s="1184"/>
    </row>
    <row r="80" spans="2:3" ht="10.5">
      <c r="B80" s="1183" t="s">
        <v>707</v>
      </c>
      <c r="C80" s="1184"/>
    </row>
    <row r="81" spans="2:3" ht="10.5">
      <c r="B81" s="1183" t="s">
        <v>708</v>
      </c>
      <c r="C81" s="1184"/>
    </row>
    <row r="82" spans="2:3" ht="10.5">
      <c r="B82" s="1181" t="s">
        <v>709</v>
      </c>
      <c r="C82" s="1185"/>
    </row>
    <row r="83" spans="2:3" ht="10.5">
      <c r="B83" s="1183" t="s">
        <v>710</v>
      </c>
      <c r="C83" s="1184"/>
    </row>
    <row r="84" spans="2:3" ht="10.5">
      <c r="B84" s="1183" t="s">
        <v>711</v>
      </c>
      <c r="C84" s="1184"/>
    </row>
    <row r="85" spans="2:3" ht="10.5">
      <c r="B85" s="1183" t="s">
        <v>712</v>
      </c>
      <c r="C85" s="1184"/>
    </row>
    <row r="86" spans="2:3" ht="10.5">
      <c r="B86" s="1181" t="s">
        <v>713</v>
      </c>
      <c r="C86" s="1185"/>
    </row>
    <row r="87" spans="2:3" ht="10.5">
      <c r="B87" s="1183" t="s">
        <v>714</v>
      </c>
      <c r="C87" s="1184"/>
    </row>
    <row r="88" spans="2:3" ht="10.5">
      <c r="B88" s="1181" t="s">
        <v>715</v>
      </c>
      <c r="C88" s="1185"/>
    </row>
    <row r="89" spans="2:3" ht="10.5">
      <c r="B89" s="1183" t="s">
        <v>716</v>
      </c>
      <c r="C89" s="1184"/>
    </row>
    <row r="90" spans="2:3" ht="10.5">
      <c r="B90" s="1183" t="s">
        <v>717</v>
      </c>
      <c r="C90" s="1184"/>
    </row>
    <row r="91" spans="2:3" ht="10.5">
      <c r="B91" s="1183" t="s">
        <v>718</v>
      </c>
      <c r="C91" s="1184"/>
    </row>
    <row r="92" spans="2:3" ht="10.5">
      <c r="B92" s="1183" t="s">
        <v>719</v>
      </c>
      <c r="C92" s="1184"/>
    </row>
    <row r="93" spans="2:3" ht="10.5">
      <c r="B93" s="1181" t="s">
        <v>720</v>
      </c>
      <c r="C93" s="1185"/>
    </row>
    <row r="94" spans="2:3" ht="10.5">
      <c r="B94" s="1183" t="s">
        <v>721</v>
      </c>
      <c r="C94" s="1184"/>
    </row>
    <row r="95" spans="2:3" ht="10.5">
      <c r="B95" s="1183" t="s">
        <v>722</v>
      </c>
      <c r="C95" s="1184"/>
    </row>
    <row r="96" spans="2:3" ht="10.5">
      <c r="B96" s="1183" t="s">
        <v>723</v>
      </c>
      <c r="C96" s="1184"/>
    </row>
    <row r="97" spans="2:3" ht="10.5">
      <c r="B97" s="1183" t="s">
        <v>724</v>
      </c>
      <c r="C97" s="1184"/>
    </row>
    <row r="98" spans="2:3" ht="10.5">
      <c r="B98" s="1183" t="s">
        <v>725</v>
      </c>
      <c r="C98" s="1184"/>
    </row>
    <row r="99" spans="2:3" ht="10.5">
      <c r="B99" s="1186"/>
      <c r="C99" s="1187"/>
    </row>
    <row r="100" spans="2:3" ht="10.5">
      <c r="B100" s="1179" t="s">
        <v>726</v>
      </c>
      <c r="C100" s="1180"/>
    </row>
    <row r="101" spans="2:3" ht="10.5">
      <c r="B101" s="1181" t="s">
        <v>690</v>
      </c>
      <c r="C101" s="1185"/>
    </row>
    <row r="102" spans="2:3" ht="10.5">
      <c r="B102" s="1183" t="s">
        <v>691</v>
      </c>
      <c r="C102" s="1184"/>
    </row>
    <row r="103" spans="2:3" ht="10.5">
      <c r="B103" s="1183" t="s">
        <v>666</v>
      </c>
      <c r="C103" s="1184"/>
    </row>
    <row r="104" spans="2:3" ht="10.5">
      <c r="B104" s="1183" t="s">
        <v>727</v>
      </c>
      <c r="C104" s="1184"/>
    </row>
    <row r="105" spans="2:3" ht="10.5">
      <c r="B105" s="1181" t="s">
        <v>693</v>
      </c>
      <c r="C105" s="1185"/>
    </row>
    <row r="106" spans="2:3" ht="10.5">
      <c r="B106" s="1183" t="s">
        <v>694</v>
      </c>
      <c r="C106" s="1184"/>
    </row>
    <row r="107" spans="2:3" ht="10.5">
      <c r="B107" s="1183" t="s">
        <v>695</v>
      </c>
      <c r="C107" s="1184"/>
    </row>
    <row r="108" spans="2:3" ht="10.5">
      <c r="B108" s="1181" t="s">
        <v>696</v>
      </c>
      <c r="C108" s="1185"/>
    </row>
    <row r="109" spans="2:3" ht="10.5">
      <c r="B109" s="1183" t="s">
        <v>728</v>
      </c>
      <c r="C109" s="1184"/>
    </row>
    <row r="110" spans="2:3" ht="10.5">
      <c r="B110" s="1183" t="s">
        <v>729</v>
      </c>
      <c r="C110" s="1184"/>
    </row>
    <row r="111" spans="2:3" ht="10.5">
      <c r="B111" s="1181" t="s">
        <v>702</v>
      </c>
      <c r="C111" s="1185"/>
    </row>
    <row r="112" spans="2:3" ht="10.5">
      <c r="B112" s="1183" t="s">
        <v>704</v>
      </c>
      <c r="C112" s="1184"/>
    </row>
    <row r="113" spans="2:3" ht="10.5">
      <c r="B113" s="1183" t="s">
        <v>730</v>
      </c>
      <c r="C113" s="1184"/>
    </row>
    <row r="114" spans="2:3" ht="10.5">
      <c r="B114" s="1181" t="s">
        <v>667</v>
      </c>
      <c r="C114" s="1185"/>
    </row>
    <row r="115" spans="2:3" ht="10.5">
      <c r="B115" s="1183" t="s">
        <v>706</v>
      </c>
      <c r="C115" s="1184"/>
    </row>
    <row r="116" spans="2:3" ht="10.5">
      <c r="B116" s="1183" t="s">
        <v>731</v>
      </c>
      <c r="C116" s="1184"/>
    </row>
    <row r="117" spans="2:3" ht="10.5">
      <c r="B117" s="1181" t="s">
        <v>709</v>
      </c>
      <c r="C117" s="1185"/>
    </row>
    <row r="118" spans="2:3" ht="10.5">
      <c r="B118" s="1183" t="s">
        <v>710</v>
      </c>
      <c r="C118" s="1184"/>
    </row>
    <row r="119" spans="2:3" ht="10.5">
      <c r="B119" s="1183" t="s">
        <v>712</v>
      </c>
      <c r="C119" s="1184"/>
    </row>
    <row r="120" spans="2:3" ht="10.5">
      <c r="B120" s="1181" t="s">
        <v>715</v>
      </c>
      <c r="C120" s="1185"/>
    </row>
    <row r="121" spans="2:3" ht="10.5">
      <c r="B121" s="1183" t="s">
        <v>716</v>
      </c>
      <c r="C121" s="1184"/>
    </row>
    <row r="122" spans="2:3" ht="10.5">
      <c r="B122" s="1183" t="s">
        <v>717</v>
      </c>
      <c r="C122" s="1184"/>
    </row>
    <row r="123" spans="2:3" ht="10.5">
      <c r="B123" s="1183" t="s">
        <v>718</v>
      </c>
      <c r="C123" s="1184"/>
    </row>
    <row r="124" spans="2:3" ht="10.5">
      <c r="B124" s="1181" t="s">
        <v>720</v>
      </c>
      <c r="C124" s="1185"/>
    </row>
    <row r="125" spans="2:3" ht="10.5">
      <c r="B125" s="1183" t="s">
        <v>732</v>
      </c>
      <c r="C125" s="1184"/>
    </row>
    <row r="126" spans="2:3" ht="10.5">
      <c r="B126" s="1183" t="s">
        <v>725</v>
      </c>
      <c r="C126" s="1184"/>
    </row>
    <row r="127" spans="2:3" ht="10.5">
      <c r="B127" s="1186"/>
      <c r="C127" s="1187"/>
    </row>
    <row r="128" spans="2:3" ht="10.5">
      <c r="B128" s="1179" t="s">
        <v>733</v>
      </c>
      <c r="C128" s="1180"/>
    </row>
    <row r="129" spans="2:3" ht="10.5">
      <c r="B129" s="1181" t="s">
        <v>690</v>
      </c>
      <c r="C129" s="1185"/>
    </row>
    <row r="130" spans="2:3" ht="10.5">
      <c r="B130" s="1183" t="s">
        <v>691</v>
      </c>
      <c r="C130" s="1184"/>
    </row>
    <row r="131" spans="2:3" ht="10.5">
      <c r="B131" s="1183" t="s">
        <v>666</v>
      </c>
      <c r="C131" s="1184"/>
    </row>
    <row r="132" spans="2:3" ht="10.5">
      <c r="B132" s="1183" t="s">
        <v>734</v>
      </c>
      <c r="C132" s="1184"/>
    </row>
    <row r="133" spans="2:3" ht="10.5">
      <c r="B133" s="1181" t="s">
        <v>693</v>
      </c>
      <c r="C133" s="1185"/>
    </row>
    <row r="134" spans="2:3" ht="10.5">
      <c r="B134" s="1183" t="s">
        <v>694</v>
      </c>
      <c r="C134" s="1184"/>
    </row>
    <row r="135" spans="2:3" ht="10.5">
      <c r="B135" s="1183" t="s">
        <v>695</v>
      </c>
      <c r="C135" s="1184"/>
    </row>
    <row r="136" spans="2:3" ht="10.5">
      <c r="B136" s="1183" t="s">
        <v>735</v>
      </c>
      <c r="C136" s="1184"/>
    </row>
    <row r="137" spans="2:3" ht="10.5">
      <c r="B137" s="1181" t="s">
        <v>696</v>
      </c>
      <c r="C137" s="1185"/>
    </row>
    <row r="138" spans="2:3" ht="10.5">
      <c r="B138" s="1183" t="s">
        <v>736</v>
      </c>
      <c r="C138" s="1184"/>
    </row>
    <row r="139" spans="2:3" ht="21">
      <c r="B139" s="1183" t="s">
        <v>737</v>
      </c>
      <c r="C139" s="1184"/>
    </row>
    <row r="140" spans="2:3" ht="10.5">
      <c r="B140" s="1183" t="s">
        <v>738</v>
      </c>
      <c r="C140" s="1184"/>
    </row>
    <row r="141" spans="2:3" ht="10.5">
      <c r="B141" s="1181" t="s">
        <v>667</v>
      </c>
      <c r="C141" s="1185"/>
    </row>
    <row r="142" spans="2:3" ht="10.5">
      <c r="B142" s="1183" t="s">
        <v>706</v>
      </c>
      <c r="C142" s="1184"/>
    </row>
    <row r="143" spans="2:3" ht="10.5">
      <c r="B143" s="1183" t="s">
        <v>739</v>
      </c>
      <c r="C143" s="1184"/>
    </row>
    <row r="144" spans="2:3" ht="10.5">
      <c r="B144" s="1183" t="s">
        <v>740</v>
      </c>
      <c r="C144" s="1184"/>
    </row>
    <row r="145" spans="2:3" ht="10.5">
      <c r="B145" s="1181" t="s">
        <v>709</v>
      </c>
      <c r="C145" s="1185"/>
    </row>
    <row r="146" spans="2:3" ht="10.5">
      <c r="B146" s="1183" t="s">
        <v>741</v>
      </c>
      <c r="C146" s="1184"/>
    </row>
    <row r="147" spans="2:3" ht="10.5">
      <c r="B147" s="1183" t="s">
        <v>712</v>
      </c>
      <c r="C147" s="1184"/>
    </row>
    <row r="148" spans="2:3" ht="10.5">
      <c r="B148" s="1183" t="s">
        <v>742</v>
      </c>
      <c r="C148" s="1184"/>
    </row>
    <row r="149" spans="2:3" ht="10.5">
      <c r="B149" s="1183" t="s">
        <v>743</v>
      </c>
      <c r="C149" s="1184"/>
    </row>
    <row r="150" spans="2:3" ht="10.5">
      <c r="B150" s="1181" t="s">
        <v>715</v>
      </c>
      <c r="C150" s="1185"/>
    </row>
    <row r="151" spans="2:3" ht="10.5">
      <c r="B151" s="1183" t="s">
        <v>744</v>
      </c>
      <c r="C151" s="1184"/>
    </row>
    <row r="152" spans="2:3" ht="10.5">
      <c r="B152" s="1183" t="s">
        <v>717</v>
      </c>
      <c r="C152" s="1184"/>
    </row>
    <row r="153" spans="2:3" ht="10.5">
      <c r="B153" s="1183" t="s">
        <v>718</v>
      </c>
      <c r="C153" s="1184"/>
    </row>
    <row r="154" spans="2:3" ht="10.5">
      <c r="B154" s="1181" t="s">
        <v>720</v>
      </c>
      <c r="C154" s="1185"/>
    </row>
    <row r="155" spans="2:3" ht="10.5">
      <c r="B155" s="1183" t="s">
        <v>745</v>
      </c>
      <c r="C155" s="1184"/>
    </row>
    <row r="156" spans="2:3" ht="10.5">
      <c r="B156" s="1183" t="s">
        <v>746</v>
      </c>
      <c r="C156" s="1184"/>
    </row>
    <row r="157" spans="2:3" ht="10.5">
      <c r="B157" s="1188"/>
      <c r="C157" s="1185"/>
    </row>
    <row r="158" spans="2:3" ht="10.5">
      <c r="B158" s="1179" t="s">
        <v>747</v>
      </c>
      <c r="C158" s="1180"/>
    </row>
    <row r="159" spans="2:3" ht="10.5">
      <c r="B159" s="1181" t="s">
        <v>690</v>
      </c>
      <c r="C159" s="1185"/>
    </row>
    <row r="160" spans="2:3" ht="10.5">
      <c r="B160" s="1183" t="s">
        <v>691</v>
      </c>
      <c r="C160" s="1184"/>
    </row>
    <row r="161" spans="2:3" ht="10.5">
      <c r="B161" s="1183" t="s">
        <v>666</v>
      </c>
      <c r="C161" s="1184"/>
    </row>
    <row r="162" spans="2:3" ht="10.5">
      <c r="B162" s="1183" t="s">
        <v>734</v>
      </c>
      <c r="C162" s="1184"/>
    </row>
    <row r="163" spans="2:3" ht="10.5">
      <c r="B163" s="1181" t="s">
        <v>693</v>
      </c>
      <c r="C163" s="1185"/>
    </row>
    <row r="164" spans="2:3" ht="10.5">
      <c r="B164" s="1183" t="s">
        <v>694</v>
      </c>
      <c r="C164" s="1184"/>
    </row>
    <row r="165" spans="2:3" ht="10.5">
      <c r="B165" s="1183" t="s">
        <v>695</v>
      </c>
      <c r="C165" s="1184"/>
    </row>
    <row r="166" spans="2:3" ht="10.5">
      <c r="B166" s="1181" t="s">
        <v>696</v>
      </c>
      <c r="C166" s="1185"/>
    </row>
    <row r="167" spans="2:3" ht="10.5">
      <c r="B167" s="1183" t="s">
        <v>748</v>
      </c>
      <c r="C167" s="1184"/>
    </row>
    <row r="168" spans="2:3" ht="10.5">
      <c r="B168" s="1183" t="s">
        <v>749</v>
      </c>
      <c r="C168" s="1184"/>
    </row>
    <row r="169" spans="2:3" ht="10.5">
      <c r="B169" s="1181" t="s">
        <v>667</v>
      </c>
      <c r="C169" s="1185"/>
    </row>
    <row r="170" spans="2:3" ht="10.5">
      <c r="B170" s="1183" t="s">
        <v>750</v>
      </c>
      <c r="C170" s="1184"/>
    </row>
    <row r="171" spans="2:3" ht="10.5">
      <c r="B171" s="1183" t="s">
        <v>739</v>
      </c>
      <c r="C171" s="1184"/>
    </row>
    <row r="172" spans="2:3" ht="10.5">
      <c r="B172" s="1181" t="s">
        <v>709</v>
      </c>
      <c r="C172" s="1185"/>
    </row>
    <row r="173" spans="2:3" ht="10.5">
      <c r="B173" s="1183" t="s">
        <v>741</v>
      </c>
      <c r="C173" s="1184"/>
    </row>
    <row r="174" spans="2:3" ht="10.5">
      <c r="B174" s="1183" t="s">
        <v>712</v>
      </c>
      <c r="C174" s="1184"/>
    </row>
    <row r="175" spans="2:3" ht="10.5">
      <c r="B175" s="1183" t="s">
        <v>742</v>
      </c>
      <c r="C175" s="1184"/>
    </row>
    <row r="176" spans="2:3" ht="10.5">
      <c r="B176" s="1183" t="s">
        <v>743</v>
      </c>
      <c r="C176" s="1184"/>
    </row>
    <row r="177" spans="2:3" ht="10.5">
      <c r="B177" s="1181" t="s">
        <v>715</v>
      </c>
      <c r="C177" s="1185"/>
    </row>
    <row r="178" spans="2:3" ht="10.5">
      <c r="B178" s="1183" t="s">
        <v>744</v>
      </c>
      <c r="C178" s="1184"/>
    </row>
    <row r="179" spans="2:3" ht="10.5">
      <c r="B179" s="1183" t="s">
        <v>717</v>
      </c>
      <c r="C179" s="1184"/>
    </row>
    <row r="180" spans="2:3" ht="10.5">
      <c r="B180" s="1183" t="s">
        <v>718</v>
      </c>
      <c r="C180" s="1184"/>
    </row>
    <row r="181" spans="2:3" ht="10.5">
      <c r="B181" s="1181" t="s">
        <v>720</v>
      </c>
      <c r="C181" s="1185"/>
    </row>
    <row r="182" spans="2:3" ht="10.5">
      <c r="B182" s="1183" t="s">
        <v>751</v>
      </c>
      <c r="C182" s="1184"/>
    </row>
    <row r="183" spans="2:3" ht="10.5">
      <c r="B183" s="1186"/>
      <c r="C183" s="1187"/>
    </row>
    <row r="184" spans="2:3" ht="10.5">
      <c r="B184" s="1179" t="s">
        <v>752</v>
      </c>
      <c r="C184" s="1180"/>
    </row>
    <row r="185" spans="2:3" ht="10.5">
      <c r="B185" s="1181" t="s">
        <v>690</v>
      </c>
      <c r="C185" s="1185"/>
    </row>
    <row r="186" spans="2:3" ht="10.5">
      <c r="B186" s="1183" t="s">
        <v>691</v>
      </c>
      <c r="C186" s="1184"/>
    </row>
    <row r="187" spans="2:3" ht="10.5">
      <c r="B187" s="1183" t="s">
        <v>666</v>
      </c>
      <c r="C187" s="1184"/>
    </row>
    <row r="188" spans="2:3" ht="10.5">
      <c r="B188" s="1183" t="s">
        <v>734</v>
      </c>
      <c r="C188" s="1184"/>
    </row>
    <row r="189" spans="2:3" ht="10.5">
      <c r="B189" s="1181" t="s">
        <v>693</v>
      </c>
      <c r="C189" s="1185"/>
    </row>
    <row r="190" spans="2:3" ht="10.5">
      <c r="B190" s="1183" t="s">
        <v>694</v>
      </c>
      <c r="C190" s="1184"/>
    </row>
    <row r="191" spans="2:3" ht="10.5">
      <c r="B191" s="1183" t="s">
        <v>695</v>
      </c>
      <c r="C191" s="1184"/>
    </row>
    <row r="192" spans="2:3" ht="10.5">
      <c r="B192" s="1181" t="s">
        <v>696</v>
      </c>
      <c r="C192" s="1185"/>
    </row>
    <row r="193" spans="2:3" ht="10.5">
      <c r="B193" s="1183" t="s">
        <v>748</v>
      </c>
      <c r="C193" s="1184"/>
    </row>
    <row r="194" spans="2:3" ht="10.5">
      <c r="B194" s="1183" t="s">
        <v>753</v>
      </c>
      <c r="C194" s="1184"/>
    </row>
    <row r="195" spans="2:3" ht="10.5">
      <c r="B195" s="1181" t="s">
        <v>667</v>
      </c>
      <c r="C195" s="1185"/>
    </row>
    <row r="196" spans="2:3" ht="10.5">
      <c r="B196" s="1183" t="s">
        <v>750</v>
      </c>
      <c r="C196" s="1184"/>
    </row>
    <row r="197" spans="2:3" ht="10.5">
      <c r="B197" s="1183" t="s">
        <v>739</v>
      </c>
      <c r="C197" s="1184"/>
    </row>
    <row r="198" spans="2:3" ht="10.5">
      <c r="B198" s="1181" t="s">
        <v>709</v>
      </c>
      <c r="C198" s="1185"/>
    </row>
    <row r="199" spans="2:3" ht="10.5">
      <c r="B199" s="1183" t="s">
        <v>741</v>
      </c>
      <c r="C199" s="1184"/>
    </row>
    <row r="200" spans="2:3" ht="10.5">
      <c r="B200" s="1183" t="s">
        <v>712</v>
      </c>
      <c r="C200" s="1184"/>
    </row>
    <row r="201" spans="2:3" ht="10.5">
      <c r="B201" s="1183" t="s">
        <v>742</v>
      </c>
      <c r="C201" s="1184"/>
    </row>
    <row r="202" spans="2:3" ht="10.5">
      <c r="B202" s="1183" t="s">
        <v>743</v>
      </c>
      <c r="C202" s="1184"/>
    </row>
    <row r="203" spans="2:3" ht="10.5">
      <c r="B203" s="1181" t="s">
        <v>715</v>
      </c>
      <c r="C203" s="1185"/>
    </row>
    <row r="204" spans="2:3" ht="10.5">
      <c r="B204" s="1183" t="s">
        <v>744</v>
      </c>
      <c r="C204" s="1184"/>
    </row>
    <row r="205" spans="2:3" ht="10.5">
      <c r="B205" s="1183" t="s">
        <v>717</v>
      </c>
      <c r="C205" s="1184"/>
    </row>
    <row r="206" spans="2:3" ht="10.5">
      <c r="B206" s="1183" t="s">
        <v>718</v>
      </c>
      <c r="C206" s="1184"/>
    </row>
    <row r="207" spans="2:3" ht="10.5">
      <c r="B207" s="1181" t="s">
        <v>720</v>
      </c>
      <c r="C207" s="1185"/>
    </row>
    <row r="208" spans="2:3" ht="10.5">
      <c r="B208" s="1183" t="s">
        <v>754</v>
      </c>
      <c r="C208" s="1184"/>
    </row>
    <row r="209" spans="2:3" ht="10.5">
      <c r="B209" s="1189"/>
      <c r="C209" s="1187"/>
    </row>
    <row r="210" spans="2:3" ht="10.5">
      <c r="B210" s="1179" t="s">
        <v>755</v>
      </c>
      <c r="C210" s="1180"/>
    </row>
    <row r="211" spans="2:3" ht="10.5">
      <c r="B211" s="1181" t="s">
        <v>690</v>
      </c>
      <c r="C211" s="1185"/>
    </row>
    <row r="212" spans="2:3" ht="10.5">
      <c r="B212" s="1183" t="s">
        <v>691</v>
      </c>
      <c r="C212" s="1184"/>
    </row>
    <row r="213" spans="2:3" ht="10.5">
      <c r="B213" s="1183" t="s">
        <v>666</v>
      </c>
      <c r="C213" s="1184"/>
    </row>
    <row r="214" spans="2:3" ht="10.5">
      <c r="B214" s="1183" t="s">
        <v>734</v>
      </c>
      <c r="C214" s="1184"/>
    </row>
    <row r="215" spans="2:3" ht="10.5">
      <c r="B215" s="1181" t="s">
        <v>693</v>
      </c>
      <c r="C215" s="1185"/>
    </row>
    <row r="216" spans="2:3" ht="10.5">
      <c r="B216" s="1183" t="s">
        <v>694</v>
      </c>
      <c r="C216" s="1184"/>
    </row>
    <row r="217" spans="2:3" ht="10.5">
      <c r="B217" s="1183" t="s">
        <v>695</v>
      </c>
      <c r="C217" s="1184"/>
    </row>
    <row r="218" spans="2:3" ht="10.5">
      <c r="B218" s="1181" t="s">
        <v>696</v>
      </c>
      <c r="C218" s="1185"/>
    </row>
    <row r="219" spans="2:3" ht="10.5">
      <c r="B219" s="1183" t="s">
        <v>756</v>
      </c>
      <c r="C219" s="1184"/>
    </row>
    <row r="220" spans="2:3" ht="10.5">
      <c r="B220" s="1183" t="s">
        <v>757</v>
      </c>
      <c r="C220" s="1184"/>
    </row>
    <row r="221" spans="2:3" ht="10.5">
      <c r="B221" s="1181" t="s">
        <v>667</v>
      </c>
      <c r="C221" s="1185"/>
    </row>
    <row r="222" spans="2:3" ht="10.5">
      <c r="B222" s="1183" t="s">
        <v>750</v>
      </c>
      <c r="C222" s="1184"/>
    </row>
    <row r="223" spans="2:3" ht="10.5">
      <c r="B223" s="1183" t="s">
        <v>739</v>
      </c>
      <c r="C223" s="1184"/>
    </row>
    <row r="224" spans="2:3" ht="10.5">
      <c r="B224" s="1181" t="s">
        <v>709</v>
      </c>
      <c r="C224" s="1185"/>
    </row>
    <row r="225" spans="2:3" ht="10.5">
      <c r="B225" s="1183" t="s">
        <v>758</v>
      </c>
      <c r="C225" s="1184"/>
    </row>
    <row r="226" spans="2:3" ht="10.5">
      <c r="B226" s="1181" t="s">
        <v>715</v>
      </c>
      <c r="C226" s="1185"/>
    </row>
    <row r="227" spans="2:3" ht="10.5">
      <c r="B227" s="1183" t="s">
        <v>744</v>
      </c>
      <c r="C227" s="1184"/>
    </row>
    <row r="228" spans="2:3" ht="10.5">
      <c r="B228" s="1183" t="s">
        <v>717</v>
      </c>
      <c r="C228" s="1184"/>
    </row>
    <row r="229" spans="2:3" ht="10.5">
      <c r="B229" s="1183" t="s">
        <v>718</v>
      </c>
      <c r="C229" s="1184"/>
    </row>
    <row r="230" spans="2:3" ht="10.5">
      <c r="B230" s="1181" t="s">
        <v>720</v>
      </c>
      <c r="C230" s="1185"/>
    </row>
    <row r="231" spans="2:3" ht="10.5">
      <c r="B231" s="1183" t="s">
        <v>754</v>
      </c>
      <c r="C231" s="1184"/>
    </row>
    <row r="232" spans="2:3" ht="10.5">
      <c r="B232" s="1183" t="s">
        <v>759</v>
      </c>
      <c r="C232" s="1184"/>
    </row>
    <row r="233" spans="2:3" ht="10.5">
      <c r="B233" s="1186"/>
      <c r="C233" s="1187"/>
    </row>
    <row r="234" spans="2:3" ht="10.5">
      <c r="B234" s="1179" t="s">
        <v>760</v>
      </c>
      <c r="C234" s="1180"/>
    </row>
    <row r="235" spans="2:3" ht="10.5">
      <c r="B235" s="1181" t="s">
        <v>690</v>
      </c>
      <c r="C235" s="1185"/>
    </row>
    <row r="236" spans="2:3" ht="10.5">
      <c r="B236" s="1183" t="s">
        <v>691</v>
      </c>
      <c r="C236" s="1184"/>
    </row>
    <row r="237" spans="2:3" ht="10.5">
      <c r="B237" s="1183" t="s">
        <v>666</v>
      </c>
      <c r="C237" s="1184"/>
    </row>
    <row r="238" spans="2:3" ht="10.5">
      <c r="B238" s="1183" t="s">
        <v>734</v>
      </c>
      <c r="C238" s="1184"/>
    </row>
    <row r="239" spans="2:3" ht="10.5">
      <c r="B239" s="1181" t="s">
        <v>693</v>
      </c>
      <c r="C239" s="1185"/>
    </row>
    <row r="240" spans="2:3" ht="10.5">
      <c r="B240" s="1183" t="s">
        <v>694</v>
      </c>
      <c r="C240" s="1184"/>
    </row>
    <row r="241" spans="2:3" ht="10.5">
      <c r="B241" s="1183" t="s">
        <v>761</v>
      </c>
      <c r="C241" s="1184"/>
    </row>
    <row r="242" spans="2:3" ht="10.5">
      <c r="B242" s="1181" t="s">
        <v>696</v>
      </c>
      <c r="C242" s="1185"/>
    </row>
    <row r="243" spans="2:3" ht="10.5">
      <c r="B243" s="1183" t="s">
        <v>762</v>
      </c>
      <c r="C243" s="1184"/>
    </row>
    <row r="244" spans="2:3" ht="10.5">
      <c r="B244" s="1183" t="s">
        <v>763</v>
      </c>
      <c r="C244" s="1184"/>
    </row>
    <row r="245" spans="2:3" ht="10.5">
      <c r="B245" s="1183" t="s">
        <v>764</v>
      </c>
      <c r="C245" s="1184"/>
    </row>
    <row r="246" spans="2:3" ht="10.5">
      <c r="B246" s="1183" t="s">
        <v>765</v>
      </c>
      <c r="C246" s="1184"/>
    </row>
    <row r="247" spans="2:3" ht="10.5">
      <c r="B247" s="1181" t="s">
        <v>667</v>
      </c>
      <c r="C247" s="1185"/>
    </row>
    <row r="248" spans="2:3" ht="10.5">
      <c r="B248" s="1183" t="s">
        <v>766</v>
      </c>
      <c r="C248" s="1184"/>
    </row>
    <row r="249" spans="2:3" ht="10.5">
      <c r="B249" s="1183" t="s">
        <v>739</v>
      </c>
      <c r="C249" s="1184"/>
    </row>
    <row r="250" spans="2:3" ht="10.5">
      <c r="B250" s="1181" t="s">
        <v>709</v>
      </c>
      <c r="C250" s="1185"/>
    </row>
    <row r="251" spans="2:3" ht="10.5">
      <c r="B251" s="1183" t="s">
        <v>767</v>
      </c>
      <c r="C251" s="1184"/>
    </row>
    <row r="252" spans="2:3" ht="10.5">
      <c r="B252" s="1183" t="s">
        <v>768</v>
      </c>
      <c r="C252" s="1184"/>
    </row>
    <row r="253" spans="2:3" ht="10.5">
      <c r="B253" s="1183" t="s">
        <v>769</v>
      </c>
      <c r="C253" s="1184"/>
    </row>
    <row r="254" spans="2:3" ht="10.5">
      <c r="B254" s="1183" t="s">
        <v>770</v>
      </c>
      <c r="C254" s="1184"/>
    </row>
    <row r="255" spans="2:3" ht="10.5">
      <c r="B255" s="1181" t="s">
        <v>715</v>
      </c>
      <c r="C255" s="1185"/>
    </row>
    <row r="256" spans="2:3" ht="10.5">
      <c r="B256" s="1183" t="s">
        <v>771</v>
      </c>
      <c r="C256" s="1184"/>
    </row>
    <row r="257" spans="2:3" ht="10.5">
      <c r="B257" s="1183" t="s">
        <v>772</v>
      </c>
      <c r="C257" s="1184"/>
    </row>
    <row r="258" spans="2:3" ht="10.5">
      <c r="B258" s="1181" t="s">
        <v>720</v>
      </c>
      <c r="C258" s="1185"/>
    </row>
    <row r="259" spans="2:3" ht="10.5">
      <c r="B259" s="1183" t="s">
        <v>773</v>
      </c>
      <c r="C259" s="1184"/>
    </row>
    <row r="260" spans="2:3" ht="10.5">
      <c r="B260" s="1186"/>
      <c r="C260" s="1187"/>
    </row>
    <row r="261" spans="2:3" ht="10.5">
      <c r="B261" s="1179" t="s">
        <v>774</v>
      </c>
      <c r="C261" s="1180"/>
    </row>
    <row r="262" spans="2:3" ht="10.5">
      <c r="B262" s="1181" t="s">
        <v>690</v>
      </c>
      <c r="C262" s="1185"/>
    </row>
    <row r="263" spans="2:3" ht="10.5">
      <c r="B263" s="1183" t="s">
        <v>691</v>
      </c>
      <c r="C263" s="1184"/>
    </row>
    <row r="264" spans="2:3" ht="10.5">
      <c r="B264" s="1183" t="s">
        <v>775</v>
      </c>
      <c r="C264" s="1184"/>
    </row>
    <row r="265" spans="2:3" ht="10.5">
      <c r="B265" s="1183" t="s">
        <v>734</v>
      </c>
      <c r="C265" s="1184"/>
    </row>
    <row r="266" spans="2:3" ht="10.5">
      <c r="B266" s="1181" t="s">
        <v>693</v>
      </c>
      <c r="C266" s="1185"/>
    </row>
    <row r="267" spans="2:3" ht="10.5">
      <c r="B267" s="1183" t="s">
        <v>776</v>
      </c>
      <c r="C267" s="1184"/>
    </row>
    <row r="268" spans="2:3" ht="10.5">
      <c r="B268" s="1183" t="s">
        <v>777</v>
      </c>
      <c r="C268" s="1184"/>
    </row>
    <row r="269" spans="2:3" ht="10.5">
      <c r="B269" s="1181" t="s">
        <v>696</v>
      </c>
      <c r="C269" s="1185"/>
    </row>
    <row r="270" spans="2:3" ht="10.5">
      <c r="B270" s="1183" t="s">
        <v>778</v>
      </c>
      <c r="C270" s="1184"/>
    </row>
    <row r="271" spans="2:3" ht="10.5">
      <c r="B271" s="1183" t="s">
        <v>779</v>
      </c>
      <c r="C271" s="1184"/>
    </row>
    <row r="272" spans="2:3" ht="10.5">
      <c r="B272" s="1183" t="s">
        <v>780</v>
      </c>
      <c r="C272" s="1184"/>
    </row>
    <row r="273" spans="2:3" ht="10.5">
      <c r="B273" s="1181" t="s">
        <v>667</v>
      </c>
      <c r="C273" s="1185"/>
    </row>
    <row r="274" spans="2:3" ht="10.5">
      <c r="B274" s="1183" t="s">
        <v>781</v>
      </c>
      <c r="C274" s="1184"/>
    </row>
    <row r="275" spans="2:3" ht="10.5">
      <c r="B275" s="1183" t="s">
        <v>782</v>
      </c>
      <c r="C275" s="1184"/>
    </row>
    <row r="276" spans="2:3" ht="10.5">
      <c r="B276" s="1181" t="s">
        <v>709</v>
      </c>
      <c r="C276" s="1185"/>
    </row>
    <row r="277" spans="2:3" ht="10.5">
      <c r="B277" s="1183" t="s">
        <v>783</v>
      </c>
      <c r="C277" s="1184"/>
    </row>
    <row r="278" spans="2:3" ht="10.5">
      <c r="B278" s="1183" t="s">
        <v>784</v>
      </c>
      <c r="C278" s="1184"/>
    </row>
    <row r="279" spans="2:3" ht="10.5">
      <c r="B279" s="1183" t="s">
        <v>785</v>
      </c>
      <c r="C279" s="1184"/>
    </row>
    <row r="280" spans="2:3" ht="10.5">
      <c r="B280" s="1181" t="s">
        <v>715</v>
      </c>
      <c r="C280" s="1185"/>
    </row>
    <row r="281" spans="2:3" ht="10.5">
      <c r="B281" s="1183" t="s">
        <v>771</v>
      </c>
      <c r="C281" s="1184"/>
    </row>
    <row r="282" spans="2:3" ht="10.5">
      <c r="B282" s="1183" t="s">
        <v>786</v>
      </c>
      <c r="C282" s="1184"/>
    </row>
    <row r="283" spans="2:3" ht="10.5">
      <c r="B283" s="1181" t="s">
        <v>720</v>
      </c>
      <c r="C283" s="1185"/>
    </row>
    <row r="284" spans="2:3" ht="10.5">
      <c r="B284" s="1183" t="s">
        <v>787</v>
      </c>
      <c r="C284" s="1184"/>
    </row>
    <row r="285" spans="2:3" ht="10.5">
      <c r="B285" s="1186"/>
      <c r="C285" s="1187"/>
    </row>
    <row r="286" spans="2:3" ht="10.5">
      <c r="B286" s="1190" t="s">
        <v>788</v>
      </c>
      <c r="C286" s="1185"/>
    </row>
    <row r="287" spans="2:3" ht="10.5">
      <c r="B287" s="1181" t="s">
        <v>690</v>
      </c>
      <c r="C287" s="1185"/>
    </row>
    <row r="288" spans="2:3" ht="10.5">
      <c r="B288" s="1183" t="s">
        <v>691</v>
      </c>
      <c r="C288" s="1184"/>
    </row>
    <row r="289" spans="2:3" ht="10.5">
      <c r="B289" s="1191" t="s">
        <v>775</v>
      </c>
      <c r="C289" s="1184"/>
    </row>
    <row r="290" spans="2:3" ht="10.5">
      <c r="B290" s="1183" t="s">
        <v>734</v>
      </c>
      <c r="C290" s="1184"/>
    </row>
    <row r="291" spans="2:3" ht="10.5">
      <c r="B291" s="1181" t="s">
        <v>693</v>
      </c>
      <c r="C291" s="1185"/>
    </row>
    <row r="292" spans="2:3" ht="10.5">
      <c r="B292" s="1183" t="s">
        <v>789</v>
      </c>
      <c r="C292" s="1184"/>
    </row>
    <row r="293" spans="2:3" ht="10.5">
      <c r="B293" s="1183" t="s">
        <v>790</v>
      </c>
      <c r="C293" s="1184"/>
    </row>
    <row r="294" spans="2:3" ht="10.5">
      <c r="B294" s="1181" t="s">
        <v>696</v>
      </c>
      <c r="C294" s="1185"/>
    </row>
    <row r="295" spans="2:3" ht="10.5">
      <c r="B295" s="1183" t="s">
        <v>791</v>
      </c>
      <c r="C295" s="1184"/>
    </row>
    <row r="296" spans="2:3" ht="10.5">
      <c r="B296" s="1183" t="s">
        <v>792</v>
      </c>
      <c r="C296" s="1184"/>
    </row>
    <row r="297" spans="2:3" ht="10.5">
      <c r="B297" s="1181" t="s">
        <v>667</v>
      </c>
      <c r="C297" s="1185"/>
    </row>
    <row r="298" spans="2:3" ht="10.5">
      <c r="B298" s="1183" t="s">
        <v>782</v>
      </c>
      <c r="C298" s="1184"/>
    </row>
    <row r="299" spans="2:3" ht="10.5">
      <c r="B299" s="1183" t="s">
        <v>793</v>
      </c>
      <c r="C299" s="1184"/>
    </row>
    <row r="300" spans="2:3" ht="10.5">
      <c r="B300" s="1183" t="s">
        <v>794</v>
      </c>
      <c r="C300" s="1184"/>
    </row>
    <row r="301" spans="2:3" ht="10.5">
      <c r="B301" s="1181" t="s">
        <v>795</v>
      </c>
      <c r="C301" s="1185"/>
    </row>
    <row r="302" spans="2:3" ht="10.5">
      <c r="B302" s="1183" t="s">
        <v>796</v>
      </c>
      <c r="C302" s="1184"/>
    </row>
    <row r="303" spans="2:3" ht="10.5">
      <c r="B303" s="1183" t="s">
        <v>797</v>
      </c>
      <c r="C303" s="1184"/>
    </row>
    <row r="304" spans="2:3" ht="10.5">
      <c r="B304" s="1183" t="s">
        <v>798</v>
      </c>
      <c r="C304" s="1184"/>
    </row>
    <row r="305" spans="2:3" ht="10.5">
      <c r="B305" s="1181" t="s">
        <v>715</v>
      </c>
      <c r="C305" s="1185"/>
    </row>
    <row r="306" spans="2:3" ht="10.5">
      <c r="B306" s="1183" t="s">
        <v>771</v>
      </c>
      <c r="C306" s="1184"/>
    </row>
    <row r="307" spans="2:3" ht="10.5">
      <c r="B307" s="1183" t="s">
        <v>786</v>
      </c>
      <c r="C307" s="1184"/>
    </row>
    <row r="308" spans="2:3" ht="10.5">
      <c r="B308" s="1181" t="s">
        <v>799</v>
      </c>
      <c r="C308" s="1185"/>
    </row>
    <row r="309" spans="2:3" ht="10.5">
      <c r="B309" s="1183" t="s">
        <v>800</v>
      </c>
      <c r="C309" s="1184"/>
    </row>
    <row r="310" spans="2:3" ht="10.5">
      <c r="B310" s="1183" t="s">
        <v>801</v>
      </c>
      <c r="C310" s="1184"/>
    </row>
    <row r="311" spans="2:3" ht="10.5">
      <c r="B311" s="1186"/>
      <c r="C311" s="1187"/>
    </row>
  </sheetData>
  <sheetProtection/>
  <hyperlinks>
    <hyperlink ref="A3" location="Index!A1" display="Index"/>
  </hyperlink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59" r:id="rId1"/>
  <headerFooter alignWithMargins="0">
    <oddFooter>&amp;R&amp;F</oddFooter>
  </headerFooter>
  <rowBreaks count="3" manualBreakCount="3">
    <brk id="56" max="9" man="1"/>
    <brk id="157" max="9" man="1"/>
    <brk id="233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IL128"/>
  <sheetViews>
    <sheetView showGridLines="0" view="pageBreakPreview" zoomScale="85" zoomScaleNormal="70" zoomScaleSheetLayoutView="85" zoomScalePageLayoutView="0" workbookViewId="0" topLeftCell="A94">
      <selection activeCell="J7" sqref="J7"/>
    </sheetView>
  </sheetViews>
  <sheetFormatPr defaultColWidth="9.00390625" defaultRowHeight="15"/>
  <cols>
    <col min="1" max="1" width="7.125" style="49" customWidth="1"/>
    <col min="2" max="2" width="7.75390625" style="49" customWidth="1"/>
    <col min="3" max="3" width="15.125" style="49" bestFit="1" customWidth="1"/>
    <col min="4" max="4" width="9.625" style="49" bestFit="1" customWidth="1"/>
    <col min="5" max="5" width="10.125" style="49" bestFit="1" customWidth="1"/>
    <col min="6" max="35" width="7.875" style="49" customWidth="1"/>
    <col min="36" max="36" width="9.625" style="49" customWidth="1"/>
    <col min="37" max="37" width="22.50390625" style="49" customWidth="1"/>
    <col min="38" max="16384" width="9.00390625" style="49" customWidth="1"/>
  </cols>
  <sheetData>
    <row r="1" spans="1:246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92:101" s="40" customFormat="1" ht="10.5">
      <c r="CN4" s="41"/>
      <c r="CO4" s="41"/>
      <c r="CP4" s="41"/>
      <c r="CQ4" s="41"/>
      <c r="CR4" s="41"/>
      <c r="CS4" s="41"/>
      <c r="CT4" s="41"/>
      <c r="CU4" s="41"/>
      <c r="CV4" s="41"/>
      <c r="CW4" s="41"/>
    </row>
    <row r="5" spans="1:101" s="40" customFormat="1" ht="10.5">
      <c r="A5" s="42" t="s">
        <v>414</v>
      </c>
      <c r="B5" s="43" t="s">
        <v>415</v>
      </c>
      <c r="D5" s="43"/>
      <c r="E5" s="44"/>
      <c r="F5" s="45"/>
      <c r="G5" s="45"/>
      <c r="H5" s="46"/>
      <c r="I5" s="46"/>
      <c r="J5" s="46"/>
      <c r="K5" s="45"/>
      <c r="L5" s="4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5"/>
      <c r="Y5" s="45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7"/>
      <c r="CI5" s="47"/>
      <c r="CJ5" s="47"/>
      <c r="CK5" s="47"/>
      <c r="CN5" s="41"/>
      <c r="CO5" s="41"/>
      <c r="CP5" s="41"/>
      <c r="CQ5" s="41"/>
      <c r="CR5" s="41"/>
      <c r="CS5" s="41"/>
      <c r="CT5" s="41"/>
      <c r="CU5" s="41"/>
      <c r="CV5" s="41"/>
      <c r="CW5" s="41"/>
    </row>
    <row r="7" spans="2:37" ht="43.5" customHeight="1">
      <c r="B7" s="62" t="s">
        <v>407</v>
      </c>
      <c r="C7" s="63"/>
      <c r="D7" s="64" t="s">
        <v>385</v>
      </c>
      <c r="E7" s="64" t="s">
        <v>406</v>
      </c>
      <c r="F7" s="65" t="s">
        <v>413</v>
      </c>
      <c r="G7" s="65"/>
      <c r="H7" s="65"/>
      <c r="I7" s="65"/>
      <c r="J7" s="53" t="s">
        <v>402</v>
      </c>
      <c r="K7" s="65" t="s">
        <v>412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53" t="s">
        <v>402</v>
      </c>
      <c r="X7" s="65" t="s">
        <v>411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53" t="s">
        <v>402</v>
      </c>
      <c r="AK7" s="66" t="s">
        <v>410</v>
      </c>
    </row>
    <row r="8" spans="2:37" ht="14.25" customHeight="1">
      <c r="B8" s="67"/>
      <c r="C8" s="68"/>
      <c r="D8" s="68"/>
      <c r="E8" s="69"/>
      <c r="F8" s="70" t="s">
        <v>376</v>
      </c>
      <c r="G8" s="71"/>
      <c r="H8" s="71"/>
      <c r="I8" s="72"/>
      <c r="J8" s="1218">
        <v>40268</v>
      </c>
      <c r="K8" s="65" t="s">
        <v>376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1218">
        <v>40999</v>
      </c>
      <c r="X8" s="65" t="s">
        <v>376</v>
      </c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218">
        <v>41364</v>
      </c>
      <c r="AK8" s="73"/>
    </row>
    <row r="9" spans="2:37" ht="14.25" customHeight="1">
      <c r="B9" s="67"/>
      <c r="C9" s="68"/>
      <c r="D9" s="68"/>
      <c r="E9" s="69"/>
      <c r="F9" s="74"/>
      <c r="G9" s="75"/>
      <c r="H9" s="75"/>
      <c r="I9" s="76"/>
      <c r="J9" s="1218"/>
      <c r="K9" s="77" t="s">
        <v>409</v>
      </c>
      <c r="L9" s="78"/>
      <c r="M9" s="78"/>
      <c r="N9" s="79"/>
      <c r="O9" s="77" t="s">
        <v>400</v>
      </c>
      <c r="P9" s="78"/>
      <c r="Q9" s="78"/>
      <c r="R9" s="79"/>
      <c r="S9" s="77" t="s">
        <v>399</v>
      </c>
      <c r="T9" s="78"/>
      <c r="U9" s="78"/>
      <c r="V9" s="79"/>
      <c r="W9" s="1218"/>
      <c r="X9" s="77" t="s">
        <v>409</v>
      </c>
      <c r="Y9" s="78"/>
      <c r="Z9" s="78"/>
      <c r="AA9" s="79"/>
      <c r="AB9" s="77" t="s">
        <v>400</v>
      </c>
      <c r="AC9" s="78"/>
      <c r="AD9" s="78"/>
      <c r="AE9" s="79"/>
      <c r="AF9" s="77" t="s">
        <v>399</v>
      </c>
      <c r="AG9" s="78"/>
      <c r="AH9" s="78"/>
      <c r="AI9" s="79"/>
      <c r="AJ9" s="1218"/>
      <c r="AK9" s="73"/>
    </row>
    <row r="10" spans="2:37" ht="33.75" customHeight="1">
      <c r="B10" s="80"/>
      <c r="C10" s="81"/>
      <c r="D10" s="81"/>
      <c r="E10" s="82"/>
      <c r="F10" s="54" t="s">
        <v>377</v>
      </c>
      <c r="G10" s="55" t="s">
        <v>378</v>
      </c>
      <c r="H10" s="56" t="s">
        <v>379</v>
      </c>
      <c r="I10" s="57" t="s">
        <v>380</v>
      </c>
      <c r="J10" s="1218"/>
      <c r="K10" s="54" t="s">
        <v>377</v>
      </c>
      <c r="L10" s="55" t="s">
        <v>378</v>
      </c>
      <c r="M10" s="56" t="s">
        <v>379</v>
      </c>
      <c r="N10" s="57" t="s">
        <v>380</v>
      </c>
      <c r="O10" s="54" t="s">
        <v>377</v>
      </c>
      <c r="P10" s="55" t="s">
        <v>378</v>
      </c>
      <c r="Q10" s="56" t="s">
        <v>379</v>
      </c>
      <c r="R10" s="57" t="s">
        <v>380</v>
      </c>
      <c r="S10" s="54" t="s">
        <v>377</v>
      </c>
      <c r="T10" s="55" t="s">
        <v>378</v>
      </c>
      <c r="U10" s="56" t="s">
        <v>379</v>
      </c>
      <c r="V10" s="57" t="s">
        <v>380</v>
      </c>
      <c r="W10" s="1218"/>
      <c r="X10" s="54" t="s">
        <v>377</v>
      </c>
      <c r="Y10" s="55" t="s">
        <v>378</v>
      </c>
      <c r="Z10" s="56" t="s">
        <v>379</v>
      </c>
      <c r="AA10" s="57" t="s">
        <v>380</v>
      </c>
      <c r="AB10" s="54" t="s">
        <v>377</v>
      </c>
      <c r="AC10" s="55" t="s">
        <v>378</v>
      </c>
      <c r="AD10" s="56" t="s">
        <v>379</v>
      </c>
      <c r="AE10" s="57" t="s">
        <v>380</v>
      </c>
      <c r="AF10" s="54" t="s">
        <v>377</v>
      </c>
      <c r="AG10" s="55" t="s">
        <v>378</v>
      </c>
      <c r="AH10" s="56" t="s">
        <v>379</v>
      </c>
      <c r="AI10" s="57" t="s">
        <v>380</v>
      </c>
      <c r="AJ10" s="1218"/>
      <c r="AK10" s="82"/>
    </row>
    <row r="11" spans="2:37" ht="10.5">
      <c r="B11" s="83" t="s">
        <v>398</v>
      </c>
      <c r="C11" s="84"/>
      <c r="D11" s="84"/>
      <c r="E11" s="58"/>
      <c r="F11" s="85"/>
      <c r="G11" s="86"/>
      <c r="H11" s="86"/>
      <c r="I11" s="87"/>
      <c r="J11" s="58"/>
      <c r="K11" s="85"/>
      <c r="L11" s="86"/>
      <c r="M11" s="86"/>
      <c r="N11" s="87"/>
      <c r="O11" s="87"/>
      <c r="P11" s="87"/>
      <c r="Q11" s="87"/>
      <c r="R11" s="87"/>
      <c r="S11" s="87"/>
      <c r="T11" s="87"/>
      <c r="U11" s="87"/>
      <c r="V11" s="87"/>
      <c r="W11" s="58"/>
      <c r="X11" s="85"/>
      <c r="Y11" s="86"/>
      <c r="Z11" s="86"/>
      <c r="AA11" s="87"/>
      <c r="AB11" s="87"/>
      <c r="AC11" s="87"/>
      <c r="AD11" s="87"/>
      <c r="AE11" s="87"/>
      <c r="AF11" s="87"/>
      <c r="AG11" s="87"/>
      <c r="AH11" s="87"/>
      <c r="AI11" s="87"/>
      <c r="AJ11" s="58"/>
      <c r="AK11" s="58"/>
    </row>
    <row r="12" spans="2:37" ht="12.75" customHeight="1">
      <c r="B12" s="88">
        <v>1</v>
      </c>
      <c r="C12" s="58" t="s">
        <v>395</v>
      </c>
      <c r="D12" s="58" t="s">
        <v>408</v>
      </c>
      <c r="E12" s="58" t="s">
        <v>394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</row>
    <row r="13" spans="2:37" ht="12.75" customHeight="1">
      <c r="B13" s="88"/>
      <c r="C13" s="58"/>
      <c r="D13" s="58" t="s">
        <v>382</v>
      </c>
      <c r="E13" s="58" t="s">
        <v>394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</row>
    <row r="14" spans="2:37" ht="12.75" customHeight="1">
      <c r="B14" s="462"/>
      <c r="C14" s="58"/>
      <c r="D14" s="58" t="s">
        <v>383</v>
      </c>
      <c r="E14" s="58" t="s">
        <v>394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</row>
    <row r="15" spans="2:37" ht="12.75" customHeight="1">
      <c r="B15" s="462"/>
      <c r="C15" s="58"/>
      <c r="D15" s="58" t="s">
        <v>384</v>
      </c>
      <c r="E15" s="58" t="s">
        <v>394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2:37" ht="12.75" customHeight="1">
      <c r="B16" s="462">
        <v>2</v>
      </c>
      <c r="C16" s="58" t="s">
        <v>393</v>
      </c>
      <c r="D16" s="58" t="s">
        <v>408</v>
      </c>
      <c r="E16" s="58" t="s">
        <v>392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</row>
    <row r="17" spans="2:37" ht="12.75" customHeight="1">
      <c r="B17" s="462"/>
      <c r="C17" s="58"/>
      <c r="D17" s="58" t="s">
        <v>382</v>
      </c>
      <c r="E17" s="58" t="s">
        <v>392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</row>
    <row r="18" spans="2:37" ht="12.75" customHeight="1">
      <c r="B18" s="462"/>
      <c r="C18" s="58"/>
      <c r="D18" s="58" t="s">
        <v>383</v>
      </c>
      <c r="E18" s="58" t="s">
        <v>392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2:37" ht="12.75" customHeight="1">
      <c r="B19" s="462"/>
      <c r="C19" s="58"/>
      <c r="D19" s="58" t="s">
        <v>384</v>
      </c>
      <c r="E19" s="58" t="s">
        <v>392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</row>
    <row r="20" spans="2:37" ht="12.75" customHeight="1">
      <c r="B20" s="462">
        <v>3</v>
      </c>
      <c r="C20" s="58" t="s">
        <v>78</v>
      </c>
      <c r="D20" s="58" t="s">
        <v>408</v>
      </c>
      <c r="E20" s="58" t="s">
        <v>391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2:37" ht="12.75" customHeight="1">
      <c r="B21" s="462"/>
      <c r="C21" s="58"/>
      <c r="D21" s="58" t="s">
        <v>382</v>
      </c>
      <c r="E21" s="58" t="s">
        <v>391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</row>
    <row r="22" spans="2:37" ht="12.75" customHeight="1">
      <c r="B22" s="462"/>
      <c r="C22" s="58"/>
      <c r="D22" s="58" t="s">
        <v>383</v>
      </c>
      <c r="E22" s="58" t="s">
        <v>391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</row>
    <row r="23" spans="2:37" ht="12.75" customHeight="1">
      <c r="B23" s="462"/>
      <c r="C23" s="58"/>
      <c r="D23" s="58" t="s">
        <v>384</v>
      </c>
      <c r="E23" s="58" t="s">
        <v>391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</row>
    <row r="24" spans="2:37" ht="12.75" customHeight="1">
      <c r="B24" s="462">
        <v>4</v>
      </c>
      <c r="C24" s="58" t="s">
        <v>390</v>
      </c>
      <c r="D24" s="58" t="s">
        <v>408</v>
      </c>
      <c r="E24" s="58" t="s">
        <v>387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</row>
    <row r="25" spans="2:37" ht="12.75" customHeight="1">
      <c r="B25" s="462"/>
      <c r="C25" s="58"/>
      <c r="D25" s="58" t="s">
        <v>382</v>
      </c>
      <c r="E25" s="58" t="s">
        <v>387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</row>
    <row r="26" spans="2:37" ht="12.75" customHeight="1">
      <c r="B26" s="462"/>
      <c r="C26" s="58"/>
      <c r="D26" s="58" t="s">
        <v>383</v>
      </c>
      <c r="E26" s="58" t="s">
        <v>387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</row>
    <row r="27" spans="2:37" ht="12.75" customHeight="1">
      <c r="B27" s="462"/>
      <c r="C27" s="58"/>
      <c r="D27" s="58" t="s">
        <v>384</v>
      </c>
      <c r="E27" s="58" t="s">
        <v>387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</row>
    <row r="28" spans="2:37" ht="12.75" customHeight="1">
      <c r="B28" s="462">
        <v>5</v>
      </c>
      <c r="C28" s="58" t="s">
        <v>389</v>
      </c>
      <c r="D28" s="58" t="s">
        <v>408</v>
      </c>
      <c r="E28" s="58" t="s">
        <v>387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 spans="2:37" ht="12.75" customHeight="1">
      <c r="B29" s="462"/>
      <c r="C29" s="58"/>
      <c r="D29" s="58" t="s">
        <v>382</v>
      </c>
      <c r="E29" s="58" t="s">
        <v>387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</row>
    <row r="30" spans="2:37" ht="12.75" customHeight="1">
      <c r="B30" s="462"/>
      <c r="C30" s="58"/>
      <c r="D30" s="58" t="s">
        <v>383</v>
      </c>
      <c r="E30" s="58" t="s">
        <v>387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</row>
    <row r="31" spans="2:37" ht="12.75" customHeight="1">
      <c r="B31" s="462"/>
      <c r="C31" s="58"/>
      <c r="D31" s="58" t="s">
        <v>384</v>
      </c>
      <c r="E31" s="58" t="s">
        <v>387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</row>
    <row r="32" spans="2:37" ht="12.75" customHeight="1">
      <c r="B32" s="462">
        <v>6</v>
      </c>
      <c r="C32" s="58" t="s">
        <v>388</v>
      </c>
      <c r="D32" s="58" t="s">
        <v>408</v>
      </c>
      <c r="E32" s="58" t="s">
        <v>387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</row>
    <row r="33" spans="2:37" ht="12.75" customHeight="1">
      <c r="B33" s="462"/>
      <c r="C33" s="87"/>
      <c r="D33" s="58" t="s">
        <v>382</v>
      </c>
      <c r="E33" s="58" t="s">
        <v>387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</row>
    <row r="34" spans="2:37" ht="12.75" customHeight="1">
      <c r="B34" s="462"/>
      <c r="C34" s="87"/>
      <c r="D34" s="58" t="s">
        <v>383</v>
      </c>
      <c r="E34" s="58" t="s">
        <v>387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 spans="2:37" ht="12.75" customHeight="1">
      <c r="B35" s="462"/>
      <c r="C35" s="87"/>
      <c r="D35" s="58" t="s">
        <v>384</v>
      </c>
      <c r="E35" s="58" t="s">
        <v>387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</row>
    <row r="36" spans="2:37" ht="12.75" customHeight="1">
      <c r="B36" s="462">
        <v>7</v>
      </c>
      <c r="C36" s="87" t="s">
        <v>386</v>
      </c>
      <c r="D36" s="58" t="s">
        <v>408</v>
      </c>
      <c r="E36" s="58" t="s">
        <v>126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</row>
    <row r="37" spans="2:37" ht="12.75" customHeight="1">
      <c r="B37" s="462"/>
      <c r="C37" s="58"/>
      <c r="D37" s="58" t="s">
        <v>382</v>
      </c>
      <c r="E37" s="58" t="s">
        <v>126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</row>
    <row r="38" spans="2:37" ht="12.75" customHeight="1">
      <c r="B38" s="462"/>
      <c r="C38" s="58"/>
      <c r="D38" s="58" t="s">
        <v>383</v>
      </c>
      <c r="E38" s="58" t="s">
        <v>126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</row>
    <row r="39" spans="2:37" ht="12.75" customHeight="1">
      <c r="B39" s="462"/>
      <c r="C39" s="58"/>
      <c r="D39" s="58" t="s">
        <v>384</v>
      </c>
      <c r="E39" s="58" t="s">
        <v>126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</row>
    <row r="40" spans="2:37" ht="10.5">
      <c r="B40" s="463" t="s">
        <v>397</v>
      </c>
      <c r="C40" s="84"/>
      <c r="D40" s="84"/>
      <c r="E40" s="58"/>
      <c r="F40" s="85"/>
      <c r="G40" s="86"/>
      <c r="H40" s="86"/>
      <c r="I40" s="87"/>
      <c r="J40" s="58"/>
      <c r="K40" s="85"/>
      <c r="L40" s="86"/>
      <c r="M40" s="86"/>
      <c r="N40" s="87"/>
      <c r="O40" s="87"/>
      <c r="P40" s="87"/>
      <c r="Q40" s="87"/>
      <c r="R40" s="87"/>
      <c r="S40" s="87"/>
      <c r="T40" s="87"/>
      <c r="U40" s="87"/>
      <c r="V40" s="87"/>
      <c r="W40" s="58"/>
      <c r="X40" s="85"/>
      <c r="Y40" s="86"/>
      <c r="Z40" s="86"/>
      <c r="AA40" s="87"/>
      <c r="AB40" s="87"/>
      <c r="AC40" s="87"/>
      <c r="AD40" s="87"/>
      <c r="AE40" s="87"/>
      <c r="AF40" s="87"/>
      <c r="AG40" s="87"/>
      <c r="AH40" s="87"/>
      <c r="AI40" s="87"/>
      <c r="AJ40" s="58"/>
      <c r="AK40" s="58"/>
    </row>
    <row r="41" spans="2:37" ht="12.75" customHeight="1">
      <c r="B41" s="88">
        <v>1</v>
      </c>
      <c r="C41" s="58" t="s">
        <v>395</v>
      </c>
      <c r="D41" s="58" t="s">
        <v>408</v>
      </c>
      <c r="E41" s="58" t="s">
        <v>394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</row>
    <row r="42" spans="2:37" ht="12.75" customHeight="1">
      <c r="B42" s="88"/>
      <c r="C42" s="58"/>
      <c r="D42" s="58" t="s">
        <v>382</v>
      </c>
      <c r="E42" s="58" t="s">
        <v>394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</row>
    <row r="43" spans="2:37" ht="12.75" customHeight="1">
      <c r="B43" s="88"/>
      <c r="C43" s="58"/>
      <c r="D43" s="58" t="s">
        <v>383</v>
      </c>
      <c r="E43" s="58" t="s">
        <v>394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</row>
    <row r="44" spans="2:37" ht="12.75" customHeight="1">
      <c r="B44" s="88"/>
      <c r="C44" s="58"/>
      <c r="D44" s="58" t="s">
        <v>384</v>
      </c>
      <c r="E44" s="58" t="s">
        <v>394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</row>
    <row r="45" spans="2:37" ht="12.75" customHeight="1">
      <c r="B45" s="88">
        <v>2</v>
      </c>
      <c r="C45" s="58" t="s">
        <v>393</v>
      </c>
      <c r="D45" s="58" t="s">
        <v>408</v>
      </c>
      <c r="E45" s="58" t="s">
        <v>392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</row>
    <row r="46" spans="2:37" ht="12.75" customHeight="1">
      <c r="B46" s="88"/>
      <c r="C46" s="58"/>
      <c r="D46" s="58" t="s">
        <v>382</v>
      </c>
      <c r="E46" s="58" t="s">
        <v>392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</row>
    <row r="47" spans="2:37" ht="12.75" customHeight="1">
      <c r="B47" s="88"/>
      <c r="C47" s="58"/>
      <c r="D47" s="58" t="s">
        <v>383</v>
      </c>
      <c r="E47" s="58" t="s">
        <v>392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</row>
    <row r="48" spans="2:37" ht="12.75" customHeight="1">
      <c r="B48" s="88"/>
      <c r="C48" s="58"/>
      <c r="D48" s="58" t="s">
        <v>384</v>
      </c>
      <c r="E48" s="58" t="s">
        <v>392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</row>
    <row r="49" spans="2:37" ht="12.75" customHeight="1">
      <c r="B49" s="88">
        <v>3</v>
      </c>
      <c r="C49" s="58" t="s">
        <v>78</v>
      </c>
      <c r="D49" s="58" t="s">
        <v>408</v>
      </c>
      <c r="E49" s="58" t="s">
        <v>391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</row>
    <row r="50" spans="2:37" ht="12.75" customHeight="1">
      <c r="B50" s="88"/>
      <c r="C50" s="58"/>
      <c r="D50" s="58" t="s">
        <v>382</v>
      </c>
      <c r="E50" s="58" t="s">
        <v>391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</row>
    <row r="51" spans="2:37" ht="12.75" customHeight="1">
      <c r="B51" s="88"/>
      <c r="C51" s="58"/>
      <c r="D51" s="58" t="s">
        <v>383</v>
      </c>
      <c r="E51" s="58" t="s">
        <v>391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</row>
    <row r="52" spans="2:37" ht="12.75" customHeight="1">
      <c r="B52" s="88"/>
      <c r="C52" s="58"/>
      <c r="D52" s="58" t="s">
        <v>384</v>
      </c>
      <c r="E52" s="58" t="s">
        <v>391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2:37" ht="12.75" customHeight="1">
      <c r="B53" s="88">
        <v>4</v>
      </c>
      <c r="C53" s="58" t="s">
        <v>390</v>
      </c>
      <c r="D53" s="58" t="s">
        <v>408</v>
      </c>
      <c r="E53" s="58" t="s">
        <v>387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</row>
    <row r="54" spans="2:37" ht="12.75" customHeight="1">
      <c r="B54" s="88"/>
      <c r="C54" s="58"/>
      <c r="D54" s="58" t="s">
        <v>382</v>
      </c>
      <c r="E54" s="58" t="s">
        <v>387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</row>
    <row r="55" spans="2:37" ht="12.75" customHeight="1">
      <c r="B55" s="88"/>
      <c r="C55" s="58"/>
      <c r="D55" s="58" t="s">
        <v>383</v>
      </c>
      <c r="E55" s="58" t="s">
        <v>387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</row>
    <row r="56" spans="2:37" ht="12.75" customHeight="1">
      <c r="B56" s="88"/>
      <c r="C56" s="58"/>
      <c r="D56" s="58" t="s">
        <v>384</v>
      </c>
      <c r="E56" s="58" t="s">
        <v>387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</row>
    <row r="57" spans="2:37" ht="12.75" customHeight="1">
      <c r="B57" s="88">
        <v>5</v>
      </c>
      <c r="C57" s="58" t="s">
        <v>389</v>
      </c>
      <c r="D57" s="58" t="s">
        <v>408</v>
      </c>
      <c r="E57" s="58" t="s">
        <v>387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</row>
    <row r="58" spans="2:37" ht="12.75" customHeight="1">
      <c r="B58" s="88"/>
      <c r="C58" s="58"/>
      <c r="D58" s="58" t="s">
        <v>382</v>
      </c>
      <c r="E58" s="58" t="s">
        <v>387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</row>
    <row r="59" spans="2:37" ht="12.75" customHeight="1">
      <c r="B59" s="88"/>
      <c r="C59" s="58"/>
      <c r="D59" s="58" t="s">
        <v>383</v>
      </c>
      <c r="E59" s="58" t="s">
        <v>387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</row>
    <row r="60" spans="2:37" ht="12.75" customHeight="1">
      <c r="B60" s="88"/>
      <c r="C60" s="58"/>
      <c r="D60" s="58" t="s">
        <v>384</v>
      </c>
      <c r="E60" s="58" t="s">
        <v>387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2:37" ht="12.75" customHeight="1">
      <c r="B61" s="88">
        <v>6</v>
      </c>
      <c r="C61" s="58" t="s">
        <v>388</v>
      </c>
      <c r="D61" s="58" t="s">
        <v>408</v>
      </c>
      <c r="E61" s="58" t="s">
        <v>387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</row>
    <row r="62" spans="2:37" ht="12.75" customHeight="1">
      <c r="B62" s="88"/>
      <c r="C62" s="87"/>
      <c r="D62" s="58" t="s">
        <v>382</v>
      </c>
      <c r="E62" s="58" t="s">
        <v>387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</row>
    <row r="63" spans="2:37" ht="12.75" customHeight="1">
      <c r="B63" s="88"/>
      <c r="C63" s="87"/>
      <c r="D63" s="58" t="s">
        <v>383</v>
      </c>
      <c r="E63" s="58" t="s">
        <v>387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</row>
    <row r="64" spans="2:37" ht="12.75" customHeight="1">
      <c r="B64" s="88"/>
      <c r="C64" s="87"/>
      <c r="D64" s="58" t="s">
        <v>384</v>
      </c>
      <c r="E64" s="58" t="s">
        <v>387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</row>
    <row r="65" spans="2:37" ht="12.75" customHeight="1">
      <c r="B65" s="88">
        <v>7</v>
      </c>
      <c r="C65" s="87" t="s">
        <v>386</v>
      </c>
      <c r="D65" s="58" t="s">
        <v>408</v>
      </c>
      <c r="E65" s="58" t="s">
        <v>126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</row>
    <row r="66" spans="2:37" ht="12.75" customHeight="1">
      <c r="B66" s="88"/>
      <c r="C66" s="58"/>
      <c r="D66" s="58" t="s">
        <v>382</v>
      </c>
      <c r="E66" s="58" t="s">
        <v>126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</row>
    <row r="67" spans="2:37" ht="12.75" customHeight="1">
      <c r="B67" s="88"/>
      <c r="C67" s="58"/>
      <c r="D67" s="58" t="s">
        <v>383</v>
      </c>
      <c r="E67" s="58" t="s">
        <v>126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</row>
    <row r="68" spans="2:37" ht="12.75" customHeight="1">
      <c r="B68" s="88"/>
      <c r="C68" s="58"/>
      <c r="D68" s="58" t="s">
        <v>384</v>
      </c>
      <c r="E68" s="58" t="s">
        <v>126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</row>
    <row r="69" spans="2:37" ht="10.5">
      <c r="B69" s="83" t="s">
        <v>396</v>
      </c>
      <c r="C69" s="84"/>
      <c r="D69" s="84"/>
      <c r="E69" s="58"/>
      <c r="F69" s="85"/>
      <c r="G69" s="86"/>
      <c r="H69" s="86"/>
      <c r="I69" s="87"/>
      <c r="J69" s="58"/>
      <c r="K69" s="85"/>
      <c r="L69" s="86"/>
      <c r="M69" s="86"/>
      <c r="N69" s="87"/>
      <c r="O69" s="87"/>
      <c r="P69" s="87"/>
      <c r="Q69" s="87"/>
      <c r="R69" s="87"/>
      <c r="S69" s="87"/>
      <c r="T69" s="87"/>
      <c r="U69" s="87"/>
      <c r="V69" s="87"/>
      <c r="W69" s="58"/>
      <c r="X69" s="85"/>
      <c r="Y69" s="86"/>
      <c r="Z69" s="86"/>
      <c r="AA69" s="87"/>
      <c r="AB69" s="87"/>
      <c r="AC69" s="87"/>
      <c r="AD69" s="87"/>
      <c r="AE69" s="87"/>
      <c r="AF69" s="87"/>
      <c r="AG69" s="87"/>
      <c r="AH69" s="87"/>
      <c r="AI69" s="87"/>
      <c r="AJ69" s="58"/>
      <c r="AK69" s="58"/>
    </row>
    <row r="70" spans="2:37" ht="12.75" customHeight="1">
      <c r="B70" s="88">
        <v>1</v>
      </c>
      <c r="C70" s="58" t="s">
        <v>395</v>
      </c>
      <c r="D70" s="58" t="s">
        <v>408</v>
      </c>
      <c r="E70" s="58" t="s">
        <v>394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</row>
    <row r="71" spans="2:37" ht="12.75" customHeight="1">
      <c r="B71" s="88"/>
      <c r="C71" s="58"/>
      <c r="D71" s="58" t="s">
        <v>382</v>
      </c>
      <c r="E71" s="58" t="s">
        <v>394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</row>
    <row r="72" spans="2:37" ht="12.75" customHeight="1">
      <c r="B72" s="88"/>
      <c r="C72" s="58"/>
      <c r="D72" s="58" t="s">
        <v>383</v>
      </c>
      <c r="E72" s="58" t="s">
        <v>394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</row>
    <row r="73" spans="2:37" ht="12.75" customHeight="1">
      <c r="B73" s="88"/>
      <c r="C73" s="58"/>
      <c r="D73" s="58" t="s">
        <v>384</v>
      </c>
      <c r="E73" s="58" t="s">
        <v>394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</row>
    <row r="74" spans="2:37" ht="12.75" customHeight="1">
      <c r="B74" s="88">
        <v>2</v>
      </c>
      <c r="C74" s="58" t="s">
        <v>393</v>
      </c>
      <c r="D74" s="58" t="s">
        <v>408</v>
      </c>
      <c r="E74" s="58" t="s">
        <v>392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</row>
    <row r="75" spans="2:37" ht="12.75" customHeight="1">
      <c r="B75" s="88"/>
      <c r="C75" s="58"/>
      <c r="D75" s="58" t="s">
        <v>382</v>
      </c>
      <c r="E75" s="58" t="s">
        <v>392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</row>
    <row r="76" spans="2:37" ht="12.75" customHeight="1">
      <c r="B76" s="88"/>
      <c r="C76" s="58"/>
      <c r="D76" s="58" t="s">
        <v>383</v>
      </c>
      <c r="E76" s="58" t="s">
        <v>392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</row>
    <row r="77" spans="2:37" ht="12.75" customHeight="1">
      <c r="B77" s="88"/>
      <c r="C77" s="58"/>
      <c r="D77" s="58" t="s">
        <v>384</v>
      </c>
      <c r="E77" s="58" t="s">
        <v>392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</row>
    <row r="78" spans="2:37" ht="12.75" customHeight="1">
      <c r="B78" s="88">
        <v>3</v>
      </c>
      <c r="C78" s="58" t="s">
        <v>78</v>
      </c>
      <c r="D78" s="58" t="s">
        <v>408</v>
      </c>
      <c r="E78" s="58" t="s">
        <v>391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</row>
    <row r="79" spans="2:37" ht="12.75" customHeight="1">
      <c r="B79" s="88"/>
      <c r="C79" s="58"/>
      <c r="D79" s="58" t="s">
        <v>382</v>
      </c>
      <c r="E79" s="58" t="s">
        <v>391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</row>
    <row r="80" spans="2:37" ht="12.75" customHeight="1">
      <c r="B80" s="88"/>
      <c r="C80" s="58"/>
      <c r="D80" s="58" t="s">
        <v>383</v>
      </c>
      <c r="E80" s="58" t="s">
        <v>391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</row>
    <row r="81" spans="2:37" ht="12.75" customHeight="1">
      <c r="B81" s="88"/>
      <c r="C81" s="58"/>
      <c r="D81" s="58" t="s">
        <v>384</v>
      </c>
      <c r="E81" s="58" t="s">
        <v>391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</row>
    <row r="82" spans="2:37" ht="12.75" customHeight="1">
      <c r="B82" s="88">
        <v>4</v>
      </c>
      <c r="C82" s="58" t="s">
        <v>390</v>
      </c>
      <c r="D82" s="58" t="s">
        <v>408</v>
      </c>
      <c r="E82" s="58" t="s">
        <v>387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</row>
    <row r="83" spans="2:37" ht="12.75" customHeight="1">
      <c r="B83" s="88"/>
      <c r="C83" s="58"/>
      <c r="D83" s="58" t="s">
        <v>382</v>
      </c>
      <c r="E83" s="58" t="s">
        <v>387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</row>
    <row r="84" spans="2:37" ht="12.75" customHeight="1">
      <c r="B84" s="88"/>
      <c r="C84" s="58"/>
      <c r="D84" s="58" t="s">
        <v>383</v>
      </c>
      <c r="E84" s="58" t="s">
        <v>387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</row>
    <row r="85" spans="2:37" ht="12.75" customHeight="1">
      <c r="B85" s="88"/>
      <c r="C85" s="58"/>
      <c r="D85" s="58" t="s">
        <v>384</v>
      </c>
      <c r="E85" s="58" t="s">
        <v>387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</row>
    <row r="86" spans="2:37" ht="12.75" customHeight="1">
      <c r="B86" s="88">
        <v>5</v>
      </c>
      <c r="C86" s="58" t="s">
        <v>389</v>
      </c>
      <c r="D86" s="58" t="s">
        <v>408</v>
      </c>
      <c r="E86" s="58" t="s">
        <v>387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</row>
    <row r="87" spans="2:37" ht="12.75" customHeight="1">
      <c r="B87" s="88"/>
      <c r="C87" s="58"/>
      <c r="D87" s="58" t="s">
        <v>382</v>
      </c>
      <c r="E87" s="58" t="s">
        <v>387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</row>
    <row r="88" spans="2:37" ht="12.75" customHeight="1">
      <c r="B88" s="88"/>
      <c r="C88" s="58"/>
      <c r="D88" s="58" t="s">
        <v>383</v>
      </c>
      <c r="E88" s="58" t="s">
        <v>387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</row>
    <row r="89" spans="2:37" ht="12.75" customHeight="1">
      <c r="B89" s="88"/>
      <c r="C89" s="58"/>
      <c r="D89" s="58" t="s">
        <v>384</v>
      </c>
      <c r="E89" s="58" t="s">
        <v>387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</row>
    <row r="90" spans="2:37" ht="12.75" customHeight="1">
      <c r="B90" s="88">
        <v>6</v>
      </c>
      <c r="C90" s="58" t="s">
        <v>388</v>
      </c>
      <c r="D90" s="58" t="s">
        <v>408</v>
      </c>
      <c r="E90" s="58" t="s">
        <v>387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</row>
    <row r="91" spans="2:37" ht="12.75" customHeight="1">
      <c r="B91" s="88"/>
      <c r="C91" s="87"/>
      <c r="D91" s="58" t="s">
        <v>382</v>
      </c>
      <c r="E91" s="58" t="s">
        <v>387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</row>
    <row r="92" spans="2:37" ht="12.75" customHeight="1">
      <c r="B92" s="88"/>
      <c r="C92" s="87"/>
      <c r="D92" s="58" t="s">
        <v>383</v>
      </c>
      <c r="E92" s="58" t="s">
        <v>387</v>
      </c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</row>
    <row r="93" spans="2:37" ht="12.75" customHeight="1">
      <c r="B93" s="88"/>
      <c r="C93" s="87"/>
      <c r="D93" s="58" t="s">
        <v>384</v>
      </c>
      <c r="E93" s="58" t="s">
        <v>387</v>
      </c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</row>
    <row r="94" spans="2:37" ht="12.75" customHeight="1">
      <c r="B94" s="88">
        <v>7</v>
      </c>
      <c r="C94" s="87" t="s">
        <v>386</v>
      </c>
      <c r="D94" s="58" t="s">
        <v>408</v>
      </c>
      <c r="E94" s="58" t="s">
        <v>126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</row>
    <row r="95" spans="2:37" ht="12.75" customHeight="1">
      <c r="B95" s="88"/>
      <c r="C95" s="58"/>
      <c r="D95" s="58" t="s">
        <v>382</v>
      </c>
      <c r="E95" s="58" t="s">
        <v>126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</row>
    <row r="96" spans="2:37" ht="12.75" customHeight="1">
      <c r="B96" s="88"/>
      <c r="C96" s="58"/>
      <c r="D96" s="58" t="s">
        <v>383</v>
      </c>
      <c r="E96" s="58" t="s">
        <v>126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</row>
    <row r="97" spans="2:37" ht="12.75" customHeight="1">
      <c r="B97" s="88"/>
      <c r="C97" s="58"/>
      <c r="D97" s="58" t="s">
        <v>384</v>
      </c>
      <c r="E97" s="58" t="s">
        <v>126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</row>
    <row r="99" ht="10.5">
      <c r="B99" s="90" t="s">
        <v>381</v>
      </c>
    </row>
    <row r="101" spans="2:36" ht="42.75" customHeight="1">
      <c r="B101" s="62" t="s">
        <v>407</v>
      </c>
      <c r="C101" s="63"/>
      <c r="D101" s="64"/>
      <c r="E101" s="64" t="s">
        <v>406</v>
      </c>
      <c r="F101" s="65" t="s">
        <v>405</v>
      </c>
      <c r="G101" s="65"/>
      <c r="H101" s="65"/>
      <c r="I101" s="77"/>
      <c r="J101" s="53" t="s">
        <v>402</v>
      </c>
      <c r="K101" s="65" t="s">
        <v>404</v>
      </c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53" t="s">
        <v>402</v>
      </c>
      <c r="X101" s="65" t="s">
        <v>403</v>
      </c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53" t="s">
        <v>402</v>
      </c>
    </row>
    <row r="102" spans="2:36" ht="10.5">
      <c r="B102" s="67"/>
      <c r="C102" s="68"/>
      <c r="D102" s="68"/>
      <c r="E102" s="69"/>
      <c r="F102" s="70" t="s">
        <v>381</v>
      </c>
      <c r="G102" s="71"/>
      <c r="H102" s="71"/>
      <c r="I102" s="72"/>
      <c r="J102" s="1218">
        <v>40268</v>
      </c>
      <c r="K102" s="65" t="s">
        <v>381</v>
      </c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1218">
        <v>40999</v>
      </c>
      <c r="X102" s="65" t="s">
        <v>381</v>
      </c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1218">
        <v>41364</v>
      </c>
    </row>
    <row r="103" spans="2:36" ht="10.5">
      <c r="B103" s="67"/>
      <c r="C103" s="68"/>
      <c r="D103" s="68"/>
      <c r="E103" s="69"/>
      <c r="F103" s="74"/>
      <c r="G103" s="75"/>
      <c r="H103" s="75"/>
      <c r="I103" s="76"/>
      <c r="J103" s="1218"/>
      <c r="K103" s="77" t="s">
        <v>401</v>
      </c>
      <c r="L103" s="78"/>
      <c r="M103" s="78"/>
      <c r="N103" s="79"/>
      <c r="O103" s="77" t="s">
        <v>400</v>
      </c>
      <c r="P103" s="78"/>
      <c r="Q103" s="78"/>
      <c r="R103" s="79"/>
      <c r="S103" s="77" t="s">
        <v>399</v>
      </c>
      <c r="T103" s="78"/>
      <c r="U103" s="78"/>
      <c r="V103" s="79"/>
      <c r="W103" s="1218"/>
      <c r="X103" s="77" t="s">
        <v>401</v>
      </c>
      <c r="Y103" s="78"/>
      <c r="Z103" s="78"/>
      <c r="AA103" s="79"/>
      <c r="AB103" s="77" t="s">
        <v>400</v>
      </c>
      <c r="AC103" s="78"/>
      <c r="AD103" s="78"/>
      <c r="AE103" s="79"/>
      <c r="AF103" s="77" t="s">
        <v>399</v>
      </c>
      <c r="AG103" s="78"/>
      <c r="AH103" s="78"/>
      <c r="AI103" s="79"/>
      <c r="AJ103" s="1218"/>
    </row>
    <row r="104" spans="2:36" ht="10.5">
      <c r="B104" s="80"/>
      <c r="C104" s="81"/>
      <c r="D104" s="81"/>
      <c r="E104" s="82"/>
      <c r="F104" s="54">
        <v>1</v>
      </c>
      <c r="G104" s="55">
        <v>2</v>
      </c>
      <c r="H104" s="56">
        <v>3</v>
      </c>
      <c r="I104" s="91">
        <v>4</v>
      </c>
      <c r="J104" s="1218"/>
      <c r="K104" s="54">
        <v>1</v>
      </c>
      <c r="L104" s="55">
        <v>2</v>
      </c>
      <c r="M104" s="56">
        <v>3</v>
      </c>
      <c r="N104" s="57">
        <v>4</v>
      </c>
      <c r="O104" s="54">
        <v>1</v>
      </c>
      <c r="P104" s="55">
        <v>2</v>
      </c>
      <c r="Q104" s="56">
        <v>3</v>
      </c>
      <c r="R104" s="57">
        <v>4</v>
      </c>
      <c r="S104" s="54">
        <v>1</v>
      </c>
      <c r="T104" s="55">
        <v>2</v>
      </c>
      <c r="U104" s="56">
        <v>3</v>
      </c>
      <c r="V104" s="57">
        <v>4</v>
      </c>
      <c r="W104" s="1218"/>
      <c r="X104" s="54">
        <v>1</v>
      </c>
      <c r="Y104" s="55">
        <v>2</v>
      </c>
      <c r="Z104" s="56">
        <v>3</v>
      </c>
      <c r="AA104" s="57">
        <v>4</v>
      </c>
      <c r="AB104" s="54">
        <v>1</v>
      </c>
      <c r="AC104" s="55">
        <v>2</v>
      </c>
      <c r="AD104" s="56">
        <v>3</v>
      </c>
      <c r="AE104" s="57">
        <v>4</v>
      </c>
      <c r="AF104" s="54">
        <v>1</v>
      </c>
      <c r="AG104" s="55">
        <v>2</v>
      </c>
      <c r="AH104" s="56">
        <v>3</v>
      </c>
      <c r="AI104" s="57">
        <v>4</v>
      </c>
      <c r="AJ104" s="1218"/>
    </row>
    <row r="105" spans="2:36" ht="10.5">
      <c r="B105" s="83" t="s">
        <v>398</v>
      </c>
      <c r="C105" s="84"/>
      <c r="D105" s="84"/>
      <c r="E105" s="58"/>
      <c r="F105" s="85"/>
      <c r="G105" s="86"/>
      <c r="H105" s="86"/>
      <c r="I105" s="86"/>
      <c r="J105" s="58"/>
      <c r="K105" s="85"/>
      <c r="L105" s="86"/>
      <c r="M105" s="86"/>
      <c r="N105" s="87"/>
      <c r="O105" s="87"/>
      <c r="P105" s="87"/>
      <c r="Q105" s="87"/>
      <c r="R105" s="87"/>
      <c r="S105" s="87"/>
      <c r="T105" s="87"/>
      <c r="U105" s="87"/>
      <c r="V105" s="87"/>
      <c r="W105" s="58"/>
      <c r="X105" s="85"/>
      <c r="Y105" s="86"/>
      <c r="Z105" s="86"/>
      <c r="AA105" s="87"/>
      <c r="AB105" s="87"/>
      <c r="AC105" s="87"/>
      <c r="AD105" s="87"/>
      <c r="AE105" s="87"/>
      <c r="AF105" s="87"/>
      <c r="AG105" s="87"/>
      <c r="AH105" s="87"/>
      <c r="AI105" s="87"/>
      <c r="AJ105" s="58"/>
    </row>
    <row r="106" spans="2:36" ht="10.5">
      <c r="B106" s="88">
        <v>1</v>
      </c>
      <c r="C106" s="58" t="s">
        <v>395</v>
      </c>
      <c r="D106" s="58"/>
      <c r="E106" s="58" t="s">
        <v>394</v>
      </c>
      <c r="F106" s="59">
        <f>SUM(F12:G12,F13)</f>
        <v>0</v>
      </c>
      <c r="G106" s="59">
        <f>SUM(F14:F15,G13)</f>
        <v>0</v>
      </c>
      <c r="H106" s="59">
        <f>SUM(G14:G15,H13:H14,H12)</f>
        <v>0</v>
      </c>
      <c r="I106" s="92">
        <f>SUM(H15,I12:I15)</f>
        <v>0</v>
      </c>
      <c r="J106" s="59">
        <f>SUM(J12:J15)</f>
        <v>0</v>
      </c>
      <c r="K106" s="59">
        <f>SUM(K12:L12,K13)</f>
        <v>0</v>
      </c>
      <c r="L106" s="59">
        <f>SUM(K14:K15,L13)</f>
        <v>0</v>
      </c>
      <c r="M106" s="59">
        <f>SUM(L14:L15,M13:M14,M12)</f>
        <v>0</v>
      </c>
      <c r="N106" s="59">
        <f>SUM(M15,N12:N15)</f>
        <v>0</v>
      </c>
      <c r="O106" s="59">
        <f>SUM(O12:P12,O13)</f>
        <v>0</v>
      </c>
      <c r="P106" s="59">
        <f>SUM(O14:O15,P13)</f>
        <v>0</v>
      </c>
      <c r="Q106" s="59">
        <f>SUM(P14:P15,Q13:Q14,Q12)</f>
        <v>0</v>
      </c>
      <c r="R106" s="59">
        <f>SUM(Q15,R12:R15)</f>
        <v>0</v>
      </c>
      <c r="S106" s="59">
        <f>SUM(S12:T12,S13)</f>
        <v>0</v>
      </c>
      <c r="T106" s="59">
        <f>SUM(S14:S15,T13)</f>
        <v>0</v>
      </c>
      <c r="U106" s="59">
        <f>SUM(T14:T15,U13:U14,U12)</f>
        <v>0</v>
      </c>
      <c r="V106" s="59">
        <f>SUM(U15,V12:V15)</f>
        <v>0</v>
      </c>
      <c r="W106" s="59">
        <f>SUM(W12:W15)</f>
        <v>0</v>
      </c>
      <c r="X106" s="59">
        <f>SUM(X12:Y12,X13)</f>
        <v>0</v>
      </c>
      <c r="Y106" s="59">
        <f>SUM(X14:X15,Y13)</f>
        <v>0</v>
      </c>
      <c r="Z106" s="59">
        <f>SUM(Y14:Y15,Z13:Z14,Z12)</f>
        <v>0</v>
      </c>
      <c r="AA106" s="59">
        <f>SUM(Z15,AA12:AA15)</f>
        <v>0</v>
      </c>
      <c r="AB106" s="59">
        <f>SUM(AB12:AC12,AB13)</f>
        <v>0</v>
      </c>
      <c r="AC106" s="59">
        <f>SUM(AB14:AB15,AC13)</f>
        <v>0</v>
      </c>
      <c r="AD106" s="59">
        <f>SUM(AC14:AC15,AD13:AD14,AD12)</f>
        <v>0</v>
      </c>
      <c r="AE106" s="59">
        <f>SUM(AD15,AE12:AE15)</f>
        <v>0</v>
      </c>
      <c r="AF106" s="59">
        <f>SUM(AF12:AG12,AF13)</f>
        <v>0</v>
      </c>
      <c r="AG106" s="59">
        <f>SUM(AF14:AF15,AG13)</f>
        <v>0</v>
      </c>
      <c r="AH106" s="59">
        <f>SUM(AG14:AG15,AH13:AH14,AH12)</f>
        <v>0</v>
      </c>
      <c r="AI106" s="59">
        <f>SUM(AH15,AI12:AI15)</f>
        <v>0</v>
      </c>
      <c r="AJ106" s="59">
        <f>SUM(AJ12:AJ15)</f>
        <v>0</v>
      </c>
    </row>
    <row r="107" spans="2:36" ht="10.5">
      <c r="B107" s="88">
        <v>2</v>
      </c>
      <c r="C107" s="58" t="s">
        <v>393</v>
      </c>
      <c r="D107" s="58"/>
      <c r="E107" s="58" t="s">
        <v>392</v>
      </c>
      <c r="F107" s="59">
        <f>SUM(F16:G16,F17)</f>
        <v>0</v>
      </c>
      <c r="G107" s="59">
        <f>SUM(F18:F19,G17)</f>
        <v>0</v>
      </c>
      <c r="H107" s="59">
        <f>SUM(G18:G19,H17:H18,H16)</f>
        <v>0</v>
      </c>
      <c r="I107" s="92">
        <f>SUM(H19,I16:I19)</f>
        <v>0</v>
      </c>
      <c r="J107" s="59">
        <f>SUM(J16:J19)</f>
        <v>0</v>
      </c>
      <c r="K107" s="59">
        <f>SUM(K16:L16,K17)</f>
        <v>0</v>
      </c>
      <c r="L107" s="59">
        <f>SUM(K18:K19,L17)</f>
        <v>0</v>
      </c>
      <c r="M107" s="59">
        <f>SUM(L18:L19,M17:M18,M16)</f>
        <v>0</v>
      </c>
      <c r="N107" s="59">
        <f>SUM(M19,N16:N19)</f>
        <v>0</v>
      </c>
      <c r="O107" s="59">
        <f>SUM(O16:P16,O17)</f>
        <v>0</v>
      </c>
      <c r="P107" s="59">
        <f>SUM(O18:O19,P17)</f>
        <v>0</v>
      </c>
      <c r="Q107" s="59">
        <f>SUM(P18:P19,Q17:Q18,Q16)</f>
        <v>0</v>
      </c>
      <c r="R107" s="59">
        <f>SUM(Q19,R16:R19)</f>
        <v>0</v>
      </c>
      <c r="S107" s="59">
        <f>SUM(S16:T16,S17)</f>
        <v>0</v>
      </c>
      <c r="T107" s="59">
        <f>SUM(S18:S19,T17)</f>
        <v>0</v>
      </c>
      <c r="U107" s="59">
        <f>SUM(T18:T19,U17:U18,U16)</f>
        <v>0</v>
      </c>
      <c r="V107" s="59">
        <f>SUM(U19,V16:V19)</f>
        <v>0</v>
      </c>
      <c r="W107" s="59">
        <f>SUM(W16:W19)</f>
        <v>0</v>
      </c>
      <c r="X107" s="59">
        <f>SUM(X16:Y16,X17)</f>
        <v>0</v>
      </c>
      <c r="Y107" s="59">
        <f>SUM(X18:X19,Y17)</f>
        <v>0</v>
      </c>
      <c r="Z107" s="59">
        <f>SUM(Y18:Y19,Z17:Z18,Z16)</f>
        <v>0</v>
      </c>
      <c r="AA107" s="59">
        <f>SUM(Z19,AA16:AA19)</f>
        <v>0</v>
      </c>
      <c r="AB107" s="59">
        <f>SUM(AB16:AC16,AB17)</f>
        <v>0</v>
      </c>
      <c r="AC107" s="59">
        <f>SUM(AB18:AB19,AC17)</f>
        <v>0</v>
      </c>
      <c r="AD107" s="59">
        <f>SUM(AC18:AC19,AD17:AD18,AD16)</f>
        <v>0</v>
      </c>
      <c r="AE107" s="59">
        <f>SUM(AD19,AE16:AE19)</f>
        <v>0</v>
      </c>
      <c r="AF107" s="59">
        <f>SUM(AF16:AG16,AF17)</f>
        <v>0</v>
      </c>
      <c r="AG107" s="59">
        <f>SUM(AF18:AF19,AG17)</f>
        <v>0</v>
      </c>
      <c r="AH107" s="59">
        <f>SUM(AG18:AG19,AH17:AH18,AH16)</f>
        <v>0</v>
      </c>
      <c r="AI107" s="59">
        <f>SUM(AH19,AI16:AI19)</f>
        <v>0</v>
      </c>
      <c r="AJ107" s="59">
        <f>SUM(AJ16:AJ19)</f>
        <v>0</v>
      </c>
    </row>
    <row r="108" spans="2:36" ht="10.5">
      <c r="B108" s="88">
        <v>3</v>
      </c>
      <c r="C108" s="58" t="s">
        <v>78</v>
      </c>
      <c r="D108" s="58"/>
      <c r="E108" s="58" t="s">
        <v>391</v>
      </c>
      <c r="F108" s="59">
        <f>SUM(F20:G20,F21)</f>
        <v>0</v>
      </c>
      <c r="G108" s="59">
        <f>SUM(F22:F23,G21)</f>
        <v>0</v>
      </c>
      <c r="H108" s="59">
        <f>SUM(G22:G23,H21:H22,H20)</f>
        <v>0</v>
      </c>
      <c r="I108" s="92">
        <f>SUM(H23,I20:I23)</f>
        <v>0</v>
      </c>
      <c r="J108" s="59">
        <f>SUM(J20:J23)</f>
        <v>0</v>
      </c>
      <c r="K108" s="59">
        <f>SUM(K20:L20,K21)</f>
        <v>0</v>
      </c>
      <c r="L108" s="59">
        <f>SUM(K22:K23,L21)</f>
        <v>0</v>
      </c>
      <c r="M108" s="59">
        <f>SUM(L22:L23,M21:M22,M20)</f>
        <v>0</v>
      </c>
      <c r="N108" s="59">
        <f>SUM(M23,N20:N23)</f>
        <v>0</v>
      </c>
      <c r="O108" s="59">
        <f>SUM(O20:P20,O21)</f>
        <v>0</v>
      </c>
      <c r="P108" s="59">
        <f>SUM(O22:O23,P21)</f>
        <v>0</v>
      </c>
      <c r="Q108" s="59">
        <f>SUM(P22:P23,Q21:Q22,Q20)</f>
        <v>0</v>
      </c>
      <c r="R108" s="59">
        <f>SUM(Q23,R20:R23)</f>
        <v>0</v>
      </c>
      <c r="S108" s="59">
        <f>SUM(S20:T20,S21)</f>
        <v>0</v>
      </c>
      <c r="T108" s="59">
        <f>SUM(S22:S23,T21)</f>
        <v>0</v>
      </c>
      <c r="U108" s="59">
        <f>SUM(T22:T23,U21:U22,U20)</f>
        <v>0</v>
      </c>
      <c r="V108" s="59">
        <f>SUM(U23,V20:V23)</f>
        <v>0</v>
      </c>
      <c r="W108" s="59">
        <f>SUM(W20:W23)</f>
        <v>0</v>
      </c>
      <c r="X108" s="59">
        <f>SUM(X20:Y20,X21)</f>
        <v>0</v>
      </c>
      <c r="Y108" s="59">
        <f>SUM(X22:X23,Y21)</f>
        <v>0</v>
      </c>
      <c r="Z108" s="59">
        <f>SUM(Y22:Y23,Z21:Z22,Z20)</f>
        <v>0</v>
      </c>
      <c r="AA108" s="59">
        <f>SUM(Z23,AA20:AA23)</f>
        <v>0</v>
      </c>
      <c r="AB108" s="59">
        <f>SUM(AB20:AC20,AB21)</f>
        <v>0</v>
      </c>
      <c r="AC108" s="59">
        <f>SUM(AB22:AB23,AC21)</f>
        <v>0</v>
      </c>
      <c r="AD108" s="59">
        <f>SUM(AC22:AC23,AD21:AD22,AD20)</f>
        <v>0</v>
      </c>
      <c r="AE108" s="59">
        <f>SUM(AD23,AE20:AE23)</f>
        <v>0</v>
      </c>
      <c r="AF108" s="59">
        <f>SUM(AF20:AG20,AF21)</f>
        <v>0</v>
      </c>
      <c r="AG108" s="59">
        <f>SUM(AF22:AF23,AG21)</f>
        <v>0</v>
      </c>
      <c r="AH108" s="59">
        <f>SUM(AG22:AG23,AH21:AH22,AH20)</f>
        <v>0</v>
      </c>
      <c r="AI108" s="59">
        <f>SUM(AH23,AI20:AI23)</f>
        <v>0</v>
      </c>
      <c r="AJ108" s="59">
        <f>SUM(AJ20:AJ23)</f>
        <v>0</v>
      </c>
    </row>
    <row r="109" spans="2:36" ht="10.5">
      <c r="B109" s="88">
        <v>4</v>
      </c>
      <c r="C109" s="58" t="s">
        <v>390</v>
      </c>
      <c r="D109" s="58"/>
      <c r="E109" s="58" t="s">
        <v>387</v>
      </c>
      <c r="F109" s="59">
        <f>SUM(F24:G24,F25)</f>
        <v>0</v>
      </c>
      <c r="G109" s="59">
        <f>SUM(F26:F27,G25)</f>
        <v>0</v>
      </c>
      <c r="H109" s="59">
        <f>SUM(G26:G27,H25:H26,H24)</f>
        <v>0</v>
      </c>
      <c r="I109" s="92">
        <f>SUM(H27,I24:I27)</f>
        <v>0</v>
      </c>
      <c r="J109" s="59">
        <f>SUM(J24:J27)</f>
        <v>0</v>
      </c>
      <c r="K109" s="59">
        <f>SUM(K24:L24,K25)</f>
        <v>0</v>
      </c>
      <c r="L109" s="59">
        <f>SUM(K26:K27,L25)</f>
        <v>0</v>
      </c>
      <c r="M109" s="59">
        <f>SUM(L26:L27,M25:M26,M24)</f>
        <v>0</v>
      </c>
      <c r="N109" s="59">
        <f>SUM(M27,N24:N27)</f>
        <v>0</v>
      </c>
      <c r="O109" s="59">
        <f>SUM(O24:P24,O25)</f>
        <v>0</v>
      </c>
      <c r="P109" s="59">
        <f>SUM(O26:O27,P25)</f>
        <v>0</v>
      </c>
      <c r="Q109" s="59">
        <f>SUM(P26:P27,Q25:Q26,Q24)</f>
        <v>0</v>
      </c>
      <c r="R109" s="59">
        <f>SUM(Q27,R24:R27)</f>
        <v>0</v>
      </c>
      <c r="S109" s="59">
        <f>SUM(S24:T24,S25)</f>
        <v>0</v>
      </c>
      <c r="T109" s="59">
        <f>SUM(S26:S27,T25)</f>
        <v>0</v>
      </c>
      <c r="U109" s="59">
        <f>SUM(T26:T27,U25:U26,U24)</f>
        <v>0</v>
      </c>
      <c r="V109" s="59">
        <f>SUM(U27,V24:V27)</f>
        <v>0</v>
      </c>
      <c r="W109" s="59">
        <f>SUM(W24:W27)</f>
        <v>0</v>
      </c>
      <c r="X109" s="59">
        <f>SUM(X24:Y24,X25)</f>
        <v>0</v>
      </c>
      <c r="Y109" s="59">
        <f>SUM(X26:X27,Y25)</f>
        <v>0</v>
      </c>
      <c r="Z109" s="59">
        <f>SUM(Y26:Y27,Z25:Z26,Z24)</f>
        <v>0</v>
      </c>
      <c r="AA109" s="59">
        <f>SUM(Z27,AA24:AA27)</f>
        <v>0</v>
      </c>
      <c r="AB109" s="59">
        <f>SUM(AB24:AC24,AB25)</f>
        <v>0</v>
      </c>
      <c r="AC109" s="59">
        <f>SUM(AB26:AB27,AC25)</f>
        <v>0</v>
      </c>
      <c r="AD109" s="59">
        <f>SUM(AC26:AC27,AD25:AD26,AD24)</f>
        <v>0</v>
      </c>
      <c r="AE109" s="59">
        <f>SUM(AD27,AE24:AE27)</f>
        <v>0</v>
      </c>
      <c r="AF109" s="59">
        <f>SUM(AF24:AG24,AF25)</f>
        <v>0</v>
      </c>
      <c r="AG109" s="59">
        <f>SUM(AF26:AF27,AG25)</f>
        <v>0</v>
      </c>
      <c r="AH109" s="59">
        <f>SUM(AG26:AG27,AH25:AH26,AH24)</f>
        <v>0</v>
      </c>
      <c r="AI109" s="59">
        <f>SUM(AH27,AI24:AI27)</f>
        <v>0</v>
      </c>
      <c r="AJ109" s="59">
        <f>SUM(AJ24:AJ27)</f>
        <v>0</v>
      </c>
    </row>
    <row r="110" spans="2:36" ht="10.5">
      <c r="B110" s="88">
        <v>5</v>
      </c>
      <c r="C110" s="58" t="s">
        <v>389</v>
      </c>
      <c r="D110" s="58"/>
      <c r="E110" s="58" t="s">
        <v>387</v>
      </c>
      <c r="F110" s="59">
        <f>SUM(F28:G28,F29)</f>
        <v>0</v>
      </c>
      <c r="G110" s="59">
        <f>SUM(F30:F31,G29)</f>
        <v>0</v>
      </c>
      <c r="H110" s="59">
        <f>SUM(G30:G31,H29:H30,H28)</f>
        <v>0</v>
      </c>
      <c r="I110" s="92">
        <f>SUM(H31,I28:I31)</f>
        <v>0</v>
      </c>
      <c r="J110" s="59">
        <f>SUM(J28:J31)</f>
        <v>0</v>
      </c>
      <c r="K110" s="59">
        <f>SUM(K28:L28,K29)</f>
        <v>0</v>
      </c>
      <c r="L110" s="59">
        <f>SUM(K30:K31,L29)</f>
        <v>0</v>
      </c>
      <c r="M110" s="59">
        <f>SUM(L30:L31,M29:M30,M28)</f>
        <v>0</v>
      </c>
      <c r="N110" s="59">
        <f>SUM(M31,N28:N31)</f>
        <v>0</v>
      </c>
      <c r="O110" s="59">
        <f>SUM(O28:P28,O29)</f>
        <v>0</v>
      </c>
      <c r="P110" s="59">
        <f>SUM(O30:O31,P29)</f>
        <v>0</v>
      </c>
      <c r="Q110" s="59">
        <f>SUM(P30:P31,Q29:Q30,Q28)</f>
        <v>0</v>
      </c>
      <c r="R110" s="59">
        <f>SUM(Q31,R28:R31)</f>
        <v>0</v>
      </c>
      <c r="S110" s="59">
        <f>SUM(S28:T28,S29)</f>
        <v>0</v>
      </c>
      <c r="T110" s="59">
        <f>SUM(S30:S31,T29)</f>
        <v>0</v>
      </c>
      <c r="U110" s="59">
        <f>SUM(T30:T31,U29:U30,U28)</f>
        <v>0</v>
      </c>
      <c r="V110" s="59">
        <f>SUM(U31,V28:V31)</f>
        <v>0</v>
      </c>
      <c r="W110" s="59">
        <f>SUM(W28:W31)</f>
        <v>0</v>
      </c>
      <c r="X110" s="59">
        <f>SUM(X28:Y28,X29)</f>
        <v>0</v>
      </c>
      <c r="Y110" s="59">
        <f>SUM(X30:X31,Y29)</f>
        <v>0</v>
      </c>
      <c r="Z110" s="59">
        <f>SUM(Y30:Y31,Z29:Z30,Z28)</f>
        <v>0</v>
      </c>
      <c r="AA110" s="59">
        <f>SUM(Z31,AA28:AA31)</f>
        <v>0</v>
      </c>
      <c r="AB110" s="59">
        <f>SUM(AB28:AC28,AB29)</f>
        <v>0</v>
      </c>
      <c r="AC110" s="59">
        <f>SUM(AB30:AB31,AC29)</f>
        <v>0</v>
      </c>
      <c r="AD110" s="59">
        <f>SUM(AC30:AC31,AD29:AD30,AD28)</f>
        <v>0</v>
      </c>
      <c r="AE110" s="59">
        <f>SUM(AD31,AE28:AE31)</f>
        <v>0</v>
      </c>
      <c r="AF110" s="59">
        <f>SUM(AF28:AG28,AF29)</f>
        <v>0</v>
      </c>
      <c r="AG110" s="59">
        <f>SUM(AF30:AF31,AG29)</f>
        <v>0</v>
      </c>
      <c r="AH110" s="59">
        <f>SUM(AG30:AG31,AH29:AH30,AH28)</f>
        <v>0</v>
      </c>
      <c r="AI110" s="59">
        <f>SUM(AH31,AI28:AI31)</f>
        <v>0</v>
      </c>
      <c r="AJ110" s="59">
        <f>SUM(AJ28:AJ31)</f>
        <v>0</v>
      </c>
    </row>
    <row r="111" spans="2:36" ht="10.5">
      <c r="B111" s="88">
        <v>6</v>
      </c>
      <c r="C111" s="58" t="s">
        <v>388</v>
      </c>
      <c r="D111" s="58"/>
      <c r="E111" s="58" t="s">
        <v>387</v>
      </c>
      <c r="F111" s="59">
        <f>SUM(F32:G32,F33)</f>
        <v>0</v>
      </c>
      <c r="G111" s="59">
        <f>SUM(F34:F35,G33)</f>
        <v>0</v>
      </c>
      <c r="H111" s="59">
        <f>SUM(G34:G35,H33:H34,H32)</f>
        <v>0</v>
      </c>
      <c r="I111" s="92">
        <f>SUM(H35,I32:I35)</f>
        <v>0</v>
      </c>
      <c r="J111" s="59">
        <f>SUM(J32:J35)</f>
        <v>0</v>
      </c>
      <c r="K111" s="59">
        <f>SUM(K32:L32,K33)</f>
        <v>0</v>
      </c>
      <c r="L111" s="59">
        <f>SUM(K34:K35,L33)</f>
        <v>0</v>
      </c>
      <c r="M111" s="59">
        <f>SUM(L34:L35,M33:M34,M32)</f>
        <v>0</v>
      </c>
      <c r="N111" s="59">
        <f>SUM(M35,N32:N35)</f>
        <v>0</v>
      </c>
      <c r="O111" s="59">
        <f>SUM(O32:P32,O33)</f>
        <v>0</v>
      </c>
      <c r="P111" s="59">
        <f>SUM(O34:O35,P33)</f>
        <v>0</v>
      </c>
      <c r="Q111" s="59">
        <f>SUM(P34:P35,Q33:Q34,Q32)</f>
        <v>0</v>
      </c>
      <c r="R111" s="59">
        <f>SUM(Q35,R32:R35)</f>
        <v>0</v>
      </c>
      <c r="S111" s="59">
        <f>SUM(S32:T32,S33)</f>
        <v>0</v>
      </c>
      <c r="T111" s="59">
        <f>SUM(S34:S35,T33)</f>
        <v>0</v>
      </c>
      <c r="U111" s="59">
        <f>SUM(T34:T35,U33:U34,U32)</f>
        <v>0</v>
      </c>
      <c r="V111" s="59">
        <f>SUM(U35,V32:V35)</f>
        <v>0</v>
      </c>
      <c r="W111" s="59">
        <f>SUM(W32:W35)</f>
        <v>0</v>
      </c>
      <c r="X111" s="59">
        <f>SUM(X32:Y32,X33)</f>
        <v>0</v>
      </c>
      <c r="Y111" s="59">
        <f>SUM(X34:X35,Y33)</f>
        <v>0</v>
      </c>
      <c r="Z111" s="59">
        <f>SUM(Y34:Y35,Z33:Z34,Z32)</f>
        <v>0</v>
      </c>
      <c r="AA111" s="59">
        <f>SUM(Z35,AA32:AA35)</f>
        <v>0</v>
      </c>
      <c r="AB111" s="59">
        <f>SUM(AB32:AC32,AB33)</f>
        <v>0</v>
      </c>
      <c r="AC111" s="59">
        <f>SUM(AB34:AB35,AC33)</f>
        <v>0</v>
      </c>
      <c r="AD111" s="59">
        <f>SUM(AC34:AC35,AD33:AD34,AD32)</f>
        <v>0</v>
      </c>
      <c r="AE111" s="59">
        <f>SUM(AD35,AE32:AE35)</f>
        <v>0</v>
      </c>
      <c r="AF111" s="59">
        <f>SUM(AF32:AG32,AF33)</f>
        <v>0</v>
      </c>
      <c r="AG111" s="59">
        <f>SUM(AF34:AF35,AG33)</f>
        <v>0</v>
      </c>
      <c r="AH111" s="59">
        <f>SUM(AG34:AG35,AH33:AH34,AH32)</f>
        <v>0</v>
      </c>
      <c r="AI111" s="59">
        <f>SUM(AH35,AI32:AI35)</f>
        <v>0</v>
      </c>
      <c r="AJ111" s="59">
        <f>SUM(AJ32:AJ35)</f>
        <v>0</v>
      </c>
    </row>
    <row r="112" spans="2:36" ht="10.5">
      <c r="B112" s="88">
        <v>7</v>
      </c>
      <c r="C112" s="87" t="s">
        <v>386</v>
      </c>
      <c r="D112" s="58"/>
      <c r="E112" s="58" t="s">
        <v>126</v>
      </c>
      <c r="F112" s="59">
        <f>SUM(F36:G36,F37)</f>
        <v>0</v>
      </c>
      <c r="G112" s="59">
        <f>SUM(F38:F39,G37)</f>
        <v>0</v>
      </c>
      <c r="H112" s="59">
        <f>SUM(G38:G39,H37:H38,H36)</f>
        <v>0</v>
      </c>
      <c r="I112" s="92">
        <f>SUM(H39,I36:I39)</f>
        <v>0</v>
      </c>
      <c r="J112" s="59">
        <f>SUM(J36:J39)</f>
        <v>0</v>
      </c>
      <c r="K112" s="59">
        <f>SUM(K36:L36,K37)</f>
        <v>0</v>
      </c>
      <c r="L112" s="59">
        <f>SUM(K38:K39,L37)</f>
        <v>0</v>
      </c>
      <c r="M112" s="59">
        <f>SUM(L38:L39,M37:M38,M36)</f>
        <v>0</v>
      </c>
      <c r="N112" s="59">
        <f>SUM(M39,N36:N39)</f>
        <v>0</v>
      </c>
      <c r="O112" s="59">
        <f>SUM(O36:P36,O37)</f>
        <v>0</v>
      </c>
      <c r="P112" s="59">
        <f>SUM(O38:O39,P37)</f>
        <v>0</v>
      </c>
      <c r="Q112" s="59">
        <f>SUM(P38:P39,Q37:Q38,Q36)</f>
        <v>0</v>
      </c>
      <c r="R112" s="59">
        <f>SUM(Q39,R36:R39)</f>
        <v>0</v>
      </c>
      <c r="S112" s="59">
        <f>SUM(S36:T36,S37)</f>
        <v>0</v>
      </c>
      <c r="T112" s="59">
        <f>SUM(S38:S39,T37)</f>
        <v>0</v>
      </c>
      <c r="U112" s="59">
        <f>SUM(T38:T39,U37:U38,U36)</f>
        <v>0</v>
      </c>
      <c r="V112" s="59">
        <f>SUM(U39,V36:V39)</f>
        <v>0</v>
      </c>
      <c r="W112" s="59">
        <f>SUM(W36:W39)</f>
        <v>0</v>
      </c>
      <c r="X112" s="59">
        <f>SUM(X36:Y36,X37)</f>
        <v>0</v>
      </c>
      <c r="Y112" s="59">
        <f>SUM(X38:X39,Y37)</f>
        <v>0</v>
      </c>
      <c r="Z112" s="59">
        <f>SUM(Y38:Y39,Z37:Z38,Z36)</f>
        <v>0</v>
      </c>
      <c r="AA112" s="59">
        <f>SUM(Z39,AA36:AA39)</f>
        <v>0</v>
      </c>
      <c r="AB112" s="59">
        <f>SUM(AB36:AC36,AB37)</f>
        <v>0</v>
      </c>
      <c r="AC112" s="59">
        <f>SUM(AB38:AB39,AC37)</f>
        <v>0</v>
      </c>
      <c r="AD112" s="59">
        <f>SUM(AC38:AC39,AD37:AD38,AD36)</f>
        <v>0</v>
      </c>
      <c r="AE112" s="59">
        <f>SUM(AD39,AE36:AE39)</f>
        <v>0</v>
      </c>
      <c r="AF112" s="59">
        <f>SUM(AF36:AG36,AF37)</f>
        <v>0</v>
      </c>
      <c r="AG112" s="59">
        <f>SUM(AF38:AF39,AG37)</f>
        <v>0</v>
      </c>
      <c r="AH112" s="59">
        <f>SUM(AG38:AG39,AH37:AH38,AH36)</f>
        <v>0</v>
      </c>
      <c r="AI112" s="59">
        <f>SUM(AH39,AI36:AI39)</f>
        <v>0</v>
      </c>
      <c r="AJ112" s="59">
        <f>SUM(AJ36:AJ39)</f>
        <v>0</v>
      </c>
    </row>
    <row r="113" spans="2:36" ht="10.5">
      <c r="B113" s="83" t="s">
        <v>397</v>
      </c>
      <c r="C113" s="84"/>
      <c r="D113" s="84"/>
      <c r="E113" s="58"/>
      <c r="J113" s="93"/>
      <c r="K113" s="94"/>
      <c r="L113" s="95"/>
      <c r="M113" s="95"/>
      <c r="N113" s="95"/>
      <c r="O113" s="94"/>
      <c r="P113" s="95"/>
      <c r="Q113" s="95"/>
      <c r="R113" s="95"/>
      <c r="S113" s="94"/>
      <c r="T113" s="95"/>
      <c r="U113" s="95"/>
      <c r="V113" s="95"/>
      <c r="W113" s="96"/>
      <c r="X113" s="94"/>
      <c r="Y113" s="95"/>
      <c r="Z113" s="95"/>
      <c r="AA113" s="95"/>
      <c r="AB113" s="94"/>
      <c r="AC113" s="95"/>
      <c r="AD113" s="95"/>
      <c r="AE113" s="95"/>
      <c r="AF113" s="94"/>
      <c r="AG113" s="95"/>
      <c r="AH113" s="95"/>
      <c r="AI113" s="95"/>
      <c r="AJ113" s="96"/>
    </row>
    <row r="114" spans="2:36" ht="10.5">
      <c r="B114" s="88">
        <v>1</v>
      </c>
      <c r="C114" s="58" t="s">
        <v>395</v>
      </c>
      <c r="D114" s="58"/>
      <c r="E114" s="58" t="s">
        <v>394</v>
      </c>
      <c r="F114" s="59">
        <f>SUM(F41:G41,F42)</f>
        <v>0</v>
      </c>
      <c r="G114" s="59">
        <f>SUM(F43:F44,G42)</f>
        <v>0</v>
      </c>
      <c r="H114" s="59">
        <f>SUM(G43:G44,H42:H43,H41)</f>
        <v>0</v>
      </c>
      <c r="I114" s="92">
        <f>SUM(H44,I41:I44)</f>
        <v>0</v>
      </c>
      <c r="J114" s="59">
        <f>SUM(J41:J44)</f>
        <v>0</v>
      </c>
      <c r="K114" s="59">
        <f>SUM(K41:L41,K42)</f>
        <v>0</v>
      </c>
      <c r="L114" s="59">
        <f>SUM(K43:K44,L42)</f>
        <v>0</v>
      </c>
      <c r="M114" s="59">
        <f>SUM(L43:L44,M42:M43,M41)</f>
        <v>0</v>
      </c>
      <c r="N114" s="92">
        <f>SUM(M44,N41:N44)</f>
        <v>0</v>
      </c>
      <c r="O114" s="59">
        <f>SUM(O41:P41,O42)</f>
        <v>0</v>
      </c>
      <c r="P114" s="59">
        <f>SUM(O43:O44,P42)</f>
        <v>0</v>
      </c>
      <c r="Q114" s="59">
        <f>SUM(P43:P44,Q42:Q43,Q41)</f>
        <v>0</v>
      </c>
      <c r="R114" s="92">
        <f>SUM(Q44,R41:R44)</f>
        <v>0</v>
      </c>
      <c r="S114" s="59">
        <f>SUM(S41:T41,S42)</f>
        <v>0</v>
      </c>
      <c r="T114" s="59">
        <f>SUM(S43:S44,T42)</f>
        <v>0</v>
      </c>
      <c r="U114" s="59">
        <f>SUM(T43:T44,U42:U43,U41)</f>
        <v>0</v>
      </c>
      <c r="V114" s="92">
        <f>SUM(U44,V41:V44)</f>
        <v>0</v>
      </c>
      <c r="W114" s="59">
        <f>SUM(W41:W44)</f>
        <v>0</v>
      </c>
      <c r="X114" s="59">
        <f>SUM(X41:Y41,X42)</f>
        <v>0</v>
      </c>
      <c r="Y114" s="59">
        <f>SUM(X43:X44,Y42)</f>
        <v>0</v>
      </c>
      <c r="Z114" s="59">
        <f>SUM(Y43:Y44,Z42:Z43,Z41)</f>
        <v>0</v>
      </c>
      <c r="AA114" s="92">
        <f>SUM(Z44,AA41:AA44)</f>
        <v>0</v>
      </c>
      <c r="AB114" s="59">
        <f>SUM(AB41:AC41,AB42)</f>
        <v>0</v>
      </c>
      <c r="AC114" s="59">
        <f>SUM(AB43:AB44,AC42)</f>
        <v>0</v>
      </c>
      <c r="AD114" s="59">
        <f>SUM(AC43:AC44,AD42:AD43,AD41)</f>
        <v>0</v>
      </c>
      <c r="AE114" s="92">
        <f>SUM(AD44,AE41:AE44)</f>
        <v>0</v>
      </c>
      <c r="AF114" s="59">
        <f>SUM(AF41:AG41,AF42)</f>
        <v>0</v>
      </c>
      <c r="AG114" s="59">
        <f>SUM(AF43:AF44,AG42)</f>
        <v>0</v>
      </c>
      <c r="AH114" s="59">
        <f>SUM(AG43:AG44,AH42:AH43,AH41)</f>
        <v>0</v>
      </c>
      <c r="AI114" s="92">
        <f>SUM(AH44,AI41:AI44)</f>
        <v>0</v>
      </c>
      <c r="AJ114" s="59">
        <f>SUM(AJ41:AJ44)</f>
        <v>0</v>
      </c>
    </row>
    <row r="115" spans="2:36" ht="10.5">
      <c r="B115" s="88">
        <v>2</v>
      </c>
      <c r="C115" s="58" t="s">
        <v>393</v>
      </c>
      <c r="D115" s="58"/>
      <c r="E115" s="58" t="s">
        <v>392</v>
      </c>
      <c r="F115" s="59">
        <f>SUM(F45:G45,F46)</f>
        <v>0</v>
      </c>
      <c r="G115" s="59">
        <f>SUM(F47:F48,G46)</f>
        <v>0</v>
      </c>
      <c r="H115" s="59">
        <f>SUM(G47:G48,H46:H47,H45)</f>
        <v>0</v>
      </c>
      <c r="I115" s="92">
        <f>SUM(H48,I45:I48)</f>
        <v>0</v>
      </c>
      <c r="J115" s="59">
        <f>SUM(J45:J48)</f>
        <v>0</v>
      </c>
      <c r="K115" s="59">
        <f>SUM(K45:L45,K46)</f>
        <v>0</v>
      </c>
      <c r="L115" s="59">
        <f>SUM(K47:K48,L46)</f>
        <v>0</v>
      </c>
      <c r="M115" s="59">
        <f>SUM(L47:L48,M46:M47,M45)</f>
        <v>0</v>
      </c>
      <c r="N115" s="92">
        <f>SUM(M48,N45:N48)</f>
        <v>0</v>
      </c>
      <c r="O115" s="59">
        <f>SUM(O45:P45,O46)</f>
        <v>0</v>
      </c>
      <c r="P115" s="59">
        <f>SUM(O47:O48,P46)</f>
        <v>0</v>
      </c>
      <c r="Q115" s="59">
        <f>SUM(P47:P48,Q46:Q47,Q45)</f>
        <v>0</v>
      </c>
      <c r="R115" s="92">
        <f>SUM(Q48,R45:R48)</f>
        <v>0</v>
      </c>
      <c r="S115" s="59">
        <f>SUM(S45:T45,S46)</f>
        <v>0</v>
      </c>
      <c r="T115" s="59">
        <f>SUM(S47:S48,T46)</f>
        <v>0</v>
      </c>
      <c r="U115" s="59">
        <f>SUM(T47:T48,U46:U47,U45)</f>
        <v>0</v>
      </c>
      <c r="V115" s="92">
        <f>SUM(U48,V45:V48)</f>
        <v>0</v>
      </c>
      <c r="W115" s="59">
        <f>SUM(W45:W48)</f>
        <v>0</v>
      </c>
      <c r="X115" s="59">
        <f>SUM(X45:Y45,X46)</f>
        <v>0</v>
      </c>
      <c r="Y115" s="59">
        <f>SUM(X47:X48,Y46)</f>
        <v>0</v>
      </c>
      <c r="Z115" s="59">
        <f>SUM(Y47:Y48,Z46:Z47,Z45)</f>
        <v>0</v>
      </c>
      <c r="AA115" s="92">
        <f>SUM(Z48,AA45:AA48)</f>
        <v>0</v>
      </c>
      <c r="AB115" s="59">
        <f>SUM(AB45:AC45,AB46)</f>
        <v>0</v>
      </c>
      <c r="AC115" s="59">
        <f>SUM(AB47:AB48,AC46)</f>
        <v>0</v>
      </c>
      <c r="AD115" s="59">
        <f>SUM(AC47:AC48,AD46:AD47,AD45)</f>
        <v>0</v>
      </c>
      <c r="AE115" s="92">
        <f>SUM(AD48,AE45:AE48)</f>
        <v>0</v>
      </c>
      <c r="AF115" s="59">
        <f>SUM(AF45:AG45,AF46)</f>
        <v>0</v>
      </c>
      <c r="AG115" s="59">
        <f>SUM(AF47:AF48,AG46)</f>
        <v>0</v>
      </c>
      <c r="AH115" s="59">
        <f>SUM(AG47:AG48,AH46:AH47,AH45)</f>
        <v>0</v>
      </c>
      <c r="AI115" s="92">
        <f>SUM(AH48,AI45:AI48)</f>
        <v>0</v>
      </c>
      <c r="AJ115" s="59">
        <f>SUM(AJ45:AJ48)</f>
        <v>0</v>
      </c>
    </row>
    <row r="116" spans="2:36" ht="10.5">
      <c r="B116" s="88">
        <v>3</v>
      </c>
      <c r="C116" s="58" t="s">
        <v>78</v>
      </c>
      <c r="D116" s="58"/>
      <c r="E116" s="58" t="s">
        <v>391</v>
      </c>
      <c r="F116" s="59">
        <f>SUM(F49:G49,F50)</f>
        <v>0</v>
      </c>
      <c r="G116" s="59">
        <f>SUM(F51:F52,G50)</f>
        <v>0</v>
      </c>
      <c r="H116" s="59">
        <f>SUM(G51:G52,H50:H51,H49)</f>
        <v>0</v>
      </c>
      <c r="I116" s="92">
        <f>SUM(H52,I49:I52)</f>
        <v>0</v>
      </c>
      <c r="J116" s="59">
        <f>SUM(J49:J52)</f>
        <v>0</v>
      </c>
      <c r="K116" s="59">
        <f>SUM(K49:L49,K50)</f>
        <v>0</v>
      </c>
      <c r="L116" s="59">
        <f>SUM(K51:K52,L50)</f>
        <v>0</v>
      </c>
      <c r="M116" s="59">
        <f>SUM(L51:L52,M50:M51,M49)</f>
        <v>0</v>
      </c>
      <c r="N116" s="92">
        <f>SUM(M52,N49:N52)</f>
        <v>0</v>
      </c>
      <c r="O116" s="59">
        <f>SUM(O49:P49,O50)</f>
        <v>0</v>
      </c>
      <c r="P116" s="59">
        <f>SUM(O51:O52,P50)</f>
        <v>0</v>
      </c>
      <c r="Q116" s="59">
        <f>SUM(P51:P52,Q50:Q51,Q49)</f>
        <v>0</v>
      </c>
      <c r="R116" s="92">
        <f>SUM(Q52,R49:R52)</f>
        <v>0</v>
      </c>
      <c r="S116" s="59">
        <f>SUM(S49:T49,S50)</f>
        <v>0</v>
      </c>
      <c r="T116" s="59">
        <f>SUM(S51:S52,T50)</f>
        <v>0</v>
      </c>
      <c r="U116" s="59">
        <f>SUM(T51:T52,U50:U51,U49)</f>
        <v>0</v>
      </c>
      <c r="V116" s="92">
        <f>SUM(U52,V49:V52)</f>
        <v>0</v>
      </c>
      <c r="W116" s="59">
        <f>SUM(W49:W52)</f>
        <v>0</v>
      </c>
      <c r="X116" s="59">
        <f>SUM(X49:Y49,X50)</f>
        <v>0</v>
      </c>
      <c r="Y116" s="59">
        <f>SUM(X51:X52,Y50)</f>
        <v>0</v>
      </c>
      <c r="Z116" s="59">
        <f>SUM(Y51:Y52,Z50:Z51,Z49)</f>
        <v>0</v>
      </c>
      <c r="AA116" s="92">
        <f>SUM(Z52,AA49:AA52)</f>
        <v>0</v>
      </c>
      <c r="AB116" s="59">
        <f>SUM(AB49:AC49,AB50)</f>
        <v>0</v>
      </c>
      <c r="AC116" s="59">
        <f>SUM(AB51:AB52,AC50)</f>
        <v>0</v>
      </c>
      <c r="AD116" s="59">
        <f>SUM(AC51:AC52,AD50:AD51,AD49)</f>
        <v>0</v>
      </c>
      <c r="AE116" s="92">
        <f>SUM(AD52,AE49:AE52)</f>
        <v>0</v>
      </c>
      <c r="AF116" s="59">
        <f>SUM(AF49:AG49,AF50)</f>
        <v>0</v>
      </c>
      <c r="AG116" s="59">
        <f>SUM(AF51:AF52,AG50)</f>
        <v>0</v>
      </c>
      <c r="AH116" s="59">
        <f>SUM(AG51:AG52,AH50:AH51,AH49)</f>
        <v>0</v>
      </c>
      <c r="AI116" s="92">
        <f>SUM(AH52,AI49:AI52)</f>
        <v>0</v>
      </c>
      <c r="AJ116" s="59">
        <f>SUM(AJ49:AJ52)</f>
        <v>0</v>
      </c>
    </row>
    <row r="117" spans="2:36" ht="10.5">
      <c r="B117" s="88">
        <v>4</v>
      </c>
      <c r="C117" s="58" t="s">
        <v>390</v>
      </c>
      <c r="D117" s="58"/>
      <c r="E117" s="58" t="s">
        <v>387</v>
      </c>
      <c r="F117" s="59">
        <f>SUM(F53:G53,F54)</f>
        <v>0</v>
      </c>
      <c r="G117" s="59">
        <f>SUM(F55:F56,G54)</f>
        <v>0</v>
      </c>
      <c r="H117" s="59">
        <f>SUM(G55:G56,H54:H55,H53)</f>
        <v>0</v>
      </c>
      <c r="I117" s="92">
        <f>SUM(H56,I53:I56)</f>
        <v>0</v>
      </c>
      <c r="J117" s="59">
        <f>SUM(J53:J56)</f>
        <v>0</v>
      </c>
      <c r="K117" s="59">
        <f>SUM(K53:L53,K54)</f>
        <v>0</v>
      </c>
      <c r="L117" s="59">
        <f>SUM(K55:K56,L54)</f>
        <v>0</v>
      </c>
      <c r="M117" s="59">
        <f>SUM(L55:L56,M54:M55,M53)</f>
        <v>0</v>
      </c>
      <c r="N117" s="92">
        <f>SUM(M56,N53:N56)</f>
        <v>0</v>
      </c>
      <c r="O117" s="59">
        <f>SUM(O53:P53,O54)</f>
        <v>0</v>
      </c>
      <c r="P117" s="59">
        <f>SUM(O55:O56,P54)</f>
        <v>0</v>
      </c>
      <c r="Q117" s="59">
        <f>SUM(P55:P56,Q54:Q55,Q53)</f>
        <v>0</v>
      </c>
      <c r="R117" s="92">
        <f>SUM(Q56,R53:R56)</f>
        <v>0</v>
      </c>
      <c r="S117" s="59">
        <f>SUM(S53:T53,S54)</f>
        <v>0</v>
      </c>
      <c r="T117" s="59">
        <f>SUM(S55:S56,T54)</f>
        <v>0</v>
      </c>
      <c r="U117" s="59">
        <f>SUM(T55:T56,U54:U55,U53)</f>
        <v>0</v>
      </c>
      <c r="V117" s="92">
        <f>SUM(U56,V53:V56)</f>
        <v>0</v>
      </c>
      <c r="W117" s="59">
        <f>SUM(W53:W56)</f>
        <v>0</v>
      </c>
      <c r="X117" s="59">
        <f>SUM(X53:Y53,X54)</f>
        <v>0</v>
      </c>
      <c r="Y117" s="59">
        <f>SUM(X55:X56,Y54)</f>
        <v>0</v>
      </c>
      <c r="Z117" s="59">
        <f>SUM(Y55:Y56,Z54:Z55,Z53)</f>
        <v>0</v>
      </c>
      <c r="AA117" s="92">
        <f>SUM(Z56,AA53:AA56)</f>
        <v>0</v>
      </c>
      <c r="AB117" s="59">
        <f>SUM(AB53:AC53,AB54)</f>
        <v>0</v>
      </c>
      <c r="AC117" s="59">
        <f>SUM(AB55:AB56,AC54)</f>
        <v>0</v>
      </c>
      <c r="AD117" s="59">
        <f>SUM(AC55:AC56,AD54:AD55,AD53)</f>
        <v>0</v>
      </c>
      <c r="AE117" s="92">
        <f>SUM(AD56,AE53:AE56)</f>
        <v>0</v>
      </c>
      <c r="AF117" s="59">
        <f>SUM(AF53:AG53,AF54)</f>
        <v>0</v>
      </c>
      <c r="AG117" s="59">
        <f>SUM(AF55:AF56,AG54)</f>
        <v>0</v>
      </c>
      <c r="AH117" s="59">
        <f>SUM(AG55:AG56,AH54:AH55,AH53)</f>
        <v>0</v>
      </c>
      <c r="AI117" s="92">
        <f>SUM(AH56,AI53:AI56)</f>
        <v>0</v>
      </c>
      <c r="AJ117" s="59">
        <f>SUM(AJ53:AJ56)</f>
        <v>0</v>
      </c>
    </row>
    <row r="118" spans="2:36" ht="10.5">
      <c r="B118" s="88">
        <v>5</v>
      </c>
      <c r="C118" s="58" t="s">
        <v>389</v>
      </c>
      <c r="D118" s="58"/>
      <c r="E118" s="58" t="s">
        <v>387</v>
      </c>
      <c r="F118" s="59">
        <f>SUM(F57:G57,F58)</f>
        <v>0</v>
      </c>
      <c r="G118" s="59">
        <f>SUM(F59:F60,G58)</f>
        <v>0</v>
      </c>
      <c r="H118" s="59">
        <f>SUM(G59:G60,H58:H59,H57)</f>
        <v>0</v>
      </c>
      <c r="I118" s="92">
        <f>SUM(H60,I57:I60)</f>
        <v>0</v>
      </c>
      <c r="J118" s="59">
        <f>SUM(J57:J60)</f>
        <v>0</v>
      </c>
      <c r="K118" s="59">
        <f>SUM(K57:L57,K58)</f>
        <v>0</v>
      </c>
      <c r="L118" s="59">
        <f>SUM(K59:K60,L58)</f>
        <v>0</v>
      </c>
      <c r="M118" s="59">
        <f>SUM(L59:L60,M58:M59,M57)</f>
        <v>0</v>
      </c>
      <c r="N118" s="92">
        <f>SUM(M60,N57:N60)</f>
        <v>0</v>
      </c>
      <c r="O118" s="59">
        <f>SUM(O57:P57,O58)</f>
        <v>0</v>
      </c>
      <c r="P118" s="59">
        <f>SUM(O59:O60,P58)</f>
        <v>0</v>
      </c>
      <c r="Q118" s="59">
        <f>SUM(P59:P60,Q58:Q59,Q57)</f>
        <v>0</v>
      </c>
      <c r="R118" s="92">
        <f>SUM(Q60,R57:R60)</f>
        <v>0</v>
      </c>
      <c r="S118" s="59">
        <f>SUM(S57:T57,S58)</f>
        <v>0</v>
      </c>
      <c r="T118" s="59">
        <f>SUM(S59:S60,T58)</f>
        <v>0</v>
      </c>
      <c r="U118" s="59">
        <f>SUM(T59:T60,U58:U59,U57)</f>
        <v>0</v>
      </c>
      <c r="V118" s="92">
        <f>SUM(U60,V57:V60)</f>
        <v>0</v>
      </c>
      <c r="W118" s="59">
        <f>SUM(W57:W60)</f>
        <v>0</v>
      </c>
      <c r="X118" s="59">
        <f>SUM(X57:Y57,X58)</f>
        <v>0</v>
      </c>
      <c r="Y118" s="59">
        <f>SUM(X59:X60,Y58)</f>
        <v>0</v>
      </c>
      <c r="Z118" s="59">
        <f>SUM(Y59:Y60,Z58:Z59,Z57)</f>
        <v>0</v>
      </c>
      <c r="AA118" s="92">
        <f>SUM(Z60,AA57:AA60)</f>
        <v>0</v>
      </c>
      <c r="AB118" s="59">
        <f>SUM(AB57:AC57,AB58)</f>
        <v>0</v>
      </c>
      <c r="AC118" s="59">
        <f>SUM(AB59:AB60,AC58)</f>
        <v>0</v>
      </c>
      <c r="AD118" s="59">
        <f>SUM(AC59:AC60,AD58:AD59,AD57)</f>
        <v>0</v>
      </c>
      <c r="AE118" s="92">
        <f>SUM(AD60,AE57:AE60)</f>
        <v>0</v>
      </c>
      <c r="AF118" s="59">
        <f>SUM(AF57:AG57,AF58)</f>
        <v>0</v>
      </c>
      <c r="AG118" s="59">
        <f>SUM(AF59:AF60,AG58)</f>
        <v>0</v>
      </c>
      <c r="AH118" s="59">
        <f>SUM(AG59:AG60,AH58:AH59,AH57)</f>
        <v>0</v>
      </c>
      <c r="AI118" s="92">
        <f>SUM(AH60,AI57:AI60)</f>
        <v>0</v>
      </c>
      <c r="AJ118" s="59">
        <f>SUM(AJ57:AJ60)</f>
        <v>0</v>
      </c>
    </row>
    <row r="119" spans="2:36" ht="10.5">
      <c r="B119" s="88">
        <v>6</v>
      </c>
      <c r="C119" s="58" t="s">
        <v>388</v>
      </c>
      <c r="D119" s="58"/>
      <c r="E119" s="58" t="s">
        <v>387</v>
      </c>
      <c r="F119" s="59">
        <f>SUM(F61:G61,F62)</f>
        <v>0</v>
      </c>
      <c r="G119" s="59">
        <f>SUM(F63:F64,G62)</f>
        <v>0</v>
      </c>
      <c r="H119" s="59">
        <f>SUM(G63:G64,H62:H63,H61)</f>
        <v>0</v>
      </c>
      <c r="I119" s="92">
        <f>SUM(H64,I61:I64)</f>
        <v>0</v>
      </c>
      <c r="J119" s="59">
        <f>SUM(J61:J64)</f>
        <v>0</v>
      </c>
      <c r="K119" s="59">
        <f>SUM(K61:L61,K62)</f>
        <v>0</v>
      </c>
      <c r="L119" s="59">
        <f>SUM(K63:K64,L62)</f>
        <v>0</v>
      </c>
      <c r="M119" s="59">
        <f>SUM(L63:L64,M62:M63,M61)</f>
        <v>0</v>
      </c>
      <c r="N119" s="92">
        <f>SUM(M64,N61:N64)</f>
        <v>0</v>
      </c>
      <c r="O119" s="59">
        <f>SUM(O61:P61,O62)</f>
        <v>0</v>
      </c>
      <c r="P119" s="59">
        <f>SUM(O63:O64,P62)</f>
        <v>0</v>
      </c>
      <c r="Q119" s="59">
        <f>SUM(P63:P64,Q62:Q63,Q61)</f>
        <v>0</v>
      </c>
      <c r="R119" s="92">
        <f>SUM(Q64,R61:R64)</f>
        <v>0</v>
      </c>
      <c r="S119" s="59">
        <f>SUM(S61:T61,S62)</f>
        <v>0</v>
      </c>
      <c r="T119" s="59">
        <f>SUM(S63:S64,T62)</f>
        <v>0</v>
      </c>
      <c r="U119" s="59">
        <f>SUM(T63:T64,U62:U63,U61)</f>
        <v>0</v>
      </c>
      <c r="V119" s="92">
        <f>SUM(U64,V61:V64)</f>
        <v>0</v>
      </c>
      <c r="W119" s="59">
        <f>SUM(W61:W64)</f>
        <v>0</v>
      </c>
      <c r="X119" s="59">
        <f>SUM(X61:Y61,X62)</f>
        <v>0</v>
      </c>
      <c r="Y119" s="59">
        <f>SUM(X63:X64,Y62)</f>
        <v>0</v>
      </c>
      <c r="Z119" s="59">
        <f>SUM(Y63:Y64,Z62:Z63,Z61)</f>
        <v>0</v>
      </c>
      <c r="AA119" s="92">
        <f>SUM(Z64,AA61:AA64)</f>
        <v>0</v>
      </c>
      <c r="AB119" s="59">
        <f>SUM(AB61:AC61,AB62)</f>
        <v>0</v>
      </c>
      <c r="AC119" s="59">
        <f>SUM(AB63:AB64,AC62)</f>
        <v>0</v>
      </c>
      <c r="AD119" s="59">
        <f>SUM(AC63:AC64,AD62:AD63,AD61)</f>
        <v>0</v>
      </c>
      <c r="AE119" s="92">
        <f>SUM(AD64,AE61:AE64)</f>
        <v>0</v>
      </c>
      <c r="AF119" s="59">
        <f>SUM(AF61:AG61,AF62)</f>
        <v>0</v>
      </c>
      <c r="AG119" s="59">
        <f>SUM(AF63:AF64,AG62)</f>
        <v>0</v>
      </c>
      <c r="AH119" s="59">
        <f>SUM(AG63:AG64,AH62:AH63,AH61)</f>
        <v>0</v>
      </c>
      <c r="AI119" s="92">
        <f>SUM(AH64,AI61:AI64)</f>
        <v>0</v>
      </c>
      <c r="AJ119" s="59">
        <f>SUM(AJ61:AJ64)</f>
        <v>0</v>
      </c>
    </row>
    <row r="120" spans="2:36" ht="10.5">
      <c r="B120" s="88">
        <v>7</v>
      </c>
      <c r="C120" s="87" t="s">
        <v>386</v>
      </c>
      <c r="D120" s="58"/>
      <c r="E120" s="58" t="s">
        <v>126</v>
      </c>
      <c r="F120" s="59">
        <f>SUM(F65:G65,F66)</f>
        <v>0</v>
      </c>
      <c r="G120" s="59">
        <f>SUM(F67:F68,G66)</f>
        <v>0</v>
      </c>
      <c r="H120" s="59">
        <f>SUM(G67:G68,H66:H67,H65)</f>
        <v>0</v>
      </c>
      <c r="I120" s="92">
        <f>SUM(H68,I65:I68)</f>
        <v>0</v>
      </c>
      <c r="J120" s="59">
        <f>SUM(J65:J68)</f>
        <v>0</v>
      </c>
      <c r="K120" s="59">
        <f>SUM(K65:L65,K66)</f>
        <v>0</v>
      </c>
      <c r="L120" s="59">
        <f>SUM(K67:K68,L66)</f>
        <v>0</v>
      </c>
      <c r="M120" s="59">
        <f>SUM(L67:L68,M66:M67,M65)</f>
        <v>0</v>
      </c>
      <c r="N120" s="92">
        <f>SUM(M68,N65:N68)</f>
        <v>0</v>
      </c>
      <c r="O120" s="59">
        <f>SUM(O65:P65,O66)</f>
        <v>0</v>
      </c>
      <c r="P120" s="59">
        <f>SUM(O67:O68,P66)</f>
        <v>0</v>
      </c>
      <c r="Q120" s="59">
        <f>SUM(P67:P68,Q66:Q67,Q65)</f>
        <v>0</v>
      </c>
      <c r="R120" s="92">
        <f>SUM(Q68,R65:R68)</f>
        <v>0</v>
      </c>
      <c r="S120" s="59">
        <f>SUM(S65:T65,S66)</f>
        <v>0</v>
      </c>
      <c r="T120" s="59">
        <f>SUM(S67:S68,T66)</f>
        <v>0</v>
      </c>
      <c r="U120" s="59">
        <f>SUM(T67:T68,U66:U67,U65)</f>
        <v>0</v>
      </c>
      <c r="V120" s="92">
        <f>SUM(U68,V65:V68)</f>
        <v>0</v>
      </c>
      <c r="W120" s="59">
        <f>SUM(W65:W68)</f>
        <v>0</v>
      </c>
      <c r="X120" s="59">
        <f>SUM(X65:Y65,X66)</f>
        <v>0</v>
      </c>
      <c r="Y120" s="59">
        <f>SUM(X67:X68,Y66)</f>
        <v>0</v>
      </c>
      <c r="Z120" s="59">
        <f>SUM(Y67:Y68,Z66:Z67,Z65)</f>
        <v>0</v>
      </c>
      <c r="AA120" s="92">
        <f>SUM(Z68,AA65:AA68)</f>
        <v>0</v>
      </c>
      <c r="AB120" s="59">
        <f>SUM(AB65:AC65,AB66)</f>
        <v>0</v>
      </c>
      <c r="AC120" s="59">
        <f>SUM(AB67:AB68,AC66)</f>
        <v>0</v>
      </c>
      <c r="AD120" s="59">
        <f>SUM(AC67:AC68,AD66:AD67,AD65)</f>
        <v>0</v>
      </c>
      <c r="AE120" s="92">
        <f>SUM(AD68,AE65:AE68)</f>
        <v>0</v>
      </c>
      <c r="AF120" s="59">
        <f>SUM(AF65:AG65,AF66)</f>
        <v>0</v>
      </c>
      <c r="AG120" s="59">
        <f>SUM(AF67:AF68,AG66)</f>
        <v>0</v>
      </c>
      <c r="AH120" s="59">
        <f>SUM(AG67:AG68,AH66:AH67,AH65)</f>
        <v>0</v>
      </c>
      <c r="AI120" s="92">
        <f>SUM(AH68,AI65:AI68)</f>
        <v>0</v>
      </c>
      <c r="AJ120" s="59">
        <f>SUM(AJ65:AJ68)</f>
        <v>0</v>
      </c>
    </row>
    <row r="121" spans="2:36" ht="10.5">
      <c r="B121" s="83" t="s">
        <v>396</v>
      </c>
      <c r="C121" s="84"/>
      <c r="D121" s="84"/>
      <c r="E121" s="58"/>
      <c r="J121" s="93"/>
      <c r="K121" s="94"/>
      <c r="L121" s="95"/>
      <c r="M121" s="95"/>
      <c r="N121" s="95"/>
      <c r="O121" s="94"/>
      <c r="P121" s="95"/>
      <c r="Q121" s="95"/>
      <c r="R121" s="95"/>
      <c r="S121" s="94"/>
      <c r="T121" s="95"/>
      <c r="U121" s="95"/>
      <c r="V121" s="95"/>
      <c r="W121" s="97"/>
      <c r="X121" s="94"/>
      <c r="Y121" s="95"/>
      <c r="Z121" s="95"/>
      <c r="AA121" s="95"/>
      <c r="AB121" s="94"/>
      <c r="AC121" s="95"/>
      <c r="AD121" s="95"/>
      <c r="AE121" s="95"/>
      <c r="AF121" s="94"/>
      <c r="AG121" s="95"/>
      <c r="AH121" s="95"/>
      <c r="AI121" s="95"/>
      <c r="AJ121" s="97"/>
    </row>
    <row r="122" spans="2:36" ht="10.5">
      <c r="B122" s="88">
        <v>1</v>
      </c>
      <c r="C122" s="58" t="s">
        <v>395</v>
      </c>
      <c r="D122" s="58"/>
      <c r="E122" s="58" t="s">
        <v>394</v>
      </c>
      <c r="F122" s="59">
        <f>SUM(F70:G70,F71)</f>
        <v>0</v>
      </c>
      <c r="G122" s="59">
        <f>SUM(F72:F73,G71)</f>
        <v>0</v>
      </c>
      <c r="H122" s="59">
        <f>SUM(G72:G73,H71:H72,H70)</f>
        <v>0</v>
      </c>
      <c r="I122" s="92">
        <f>SUM(H73,I70:I73)</f>
        <v>0</v>
      </c>
      <c r="J122" s="59">
        <f>SUM(J70:J73)</f>
        <v>0</v>
      </c>
      <c r="K122" s="59">
        <f>SUM(K70:L70,K71)</f>
        <v>0</v>
      </c>
      <c r="L122" s="59">
        <f>SUM(K72:K73,L71)</f>
        <v>0</v>
      </c>
      <c r="M122" s="59">
        <f>SUM(L72:L73,M71:M72,M70)</f>
        <v>0</v>
      </c>
      <c r="N122" s="59">
        <f>SUM(M73,N70:N73)</f>
        <v>0</v>
      </c>
      <c r="O122" s="59">
        <f>SUM(O70:P70,O71)</f>
        <v>0</v>
      </c>
      <c r="P122" s="59">
        <f>SUM(O72:O73,P71)</f>
        <v>0</v>
      </c>
      <c r="Q122" s="59">
        <f>SUM(P72:P73,Q71:Q72,Q70)</f>
        <v>0</v>
      </c>
      <c r="R122" s="59">
        <f>SUM(Q73,R70:R73)</f>
        <v>0</v>
      </c>
      <c r="S122" s="59">
        <f>SUM(S70:T70,S71)</f>
        <v>0</v>
      </c>
      <c r="T122" s="59">
        <f>SUM(S72:S73,T71)</f>
        <v>0</v>
      </c>
      <c r="U122" s="59">
        <f>SUM(T72:T73,U71:U72,U70)</f>
        <v>0</v>
      </c>
      <c r="V122" s="59">
        <f>SUM(U73,V70:V73)</f>
        <v>0</v>
      </c>
      <c r="W122" s="59">
        <f>SUM(W70:W73)</f>
        <v>0</v>
      </c>
      <c r="X122" s="59">
        <f>SUM(X70:Y70,X71)</f>
        <v>0</v>
      </c>
      <c r="Y122" s="59">
        <f>SUM(X72:X73,Y71)</f>
        <v>0</v>
      </c>
      <c r="Z122" s="59">
        <f>SUM(Y72:Y73,Z71:Z72,Z70)</f>
        <v>0</v>
      </c>
      <c r="AA122" s="59">
        <f>SUM(Z73,AA70:AA73)</f>
        <v>0</v>
      </c>
      <c r="AB122" s="59">
        <f>SUM(AB70:AC70,AB71)</f>
        <v>0</v>
      </c>
      <c r="AC122" s="59">
        <f>SUM(AB72:AB73,AC71)</f>
        <v>0</v>
      </c>
      <c r="AD122" s="59">
        <f>SUM(AC72:AC73,AD71:AD72,AD70)</f>
        <v>0</v>
      </c>
      <c r="AE122" s="59">
        <f>SUM(AD73,AE70:AE73)</f>
        <v>0</v>
      </c>
      <c r="AF122" s="59">
        <f>SUM(AF70:AG70,AF71)</f>
        <v>0</v>
      </c>
      <c r="AG122" s="59">
        <f>SUM(AF72:AF73,AG71)</f>
        <v>0</v>
      </c>
      <c r="AH122" s="59">
        <f>SUM(AG72:AG73,AH71:AH72,AH70)</f>
        <v>0</v>
      </c>
      <c r="AI122" s="59">
        <f>SUM(AH73,AI70:AI73)</f>
        <v>0</v>
      </c>
      <c r="AJ122" s="59">
        <f>SUM(AJ70:AJ73)</f>
        <v>0</v>
      </c>
    </row>
    <row r="123" spans="2:36" ht="10.5">
      <c r="B123" s="88">
        <v>2</v>
      </c>
      <c r="C123" s="58" t="s">
        <v>393</v>
      </c>
      <c r="D123" s="58"/>
      <c r="E123" s="58" t="s">
        <v>392</v>
      </c>
      <c r="F123" s="59">
        <f>SUM(F74:G74,F75)</f>
        <v>0</v>
      </c>
      <c r="G123" s="59">
        <f>SUM(F76:F77,G75)</f>
        <v>0</v>
      </c>
      <c r="H123" s="59">
        <f>SUM(G76:G77,H75:H76,H74)</f>
        <v>0</v>
      </c>
      <c r="I123" s="92">
        <f>SUM(H77,I74:I77)</f>
        <v>0</v>
      </c>
      <c r="J123" s="59">
        <f>SUM(J74:J77)</f>
        <v>0</v>
      </c>
      <c r="K123" s="59">
        <f>SUM(K74:L74,K75)</f>
        <v>0</v>
      </c>
      <c r="L123" s="59">
        <f>SUM(K76:K77,L75)</f>
        <v>0</v>
      </c>
      <c r="M123" s="59">
        <f>SUM(L76:L77,M75:M76,M74)</f>
        <v>0</v>
      </c>
      <c r="N123" s="59">
        <f>SUM(M77,N74:N77)</f>
        <v>0</v>
      </c>
      <c r="O123" s="59">
        <f>SUM(O74:P74,O75)</f>
        <v>0</v>
      </c>
      <c r="P123" s="59">
        <f>SUM(O76:O77,P75)</f>
        <v>0</v>
      </c>
      <c r="Q123" s="59">
        <f>SUM(P76:P77,Q75:Q76,Q74)</f>
        <v>0</v>
      </c>
      <c r="R123" s="59">
        <f>SUM(Q77,R74:R77)</f>
        <v>0</v>
      </c>
      <c r="S123" s="59">
        <f>SUM(S74:T74,S75)</f>
        <v>0</v>
      </c>
      <c r="T123" s="59">
        <f>SUM(S76:S77,T75)</f>
        <v>0</v>
      </c>
      <c r="U123" s="59">
        <f>SUM(T76:T77,U75:U76,U74)</f>
        <v>0</v>
      </c>
      <c r="V123" s="59">
        <f>SUM(U77,V74:V77)</f>
        <v>0</v>
      </c>
      <c r="W123" s="59">
        <f>SUM(W74:W77)</f>
        <v>0</v>
      </c>
      <c r="X123" s="59">
        <f>SUM(X74:Y74,X75)</f>
        <v>0</v>
      </c>
      <c r="Y123" s="59">
        <f>SUM(X76:X77,Y75)</f>
        <v>0</v>
      </c>
      <c r="Z123" s="59">
        <f>SUM(Y76:Y77,Z75:Z76,Z74)</f>
        <v>0</v>
      </c>
      <c r="AA123" s="59">
        <f>SUM(Z77,AA74:AA77)</f>
        <v>0</v>
      </c>
      <c r="AB123" s="59">
        <f>SUM(AB74:AC74,AB75)</f>
        <v>0</v>
      </c>
      <c r="AC123" s="59">
        <f>SUM(AB76:AB77,AC75)</f>
        <v>0</v>
      </c>
      <c r="AD123" s="59">
        <f>SUM(AC76:AC77,AD75:AD76,AD74)</f>
        <v>0</v>
      </c>
      <c r="AE123" s="59">
        <f>SUM(AD77,AE74:AE77)</f>
        <v>0</v>
      </c>
      <c r="AF123" s="59">
        <f>SUM(AF74:AG74,AF75)</f>
        <v>0</v>
      </c>
      <c r="AG123" s="59">
        <f>SUM(AF76:AF77,AG75)</f>
        <v>0</v>
      </c>
      <c r="AH123" s="59">
        <f>SUM(AG76:AG77,AH75:AH76,AH74)</f>
        <v>0</v>
      </c>
      <c r="AI123" s="59">
        <f>SUM(AH77,AI74:AI77)</f>
        <v>0</v>
      </c>
      <c r="AJ123" s="59">
        <f>SUM(AJ74:AJ77)</f>
        <v>0</v>
      </c>
    </row>
    <row r="124" spans="2:36" ht="10.5">
      <c r="B124" s="88">
        <v>3</v>
      </c>
      <c r="C124" s="58" t="s">
        <v>78</v>
      </c>
      <c r="D124" s="58"/>
      <c r="E124" s="58" t="s">
        <v>391</v>
      </c>
      <c r="F124" s="59">
        <f>SUM(F78:G78,F79)</f>
        <v>0</v>
      </c>
      <c r="G124" s="59">
        <f>SUM(F80:F81,G79)</f>
        <v>0</v>
      </c>
      <c r="H124" s="59">
        <f>SUM(G80:G81,H79:H80,H78)</f>
        <v>0</v>
      </c>
      <c r="I124" s="92">
        <f>SUM(H81,I78:I81)</f>
        <v>0</v>
      </c>
      <c r="J124" s="59">
        <f>SUM(J78:J81)</f>
        <v>0</v>
      </c>
      <c r="K124" s="59">
        <f>SUM(K78:L78,K79)</f>
        <v>0</v>
      </c>
      <c r="L124" s="59">
        <f>SUM(K80:K81,L79)</f>
        <v>0</v>
      </c>
      <c r="M124" s="59">
        <f>SUM(L80:L81,M79:M80,M78)</f>
        <v>0</v>
      </c>
      <c r="N124" s="59">
        <f>SUM(M81,N78:N81)</f>
        <v>0</v>
      </c>
      <c r="O124" s="59">
        <f>SUM(O78:P78,O79)</f>
        <v>0</v>
      </c>
      <c r="P124" s="59">
        <f>SUM(O80:O81,P79)</f>
        <v>0</v>
      </c>
      <c r="Q124" s="59">
        <f>SUM(P80:P81,Q79:Q80,Q78)</f>
        <v>0</v>
      </c>
      <c r="R124" s="59">
        <f>SUM(Q81,R78:R81)</f>
        <v>0</v>
      </c>
      <c r="S124" s="59">
        <f>SUM(S78:T78,S79)</f>
        <v>0</v>
      </c>
      <c r="T124" s="59">
        <f>SUM(S80:S81,T79)</f>
        <v>0</v>
      </c>
      <c r="U124" s="59">
        <f>SUM(T80:T81,U79:U80,U78)</f>
        <v>0</v>
      </c>
      <c r="V124" s="59">
        <f>SUM(U81,V78:V81)</f>
        <v>0</v>
      </c>
      <c r="W124" s="59">
        <f>SUM(W78:W81)</f>
        <v>0</v>
      </c>
      <c r="X124" s="59">
        <f>SUM(X78:Y78,X79)</f>
        <v>0</v>
      </c>
      <c r="Y124" s="59">
        <f>SUM(X80:X81,Y79)</f>
        <v>0</v>
      </c>
      <c r="Z124" s="59">
        <f>SUM(Y80:Y81,Z79:Z80,Z78)</f>
        <v>0</v>
      </c>
      <c r="AA124" s="59">
        <f>SUM(Z81,AA78:AA81)</f>
        <v>0</v>
      </c>
      <c r="AB124" s="59">
        <f>SUM(AB78:AC78,AB79)</f>
        <v>0</v>
      </c>
      <c r="AC124" s="59">
        <f>SUM(AB80:AB81,AC79)</f>
        <v>0</v>
      </c>
      <c r="AD124" s="59">
        <f>SUM(AC80:AC81,AD79:AD80,AD78)</f>
        <v>0</v>
      </c>
      <c r="AE124" s="59">
        <f>SUM(AD81,AE78:AE81)</f>
        <v>0</v>
      </c>
      <c r="AF124" s="59">
        <f>SUM(AF78:AG78,AF79)</f>
        <v>0</v>
      </c>
      <c r="AG124" s="59">
        <f>SUM(AF80:AF81,AG79)</f>
        <v>0</v>
      </c>
      <c r="AH124" s="59">
        <f>SUM(AG80:AG81,AH79:AH80,AH78)</f>
        <v>0</v>
      </c>
      <c r="AI124" s="59">
        <f>SUM(AH81,AI78:AI81)</f>
        <v>0</v>
      </c>
      <c r="AJ124" s="59">
        <f>SUM(AJ78:AJ81)</f>
        <v>0</v>
      </c>
    </row>
    <row r="125" spans="2:36" ht="10.5">
      <c r="B125" s="88">
        <v>4</v>
      </c>
      <c r="C125" s="58" t="s">
        <v>390</v>
      </c>
      <c r="D125" s="58"/>
      <c r="E125" s="58" t="s">
        <v>387</v>
      </c>
      <c r="F125" s="59">
        <f>SUM(F82:G82,F83)</f>
        <v>0</v>
      </c>
      <c r="G125" s="59">
        <f>SUM(F84:F85,G83)</f>
        <v>0</v>
      </c>
      <c r="H125" s="59">
        <f>SUM(G84:G85,H83:H84,H82)</f>
        <v>0</v>
      </c>
      <c r="I125" s="92">
        <f>SUM(H85,I82:I85)</f>
        <v>0</v>
      </c>
      <c r="J125" s="59">
        <f>SUM(J82:J85)</f>
        <v>0</v>
      </c>
      <c r="K125" s="59">
        <f>SUM(K82:L82,K83)</f>
        <v>0</v>
      </c>
      <c r="L125" s="59">
        <f>SUM(K84:K85,L83)</f>
        <v>0</v>
      </c>
      <c r="M125" s="59">
        <f>SUM(L84:L85,M83:M84,M82)</f>
        <v>0</v>
      </c>
      <c r="N125" s="59">
        <f>SUM(M85,N82:N85)</f>
        <v>0</v>
      </c>
      <c r="O125" s="59">
        <f>SUM(O82:P82,O83)</f>
        <v>0</v>
      </c>
      <c r="P125" s="59">
        <f>SUM(O84:O85,P83)</f>
        <v>0</v>
      </c>
      <c r="Q125" s="59">
        <f>SUM(P84:P85,Q83:Q84,Q82)</f>
        <v>0</v>
      </c>
      <c r="R125" s="59">
        <f>SUM(Q85,R82:R85)</f>
        <v>0</v>
      </c>
      <c r="S125" s="59">
        <f>SUM(S82:T82,S83)</f>
        <v>0</v>
      </c>
      <c r="T125" s="59">
        <f>SUM(S84:S85,T83)</f>
        <v>0</v>
      </c>
      <c r="U125" s="59">
        <f>SUM(T84:T85,U83:U84,U82)</f>
        <v>0</v>
      </c>
      <c r="V125" s="59">
        <f>SUM(U85,V82:V85)</f>
        <v>0</v>
      </c>
      <c r="W125" s="59">
        <f>SUM(W82:W85)</f>
        <v>0</v>
      </c>
      <c r="X125" s="59">
        <f>SUM(X82:Y82,X83)</f>
        <v>0</v>
      </c>
      <c r="Y125" s="59">
        <f>SUM(X84:X85,Y83)</f>
        <v>0</v>
      </c>
      <c r="Z125" s="59">
        <f>SUM(Y84:Y85,Z83:Z84,Z82)</f>
        <v>0</v>
      </c>
      <c r="AA125" s="59">
        <f>SUM(Z85,AA82:AA85)</f>
        <v>0</v>
      </c>
      <c r="AB125" s="59">
        <f>SUM(AB82:AC82,AB83)</f>
        <v>0</v>
      </c>
      <c r="AC125" s="59">
        <f>SUM(AB84:AB85,AC83)</f>
        <v>0</v>
      </c>
      <c r="AD125" s="59">
        <f>SUM(AC84:AC85,AD83:AD84,AD82)</f>
        <v>0</v>
      </c>
      <c r="AE125" s="59">
        <f>SUM(AD85,AE82:AE85)</f>
        <v>0</v>
      </c>
      <c r="AF125" s="59">
        <f>SUM(AF82:AG82,AF83)</f>
        <v>0</v>
      </c>
      <c r="AG125" s="59">
        <f>SUM(AF84:AF85,AG83)</f>
        <v>0</v>
      </c>
      <c r="AH125" s="59">
        <f>SUM(AG84:AG85,AH83:AH84,AH82)</f>
        <v>0</v>
      </c>
      <c r="AI125" s="59">
        <f>SUM(AH85,AI82:AI85)</f>
        <v>0</v>
      </c>
      <c r="AJ125" s="59">
        <f>SUM(AJ82:AJ85)</f>
        <v>0</v>
      </c>
    </row>
    <row r="126" spans="2:36" ht="10.5">
      <c r="B126" s="88">
        <v>5</v>
      </c>
      <c r="C126" s="58" t="s">
        <v>389</v>
      </c>
      <c r="D126" s="58"/>
      <c r="E126" s="58" t="s">
        <v>387</v>
      </c>
      <c r="F126" s="59">
        <f>SUM(F86:G86,F87)</f>
        <v>0</v>
      </c>
      <c r="G126" s="59">
        <f>SUM(F88:F89,G87)</f>
        <v>0</v>
      </c>
      <c r="H126" s="59">
        <f>SUM(G88:G89,H87:H88,H86)</f>
        <v>0</v>
      </c>
      <c r="I126" s="92">
        <f>SUM(H89,I86:I89)</f>
        <v>0</v>
      </c>
      <c r="J126" s="59">
        <f>SUM(J86:J89)</f>
        <v>0</v>
      </c>
      <c r="K126" s="59">
        <f>SUM(K86:L86,K87)</f>
        <v>0</v>
      </c>
      <c r="L126" s="59">
        <f>SUM(K88:K89,L87)</f>
        <v>0</v>
      </c>
      <c r="M126" s="59">
        <f>SUM(L88:L89,M87:M88,M86)</f>
        <v>0</v>
      </c>
      <c r="N126" s="59">
        <f>SUM(M89,N86:N89)</f>
        <v>0</v>
      </c>
      <c r="O126" s="59">
        <f>SUM(O86:P86,O87)</f>
        <v>0</v>
      </c>
      <c r="P126" s="59">
        <f>SUM(O88:O89,P87)</f>
        <v>0</v>
      </c>
      <c r="Q126" s="59">
        <f>SUM(P88:P89,Q87:Q88,Q86)</f>
        <v>0</v>
      </c>
      <c r="R126" s="59">
        <f>SUM(Q89,R86:R89)</f>
        <v>0</v>
      </c>
      <c r="S126" s="59">
        <f>SUM(S86:T86,S87)</f>
        <v>0</v>
      </c>
      <c r="T126" s="59">
        <f>SUM(S88:S89,T87)</f>
        <v>0</v>
      </c>
      <c r="U126" s="59">
        <f>SUM(T88:T89,U87:U88,U86)</f>
        <v>0</v>
      </c>
      <c r="V126" s="59">
        <f>SUM(U89,V86:V89)</f>
        <v>0</v>
      </c>
      <c r="W126" s="59">
        <f>SUM(W86:W89)</f>
        <v>0</v>
      </c>
      <c r="X126" s="59">
        <f>SUM(X86:Y86,X87)</f>
        <v>0</v>
      </c>
      <c r="Y126" s="59">
        <f>SUM(X88:X89,Y87)</f>
        <v>0</v>
      </c>
      <c r="Z126" s="59">
        <f>SUM(Y88:Y89,Z87:Z88,Z86)</f>
        <v>0</v>
      </c>
      <c r="AA126" s="59">
        <f>SUM(Z89,AA86:AA89)</f>
        <v>0</v>
      </c>
      <c r="AB126" s="59">
        <f>SUM(AB86:AC86,AB87)</f>
        <v>0</v>
      </c>
      <c r="AC126" s="59">
        <f>SUM(AB88:AB89,AC87)</f>
        <v>0</v>
      </c>
      <c r="AD126" s="59">
        <f>SUM(AC88:AC89,AD87:AD88,AD86)</f>
        <v>0</v>
      </c>
      <c r="AE126" s="59">
        <f>SUM(AD89,AE86:AE89)</f>
        <v>0</v>
      </c>
      <c r="AF126" s="59">
        <f>SUM(AF86:AG86,AF87)</f>
        <v>0</v>
      </c>
      <c r="AG126" s="59">
        <f>SUM(AF88:AF89,AG87)</f>
        <v>0</v>
      </c>
      <c r="AH126" s="59">
        <f>SUM(AG88:AG89,AH87:AH88,AH86)</f>
        <v>0</v>
      </c>
      <c r="AI126" s="59">
        <f>SUM(AH89,AI86:AI89)</f>
        <v>0</v>
      </c>
      <c r="AJ126" s="59">
        <f>SUM(AJ86:AJ89)</f>
        <v>0</v>
      </c>
    </row>
    <row r="127" spans="2:36" ht="10.5">
      <c r="B127" s="88">
        <v>6</v>
      </c>
      <c r="C127" s="58" t="s">
        <v>388</v>
      </c>
      <c r="D127" s="58"/>
      <c r="E127" s="58" t="s">
        <v>387</v>
      </c>
      <c r="F127" s="59">
        <f>SUM(F90:G90,F91)</f>
        <v>0</v>
      </c>
      <c r="G127" s="59">
        <f>SUM(F92:F93,G91)</f>
        <v>0</v>
      </c>
      <c r="H127" s="59">
        <f>SUM(G92:G93,H91:H92,H90)</f>
        <v>0</v>
      </c>
      <c r="I127" s="92">
        <f>SUM(H93,I90:I93)</f>
        <v>0</v>
      </c>
      <c r="J127" s="59">
        <f>SUM(J90:J93)</f>
        <v>0</v>
      </c>
      <c r="K127" s="59">
        <f>SUM(K90:L90,K91)</f>
        <v>0</v>
      </c>
      <c r="L127" s="59">
        <f>SUM(K92:K93,L91)</f>
        <v>0</v>
      </c>
      <c r="M127" s="59">
        <f>SUM(L92:L93,M91:M92,M90)</f>
        <v>0</v>
      </c>
      <c r="N127" s="59">
        <f>SUM(M93,N90:N93)</f>
        <v>0</v>
      </c>
      <c r="O127" s="59">
        <f>SUM(O90:P90,O91)</f>
        <v>0</v>
      </c>
      <c r="P127" s="59">
        <f>SUM(O92:O93,P91)</f>
        <v>0</v>
      </c>
      <c r="Q127" s="59">
        <f>SUM(P92:P93,Q91:Q92,Q90)</f>
        <v>0</v>
      </c>
      <c r="R127" s="59">
        <f>SUM(Q93,R90:R93)</f>
        <v>0</v>
      </c>
      <c r="S127" s="59">
        <f>SUM(S90:T90,S91)</f>
        <v>0</v>
      </c>
      <c r="T127" s="59">
        <f>SUM(S92:S93,T91)</f>
        <v>0</v>
      </c>
      <c r="U127" s="59">
        <f>SUM(T92:T93,U91:U92,U90)</f>
        <v>0</v>
      </c>
      <c r="V127" s="59">
        <f>SUM(U93,V90:V93)</f>
        <v>0</v>
      </c>
      <c r="W127" s="59">
        <f>SUM(W90:W93)</f>
        <v>0</v>
      </c>
      <c r="X127" s="59">
        <f>SUM(X90:Y90,X91)</f>
        <v>0</v>
      </c>
      <c r="Y127" s="59">
        <f>SUM(X92:X93,Y91)</f>
        <v>0</v>
      </c>
      <c r="Z127" s="59">
        <f>SUM(Y92:Y93,Z91:Z92,Z90)</f>
        <v>0</v>
      </c>
      <c r="AA127" s="59">
        <f>SUM(Z93,AA90:AA93)</f>
        <v>0</v>
      </c>
      <c r="AB127" s="59">
        <f>SUM(AB90:AC90,AB91)</f>
        <v>0</v>
      </c>
      <c r="AC127" s="59">
        <f>SUM(AB92:AB93,AC91)</f>
        <v>0</v>
      </c>
      <c r="AD127" s="59">
        <f>SUM(AC92:AC93,AD91:AD92,AD90)</f>
        <v>0</v>
      </c>
      <c r="AE127" s="59">
        <f>SUM(AD93,AE90:AE93)</f>
        <v>0</v>
      </c>
      <c r="AF127" s="59">
        <f>SUM(AF90:AG90,AF91)</f>
        <v>0</v>
      </c>
      <c r="AG127" s="59">
        <f>SUM(AF92:AF93,AG91)</f>
        <v>0</v>
      </c>
      <c r="AH127" s="59">
        <f>SUM(AG92:AG93,AH91:AH92,AH90)</f>
        <v>0</v>
      </c>
      <c r="AI127" s="59">
        <f>SUM(AH93,AI90:AI93)</f>
        <v>0</v>
      </c>
      <c r="AJ127" s="59">
        <f>SUM(AJ90:AJ93)</f>
        <v>0</v>
      </c>
    </row>
    <row r="128" spans="2:36" ht="10.5">
      <c r="B128" s="88">
        <v>7</v>
      </c>
      <c r="C128" s="87" t="s">
        <v>386</v>
      </c>
      <c r="D128" s="58"/>
      <c r="E128" s="58" t="s">
        <v>126</v>
      </c>
      <c r="F128" s="59">
        <f>SUM(F94:G94,F95)</f>
        <v>0</v>
      </c>
      <c r="G128" s="59">
        <f>SUM(F96:F97,G95)</f>
        <v>0</v>
      </c>
      <c r="H128" s="59">
        <f>SUM(G96:G97,H95:H96,H94)</f>
        <v>0</v>
      </c>
      <c r="I128" s="92">
        <f>SUM(H97,I94:I97)</f>
        <v>0</v>
      </c>
      <c r="J128" s="59">
        <f>SUM(J94:J97)</f>
        <v>0</v>
      </c>
      <c r="K128" s="59">
        <f>SUM(K94:L94,K95)</f>
        <v>0</v>
      </c>
      <c r="L128" s="59">
        <f>SUM(K96:K97,L95)</f>
        <v>0</v>
      </c>
      <c r="M128" s="59">
        <f>SUM(L96:L97,M95:M96,M94)</f>
        <v>0</v>
      </c>
      <c r="N128" s="59">
        <f>SUM(M97,N94:N97)</f>
        <v>0</v>
      </c>
      <c r="O128" s="59">
        <f>SUM(O94:P94,O95)</f>
        <v>0</v>
      </c>
      <c r="P128" s="59">
        <f>SUM(O96:O97,P95)</f>
        <v>0</v>
      </c>
      <c r="Q128" s="59">
        <f>SUM(P96:P97,Q95:Q96,Q94)</f>
        <v>0</v>
      </c>
      <c r="R128" s="59">
        <f>SUM(Q97,R94:R97)</f>
        <v>0</v>
      </c>
      <c r="S128" s="59">
        <f>SUM(S94:T94,S95)</f>
        <v>0</v>
      </c>
      <c r="T128" s="59">
        <f>SUM(S96:S97,T95)</f>
        <v>0</v>
      </c>
      <c r="U128" s="59">
        <f>SUM(T96:T97,U95:U96,U94)</f>
        <v>0</v>
      </c>
      <c r="V128" s="59">
        <f>SUM(U97,V94:V97)</f>
        <v>0</v>
      </c>
      <c r="W128" s="59">
        <f>SUM(W94:W97)</f>
        <v>0</v>
      </c>
      <c r="X128" s="59">
        <f>SUM(X94:Y94,X95)</f>
        <v>0</v>
      </c>
      <c r="Y128" s="59">
        <f>SUM(X96:X97,Y95)</f>
        <v>0</v>
      </c>
      <c r="Z128" s="59">
        <f>SUM(Y96:Y97,Z95:Z96,Z94)</f>
        <v>0</v>
      </c>
      <c r="AA128" s="59">
        <f>SUM(Z97,AA94:AA97)</f>
        <v>0</v>
      </c>
      <c r="AB128" s="59">
        <f>SUM(AB94:AC94,AB95)</f>
        <v>0</v>
      </c>
      <c r="AC128" s="59">
        <f>SUM(AB96:AB97,AC95)</f>
        <v>0</v>
      </c>
      <c r="AD128" s="59">
        <f>SUM(AC96:AC97,AD95:AD96,AD94)</f>
        <v>0</v>
      </c>
      <c r="AE128" s="59">
        <f>SUM(AD97,AE94:AE97)</f>
        <v>0</v>
      </c>
      <c r="AF128" s="59">
        <f>SUM(AF94:AG94,AF95)</f>
        <v>0</v>
      </c>
      <c r="AG128" s="59">
        <f>SUM(AF96:AF97,AG95)</f>
        <v>0</v>
      </c>
      <c r="AH128" s="59">
        <f>SUM(AG96:AG97,AH95:AH96,AH94)</f>
        <v>0</v>
      </c>
      <c r="AI128" s="59">
        <f>SUM(AH97,AI94:AI97)</f>
        <v>0</v>
      </c>
      <c r="AJ128" s="59">
        <f>SUM(AJ94:AJ97)</f>
        <v>0</v>
      </c>
    </row>
  </sheetData>
  <sheetProtection/>
  <mergeCells count="6">
    <mergeCell ref="J8:J10"/>
    <mergeCell ref="W8:W10"/>
    <mergeCell ref="J102:J104"/>
    <mergeCell ref="W102:W104"/>
    <mergeCell ref="AJ8:AJ10"/>
    <mergeCell ref="AJ102:AJ104"/>
  </mergeCells>
  <hyperlinks>
    <hyperlink ref="A3" location="Index!A1" display="Index"/>
  </hyperlink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34" r:id="rId1"/>
  <rowBreaks count="1" manualBreakCount="1">
    <brk id="9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L24"/>
  <sheetViews>
    <sheetView view="pageBreakPreview" zoomScaleNormal="85" zoomScaleSheetLayoutView="100" zoomScalePageLayoutView="0" workbookViewId="0" topLeftCell="A1">
      <selection activeCell="C13" sqref="C13:C22"/>
    </sheetView>
  </sheetViews>
  <sheetFormatPr defaultColWidth="9.00390625" defaultRowHeight="15"/>
  <cols>
    <col min="1" max="1" width="8.00390625" style="450" customWidth="1"/>
    <col min="2" max="2" width="43.875" style="450" customWidth="1"/>
    <col min="3" max="3" width="12.00390625" style="450" customWidth="1"/>
    <col min="4" max="16384" width="9.00390625" style="450" customWidth="1"/>
  </cols>
  <sheetData>
    <row r="1" spans="1:246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5" ht="10.5">
      <c r="B5" s="104" t="s">
        <v>160</v>
      </c>
    </row>
    <row r="8" spans="2:3" ht="10.5">
      <c r="B8" s="451" t="s">
        <v>161</v>
      </c>
      <c r="C8" s="754" t="s">
        <v>460</v>
      </c>
    </row>
    <row r="9" spans="2:3" ht="10.5">
      <c r="B9" s="451" t="s">
        <v>162</v>
      </c>
      <c r="C9" s="452" t="s">
        <v>461</v>
      </c>
    </row>
    <row r="10" spans="2:3" ht="10.5">
      <c r="B10" s="451" t="s">
        <v>163</v>
      </c>
      <c r="C10" s="453" t="s">
        <v>322</v>
      </c>
    </row>
    <row r="11" spans="2:3" ht="10.5">
      <c r="B11" s="451" t="s">
        <v>164</v>
      </c>
      <c r="C11" s="454"/>
    </row>
    <row r="12" ht="10.5">
      <c r="B12" s="457"/>
    </row>
    <row r="13" spans="2:3" ht="10.5">
      <c r="B13" s="457" t="s">
        <v>165</v>
      </c>
      <c r="C13" s="35"/>
    </row>
    <row r="14" ht="10.5">
      <c r="B14" s="457"/>
    </row>
    <row r="15" ht="10.5">
      <c r="B15" s="457" t="s">
        <v>166</v>
      </c>
    </row>
    <row r="16" spans="2:3" ht="10.5">
      <c r="B16" s="456" t="s">
        <v>28</v>
      </c>
      <c r="C16" s="455"/>
    </row>
    <row r="17" spans="2:3" ht="10.5">
      <c r="B17" s="456" t="s">
        <v>29</v>
      </c>
      <c r="C17" s="455"/>
    </row>
    <row r="18" spans="2:3" ht="10.5">
      <c r="B18" s="456" t="s">
        <v>167</v>
      </c>
      <c r="C18" s="455"/>
    </row>
    <row r="19" spans="2:3" ht="10.5">
      <c r="B19" s="456" t="s">
        <v>168</v>
      </c>
      <c r="C19" s="455"/>
    </row>
    <row r="20" spans="2:3" ht="10.5">
      <c r="B20" s="456" t="s">
        <v>169</v>
      </c>
      <c r="C20" s="455"/>
    </row>
    <row r="21" spans="2:3" ht="10.5">
      <c r="B21" s="456" t="s">
        <v>170</v>
      </c>
      <c r="C21" s="455"/>
    </row>
    <row r="22" spans="2:3" ht="10.5">
      <c r="B22" s="456" t="s">
        <v>171</v>
      </c>
      <c r="C22" s="455"/>
    </row>
    <row r="23" spans="2:3" ht="10.5">
      <c r="B23" s="456" t="s">
        <v>172</v>
      </c>
      <c r="C23" s="455"/>
    </row>
    <row r="24" spans="2:3" ht="10.5">
      <c r="B24" s="456" t="s">
        <v>173</v>
      </c>
      <c r="C24" s="455"/>
    </row>
  </sheetData>
  <sheetProtection/>
  <hyperlinks>
    <hyperlink ref="A3" location="Index!A1" display="Index"/>
  </hyperlinks>
  <printOptions/>
  <pageMargins left="0.75" right="0.75" top="1" bottom="1" header="0.5" footer="0.5"/>
  <pageSetup fitToHeight="1" fitToWidth="1" horizontalDpi="600" verticalDpi="600" orientation="portrait" paperSize="9" scale="97" r:id="rId1"/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L40"/>
  <sheetViews>
    <sheetView showGridLines="0" view="pageBreakPreview" zoomScale="70" zoomScaleNormal="55" zoomScaleSheetLayoutView="70" zoomScalePageLayoutView="0" workbookViewId="0" topLeftCell="A1">
      <selection activeCell="C22" sqref="C22"/>
    </sheetView>
  </sheetViews>
  <sheetFormatPr defaultColWidth="9.00390625" defaultRowHeight="15"/>
  <cols>
    <col min="1" max="1" width="9.375" style="49" customWidth="1"/>
    <col min="2" max="2" width="18.125" style="49" customWidth="1"/>
    <col min="3" max="12" width="10.125" style="49" customWidth="1"/>
    <col min="13" max="13" width="8.625" style="30" customWidth="1"/>
    <col min="14" max="14" width="23.875" style="30" customWidth="1"/>
    <col min="15" max="15" width="11.125" style="49" customWidth="1"/>
    <col min="16" max="16" width="25.75390625" style="49" customWidth="1"/>
    <col min="17" max="16384" width="9.00390625" style="49" customWidth="1"/>
  </cols>
  <sheetData>
    <row r="1" spans="1:246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5:80" s="40" customFormat="1" ht="10.5">
      <c r="E4" s="49"/>
      <c r="F4" s="49"/>
      <c r="G4" s="49"/>
      <c r="M4" s="30"/>
      <c r="BS4" s="41"/>
      <c r="BT4" s="41"/>
      <c r="BU4" s="41"/>
      <c r="BV4" s="41"/>
      <c r="BW4" s="41"/>
      <c r="BX4" s="41"/>
      <c r="BY4" s="41"/>
      <c r="BZ4" s="41"/>
      <c r="CA4" s="41"/>
      <c r="CB4" s="41"/>
    </row>
    <row r="5" spans="1:80" s="40" customFormat="1" ht="10.5">
      <c r="A5" s="42" t="s">
        <v>375</v>
      </c>
      <c r="B5" s="43" t="s">
        <v>415</v>
      </c>
      <c r="C5" s="43"/>
      <c r="E5" s="50">
        <v>1</v>
      </c>
      <c r="F5" s="50" t="s">
        <v>74</v>
      </c>
      <c r="G5" s="51">
        <v>3</v>
      </c>
      <c r="H5" s="51" t="str">
        <f>VLOOKUP(G5,E5:F7,2)</f>
        <v>132kV</v>
      </c>
      <c r="I5" s="46"/>
      <c r="J5" s="46"/>
      <c r="K5" s="45"/>
      <c r="L5" s="45"/>
      <c r="M5" s="30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7"/>
      <c r="BN5" s="47"/>
      <c r="BO5" s="47"/>
      <c r="BP5" s="47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5:8" ht="10.5">
      <c r="E6" s="50">
        <v>2</v>
      </c>
      <c r="F6" s="51" t="s">
        <v>75</v>
      </c>
      <c r="G6" s="51">
        <v>6</v>
      </c>
      <c r="H6" s="51" t="str">
        <f>VLOOKUP(G6,'4.28A_Asset_health_&amp;_crit'!B106:C112,2)</f>
        <v>OHL line fittings</v>
      </c>
    </row>
    <row r="7" spans="1:8" ht="10.5">
      <c r="A7" s="30"/>
      <c r="E7" s="50">
        <v>3</v>
      </c>
      <c r="F7" s="51" t="s">
        <v>76</v>
      </c>
      <c r="G7" s="50"/>
      <c r="H7" s="50"/>
    </row>
    <row r="8" spans="1:14" ht="10.5">
      <c r="A8" s="30"/>
      <c r="M8" s="49"/>
      <c r="N8" s="49"/>
    </row>
    <row r="9" spans="1:14" ht="10.5">
      <c r="A9" s="30"/>
      <c r="M9" s="49"/>
      <c r="N9" s="49"/>
    </row>
    <row r="10" spans="1:4" s="30" customFormat="1" ht="10.5">
      <c r="A10" s="52">
        <v>1</v>
      </c>
      <c r="B10" s="49"/>
      <c r="C10" s="49"/>
      <c r="D10" s="49"/>
    </row>
    <row r="11" spans="1:4" s="30" customFormat="1" ht="10.5">
      <c r="A11" s="52">
        <v>2</v>
      </c>
      <c r="B11" s="49"/>
      <c r="D11" s="49"/>
    </row>
    <row r="12" spans="1:6" s="30" customFormat="1" ht="10.5">
      <c r="A12" s="52">
        <v>3</v>
      </c>
      <c r="B12" s="49"/>
      <c r="C12" s="49"/>
      <c r="D12" s="49"/>
      <c r="E12" s="49"/>
      <c r="F12" s="49"/>
    </row>
    <row r="13" spans="1:6" s="30" customFormat="1" ht="10.5">
      <c r="A13" s="49"/>
      <c r="B13" s="49"/>
      <c r="D13" s="49"/>
      <c r="E13" s="49"/>
      <c r="F13" s="49"/>
    </row>
    <row r="14" spans="1:12" s="30" customFormat="1" ht="21">
      <c r="A14" s="49"/>
      <c r="B14" s="462" t="s">
        <v>376</v>
      </c>
      <c r="C14" s="54" t="s">
        <v>377</v>
      </c>
      <c r="D14" s="55" t="s">
        <v>378</v>
      </c>
      <c r="E14" s="56" t="s">
        <v>379</v>
      </c>
      <c r="F14" s="57" t="s">
        <v>380</v>
      </c>
      <c r="H14" s="53" t="s">
        <v>381</v>
      </c>
      <c r="I14" s="54">
        <v>1</v>
      </c>
      <c r="J14" s="55">
        <v>2</v>
      </c>
      <c r="K14" s="56">
        <v>3</v>
      </c>
      <c r="L14" s="57">
        <v>4</v>
      </c>
    </row>
    <row r="15" spans="1:12" s="30" customFormat="1" ht="12.75" customHeight="1">
      <c r="A15" s="49"/>
      <c r="B15" s="458" t="s">
        <v>373</v>
      </c>
      <c r="C15" s="59">
        <v>0</v>
      </c>
      <c r="D15" s="59">
        <v>0</v>
      </c>
      <c r="E15" s="59">
        <v>0</v>
      </c>
      <c r="F15" s="59">
        <v>0</v>
      </c>
      <c r="H15" s="58" t="s">
        <v>373</v>
      </c>
      <c r="I15" s="59">
        <v>0</v>
      </c>
      <c r="J15" s="59">
        <v>0</v>
      </c>
      <c r="K15" s="59">
        <v>0</v>
      </c>
      <c r="L15" s="59">
        <v>0</v>
      </c>
    </row>
    <row r="16" spans="2:12" s="30" customFormat="1" ht="12.75" customHeight="1">
      <c r="B16" s="459">
        <v>40999</v>
      </c>
      <c r="C16" s="59">
        <v>0</v>
      </c>
      <c r="D16" s="59">
        <v>0</v>
      </c>
      <c r="E16" s="59">
        <v>0</v>
      </c>
      <c r="F16" s="59">
        <v>0</v>
      </c>
      <c r="H16" s="60">
        <v>40999</v>
      </c>
      <c r="I16" s="59">
        <v>0</v>
      </c>
      <c r="J16" s="59">
        <v>0</v>
      </c>
      <c r="K16" s="59">
        <v>0</v>
      </c>
      <c r="L16" s="59">
        <v>0</v>
      </c>
    </row>
    <row r="17" spans="2:12" s="30" customFormat="1" ht="12.75" customHeight="1">
      <c r="B17" s="459">
        <v>41364</v>
      </c>
      <c r="C17" s="59">
        <v>0</v>
      </c>
      <c r="D17" s="59">
        <v>0</v>
      </c>
      <c r="E17" s="59">
        <v>0</v>
      </c>
      <c r="F17" s="59">
        <v>0</v>
      </c>
      <c r="H17" s="60">
        <v>41364</v>
      </c>
      <c r="I17" s="59">
        <v>0</v>
      </c>
      <c r="J17" s="59">
        <v>0</v>
      </c>
      <c r="K17" s="59">
        <v>0</v>
      </c>
      <c r="L17" s="59">
        <v>0</v>
      </c>
    </row>
    <row r="18" spans="2:6" s="30" customFormat="1" ht="12.75" customHeight="1">
      <c r="B18" s="457"/>
      <c r="E18" s="49"/>
      <c r="F18" s="49"/>
    </row>
    <row r="19" spans="2:8" s="30" customFormat="1" ht="10.5">
      <c r="B19" s="460" t="s">
        <v>416</v>
      </c>
      <c r="C19" s="49"/>
      <c r="D19" s="49"/>
      <c r="H19" s="61" t="s">
        <v>417</v>
      </c>
    </row>
    <row r="20" spans="2:4" s="30" customFormat="1" ht="12.75" customHeight="1">
      <c r="B20" s="461"/>
      <c r="C20" s="49"/>
      <c r="D20" s="49"/>
    </row>
    <row r="21" s="30" customFormat="1" ht="12.75" customHeight="1">
      <c r="B21" s="457"/>
    </row>
    <row r="22" spans="2:12" s="30" customFormat="1" ht="12.75" customHeight="1">
      <c r="B22" s="461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s="30" customFormat="1" ht="12.75" customHeight="1">
      <c r="B23" s="461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2:12" s="30" customFormat="1" ht="12.75" customHeight="1">
      <c r="B24" s="461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2:12" s="30" customFormat="1" ht="12.75" customHeight="1">
      <c r="B25" s="457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2:12" s="30" customFormat="1" ht="12.75" customHeight="1">
      <c r="B26" s="457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2:12" s="30" customFormat="1" ht="12.75" customHeight="1">
      <c r="B27" s="457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="30" customFormat="1" ht="12.75" customHeight="1">
      <c r="B28" s="457"/>
    </row>
    <row r="29" s="30" customFormat="1" ht="12.75" customHeight="1">
      <c r="B29" s="457"/>
    </row>
    <row r="30" s="30" customFormat="1" ht="12.75" customHeight="1">
      <c r="B30" s="457"/>
    </row>
    <row r="31" s="30" customFormat="1" ht="12.75" customHeight="1">
      <c r="B31" s="457"/>
    </row>
    <row r="32" s="30" customFormat="1" ht="10.5">
      <c r="B32" s="457"/>
    </row>
    <row r="33" s="30" customFormat="1" ht="12.75" customHeight="1">
      <c r="B33" s="457"/>
    </row>
    <row r="34" s="30" customFormat="1" ht="12.75" customHeight="1">
      <c r="B34" s="457"/>
    </row>
    <row r="35" s="30" customFormat="1" ht="12.75" customHeight="1">
      <c r="B35" s="457"/>
    </row>
    <row r="36" s="30" customFormat="1" ht="12.75" customHeight="1">
      <c r="B36" s="457"/>
    </row>
    <row r="37" s="30" customFormat="1" ht="12.75" customHeight="1">
      <c r="B37" s="457"/>
    </row>
    <row r="38" s="30" customFormat="1" ht="12.75" customHeight="1">
      <c r="B38" s="457"/>
    </row>
    <row r="39" s="30" customFormat="1" ht="12.75" customHeight="1">
      <c r="B39" s="457"/>
    </row>
    <row r="40" s="30" customFormat="1" ht="12.75" customHeight="1">
      <c r="B40" s="457"/>
    </row>
    <row r="41" s="30" customFormat="1" ht="12.75" customHeight="1"/>
    <row r="42" s="30" customFormat="1" ht="12.75" customHeight="1"/>
    <row r="43" s="30" customFormat="1" ht="12.75" customHeight="1"/>
    <row r="44" s="30" customFormat="1" ht="12.75" customHeight="1"/>
    <row r="45" s="30" customFormat="1" ht="12.75" customHeight="1"/>
    <row r="46" s="30" customFormat="1" ht="12.75" customHeight="1"/>
    <row r="47" s="30" customFormat="1" ht="12.75" customHeight="1"/>
    <row r="48" s="30" customFormat="1" ht="12.75" customHeight="1"/>
    <row r="49" s="30" customFormat="1" ht="12.75" customHeight="1"/>
    <row r="50" s="30" customFormat="1" ht="12.75" customHeight="1"/>
    <row r="51" s="30" customFormat="1" ht="12.75" customHeight="1"/>
    <row r="52" s="30" customFormat="1" ht="12.75" customHeight="1"/>
    <row r="53" s="30" customFormat="1" ht="12.75" customHeight="1"/>
    <row r="54" s="30" customFormat="1" ht="12.75" customHeight="1"/>
    <row r="55" s="30" customFormat="1" ht="12.75" customHeight="1"/>
    <row r="56" s="30" customFormat="1" ht="12.75" customHeight="1"/>
    <row r="57" s="30" customFormat="1" ht="12.75" customHeight="1"/>
    <row r="58" s="30" customFormat="1" ht="12.75" customHeight="1"/>
    <row r="59" s="30" customFormat="1" ht="12.75" customHeight="1"/>
    <row r="60" s="30" customFormat="1" ht="12.75" customHeight="1"/>
    <row r="61" s="30" customFormat="1" ht="10.5"/>
    <row r="62" s="30" customFormat="1" ht="12.75" customHeight="1"/>
    <row r="63" s="30" customFormat="1" ht="12.75" customHeight="1"/>
    <row r="64" s="30" customFormat="1" ht="12.75" customHeight="1"/>
    <row r="65" s="30" customFormat="1" ht="12.75" customHeight="1"/>
    <row r="66" s="30" customFormat="1" ht="12.75" customHeight="1"/>
    <row r="67" s="30" customFormat="1" ht="12.75" customHeight="1"/>
    <row r="68" s="30" customFormat="1" ht="12.75" customHeight="1"/>
    <row r="69" s="30" customFormat="1" ht="12.75" customHeight="1"/>
    <row r="70" s="30" customFormat="1" ht="12.75" customHeight="1"/>
    <row r="71" s="30" customFormat="1" ht="12.75" customHeight="1"/>
    <row r="72" s="30" customFormat="1" ht="12.75" customHeight="1"/>
    <row r="73" s="30" customFormat="1" ht="12.75" customHeight="1"/>
    <row r="74" s="30" customFormat="1" ht="12.75" customHeight="1"/>
    <row r="75" s="30" customFormat="1" ht="12.75" customHeight="1"/>
    <row r="76" s="30" customFormat="1" ht="12.75" customHeight="1"/>
    <row r="77" s="30" customFormat="1" ht="12.75" customHeight="1"/>
    <row r="78" s="30" customFormat="1" ht="12.75" customHeight="1"/>
    <row r="79" s="30" customFormat="1" ht="12.75" customHeight="1"/>
    <row r="80" s="30" customFormat="1" ht="12.75" customHeight="1"/>
    <row r="81" s="30" customFormat="1" ht="12.75" customHeight="1"/>
    <row r="82" s="30" customFormat="1" ht="12.75" customHeight="1"/>
    <row r="83" s="30" customFormat="1" ht="12.75" customHeight="1"/>
    <row r="84" s="30" customFormat="1" ht="12.75" customHeight="1"/>
    <row r="85" s="30" customFormat="1" ht="12.75" customHeight="1"/>
    <row r="86" s="30" customFormat="1" ht="12.75" customHeight="1"/>
    <row r="87" s="30" customFormat="1" ht="12.75" customHeight="1"/>
    <row r="88" s="30" customFormat="1" ht="12.75" customHeight="1"/>
    <row r="89" s="30" customFormat="1" ht="12.75" customHeight="1"/>
    <row r="90" s="30" customFormat="1" ht="10.5"/>
    <row r="91" s="30" customFormat="1" ht="10.5"/>
    <row r="92" s="30" customFormat="1" ht="10.5"/>
    <row r="93" s="30" customFormat="1" ht="42.75" customHeight="1"/>
    <row r="94" s="30" customFormat="1" ht="10.5"/>
    <row r="95" s="30" customFormat="1" ht="10.5"/>
    <row r="96" s="30" customFormat="1" ht="10.5"/>
    <row r="97" s="30" customFormat="1" ht="10.5"/>
    <row r="98" s="30" customFormat="1" ht="10.5"/>
    <row r="99" s="30" customFormat="1" ht="10.5"/>
    <row r="100" s="30" customFormat="1" ht="10.5"/>
    <row r="101" s="30" customFormat="1" ht="10.5"/>
    <row r="102" s="30" customFormat="1" ht="10.5"/>
    <row r="103" s="30" customFormat="1" ht="10.5"/>
    <row r="104" s="30" customFormat="1" ht="10.5"/>
    <row r="105" s="30" customFormat="1" ht="10.5"/>
    <row r="106" s="30" customFormat="1" ht="10.5"/>
    <row r="107" s="30" customFormat="1" ht="10.5"/>
    <row r="108" s="30" customFormat="1" ht="10.5"/>
    <row r="109" s="30" customFormat="1" ht="10.5"/>
    <row r="110" s="30" customFormat="1" ht="10.5"/>
    <row r="111" s="30" customFormat="1" ht="10.5"/>
    <row r="112" s="30" customFormat="1" ht="10.5"/>
    <row r="113" s="30" customFormat="1" ht="10.5"/>
    <row r="114" s="30" customFormat="1" ht="10.5"/>
    <row r="115" s="30" customFormat="1" ht="10.5"/>
    <row r="116" s="30" customFormat="1" ht="10.5"/>
    <row r="117" s="30" customFormat="1" ht="10.5"/>
    <row r="118" s="30" customFormat="1" ht="10.5"/>
    <row r="119" s="30" customFormat="1" ht="10.5"/>
    <row r="120" s="30" customFormat="1" ht="10.5"/>
    <row r="121" s="30" customFormat="1" ht="10.5"/>
  </sheetData>
  <sheetProtection/>
  <hyperlinks>
    <hyperlink ref="A3" location="Index!A1" display="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L362"/>
  <sheetViews>
    <sheetView view="pageBreakPreview" zoomScale="85" zoomScaleNormal="80" zoomScaleSheetLayoutView="85" zoomScalePageLayoutView="0" workbookViewId="0" topLeftCell="A1">
      <pane xSplit="2" ySplit="8" topLeftCell="C9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F12" sqref="F12"/>
    </sheetView>
  </sheetViews>
  <sheetFormatPr defaultColWidth="9.00390625" defaultRowHeight="15"/>
  <cols>
    <col min="1" max="1" width="8.125" style="41" customWidth="1"/>
    <col min="2" max="2" width="56.875" style="41" customWidth="1"/>
    <col min="3" max="9" width="7.375" style="262" customWidth="1"/>
    <col min="10" max="13" width="7.375" style="41" customWidth="1"/>
    <col min="14" max="15" width="7.375" style="426" customWidth="1"/>
    <col min="16" max="16384" width="9.00390625" style="41" customWidth="1"/>
  </cols>
  <sheetData>
    <row r="1" spans="1:246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3" ht="10.5">
      <c r="A4" s="39" t="str">
        <f ca="1">LEFT(RIGHT(CELL("filename",A1),LEN(CELL("filename",A1))-FIND("]",CELL("filename",A1))),4)</f>
        <v>4.2 </v>
      </c>
      <c r="B4" s="39"/>
      <c r="C4" s="39"/>
    </row>
    <row r="5" spans="1:2" ht="10.5">
      <c r="A5" s="290">
        <v>4.2</v>
      </c>
      <c r="B5" s="290" t="s">
        <v>155</v>
      </c>
    </row>
    <row r="6" spans="1:2" ht="10.5">
      <c r="A6" s="266"/>
      <c r="B6" s="266"/>
    </row>
    <row r="7" spans="1:15" ht="10.5">
      <c r="A7" s="266"/>
      <c r="B7" s="293"/>
      <c r="C7" s="682"/>
      <c r="D7" s="661"/>
      <c r="E7" s="661"/>
      <c r="F7" s="661"/>
      <c r="G7" s="661"/>
      <c r="H7" s="661"/>
      <c r="I7" s="661"/>
      <c r="J7" s="661"/>
      <c r="K7" s="661"/>
      <c r="L7" s="521"/>
      <c r="M7" s="520"/>
      <c r="N7" s="521"/>
      <c r="O7" s="522"/>
    </row>
    <row r="8" spans="1:15" ht="10.5">
      <c r="A8" s="40"/>
      <c r="B8" s="678"/>
      <c r="C8" s="683" t="s">
        <v>192</v>
      </c>
      <c r="D8" s="679" t="s">
        <v>193</v>
      </c>
      <c r="E8" s="679" t="s">
        <v>194</v>
      </c>
      <c r="F8" s="679" t="s">
        <v>28</v>
      </c>
      <c r="G8" s="679" t="s">
        <v>29</v>
      </c>
      <c r="H8" s="680" t="s">
        <v>167</v>
      </c>
      <c r="I8" s="680" t="s">
        <v>168</v>
      </c>
      <c r="J8" s="680" t="s">
        <v>169</v>
      </c>
      <c r="K8" s="680" t="s">
        <v>170</v>
      </c>
      <c r="L8" s="679" t="s">
        <v>171</v>
      </c>
      <c r="M8" s="683" t="s">
        <v>172</v>
      </c>
      <c r="N8" s="680" t="s">
        <v>173</v>
      </c>
      <c r="O8" s="681" t="s">
        <v>249</v>
      </c>
    </row>
    <row r="9" spans="1:15" ht="10.5">
      <c r="A9" s="40"/>
      <c r="B9" s="675" t="s">
        <v>38</v>
      </c>
      <c r="C9" s="347"/>
      <c r="D9" s="348"/>
      <c r="E9" s="348"/>
      <c r="F9" s="348"/>
      <c r="G9" s="348"/>
      <c r="H9" s="348"/>
      <c r="I9" s="348"/>
      <c r="J9" s="348"/>
      <c r="K9" s="676"/>
      <c r="L9" s="676"/>
      <c r="M9" s="750"/>
      <c r="N9" s="676"/>
      <c r="O9" s="677"/>
    </row>
    <row r="10" spans="1:15" ht="10.5">
      <c r="A10" s="40"/>
      <c r="B10" s="670" t="s">
        <v>98</v>
      </c>
      <c r="C10" s="684"/>
      <c r="D10" s="427"/>
      <c r="E10" s="428"/>
      <c r="F10" s="428"/>
      <c r="G10" s="428"/>
      <c r="H10" s="428"/>
      <c r="I10" s="428"/>
      <c r="J10" s="428"/>
      <c r="K10" s="428"/>
      <c r="L10" s="428"/>
      <c r="M10" s="793"/>
      <c r="N10" s="429"/>
      <c r="O10" s="662"/>
    </row>
    <row r="11" spans="1:15" ht="10.5">
      <c r="A11" s="40"/>
      <c r="B11" s="670" t="s">
        <v>39</v>
      </c>
      <c r="C11" s="685"/>
      <c r="D11" s="430"/>
      <c r="E11" s="431"/>
      <c r="F11" s="431"/>
      <c r="G11" s="431"/>
      <c r="H11" s="431"/>
      <c r="I11" s="431"/>
      <c r="J11" s="431"/>
      <c r="K11" s="431"/>
      <c r="L11" s="431"/>
      <c r="M11" s="794"/>
      <c r="N11" s="432"/>
      <c r="O11" s="663"/>
    </row>
    <row r="12" spans="1:15" ht="10.5">
      <c r="A12" s="40"/>
      <c r="B12" s="670" t="s">
        <v>113</v>
      </c>
      <c r="C12" s="788"/>
      <c r="D12" s="789"/>
      <c r="E12" s="790"/>
      <c r="F12" s="790"/>
      <c r="G12" s="790"/>
      <c r="H12" s="790"/>
      <c r="I12" s="790"/>
      <c r="J12" s="790"/>
      <c r="K12" s="790"/>
      <c r="L12" s="790"/>
      <c r="M12" s="793"/>
      <c r="N12" s="429"/>
      <c r="O12" s="662"/>
    </row>
    <row r="13" spans="1:15" ht="10.5">
      <c r="A13" s="40"/>
      <c r="B13" s="670" t="s">
        <v>319</v>
      </c>
      <c r="C13" s="788"/>
      <c r="D13" s="789"/>
      <c r="E13" s="790"/>
      <c r="F13" s="790"/>
      <c r="G13" s="790"/>
      <c r="H13" s="790"/>
      <c r="I13" s="790"/>
      <c r="J13" s="790"/>
      <c r="K13" s="790"/>
      <c r="L13" s="790"/>
      <c r="M13" s="793"/>
      <c r="N13" s="429"/>
      <c r="O13" s="662"/>
    </row>
    <row r="14" spans="1:15" ht="10.5">
      <c r="A14" s="40"/>
      <c r="B14" s="671" t="s">
        <v>114</v>
      </c>
      <c r="C14" s="788"/>
      <c r="D14" s="789"/>
      <c r="E14" s="790"/>
      <c r="F14" s="790"/>
      <c r="G14" s="790"/>
      <c r="H14" s="790"/>
      <c r="I14" s="790"/>
      <c r="J14" s="790"/>
      <c r="K14" s="790"/>
      <c r="L14" s="790"/>
      <c r="M14" s="793"/>
      <c r="N14" s="429"/>
      <c r="O14" s="662"/>
    </row>
    <row r="15" spans="1:15" ht="10.5">
      <c r="A15" s="40"/>
      <c r="B15" s="671" t="s">
        <v>115</v>
      </c>
      <c r="C15" s="684"/>
      <c r="D15" s="427"/>
      <c r="E15" s="428"/>
      <c r="F15" s="428"/>
      <c r="G15" s="428"/>
      <c r="H15" s="428"/>
      <c r="I15" s="428"/>
      <c r="J15" s="790"/>
      <c r="K15" s="790"/>
      <c r="L15" s="790"/>
      <c r="M15" s="793"/>
      <c r="N15" s="429"/>
      <c r="O15" s="662"/>
    </row>
    <row r="16" spans="1:15" ht="10.5">
      <c r="A16" s="40"/>
      <c r="B16" s="671" t="s">
        <v>320</v>
      </c>
      <c r="C16" s="684"/>
      <c r="D16" s="427"/>
      <c r="E16" s="428"/>
      <c r="F16" s="428"/>
      <c r="G16" s="428"/>
      <c r="H16" s="431"/>
      <c r="I16" s="431"/>
      <c r="J16" s="807"/>
      <c r="K16" s="807"/>
      <c r="L16" s="807"/>
      <c r="M16" s="793"/>
      <c r="N16" s="429"/>
      <c r="O16" s="662"/>
    </row>
    <row r="17" spans="1:15" ht="10.5">
      <c r="A17" s="40"/>
      <c r="B17" s="671" t="s">
        <v>149</v>
      </c>
      <c r="C17" s="684"/>
      <c r="D17" s="427"/>
      <c r="E17" s="428"/>
      <c r="F17" s="428"/>
      <c r="G17" s="428"/>
      <c r="H17" s="428"/>
      <c r="I17" s="428"/>
      <c r="J17" s="790"/>
      <c r="K17" s="790"/>
      <c r="L17" s="790"/>
      <c r="M17" s="793"/>
      <c r="N17" s="429"/>
      <c r="O17" s="662"/>
    </row>
    <row r="18" spans="1:15" ht="10.5">
      <c r="A18" s="40"/>
      <c r="B18" s="671" t="s">
        <v>34</v>
      </c>
      <c r="C18" s="788"/>
      <c r="D18" s="789"/>
      <c r="E18" s="790"/>
      <c r="F18" s="790"/>
      <c r="G18" s="790"/>
      <c r="H18" s="790"/>
      <c r="I18" s="790"/>
      <c r="J18" s="790"/>
      <c r="K18" s="790"/>
      <c r="L18" s="790"/>
      <c r="M18" s="793"/>
      <c r="N18" s="429"/>
      <c r="O18" s="662"/>
    </row>
    <row r="19" spans="1:15" ht="10.5">
      <c r="A19" s="40"/>
      <c r="B19" s="671" t="s">
        <v>321</v>
      </c>
      <c r="C19" s="788"/>
      <c r="D19" s="789"/>
      <c r="E19" s="790"/>
      <c r="F19" s="790"/>
      <c r="G19" s="790"/>
      <c r="H19" s="790"/>
      <c r="I19" s="790"/>
      <c r="J19" s="790"/>
      <c r="K19" s="790"/>
      <c r="L19" s="790"/>
      <c r="M19" s="793"/>
      <c r="N19" s="429"/>
      <c r="O19" s="662"/>
    </row>
    <row r="20" spans="1:15" ht="10.5">
      <c r="A20" s="40"/>
      <c r="B20" s="671" t="s">
        <v>35</v>
      </c>
      <c r="C20" s="788"/>
      <c r="D20" s="789"/>
      <c r="E20" s="790"/>
      <c r="F20" s="790"/>
      <c r="G20" s="790"/>
      <c r="H20" s="790"/>
      <c r="I20" s="790"/>
      <c r="J20" s="790"/>
      <c r="K20" s="790"/>
      <c r="L20" s="790"/>
      <c r="M20" s="793"/>
      <c r="N20" s="429"/>
      <c r="O20" s="662"/>
    </row>
    <row r="21" spans="1:15" ht="10.5">
      <c r="A21" s="40"/>
      <c r="B21" s="672"/>
      <c r="C21" s="691"/>
      <c r="D21" s="449"/>
      <c r="E21" s="792"/>
      <c r="F21" s="792"/>
      <c r="G21" s="792"/>
      <c r="H21" s="792"/>
      <c r="I21" s="792"/>
      <c r="J21" s="792"/>
      <c r="K21" s="792"/>
      <c r="L21" s="792"/>
      <c r="M21" s="795"/>
      <c r="N21" s="447"/>
      <c r="O21" s="669"/>
    </row>
    <row r="22" spans="1:15" ht="10.5">
      <c r="A22" s="40"/>
      <c r="B22" s="791" t="s">
        <v>36</v>
      </c>
      <c r="C22" s="687"/>
      <c r="D22" s="434"/>
      <c r="E22" s="434"/>
      <c r="F22" s="434"/>
      <c r="G22" s="434"/>
      <c r="H22" s="434"/>
      <c r="I22" s="434"/>
      <c r="J22" s="434"/>
      <c r="K22" s="434"/>
      <c r="L22" s="434"/>
      <c r="M22" s="796"/>
      <c r="O22" s="664"/>
    </row>
    <row r="23" spans="1:15" ht="10.5">
      <c r="A23" s="40"/>
      <c r="B23" s="671" t="s">
        <v>99</v>
      </c>
      <c r="C23" s="688">
        <f>SUM(C61:C70)</f>
        <v>0</v>
      </c>
      <c r="D23" s="435">
        <f aca="true" t="shared" si="0" ref="D23:I23">SUM(D61:D70)</f>
        <v>0</v>
      </c>
      <c r="E23" s="436">
        <f t="shared" si="0"/>
        <v>0</v>
      </c>
      <c r="F23" s="436">
        <f t="shared" si="0"/>
        <v>0</v>
      </c>
      <c r="G23" s="436">
        <f t="shared" si="0"/>
        <v>0</v>
      </c>
      <c r="H23" s="436">
        <f t="shared" si="0"/>
        <v>0</v>
      </c>
      <c r="I23" s="436">
        <f t="shared" si="0"/>
        <v>0</v>
      </c>
      <c r="J23" s="436">
        <f>SUM(J61:J70)</f>
        <v>0</v>
      </c>
      <c r="K23" s="436">
        <f>SUM(K61:K70)</f>
        <v>0</v>
      </c>
      <c r="L23" s="436">
        <f>SUM(L61:L70)</f>
        <v>0</v>
      </c>
      <c r="M23" s="797"/>
      <c r="N23" s="437"/>
      <c r="O23" s="665"/>
    </row>
    <row r="24" spans="1:15" ht="10.5">
      <c r="A24" s="40"/>
      <c r="B24" s="671" t="s">
        <v>100</v>
      </c>
      <c r="C24" s="688">
        <f aca="true" t="shared" si="1" ref="C24:I24">SUM(C73:C82)</f>
        <v>0</v>
      </c>
      <c r="D24" s="435">
        <f t="shared" si="1"/>
        <v>0</v>
      </c>
      <c r="E24" s="436">
        <f t="shared" si="1"/>
        <v>0</v>
      </c>
      <c r="F24" s="436">
        <f t="shared" si="1"/>
        <v>0</v>
      </c>
      <c r="G24" s="436">
        <f t="shared" si="1"/>
        <v>0</v>
      </c>
      <c r="H24" s="436">
        <f t="shared" si="1"/>
        <v>0</v>
      </c>
      <c r="I24" s="436">
        <f t="shared" si="1"/>
        <v>0</v>
      </c>
      <c r="J24" s="436">
        <f>SUM(J73:J82)</f>
        <v>0</v>
      </c>
      <c r="K24" s="436">
        <f>SUM(K73:K82)</f>
        <v>0</v>
      </c>
      <c r="L24" s="436">
        <f>SUM(L73:L82)</f>
        <v>0</v>
      </c>
      <c r="M24" s="797"/>
      <c r="N24" s="437"/>
      <c r="O24" s="665"/>
    </row>
    <row r="25" spans="1:15" ht="10.5">
      <c r="A25" s="40"/>
      <c r="B25" s="671" t="s">
        <v>101</v>
      </c>
      <c r="C25" s="688">
        <f>SUM(C97:C106)</f>
        <v>0</v>
      </c>
      <c r="D25" s="435">
        <f aca="true" t="shared" si="2" ref="D25:I25">SUM(D97:D106)</f>
        <v>0</v>
      </c>
      <c r="E25" s="436">
        <f t="shared" si="2"/>
        <v>0</v>
      </c>
      <c r="F25" s="436">
        <f t="shared" si="2"/>
        <v>0</v>
      </c>
      <c r="G25" s="436">
        <f t="shared" si="2"/>
        <v>0</v>
      </c>
      <c r="H25" s="436">
        <f t="shared" si="2"/>
        <v>0</v>
      </c>
      <c r="I25" s="436">
        <f t="shared" si="2"/>
        <v>0</v>
      </c>
      <c r="J25" s="436">
        <f>SUM(J97:J106)</f>
        <v>0</v>
      </c>
      <c r="K25" s="436">
        <f>SUM(K97:K106)</f>
        <v>0</v>
      </c>
      <c r="L25" s="436">
        <f>SUM(L97:L106)</f>
        <v>0</v>
      </c>
      <c r="M25" s="797"/>
      <c r="N25" s="437"/>
      <c r="O25" s="665"/>
    </row>
    <row r="26" spans="1:15" ht="10.5">
      <c r="A26" s="40"/>
      <c r="B26" s="672"/>
      <c r="C26" s="687"/>
      <c r="D26" s="434"/>
      <c r="E26" s="434"/>
      <c r="F26" s="434"/>
      <c r="G26" s="434"/>
      <c r="H26" s="434"/>
      <c r="I26" s="434"/>
      <c r="J26" s="434"/>
      <c r="K26" s="434"/>
      <c r="L26" s="434"/>
      <c r="M26" s="796"/>
      <c r="O26" s="664"/>
    </row>
    <row r="27" spans="1:15" ht="10.5">
      <c r="A27" s="40"/>
      <c r="B27" s="791" t="s">
        <v>144</v>
      </c>
      <c r="C27" s="687"/>
      <c r="D27" s="434"/>
      <c r="E27" s="434"/>
      <c r="F27" s="434"/>
      <c r="G27" s="434"/>
      <c r="H27" s="434"/>
      <c r="I27" s="434"/>
      <c r="J27" s="434"/>
      <c r="K27" s="434"/>
      <c r="L27" s="434"/>
      <c r="M27" s="796"/>
      <c r="O27" s="664"/>
    </row>
    <row r="28" spans="1:15" ht="10.5">
      <c r="A28" s="40"/>
      <c r="B28" s="671" t="s">
        <v>308</v>
      </c>
      <c r="C28" s="336"/>
      <c r="D28" s="337"/>
      <c r="E28" s="337"/>
      <c r="F28" s="337"/>
      <c r="G28" s="337"/>
      <c r="H28" s="337"/>
      <c r="I28" s="337"/>
      <c r="J28" s="337"/>
      <c r="K28" s="428"/>
      <c r="L28" s="428"/>
      <c r="M28" s="798"/>
      <c r="N28" s="438"/>
      <c r="O28" s="666"/>
    </row>
    <row r="29" spans="1:15" ht="10.5">
      <c r="A29" s="40"/>
      <c r="B29" s="671" t="s">
        <v>309</v>
      </c>
      <c r="C29" s="336"/>
      <c r="D29" s="337"/>
      <c r="E29" s="337"/>
      <c r="F29" s="337"/>
      <c r="G29" s="337"/>
      <c r="H29" s="337"/>
      <c r="I29" s="337"/>
      <c r="J29" s="337"/>
      <c r="K29" s="428"/>
      <c r="L29" s="428"/>
      <c r="M29" s="798"/>
      <c r="N29" s="438"/>
      <c r="O29" s="666"/>
    </row>
    <row r="30" spans="1:15" ht="10.5">
      <c r="A30" s="40"/>
      <c r="B30" s="671" t="s">
        <v>310</v>
      </c>
      <c r="C30" s="336"/>
      <c r="D30" s="337"/>
      <c r="E30" s="337"/>
      <c r="F30" s="337"/>
      <c r="G30" s="337"/>
      <c r="H30" s="337"/>
      <c r="I30" s="337"/>
      <c r="J30" s="337"/>
      <c r="K30" s="428"/>
      <c r="L30" s="428"/>
      <c r="M30" s="798"/>
      <c r="N30" s="438"/>
      <c r="O30" s="666"/>
    </row>
    <row r="31" spans="1:15" ht="10.5">
      <c r="A31" s="40"/>
      <c r="B31" s="672"/>
      <c r="C31" s="347"/>
      <c r="D31" s="348"/>
      <c r="E31" s="348"/>
      <c r="F31" s="348"/>
      <c r="G31" s="348"/>
      <c r="H31" s="348"/>
      <c r="I31" s="349"/>
      <c r="J31" s="349"/>
      <c r="K31" s="349"/>
      <c r="L31" s="349"/>
      <c r="M31" s="799"/>
      <c r="N31" s="439"/>
      <c r="O31" s="667"/>
    </row>
    <row r="32" spans="1:15" ht="10.5">
      <c r="A32" s="40"/>
      <c r="B32" s="791" t="s">
        <v>311</v>
      </c>
      <c r="C32" s="347"/>
      <c r="D32" s="348"/>
      <c r="E32" s="348"/>
      <c r="F32" s="348"/>
      <c r="G32" s="348"/>
      <c r="H32" s="348"/>
      <c r="I32" s="349"/>
      <c r="J32" s="349"/>
      <c r="K32" s="349"/>
      <c r="L32" s="349"/>
      <c r="M32" s="799"/>
      <c r="N32" s="439"/>
      <c r="O32" s="667"/>
    </row>
    <row r="33" spans="1:15" ht="10.5">
      <c r="A33" s="40"/>
      <c r="B33" s="671" t="s">
        <v>312</v>
      </c>
      <c r="C33" s="336"/>
      <c r="D33" s="337"/>
      <c r="E33" s="337"/>
      <c r="F33" s="337"/>
      <c r="G33" s="337"/>
      <c r="H33" s="337"/>
      <c r="I33" s="337"/>
      <c r="J33" s="337"/>
      <c r="K33" s="427"/>
      <c r="L33" s="427"/>
      <c r="M33" s="798"/>
      <c r="N33" s="438"/>
      <c r="O33" s="666"/>
    </row>
    <row r="34" spans="1:15" ht="10.5">
      <c r="A34" s="40"/>
      <c r="B34" s="671" t="s">
        <v>313</v>
      </c>
      <c r="C34" s="336"/>
      <c r="D34" s="337"/>
      <c r="E34" s="337"/>
      <c r="F34" s="337"/>
      <c r="G34" s="337"/>
      <c r="H34" s="337"/>
      <c r="I34" s="337"/>
      <c r="J34" s="337"/>
      <c r="K34" s="428"/>
      <c r="L34" s="428"/>
      <c r="M34" s="798"/>
      <c r="N34" s="438"/>
      <c r="O34" s="666"/>
    </row>
    <row r="35" spans="1:15" ht="10.5">
      <c r="A35" s="40"/>
      <c r="B35" s="672"/>
      <c r="C35" s="687"/>
      <c r="D35" s="434"/>
      <c r="E35" s="434"/>
      <c r="F35" s="434"/>
      <c r="G35" s="434"/>
      <c r="H35" s="434"/>
      <c r="I35" s="434"/>
      <c r="J35" s="434"/>
      <c r="K35" s="434"/>
      <c r="L35" s="434"/>
      <c r="M35" s="796"/>
      <c r="O35" s="664"/>
    </row>
    <row r="36" spans="1:15" ht="10.5">
      <c r="A36" s="40"/>
      <c r="B36" s="791" t="s">
        <v>37</v>
      </c>
      <c r="C36" s="687"/>
      <c r="D36" s="434"/>
      <c r="E36" s="434"/>
      <c r="F36" s="434"/>
      <c r="G36" s="434"/>
      <c r="H36" s="434"/>
      <c r="I36" s="434"/>
      <c r="J36" s="434"/>
      <c r="K36" s="434"/>
      <c r="L36" s="434"/>
      <c r="M36" s="796"/>
      <c r="O36" s="664"/>
    </row>
    <row r="37" spans="1:15" ht="10.5">
      <c r="A37" s="40"/>
      <c r="B37" s="673" t="s">
        <v>150</v>
      </c>
      <c r="C37" s="804"/>
      <c r="D37" s="805"/>
      <c r="E37" s="805"/>
      <c r="F37" s="805"/>
      <c r="G37" s="805"/>
      <c r="H37" s="805"/>
      <c r="I37" s="805"/>
      <c r="J37" s="805"/>
      <c r="K37" s="805"/>
      <c r="L37" s="805"/>
      <c r="M37" s="793"/>
      <c r="N37" s="429"/>
      <c r="O37" s="662"/>
    </row>
    <row r="38" spans="1:15" ht="10.5">
      <c r="A38" s="40"/>
      <c r="B38" s="673" t="s">
        <v>151</v>
      </c>
      <c r="C38" s="686"/>
      <c r="D38" s="440"/>
      <c r="E38" s="440"/>
      <c r="F38" s="440"/>
      <c r="G38" s="440"/>
      <c r="H38" s="440"/>
      <c r="I38" s="440"/>
      <c r="J38" s="440"/>
      <c r="K38" s="440"/>
      <c r="L38" s="440"/>
      <c r="M38" s="793"/>
      <c r="N38" s="429"/>
      <c r="O38" s="662"/>
    </row>
    <row r="39" spans="1:15" ht="10.5">
      <c r="A39" s="40"/>
      <c r="B39" s="671" t="s">
        <v>152</v>
      </c>
      <c r="C39" s="787"/>
      <c r="D39" s="805"/>
      <c r="E39" s="805"/>
      <c r="F39" s="805"/>
      <c r="G39" s="805"/>
      <c r="H39" s="805"/>
      <c r="I39" s="805"/>
      <c r="J39" s="805"/>
      <c r="K39" s="805"/>
      <c r="L39" s="805"/>
      <c r="M39" s="793"/>
      <c r="N39" s="429"/>
      <c r="O39" s="662"/>
    </row>
    <row r="40" spans="1:15" ht="10.5">
      <c r="A40" s="40"/>
      <c r="B40" s="671" t="s">
        <v>141</v>
      </c>
      <c r="C40" s="787"/>
      <c r="D40" s="805"/>
      <c r="E40" s="805"/>
      <c r="F40" s="805"/>
      <c r="G40" s="805"/>
      <c r="H40" s="805"/>
      <c r="I40" s="805"/>
      <c r="J40" s="805"/>
      <c r="K40" s="805"/>
      <c r="L40" s="805"/>
      <c r="M40" s="793"/>
      <c r="N40" s="429"/>
      <c r="O40" s="662"/>
    </row>
    <row r="41" spans="1:15" ht="10.5">
      <c r="A41" s="40"/>
      <c r="B41" s="670" t="s">
        <v>142</v>
      </c>
      <c r="C41" s="1046"/>
      <c r="D41" s="1047"/>
      <c r="E41" s="1047"/>
      <c r="F41" s="1047"/>
      <c r="G41" s="1047"/>
      <c r="H41" s="1047"/>
      <c r="I41" s="1047"/>
      <c r="J41" s="1047"/>
      <c r="K41" s="1047"/>
      <c r="L41" s="1047"/>
      <c r="M41" s="793"/>
      <c r="N41" s="429"/>
      <c r="O41" s="662"/>
    </row>
    <row r="42" spans="1:15" ht="10.5">
      <c r="A42" s="40"/>
      <c r="B42" s="670" t="s">
        <v>143</v>
      </c>
      <c r="C42" s="787"/>
      <c r="D42" s="805"/>
      <c r="E42" s="805"/>
      <c r="F42" s="805"/>
      <c r="G42" s="805"/>
      <c r="H42" s="805"/>
      <c r="I42" s="805"/>
      <c r="J42" s="805"/>
      <c r="K42" s="805"/>
      <c r="L42" s="805"/>
      <c r="M42" s="793"/>
      <c r="N42" s="429"/>
      <c r="O42" s="662"/>
    </row>
    <row r="43" spans="1:15" ht="10.5">
      <c r="A43" s="40"/>
      <c r="B43" s="674"/>
      <c r="C43" s="689"/>
      <c r="D43" s="441"/>
      <c r="E43" s="441"/>
      <c r="F43" s="441"/>
      <c r="G43" s="441"/>
      <c r="H43" s="441"/>
      <c r="I43" s="441"/>
      <c r="J43" s="441"/>
      <c r="K43" s="441"/>
      <c r="L43" s="441"/>
      <c r="M43" s="796"/>
      <c r="O43" s="664"/>
    </row>
    <row r="44" spans="1:15" ht="10.5">
      <c r="A44" s="40"/>
      <c r="B44" s="675" t="s">
        <v>23</v>
      </c>
      <c r="C44" s="689"/>
      <c r="D44" s="441"/>
      <c r="E44" s="441"/>
      <c r="F44" s="441"/>
      <c r="G44" s="441"/>
      <c r="H44" s="441"/>
      <c r="I44" s="441"/>
      <c r="J44" s="441"/>
      <c r="K44" s="441"/>
      <c r="L44" s="441"/>
      <c r="M44" s="796"/>
      <c r="O44" s="664"/>
    </row>
    <row r="45" spans="1:15" ht="10.5">
      <c r="A45" s="40"/>
      <c r="B45" s="674" t="s">
        <v>462</v>
      </c>
      <c r="C45" s="686"/>
      <c r="D45" s="427"/>
      <c r="E45" s="427"/>
      <c r="F45" s="427"/>
      <c r="G45" s="427"/>
      <c r="H45" s="427"/>
      <c r="I45" s="427"/>
      <c r="J45" s="427"/>
      <c r="K45" s="427"/>
      <c r="L45" s="442"/>
      <c r="M45" s="800"/>
      <c r="N45" s="443"/>
      <c r="O45" s="668"/>
    </row>
    <row r="46" spans="1:15" ht="10.5">
      <c r="A46" s="40"/>
      <c r="B46" s="674" t="s">
        <v>463</v>
      </c>
      <c r="C46" s="686"/>
      <c r="D46" s="427"/>
      <c r="E46" s="427"/>
      <c r="F46" s="427"/>
      <c r="G46" s="427"/>
      <c r="H46" s="427"/>
      <c r="I46" s="427"/>
      <c r="J46" s="427"/>
      <c r="K46" s="427"/>
      <c r="L46" s="442"/>
      <c r="M46" s="800"/>
      <c r="N46" s="443"/>
      <c r="O46" s="668"/>
    </row>
    <row r="47" spans="1:15" ht="10.5">
      <c r="A47" s="40"/>
      <c r="B47" s="674" t="s">
        <v>464</v>
      </c>
      <c r="C47" s="686"/>
      <c r="D47" s="427"/>
      <c r="E47" s="427"/>
      <c r="F47" s="427"/>
      <c r="G47" s="427"/>
      <c r="H47" s="427"/>
      <c r="I47" s="427"/>
      <c r="J47" s="427"/>
      <c r="K47" s="427"/>
      <c r="L47" s="442"/>
      <c r="M47" s="800"/>
      <c r="N47" s="443"/>
      <c r="O47" s="668"/>
    </row>
    <row r="48" spans="1:15" ht="10.5">
      <c r="A48" s="40"/>
      <c r="B48" s="674" t="s">
        <v>465</v>
      </c>
      <c r="C48" s="686"/>
      <c r="D48" s="427"/>
      <c r="E48" s="427"/>
      <c r="F48" s="427"/>
      <c r="G48" s="427"/>
      <c r="H48" s="427"/>
      <c r="I48" s="427"/>
      <c r="J48" s="427"/>
      <c r="K48" s="427"/>
      <c r="L48" s="442"/>
      <c r="M48" s="800"/>
      <c r="N48" s="443"/>
      <c r="O48" s="668"/>
    </row>
    <row r="49" spans="1:15" ht="10.5">
      <c r="A49" s="40"/>
      <c r="B49" s="674" t="s">
        <v>466</v>
      </c>
      <c r="C49" s="686"/>
      <c r="D49" s="427"/>
      <c r="E49" s="427"/>
      <c r="F49" s="427"/>
      <c r="G49" s="427"/>
      <c r="H49" s="427"/>
      <c r="I49" s="427"/>
      <c r="J49" s="427"/>
      <c r="K49" s="427"/>
      <c r="L49" s="442"/>
      <c r="M49" s="801"/>
      <c r="N49" s="443"/>
      <c r="O49" s="668"/>
    </row>
    <row r="50" spans="1:15" ht="10.5">
      <c r="A50" s="40"/>
      <c r="B50" s="674" t="s">
        <v>467</v>
      </c>
      <c r="C50" s="686"/>
      <c r="D50" s="427"/>
      <c r="E50" s="427"/>
      <c r="F50" s="427"/>
      <c r="G50" s="427"/>
      <c r="H50" s="427"/>
      <c r="I50" s="427"/>
      <c r="J50" s="427"/>
      <c r="K50" s="427"/>
      <c r="L50" s="442"/>
      <c r="M50" s="801"/>
      <c r="N50" s="443"/>
      <c r="O50" s="668"/>
    </row>
    <row r="51" spans="1:15" ht="10.5">
      <c r="A51" s="40"/>
      <c r="B51" s="674"/>
      <c r="C51" s="689"/>
      <c r="D51" s="803"/>
      <c r="E51" s="803"/>
      <c r="F51" s="803"/>
      <c r="G51" s="803"/>
      <c r="H51" s="803"/>
      <c r="I51" s="803"/>
      <c r="J51" s="803"/>
      <c r="K51" s="803"/>
      <c r="L51" s="444"/>
      <c r="M51" s="796"/>
      <c r="O51" s="664"/>
    </row>
    <row r="52" spans="1:15" ht="10.5">
      <c r="A52" s="40"/>
      <c r="B52" s="674" t="s">
        <v>468</v>
      </c>
      <c r="C52" s="686"/>
      <c r="D52" s="440"/>
      <c r="E52" s="440"/>
      <c r="F52" s="440"/>
      <c r="G52" s="440"/>
      <c r="H52" s="440"/>
      <c r="I52" s="440"/>
      <c r="J52" s="440"/>
      <c r="K52" s="440"/>
      <c r="L52" s="445"/>
      <c r="M52" s="793"/>
      <c r="N52" s="429"/>
      <c r="O52" s="662"/>
    </row>
    <row r="53" spans="1:15" ht="10.5">
      <c r="A53" s="40"/>
      <c r="B53" s="674" t="s">
        <v>469</v>
      </c>
      <c r="C53" s="686"/>
      <c r="D53" s="440"/>
      <c r="E53" s="440"/>
      <c r="F53" s="440"/>
      <c r="G53" s="440"/>
      <c r="H53" s="440"/>
      <c r="I53" s="440"/>
      <c r="J53" s="440"/>
      <c r="K53" s="440"/>
      <c r="L53" s="445"/>
      <c r="M53" s="793"/>
      <c r="N53" s="429"/>
      <c r="O53" s="662"/>
    </row>
    <row r="54" spans="1:15" ht="10.5">
      <c r="A54" s="40"/>
      <c r="B54" s="674" t="s">
        <v>470</v>
      </c>
      <c r="C54" s="686"/>
      <c r="D54" s="440"/>
      <c r="E54" s="440"/>
      <c r="F54" s="440"/>
      <c r="G54" s="440"/>
      <c r="H54" s="440"/>
      <c r="I54" s="440"/>
      <c r="J54" s="440"/>
      <c r="K54" s="440"/>
      <c r="L54" s="445"/>
      <c r="M54" s="793"/>
      <c r="N54" s="429"/>
      <c r="O54" s="662"/>
    </row>
    <row r="55" spans="1:15" ht="10.5">
      <c r="A55" s="40"/>
      <c r="B55" s="674" t="s">
        <v>471</v>
      </c>
      <c r="C55" s="686"/>
      <c r="D55" s="440"/>
      <c r="E55" s="440"/>
      <c r="F55" s="440"/>
      <c r="G55" s="440"/>
      <c r="H55" s="440"/>
      <c r="I55" s="440"/>
      <c r="J55" s="440"/>
      <c r="K55" s="440"/>
      <c r="L55" s="445"/>
      <c r="M55" s="793"/>
      <c r="N55" s="429"/>
      <c r="O55" s="662"/>
    </row>
    <row r="56" spans="1:15" ht="10.5">
      <c r="A56" s="40"/>
      <c r="B56" s="674" t="s">
        <v>472</v>
      </c>
      <c r="C56" s="686"/>
      <c r="D56" s="440"/>
      <c r="E56" s="440"/>
      <c r="F56" s="440"/>
      <c r="G56" s="440"/>
      <c r="H56" s="440"/>
      <c r="I56" s="440"/>
      <c r="J56" s="440"/>
      <c r="K56" s="440"/>
      <c r="L56" s="445"/>
      <c r="M56" s="793"/>
      <c r="N56" s="429"/>
      <c r="O56" s="662"/>
    </row>
    <row r="57" spans="1:15" ht="10.5">
      <c r="A57" s="40"/>
      <c r="B57" s="674" t="s">
        <v>473</v>
      </c>
      <c r="C57" s="686"/>
      <c r="D57" s="440"/>
      <c r="E57" s="440"/>
      <c r="F57" s="440"/>
      <c r="G57" s="440"/>
      <c r="H57" s="440"/>
      <c r="I57" s="440"/>
      <c r="J57" s="440"/>
      <c r="K57" s="440"/>
      <c r="L57" s="445"/>
      <c r="M57" s="793"/>
      <c r="N57" s="429"/>
      <c r="O57" s="662"/>
    </row>
    <row r="58" spans="1:15" ht="10.5">
      <c r="A58" s="40"/>
      <c r="B58" s="674"/>
      <c r="C58" s="689"/>
      <c r="D58" s="441"/>
      <c r="E58" s="441"/>
      <c r="F58" s="441"/>
      <c r="G58" s="441"/>
      <c r="H58" s="441"/>
      <c r="I58" s="441"/>
      <c r="J58" s="441"/>
      <c r="K58" s="441"/>
      <c r="L58" s="441"/>
      <c r="M58" s="796"/>
      <c r="O58" s="664"/>
    </row>
    <row r="59" spans="1:15" ht="10.5">
      <c r="A59" s="40"/>
      <c r="B59" s="674"/>
      <c r="C59" s="689"/>
      <c r="D59" s="441"/>
      <c r="E59" s="441"/>
      <c r="F59" s="441"/>
      <c r="G59" s="441"/>
      <c r="H59" s="441"/>
      <c r="I59" s="441"/>
      <c r="J59" s="441"/>
      <c r="K59" s="441"/>
      <c r="L59" s="441"/>
      <c r="M59" s="796"/>
      <c r="O59" s="664"/>
    </row>
    <row r="60" spans="1:15" ht="10.5">
      <c r="A60" s="40"/>
      <c r="B60" s="675" t="s">
        <v>474</v>
      </c>
      <c r="C60" s="689"/>
      <c r="D60" s="441"/>
      <c r="E60" s="441"/>
      <c r="F60" s="441"/>
      <c r="G60" s="441"/>
      <c r="H60" s="441"/>
      <c r="I60" s="441"/>
      <c r="J60" s="441"/>
      <c r="K60" s="441"/>
      <c r="L60" s="441"/>
      <c r="M60" s="796"/>
      <c r="O60" s="664"/>
    </row>
    <row r="61" spans="1:15" ht="10.5">
      <c r="A61" s="40"/>
      <c r="B61" s="637"/>
      <c r="C61" s="686"/>
      <c r="D61" s="433"/>
      <c r="E61" s="433"/>
      <c r="F61" s="433"/>
      <c r="G61" s="433"/>
      <c r="H61" s="433"/>
      <c r="I61" s="433"/>
      <c r="J61" s="433"/>
      <c r="K61" s="433"/>
      <c r="L61" s="433"/>
      <c r="M61" s="802"/>
      <c r="N61" s="779"/>
      <c r="O61" s="780"/>
    </row>
    <row r="62" spans="1:15" ht="10.5">
      <c r="A62" s="40"/>
      <c r="B62" s="637"/>
      <c r="C62" s="686"/>
      <c r="D62" s="433"/>
      <c r="E62" s="433"/>
      <c r="F62" s="433"/>
      <c r="G62" s="433"/>
      <c r="H62" s="433"/>
      <c r="I62" s="433"/>
      <c r="J62" s="433"/>
      <c r="K62" s="433"/>
      <c r="L62" s="433"/>
      <c r="M62" s="802"/>
      <c r="N62" s="779"/>
      <c r="O62" s="780"/>
    </row>
    <row r="63" spans="1:15" ht="10.5">
      <c r="A63" s="40"/>
      <c r="B63" s="637"/>
      <c r="C63" s="686"/>
      <c r="D63" s="433"/>
      <c r="E63" s="433"/>
      <c r="F63" s="433"/>
      <c r="G63" s="433"/>
      <c r="H63" s="433"/>
      <c r="I63" s="433"/>
      <c r="J63" s="433"/>
      <c r="K63" s="433"/>
      <c r="L63" s="433"/>
      <c r="M63" s="802"/>
      <c r="N63" s="779"/>
      <c r="O63" s="780"/>
    </row>
    <row r="64" spans="1:15" ht="10.5">
      <c r="A64" s="40"/>
      <c r="B64" s="637"/>
      <c r="C64" s="686"/>
      <c r="D64" s="433"/>
      <c r="E64" s="433"/>
      <c r="F64" s="433"/>
      <c r="G64" s="433"/>
      <c r="H64" s="433"/>
      <c r="I64" s="433"/>
      <c r="J64" s="433"/>
      <c r="K64" s="433"/>
      <c r="L64" s="433"/>
      <c r="M64" s="802"/>
      <c r="N64" s="779"/>
      <c r="O64" s="780"/>
    </row>
    <row r="65" spans="1:15" ht="10.5">
      <c r="A65" s="40"/>
      <c r="B65" s="637"/>
      <c r="C65" s="686"/>
      <c r="D65" s="433"/>
      <c r="E65" s="433"/>
      <c r="F65" s="433"/>
      <c r="G65" s="433"/>
      <c r="H65" s="433"/>
      <c r="I65" s="433"/>
      <c r="J65" s="433"/>
      <c r="K65" s="433"/>
      <c r="L65" s="433"/>
      <c r="M65" s="802"/>
      <c r="N65" s="779"/>
      <c r="O65" s="780"/>
    </row>
    <row r="66" spans="1:15" ht="10.5">
      <c r="A66" s="40"/>
      <c r="B66" s="637"/>
      <c r="C66" s="686"/>
      <c r="D66" s="433"/>
      <c r="E66" s="433"/>
      <c r="F66" s="433"/>
      <c r="G66" s="433"/>
      <c r="H66" s="433"/>
      <c r="I66" s="433"/>
      <c r="J66" s="433"/>
      <c r="K66" s="433"/>
      <c r="L66" s="433"/>
      <c r="M66" s="802"/>
      <c r="N66" s="779"/>
      <c r="O66" s="780"/>
    </row>
    <row r="67" spans="1:15" ht="10.5">
      <c r="A67" s="40"/>
      <c r="B67" s="637"/>
      <c r="C67" s="686"/>
      <c r="D67" s="433"/>
      <c r="E67" s="433"/>
      <c r="F67" s="433"/>
      <c r="G67" s="433"/>
      <c r="H67" s="433"/>
      <c r="I67" s="433"/>
      <c r="J67" s="433"/>
      <c r="K67" s="433"/>
      <c r="L67" s="433"/>
      <c r="M67" s="802"/>
      <c r="N67" s="779"/>
      <c r="O67" s="780"/>
    </row>
    <row r="68" spans="1:15" ht="10.5">
      <c r="A68" s="40"/>
      <c r="B68" s="637"/>
      <c r="C68" s="686"/>
      <c r="D68" s="433"/>
      <c r="E68" s="433"/>
      <c r="F68" s="433"/>
      <c r="G68" s="433"/>
      <c r="H68" s="433"/>
      <c r="I68" s="433"/>
      <c r="J68" s="433"/>
      <c r="K68" s="433"/>
      <c r="L68" s="433"/>
      <c r="M68" s="802"/>
      <c r="N68" s="779"/>
      <c r="O68" s="780"/>
    </row>
    <row r="69" spans="1:15" ht="10.5">
      <c r="A69" s="40"/>
      <c r="B69" s="637"/>
      <c r="C69" s="686"/>
      <c r="D69" s="433"/>
      <c r="E69" s="433"/>
      <c r="F69" s="433"/>
      <c r="G69" s="433"/>
      <c r="H69" s="433"/>
      <c r="I69" s="433"/>
      <c r="J69" s="433"/>
      <c r="K69" s="433"/>
      <c r="L69" s="433"/>
      <c r="M69" s="802"/>
      <c r="N69" s="779"/>
      <c r="O69" s="780"/>
    </row>
    <row r="70" spans="1:15" ht="10.5">
      <c r="A70" s="40"/>
      <c r="B70" s="637"/>
      <c r="C70" s="686"/>
      <c r="D70" s="433"/>
      <c r="E70" s="433"/>
      <c r="F70" s="433"/>
      <c r="G70" s="433"/>
      <c r="H70" s="433"/>
      <c r="I70" s="433"/>
      <c r="J70" s="433"/>
      <c r="K70" s="433"/>
      <c r="L70" s="433"/>
      <c r="M70" s="802"/>
      <c r="N70" s="779"/>
      <c r="O70" s="780"/>
    </row>
    <row r="71" spans="1:15" ht="10.5">
      <c r="A71" s="40"/>
      <c r="B71" s="674"/>
      <c r="C71" s="689"/>
      <c r="D71" s="441"/>
      <c r="E71" s="441"/>
      <c r="F71" s="441"/>
      <c r="G71" s="441"/>
      <c r="H71" s="441"/>
      <c r="I71" s="441"/>
      <c r="J71" s="441"/>
      <c r="K71" s="441"/>
      <c r="L71" s="441"/>
      <c r="M71" s="796"/>
      <c r="O71" s="664"/>
    </row>
    <row r="72" spans="1:15" ht="10.5">
      <c r="A72" s="40"/>
      <c r="B72" s="675" t="s">
        <v>475</v>
      </c>
      <c r="C72" s="689"/>
      <c r="D72" s="441"/>
      <c r="E72" s="441"/>
      <c r="F72" s="441"/>
      <c r="G72" s="441"/>
      <c r="H72" s="441"/>
      <c r="I72" s="441"/>
      <c r="J72" s="441"/>
      <c r="K72" s="441"/>
      <c r="L72" s="441"/>
      <c r="M72" s="796"/>
      <c r="O72" s="664"/>
    </row>
    <row r="73" spans="1:15" ht="10.5">
      <c r="A73" s="40"/>
      <c r="B73" s="637"/>
      <c r="C73" s="686"/>
      <c r="D73" s="433"/>
      <c r="E73" s="433"/>
      <c r="F73" s="433"/>
      <c r="G73" s="433"/>
      <c r="H73" s="433"/>
      <c r="I73" s="433"/>
      <c r="J73" s="433"/>
      <c r="K73" s="433"/>
      <c r="L73" s="433"/>
      <c r="M73" s="802"/>
      <c r="N73" s="779"/>
      <c r="O73" s="780"/>
    </row>
    <row r="74" spans="1:15" ht="10.5">
      <c r="A74" s="40"/>
      <c r="B74" s="637"/>
      <c r="C74" s="686"/>
      <c r="D74" s="433"/>
      <c r="E74" s="433"/>
      <c r="F74" s="433"/>
      <c r="G74" s="433"/>
      <c r="H74" s="433"/>
      <c r="I74" s="433"/>
      <c r="J74" s="433"/>
      <c r="K74" s="433"/>
      <c r="L74" s="433"/>
      <c r="M74" s="802"/>
      <c r="N74" s="779"/>
      <c r="O74" s="780"/>
    </row>
    <row r="75" spans="1:15" ht="10.5">
      <c r="A75" s="40"/>
      <c r="B75" s="637"/>
      <c r="C75" s="686"/>
      <c r="D75" s="433"/>
      <c r="E75" s="433"/>
      <c r="F75" s="433"/>
      <c r="G75" s="433"/>
      <c r="H75" s="433"/>
      <c r="I75" s="433"/>
      <c r="J75" s="433"/>
      <c r="K75" s="433"/>
      <c r="L75" s="433"/>
      <c r="M75" s="802"/>
      <c r="N75" s="779"/>
      <c r="O75" s="780"/>
    </row>
    <row r="76" spans="1:15" ht="10.5">
      <c r="A76" s="40"/>
      <c r="B76" s="637"/>
      <c r="C76" s="686"/>
      <c r="D76" s="433"/>
      <c r="E76" s="433"/>
      <c r="F76" s="433"/>
      <c r="G76" s="433"/>
      <c r="H76" s="433"/>
      <c r="I76" s="433"/>
      <c r="J76" s="433"/>
      <c r="K76" s="433"/>
      <c r="L76" s="433"/>
      <c r="M76" s="802"/>
      <c r="N76" s="779"/>
      <c r="O76" s="780"/>
    </row>
    <row r="77" spans="1:15" ht="10.5">
      <c r="A77" s="40"/>
      <c r="B77" s="637"/>
      <c r="C77" s="686"/>
      <c r="D77" s="433"/>
      <c r="E77" s="433"/>
      <c r="F77" s="433"/>
      <c r="G77" s="433"/>
      <c r="H77" s="433"/>
      <c r="I77" s="433"/>
      <c r="J77" s="433"/>
      <c r="K77" s="433"/>
      <c r="L77" s="433"/>
      <c r="M77" s="802"/>
      <c r="N77" s="779"/>
      <c r="O77" s="780"/>
    </row>
    <row r="78" spans="1:15" ht="10.5">
      <c r="A78" s="40"/>
      <c r="B78" s="637"/>
      <c r="C78" s="686"/>
      <c r="D78" s="433"/>
      <c r="E78" s="433"/>
      <c r="F78" s="433"/>
      <c r="G78" s="433"/>
      <c r="H78" s="433"/>
      <c r="I78" s="433"/>
      <c r="J78" s="433"/>
      <c r="K78" s="433"/>
      <c r="L78" s="433"/>
      <c r="M78" s="802"/>
      <c r="N78" s="779"/>
      <c r="O78" s="780"/>
    </row>
    <row r="79" spans="1:15" ht="10.5">
      <c r="A79" s="40"/>
      <c r="B79" s="637"/>
      <c r="C79" s="686"/>
      <c r="D79" s="433"/>
      <c r="E79" s="433"/>
      <c r="F79" s="433"/>
      <c r="G79" s="433"/>
      <c r="H79" s="433"/>
      <c r="I79" s="433"/>
      <c r="J79" s="433"/>
      <c r="K79" s="433"/>
      <c r="L79" s="433"/>
      <c r="M79" s="802"/>
      <c r="N79" s="779"/>
      <c r="O79" s="780"/>
    </row>
    <row r="80" spans="1:15" ht="10.5">
      <c r="A80" s="40"/>
      <c r="B80" s="637"/>
      <c r="C80" s="686"/>
      <c r="D80" s="433"/>
      <c r="E80" s="433"/>
      <c r="F80" s="433"/>
      <c r="G80" s="433"/>
      <c r="H80" s="433"/>
      <c r="I80" s="433"/>
      <c r="J80" s="433"/>
      <c r="K80" s="433"/>
      <c r="L80" s="433"/>
      <c r="M80" s="802"/>
      <c r="N80" s="779"/>
      <c r="O80" s="780"/>
    </row>
    <row r="81" spans="1:15" ht="10.5">
      <c r="A81" s="40"/>
      <c r="B81" s="637"/>
      <c r="C81" s="686"/>
      <c r="D81" s="433"/>
      <c r="E81" s="433"/>
      <c r="F81" s="433"/>
      <c r="G81" s="433"/>
      <c r="H81" s="433"/>
      <c r="I81" s="433"/>
      <c r="J81" s="433"/>
      <c r="K81" s="433"/>
      <c r="L81" s="433"/>
      <c r="M81" s="802"/>
      <c r="N81" s="779"/>
      <c r="O81" s="780"/>
    </row>
    <row r="82" spans="1:15" ht="10.5">
      <c r="A82" s="40"/>
      <c r="B82" s="637"/>
      <c r="C82" s="686"/>
      <c r="D82" s="433"/>
      <c r="E82" s="433"/>
      <c r="F82" s="433"/>
      <c r="G82" s="433"/>
      <c r="H82" s="433"/>
      <c r="I82" s="433"/>
      <c r="J82" s="433"/>
      <c r="K82" s="433"/>
      <c r="L82" s="433"/>
      <c r="M82" s="802"/>
      <c r="N82" s="779"/>
      <c r="O82" s="780"/>
    </row>
    <row r="83" spans="1:15" ht="10.5">
      <c r="A83" s="40"/>
      <c r="B83" s="674"/>
      <c r="C83" s="691"/>
      <c r="D83" s="449"/>
      <c r="E83" s="449"/>
      <c r="F83" s="449"/>
      <c r="G83" s="449"/>
      <c r="H83" s="449"/>
      <c r="I83" s="449"/>
      <c r="J83" s="449"/>
      <c r="K83" s="449"/>
      <c r="L83" s="446"/>
      <c r="M83" s="795"/>
      <c r="N83" s="447"/>
      <c r="O83" s="669"/>
    </row>
    <row r="84" spans="1:15" ht="10.5">
      <c r="A84" s="40"/>
      <c r="B84" s="675" t="s">
        <v>476</v>
      </c>
      <c r="C84" s="689"/>
      <c r="D84" s="441"/>
      <c r="E84" s="441"/>
      <c r="F84" s="441"/>
      <c r="G84" s="441"/>
      <c r="H84" s="441"/>
      <c r="I84" s="441"/>
      <c r="J84" s="441"/>
      <c r="K84" s="441"/>
      <c r="L84" s="441"/>
      <c r="M84" s="796"/>
      <c r="O84" s="664"/>
    </row>
    <row r="85" spans="1:15" ht="10.5">
      <c r="A85" s="40"/>
      <c r="B85" s="637"/>
      <c r="C85" s="690"/>
      <c r="D85" s="448"/>
      <c r="E85" s="448"/>
      <c r="F85" s="448"/>
      <c r="G85" s="448"/>
      <c r="H85" s="448"/>
      <c r="I85" s="448"/>
      <c r="J85" s="448"/>
      <c r="K85" s="448"/>
      <c r="L85" s="448"/>
      <c r="M85" s="802"/>
      <c r="N85" s="779"/>
      <c r="O85" s="780"/>
    </row>
    <row r="86" spans="1:15" ht="10.5">
      <c r="A86" s="40"/>
      <c r="B86" s="637"/>
      <c r="C86" s="690"/>
      <c r="D86" s="448"/>
      <c r="E86" s="448"/>
      <c r="F86" s="448"/>
      <c r="G86" s="448"/>
      <c r="H86" s="448"/>
      <c r="I86" s="448"/>
      <c r="J86" s="448"/>
      <c r="K86" s="448"/>
      <c r="L86" s="448"/>
      <c r="M86" s="802"/>
      <c r="N86" s="779"/>
      <c r="O86" s="780"/>
    </row>
    <row r="87" spans="1:15" ht="10.5">
      <c r="A87" s="40"/>
      <c r="B87" s="637"/>
      <c r="C87" s="690"/>
      <c r="D87" s="448"/>
      <c r="E87" s="448"/>
      <c r="F87" s="448"/>
      <c r="G87" s="448"/>
      <c r="H87" s="448"/>
      <c r="I87" s="448"/>
      <c r="J87" s="448"/>
      <c r="K87" s="448"/>
      <c r="L87" s="448"/>
      <c r="M87" s="802"/>
      <c r="N87" s="779"/>
      <c r="O87" s="780"/>
    </row>
    <row r="88" spans="1:15" ht="10.5">
      <c r="A88" s="40"/>
      <c r="B88" s="637"/>
      <c r="C88" s="690"/>
      <c r="D88" s="448"/>
      <c r="E88" s="448"/>
      <c r="F88" s="448"/>
      <c r="G88" s="448"/>
      <c r="H88" s="448"/>
      <c r="I88" s="448"/>
      <c r="J88" s="448"/>
      <c r="K88" s="448"/>
      <c r="L88" s="448"/>
      <c r="M88" s="802"/>
      <c r="N88" s="779"/>
      <c r="O88" s="780"/>
    </row>
    <row r="89" spans="1:15" ht="10.5">
      <c r="A89" s="40"/>
      <c r="B89" s="637"/>
      <c r="C89" s="690"/>
      <c r="D89" s="448"/>
      <c r="E89" s="448"/>
      <c r="F89" s="448"/>
      <c r="G89" s="448"/>
      <c r="H89" s="448"/>
      <c r="I89" s="448"/>
      <c r="J89" s="448"/>
      <c r="K89" s="448"/>
      <c r="L89" s="448"/>
      <c r="M89" s="802"/>
      <c r="N89" s="779"/>
      <c r="O89" s="780"/>
    </row>
    <row r="90" spans="1:15" ht="10.5">
      <c r="A90" s="40"/>
      <c r="B90" s="637"/>
      <c r="C90" s="690"/>
      <c r="D90" s="448"/>
      <c r="E90" s="448"/>
      <c r="F90" s="448"/>
      <c r="G90" s="448"/>
      <c r="H90" s="448"/>
      <c r="I90" s="448"/>
      <c r="J90" s="448"/>
      <c r="K90" s="448"/>
      <c r="L90" s="448"/>
      <c r="M90" s="802"/>
      <c r="N90" s="779"/>
      <c r="O90" s="780"/>
    </row>
    <row r="91" spans="1:15" ht="10.5">
      <c r="A91" s="40"/>
      <c r="B91" s="637"/>
      <c r="C91" s="690"/>
      <c r="D91" s="448"/>
      <c r="E91" s="448"/>
      <c r="F91" s="448"/>
      <c r="G91" s="448"/>
      <c r="H91" s="448"/>
      <c r="I91" s="448"/>
      <c r="J91" s="448"/>
      <c r="K91" s="448"/>
      <c r="L91" s="448"/>
      <c r="M91" s="802"/>
      <c r="N91" s="779"/>
      <c r="O91" s="780"/>
    </row>
    <row r="92" spans="1:15" ht="10.5">
      <c r="A92" s="40"/>
      <c r="B92" s="637"/>
      <c r="C92" s="690"/>
      <c r="D92" s="448"/>
      <c r="E92" s="448"/>
      <c r="F92" s="448"/>
      <c r="G92" s="448"/>
      <c r="H92" s="448"/>
      <c r="I92" s="448"/>
      <c r="J92" s="448"/>
      <c r="K92" s="448"/>
      <c r="L92" s="448"/>
      <c r="M92" s="802"/>
      <c r="N92" s="779"/>
      <c r="O92" s="780"/>
    </row>
    <row r="93" spans="1:15" ht="10.5">
      <c r="A93" s="40"/>
      <c r="B93" s="637"/>
      <c r="C93" s="690"/>
      <c r="D93" s="448"/>
      <c r="E93" s="448"/>
      <c r="F93" s="448"/>
      <c r="G93" s="448"/>
      <c r="H93" s="448"/>
      <c r="I93" s="448"/>
      <c r="J93" s="448"/>
      <c r="K93" s="448"/>
      <c r="L93" s="448"/>
      <c r="M93" s="802"/>
      <c r="N93" s="779"/>
      <c r="O93" s="780"/>
    </row>
    <row r="94" spans="1:15" ht="10.5">
      <c r="A94" s="40"/>
      <c r="B94" s="637"/>
      <c r="C94" s="690"/>
      <c r="D94" s="448"/>
      <c r="E94" s="448"/>
      <c r="F94" s="448"/>
      <c r="G94" s="448"/>
      <c r="H94" s="448"/>
      <c r="I94" s="448"/>
      <c r="J94" s="448"/>
      <c r="K94" s="448"/>
      <c r="L94" s="448"/>
      <c r="M94" s="802"/>
      <c r="N94" s="779"/>
      <c r="O94" s="780"/>
    </row>
    <row r="95" spans="1:15" ht="10.5">
      <c r="A95" s="40"/>
      <c r="B95" s="674"/>
      <c r="C95" s="691"/>
      <c r="D95" s="449"/>
      <c r="E95" s="449"/>
      <c r="F95" s="449"/>
      <c r="G95" s="449"/>
      <c r="H95" s="449"/>
      <c r="I95" s="449"/>
      <c r="J95" s="449"/>
      <c r="K95" s="449"/>
      <c r="L95" s="449"/>
      <c r="M95" s="795"/>
      <c r="N95" s="447"/>
      <c r="O95" s="669"/>
    </row>
    <row r="96" spans="1:15" ht="10.5">
      <c r="A96" s="40"/>
      <c r="B96" s="675" t="s">
        <v>477</v>
      </c>
      <c r="C96" s="689"/>
      <c r="D96" s="441"/>
      <c r="E96" s="441"/>
      <c r="F96" s="441"/>
      <c r="G96" s="441"/>
      <c r="H96" s="441"/>
      <c r="I96" s="441"/>
      <c r="J96" s="441"/>
      <c r="K96" s="441"/>
      <c r="L96" s="441"/>
      <c r="M96" s="796"/>
      <c r="O96" s="664"/>
    </row>
    <row r="97" spans="1:15" ht="10.5">
      <c r="A97" s="40"/>
      <c r="B97" s="637"/>
      <c r="C97" s="686"/>
      <c r="D97" s="433"/>
      <c r="E97" s="433"/>
      <c r="F97" s="433"/>
      <c r="G97" s="433"/>
      <c r="H97" s="433"/>
      <c r="I97" s="433"/>
      <c r="J97" s="433"/>
      <c r="K97" s="433"/>
      <c r="L97" s="433"/>
      <c r="M97" s="802"/>
      <c r="N97" s="779"/>
      <c r="O97" s="780"/>
    </row>
    <row r="98" spans="1:15" ht="10.5">
      <c r="A98" s="40"/>
      <c r="B98" s="637"/>
      <c r="C98" s="686"/>
      <c r="D98" s="433"/>
      <c r="E98" s="433"/>
      <c r="F98" s="433"/>
      <c r="G98" s="433"/>
      <c r="H98" s="433"/>
      <c r="I98" s="433"/>
      <c r="J98" s="433"/>
      <c r="K98" s="433"/>
      <c r="L98" s="433"/>
      <c r="M98" s="802"/>
      <c r="N98" s="779"/>
      <c r="O98" s="780"/>
    </row>
    <row r="99" spans="1:15" ht="10.5">
      <c r="A99" s="40"/>
      <c r="B99" s="637"/>
      <c r="C99" s="686"/>
      <c r="D99" s="433"/>
      <c r="E99" s="433"/>
      <c r="F99" s="433"/>
      <c r="G99" s="433"/>
      <c r="H99" s="433"/>
      <c r="I99" s="433"/>
      <c r="J99" s="433"/>
      <c r="K99" s="433"/>
      <c r="L99" s="433"/>
      <c r="M99" s="802"/>
      <c r="N99" s="779"/>
      <c r="O99" s="780"/>
    </row>
    <row r="100" spans="1:15" ht="10.5">
      <c r="A100" s="40"/>
      <c r="B100" s="637"/>
      <c r="C100" s="686"/>
      <c r="D100" s="433"/>
      <c r="E100" s="433"/>
      <c r="F100" s="433"/>
      <c r="G100" s="433"/>
      <c r="H100" s="433"/>
      <c r="I100" s="433"/>
      <c r="J100" s="433"/>
      <c r="K100" s="433"/>
      <c r="L100" s="433"/>
      <c r="M100" s="802"/>
      <c r="N100" s="779"/>
      <c r="O100" s="780"/>
    </row>
    <row r="101" spans="1:15" ht="10.5">
      <c r="A101" s="40"/>
      <c r="B101" s="637"/>
      <c r="C101" s="686"/>
      <c r="D101" s="433"/>
      <c r="E101" s="433"/>
      <c r="F101" s="433"/>
      <c r="G101" s="433"/>
      <c r="H101" s="433"/>
      <c r="I101" s="433"/>
      <c r="J101" s="433"/>
      <c r="K101" s="433"/>
      <c r="L101" s="433"/>
      <c r="M101" s="802"/>
      <c r="N101" s="779"/>
      <c r="O101" s="780"/>
    </row>
    <row r="102" spans="1:15" ht="10.5">
      <c r="A102" s="40"/>
      <c r="B102" s="637"/>
      <c r="C102" s="686"/>
      <c r="D102" s="433"/>
      <c r="E102" s="433"/>
      <c r="F102" s="433"/>
      <c r="G102" s="433"/>
      <c r="H102" s="433"/>
      <c r="I102" s="433"/>
      <c r="J102" s="433"/>
      <c r="K102" s="433"/>
      <c r="L102" s="433"/>
      <c r="M102" s="802"/>
      <c r="N102" s="779"/>
      <c r="O102" s="780"/>
    </row>
    <row r="103" spans="1:15" ht="10.5">
      <c r="A103" s="40"/>
      <c r="B103" s="637"/>
      <c r="C103" s="686"/>
      <c r="D103" s="433"/>
      <c r="E103" s="433"/>
      <c r="F103" s="433"/>
      <c r="G103" s="433"/>
      <c r="H103" s="433"/>
      <c r="I103" s="433"/>
      <c r="J103" s="433"/>
      <c r="K103" s="433"/>
      <c r="L103" s="433"/>
      <c r="M103" s="802"/>
      <c r="N103" s="779"/>
      <c r="O103" s="780"/>
    </row>
    <row r="104" spans="1:15" ht="10.5">
      <c r="A104" s="40"/>
      <c r="B104" s="637"/>
      <c r="C104" s="686"/>
      <c r="D104" s="433"/>
      <c r="E104" s="433"/>
      <c r="F104" s="433"/>
      <c r="G104" s="433"/>
      <c r="H104" s="433"/>
      <c r="I104" s="433"/>
      <c r="J104" s="433"/>
      <c r="K104" s="433"/>
      <c r="L104" s="433"/>
      <c r="M104" s="802"/>
      <c r="N104" s="779"/>
      <c r="O104" s="780"/>
    </row>
    <row r="105" spans="1:15" ht="10.5">
      <c r="A105" s="40"/>
      <c r="B105" s="637"/>
      <c r="C105" s="686"/>
      <c r="D105" s="433"/>
      <c r="E105" s="433"/>
      <c r="F105" s="433"/>
      <c r="G105" s="433"/>
      <c r="H105" s="433"/>
      <c r="I105" s="433"/>
      <c r="J105" s="433"/>
      <c r="K105" s="433"/>
      <c r="L105" s="433"/>
      <c r="M105" s="802"/>
      <c r="N105" s="779"/>
      <c r="O105" s="780"/>
    </row>
    <row r="106" spans="1:15" ht="10.5">
      <c r="A106" s="40"/>
      <c r="B106" s="637"/>
      <c r="C106" s="686"/>
      <c r="D106" s="433"/>
      <c r="E106" s="433"/>
      <c r="F106" s="433"/>
      <c r="G106" s="433"/>
      <c r="H106" s="433"/>
      <c r="I106" s="433"/>
      <c r="J106" s="433"/>
      <c r="K106" s="433"/>
      <c r="L106" s="433"/>
      <c r="M106" s="802"/>
      <c r="N106" s="779"/>
      <c r="O106" s="780"/>
    </row>
    <row r="107" spans="1:15" ht="10.5">
      <c r="A107" s="40"/>
      <c r="B107" s="674"/>
      <c r="C107" s="689"/>
      <c r="D107" s="441"/>
      <c r="E107" s="441"/>
      <c r="F107" s="441"/>
      <c r="G107" s="441"/>
      <c r="H107" s="441"/>
      <c r="I107" s="441"/>
      <c r="J107" s="441"/>
      <c r="K107" s="441"/>
      <c r="L107" s="441"/>
      <c r="M107" s="796"/>
      <c r="O107" s="664"/>
    </row>
    <row r="108" spans="1:15" ht="10.5">
      <c r="A108" s="40"/>
      <c r="B108" s="808" t="s">
        <v>204</v>
      </c>
      <c r="C108" s="689"/>
      <c r="D108" s="441"/>
      <c r="E108" s="441"/>
      <c r="F108" s="441"/>
      <c r="G108" s="441"/>
      <c r="H108" s="441"/>
      <c r="I108" s="441"/>
      <c r="J108" s="441"/>
      <c r="K108" s="441"/>
      <c r="L108" s="441"/>
      <c r="M108" s="796"/>
      <c r="O108" s="664"/>
    </row>
    <row r="109" spans="1:15" ht="10.5">
      <c r="A109" s="40"/>
      <c r="B109" s="637"/>
      <c r="C109" s="692"/>
      <c r="D109" s="440"/>
      <c r="E109" s="440"/>
      <c r="F109" s="440"/>
      <c r="G109" s="440"/>
      <c r="H109" s="440"/>
      <c r="I109" s="440"/>
      <c r="J109" s="440"/>
      <c r="K109" s="440"/>
      <c r="L109" s="440"/>
      <c r="M109" s="802"/>
      <c r="N109" s="779"/>
      <c r="O109" s="780"/>
    </row>
    <row r="110" spans="1:15" ht="10.5">
      <c r="A110" s="40"/>
      <c r="B110" s="637"/>
      <c r="C110" s="692"/>
      <c r="D110" s="440"/>
      <c r="E110" s="440"/>
      <c r="F110" s="440"/>
      <c r="G110" s="440"/>
      <c r="H110" s="440"/>
      <c r="I110" s="440"/>
      <c r="J110" s="440"/>
      <c r="K110" s="440"/>
      <c r="L110" s="440"/>
      <c r="M110" s="802"/>
      <c r="N110" s="779"/>
      <c r="O110" s="780"/>
    </row>
    <row r="111" spans="2:15" ht="10.5">
      <c r="B111" s="637"/>
      <c r="C111" s="692"/>
      <c r="D111" s="440"/>
      <c r="E111" s="440"/>
      <c r="F111" s="440"/>
      <c r="G111" s="440"/>
      <c r="H111" s="440"/>
      <c r="I111" s="440"/>
      <c r="J111" s="440"/>
      <c r="K111" s="440"/>
      <c r="L111" s="440"/>
      <c r="M111" s="802"/>
      <c r="N111" s="779"/>
      <c r="O111" s="780"/>
    </row>
    <row r="112" spans="2:15" ht="10.5">
      <c r="B112" s="637"/>
      <c r="C112" s="692"/>
      <c r="D112" s="440"/>
      <c r="E112" s="440"/>
      <c r="F112" s="440"/>
      <c r="G112" s="440"/>
      <c r="H112" s="440"/>
      <c r="I112" s="440"/>
      <c r="J112" s="440"/>
      <c r="K112" s="440"/>
      <c r="L112" s="440"/>
      <c r="M112" s="802"/>
      <c r="N112" s="779"/>
      <c r="O112" s="780"/>
    </row>
    <row r="113" spans="2:15" ht="10.5">
      <c r="B113" s="637"/>
      <c r="C113" s="692"/>
      <c r="D113" s="440"/>
      <c r="E113" s="440"/>
      <c r="F113" s="440"/>
      <c r="G113" s="440"/>
      <c r="H113" s="440"/>
      <c r="I113" s="440"/>
      <c r="J113" s="440"/>
      <c r="K113" s="440"/>
      <c r="L113" s="440"/>
      <c r="M113" s="802"/>
      <c r="N113" s="779"/>
      <c r="O113" s="780"/>
    </row>
    <row r="114" spans="2:15" ht="10.5">
      <c r="B114" s="637"/>
      <c r="C114" s="692"/>
      <c r="D114" s="440"/>
      <c r="E114" s="440"/>
      <c r="F114" s="440"/>
      <c r="G114" s="440"/>
      <c r="H114" s="440"/>
      <c r="I114" s="440"/>
      <c r="J114" s="440"/>
      <c r="K114" s="440"/>
      <c r="L114" s="440"/>
      <c r="M114" s="802"/>
      <c r="N114" s="779"/>
      <c r="O114" s="780"/>
    </row>
    <row r="115" spans="2:15" ht="10.5">
      <c r="B115" s="637"/>
      <c r="C115" s="692"/>
      <c r="D115" s="440"/>
      <c r="E115" s="440"/>
      <c r="F115" s="440"/>
      <c r="G115" s="440"/>
      <c r="H115" s="440"/>
      <c r="I115" s="440"/>
      <c r="J115" s="440"/>
      <c r="K115" s="440"/>
      <c r="L115" s="440"/>
      <c r="M115" s="802"/>
      <c r="N115" s="779"/>
      <c r="O115" s="780"/>
    </row>
    <row r="116" spans="2:15" ht="10.5">
      <c r="B116" s="637"/>
      <c r="C116" s="692"/>
      <c r="D116" s="440"/>
      <c r="E116" s="440"/>
      <c r="F116" s="440"/>
      <c r="G116" s="440"/>
      <c r="H116" s="440"/>
      <c r="I116" s="440"/>
      <c r="J116" s="440"/>
      <c r="K116" s="440"/>
      <c r="L116" s="440"/>
      <c r="M116" s="802"/>
      <c r="N116" s="779"/>
      <c r="O116" s="780"/>
    </row>
    <row r="117" spans="2:15" ht="10.5">
      <c r="B117" s="637"/>
      <c r="C117" s="692"/>
      <c r="D117" s="440"/>
      <c r="E117" s="440"/>
      <c r="F117" s="440"/>
      <c r="G117" s="440"/>
      <c r="H117" s="440"/>
      <c r="I117" s="440"/>
      <c r="J117" s="440"/>
      <c r="K117" s="440"/>
      <c r="L117" s="440"/>
      <c r="M117" s="802"/>
      <c r="N117" s="779"/>
      <c r="O117" s="780"/>
    </row>
    <row r="118" spans="2:15" ht="10.5">
      <c r="B118" s="637"/>
      <c r="C118" s="692"/>
      <c r="D118" s="440"/>
      <c r="E118" s="440"/>
      <c r="F118" s="440"/>
      <c r="G118" s="440"/>
      <c r="H118" s="440"/>
      <c r="I118" s="440"/>
      <c r="J118" s="440"/>
      <c r="K118" s="440"/>
      <c r="L118" s="440"/>
      <c r="M118" s="802"/>
      <c r="N118" s="779"/>
      <c r="O118" s="780"/>
    </row>
    <row r="119" spans="2:15" ht="10.5">
      <c r="B119" s="674"/>
      <c r="C119" s="691"/>
      <c r="D119" s="449"/>
      <c r="E119" s="449"/>
      <c r="F119" s="449"/>
      <c r="G119" s="449"/>
      <c r="H119" s="449"/>
      <c r="I119" s="449"/>
      <c r="J119" s="449"/>
      <c r="K119" s="449"/>
      <c r="L119" s="449"/>
      <c r="M119" s="795"/>
      <c r="N119" s="447"/>
      <c r="O119" s="669"/>
    </row>
    <row r="120" spans="1:15" ht="10.5">
      <c r="A120" s="40"/>
      <c r="B120" s="808" t="s">
        <v>205</v>
      </c>
      <c r="C120" s="689"/>
      <c r="D120" s="441"/>
      <c r="E120" s="441"/>
      <c r="F120" s="441"/>
      <c r="G120" s="441"/>
      <c r="H120" s="441"/>
      <c r="I120" s="441"/>
      <c r="J120" s="441"/>
      <c r="K120" s="441"/>
      <c r="L120" s="441"/>
      <c r="M120" s="796"/>
      <c r="O120" s="664"/>
    </row>
    <row r="121" spans="1:15" ht="10.5">
      <c r="A121" s="40"/>
      <c r="B121" s="637"/>
      <c r="C121" s="692"/>
      <c r="D121" s="440"/>
      <c r="E121" s="440"/>
      <c r="F121" s="440"/>
      <c r="G121" s="440"/>
      <c r="H121" s="440"/>
      <c r="I121" s="440"/>
      <c r="J121" s="440"/>
      <c r="K121" s="440"/>
      <c r="L121" s="440"/>
      <c r="M121" s="802"/>
      <c r="N121" s="779"/>
      <c r="O121" s="780"/>
    </row>
    <row r="122" spans="1:15" ht="10.5">
      <c r="A122" s="40"/>
      <c r="B122" s="637"/>
      <c r="C122" s="692"/>
      <c r="D122" s="440"/>
      <c r="E122" s="440"/>
      <c r="F122" s="440"/>
      <c r="G122" s="440"/>
      <c r="H122" s="440"/>
      <c r="I122" s="440"/>
      <c r="J122" s="440"/>
      <c r="K122" s="440"/>
      <c r="L122" s="440"/>
      <c r="M122" s="802"/>
      <c r="N122" s="779"/>
      <c r="O122" s="780"/>
    </row>
    <row r="123" spans="2:15" ht="10.5">
      <c r="B123" s="637"/>
      <c r="C123" s="692"/>
      <c r="D123" s="440"/>
      <c r="E123" s="440"/>
      <c r="F123" s="440"/>
      <c r="G123" s="440"/>
      <c r="H123" s="440"/>
      <c r="I123" s="440"/>
      <c r="J123" s="440"/>
      <c r="K123" s="440"/>
      <c r="L123" s="440"/>
      <c r="M123" s="802"/>
      <c r="N123" s="779"/>
      <c r="O123" s="780"/>
    </row>
    <row r="124" spans="2:15" ht="10.5">
      <c r="B124" s="637"/>
      <c r="C124" s="692"/>
      <c r="D124" s="440"/>
      <c r="E124" s="440"/>
      <c r="F124" s="440"/>
      <c r="G124" s="440"/>
      <c r="H124" s="440"/>
      <c r="I124" s="440"/>
      <c r="J124" s="440"/>
      <c r="K124" s="440"/>
      <c r="L124" s="440"/>
      <c r="M124" s="802"/>
      <c r="N124" s="779"/>
      <c r="O124" s="780"/>
    </row>
    <row r="125" spans="2:15" ht="10.5">
      <c r="B125" s="637"/>
      <c r="C125" s="692"/>
      <c r="D125" s="440"/>
      <c r="E125" s="440"/>
      <c r="F125" s="440"/>
      <c r="G125" s="440"/>
      <c r="H125" s="440"/>
      <c r="I125" s="440"/>
      <c r="J125" s="440"/>
      <c r="K125" s="440"/>
      <c r="L125" s="440"/>
      <c r="M125" s="802"/>
      <c r="N125" s="779"/>
      <c r="O125" s="780"/>
    </row>
    <row r="126" spans="2:15" ht="10.5">
      <c r="B126" s="637"/>
      <c r="C126" s="692"/>
      <c r="D126" s="440"/>
      <c r="E126" s="440"/>
      <c r="F126" s="440"/>
      <c r="G126" s="440"/>
      <c r="H126" s="440"/>
      <c r="I126" s="440"/>
      <c r="J126" s="440"/>
      <c r="K126" s="440"/>
      <c r="L126" s="440"/>
      <c r="M126" s="802"/>
      <c r="N126" s="779"/>
      <c r="O126" s="780"/>
    </row>
    <row r="127" spans="2:15" ht="10.5">
      <c r="B127" s="637"/>
      <c r="C127" s="692"/>
      <c r="D127" s="440"/>
      <c r="E127" s="440"/>
      <c r="F127" s="440"/>
      <c r="G127" s="440"/>
      <c r="H127" s="440"/>
      <c r="I127" s="440"/>
      <c r="J127" s="440"/>
      <c r="K127" s="440"/>
      <c r="L127" s="440"/>
      <c r="M127" s="802"/>
      <c r="N127" s="779"/>
      <c r="O127" s="780"/>
    </row>
    <row r="128" spans="2:15" ht="10.5">
      <c r="B128" s="637"/>
      <c r="C128" s="692"/>
      <c r="D128" s="440"/>
      <c r="E128" s="440"/>
      <c r="F128" s="440"/>
      <c r="G128" s="440"/>
      <c r="H128" s="440"/>
      <c r="I128" s="440"/>
      <c r="J128" s="440"/>
      <c r="K128" s="440"/>
      <c r="L128" s="440"/>
      <c r="M128" s="802"/>
      <c r="N128" s="779"/>
      <c r="O128" s="780"/>
    </row>
    <row r="129" spans="2:15" ht="10.5">
      <c r="B129" s="637"/>
      <c r="C129" s="692"/>
      <c r="D129" s="440"/>
      <c r="E129" s="440"/>
      <c r="F129" s="440"/>
      <c r="G129" s="440"/>
      <c r="H129" s="440"/>
      <c r="I129" s="440"/>
      <c r="J129" s="440"/>
      <c r="K129" s="440"/>
      <c r="L129" s="440"/>
      <c r="M129" s="802"/>
      <c r="N129" s="779"/>
      <c r="O129" s="780"/>
    </row>
    <row r="130" spans="2:15" ht="10.5">
      <c r="B130" s="637"/>
      <c r="C130" s="692"/>
      <c r="D130" s="440"/>
      <c r="E130" s="440"/>
      <c r="F130" s="440"/>
      <c r="G130" s="440"/>
      <c r="H130" s="440"/>
      <c r="I130" s="440"/>
      <c r="J130" s="440"/>
      <c r="K130" s="440"/>
      <c r="L130" s="440"/>
      <c r="M130" s="802"/>
      <c r="N130" s="779"/>
      <c r="O130" s="780"/>
    </row>
    <row r="131" spans="2:15" ht="10.5">
      <c r="B131" s="783"/>
      <c r="C131" s="784"/>
      <c r="D131" s="784"/>
      <c r="E131" s="784"/>
      <c r="F131" s="784"/>
      <c r="G131" s="784"/>
      <c r="H131" s="784"/>
      <c r="I131" s="784"/>
      <c r="J131" s="784"/>
      <c r="K131" s="784"/>
      <c r="L131" s="785"/>
      <c r="M131" s="786"/>
      <c r="N131" s="786"/>
      <c r="O131" s="786"/>
    </row>
    <row r="167" spans="3:9" ht="10.5">
      <c r="C167" s="326"/>
      <c r="D167" s="326"/>
      <c r="E167" s="326"/>
      <c r="F167" s="326"/>
      <c r="G167" s="326"/>
      <c r="H167" s="326"/>
      <c r="I167" s="326"/>
    </row>
    <row r="168" spans="3:9" ht="10.5">
      <c r="C168" s="326"/>
      <c r="D168" s="326"/>
      <c r="E168" s="326"/>
      <c r="F168" s="326"/>
      <c r="G168" s="326"/>
      <c r="H168" s="326"/>
      <c r="I168" s="326"/>
    </row>
    <row r="169" spans="3:9" ht="10.5">
      <c r="C169" s="326"/>
      <c r="D169" s="326"/>
      <c r="E169" s="326"/>
      <c r="F169" s="326"/>
      <c r="G169" s="326"/>
      <c r="H169" s="326"/>
      <c r="I169" s="326"/>
    </row>
    <row r="170" spans="3:9" ht="10.5">
      <c r="C170" s="326"/>
      <c r="D170" s="326"/>
      <c r="E170" s="326"/>
      <c r="F170" s="326"/>
      <c r="G170" s="326"/>
      <c r="H170" s="326"/>
      <c r="I170" s="326"/>
    </row>
    <row r="206" spans="3:9" ht="10.5">
      <c r="C206" s="326"/>
      <c r="D206" s="326"/>
      <c r="E206" s="326"/>
      <c r="F206" s="326"/>
      <c r="G206" s="326"/>
      <c r="H206" s="326"/>
      <c r="I206" s="326"/>
    </row>
    <row r="207" spans="3:9" ht="10.5">
      <c r="C207" s="326"/>
      <c r="D207" s="326"/>
      <c r="E207" s="326"/>
      <c r="F207" s="326"/>
      <c r="G207" s="326"/>
      <c r="H207" s="326"/>
      <c r="I207" s="326"/>
    </row>
    <row r="208" spans="3:9" ht="10.5">
      <c r="C208" s="326"/>
      <c r="D208" s="326"/>
      <c r="E208" s="326"/>
      <c r="F208" s="326"/>
      <c r="G208" s="326"/>
      <c r="H208" s="326"/>
      <c r="I208" s="326"/>
    </row>
    <row r="209" spans="3:9" ht="10.5">
      <c r="C209" s="326"/>
      <c r="D209" s="326"/>
      <c r="E209" s="326"/>
      <c r="F209" s="326"/>
      <c r="G209" s="326"/>
      <c r="H209" s="326"/>
      <c r="I209" s="326"/>
    </row>
    <row r="210" spans="3:9" ht="10.5">
      <c r="C210" s="326"/>
      <c r="D210" s="326"/>
      <c r="E210" s="326"/>
      <c r="F210" s="326"/>
      <c r="G210" s="326"/>
      <c r="H210" s="326"/>
      <c r="I210" s="326"/>
    </row>
    <row r="268" spans="3:9" ht="10.5">
      <c r="C268" s="326"/>
      <c r="D268" s="326"/>
      <c r="E268" s="326"/>
      <c r="F268" s="326"/>
      <c r="G268" s="326"/>
      <c r="H268" s="326"/>
      <c r="I268" s="326"/>
    </row>
    <row r="269" spans="3:9" ht="10.5">
      <c r="C269" s="326"/>
      <c r="D269" s="326"/>
      <c r="E269" s="326"/>
      <c r="F269" s="326"/>
      <c r="G269" s="326"/>
      <c r="H269" s="326"/>
      <c r="I269" s="326"/>
    </row>
    <row r="270" spans="3:9" ht="10.5">
      <c r="C270" s="326"/>
      <c r="D270" s="326"/>
      <c r="E270" s="326"/>
      <c r="F270" s="326"/>
      <c r="G270" s="326"/>
      <c r="H270" s="326"/>
      <c r="I270" s="326"/>
    </row>
    <row r="324" spans="3:9" ht="10.5">
      <c r="C324" s="326"/>
      <c r="D324" s="326"/>
      <c r="E324" s="326"/>
      <c r="F324" s="326"/>
      <c r="G324" s="326"/>
      <c r="H324" s="326"/>
      <c r="I324" s="326"/>
    </row>
    <row r="325" spans="3:9" ht="10.5">
      <c r="C325" s="326"/>
      <c r="D325" s="326"/>
      <c r="E325" s="326"/>
      <c r="F325" s="326"/>
      <c r="G325" s="326"/>
      <c r="H325" s="326"/>
      <c r="I325" s="326"/>
    </row>
    <row r="326" spans="3:9" ht="10.5">
      <c r="C326" s="326"/>
      <c r="D326" s="326"/>
      <c r="E326" s="326"/>
      <c r="F326" s="326"/>
      <c r="G326" s="326"/>
      <c r="H326" s="326"/>
      <c r="I326" s="326"/>
    </row>
    <row r="327" spans="3:9" ht="10.5">
      <c r="C327" s="326"/>
      <c r="D327" s="326"/>
      <c r="E327" s="326"/>
      <c r="F327" s="326"/>
      <c r="G327" s="326"/>
      <c r="H327" s="326"/>
      <c r="I327" s="326"/>
    </row>
    <row r="362" spans="3:9" ht="10.5">
      <c r="C362" s="326"/>
      <c r="D362" s="326"/>
      <c r="E362" s="326"/>
      <c r="F362" s="326"/>
      <c r="G362" s="326"/>
      <c r="H362" s="326"/>
      <c r="I362" s="326"/>
    </row>
  </sheetData>
  <sheetProtection/>
  <hyperlinks>
    <hyperlink ref="A3" location="Index!A1" display="Index"/>
  </hyperlinks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&amp;R&amp;A</oddHeader>
    <oddFooter>&amp;R&amp;F</oddFooter>
  </headerFooter>
  <rowBreaks count="1" manualBreakCount="1">
    <brk id="11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IL138"/>
  <sheetViews>
    <sheetView view="pageBreakPreview" zoomScale="85" zoomScaleNormal="70" zoomScaleSheetLayoutView="85" zoomScalePageLayoutView="0" workbookViewId="0" topLeftCell="A1">
      <pane xSplit="2" ySplit="8" topLeftCell="C9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E14" sqref="E14"/>
    </sheetView>
  </sheetViews>
  <sheetFormatPr defaultColWidth="9.00390625" defaultRowHeight="15"/>
  <cols>
    <col min="1" max="1" width="7.50390625" style="30" customWidth="1"/>
    <col min="2" max="2" width="44.75390625" style="30" customWidth="1"/>
    <col min="3" max="9" width="6.75390625" style="357" bestFit="1" customWidth="1"/>
    <col min="10" max="20" width="6.75390625" style="30" bestFit="1" customWidth="1"/>
    <col min="21" max="16384" width="9.00390625" style="30" customWidth="1"/>
  </cols>
  <sheetData>
    <row r="1" spans="1:246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9" s="355" customFormat="1" ht="10.5">
      <c r="A4" s="39" t="str">
        <f ca="1">LEFT(RIGHT(CELL("filename",A1),LEN(CELL("filename",A1))-FIND("]",CELL("filename",A1))),4)</f>
        <v>4.3_</v>
      </c>
      <c r="B4" s="39"/>
      <c r="C4" s="39"/>
      <c r="D4" s="354"/>
      <c r="E4" s="354"/>
      <c r="F4" s="354"/>
      <c r="G4" s="354"/>
      <c r="H4" s="354"/>
      <c r="I4" s="354"/>
    </row>
    <row r="5" spans="1:3" ht="10.5">
      <c r="A5" s="356">
        <v>4.3</v>
      </c>
      <c r="B5" s="356" t="s">
        <v>206</v>
      </c>
      <c r="C5" s="189"/>
    </row>
    <row r="6" spans="1:3" ht="10.5">
      <c r="A6" s="122"/>
      <c r="B6" s="121"/>
      <c r="C6" s="189"/>
    </row>
    <row r="7" spans="1:20" ht="10.5">
      <c r="A7" s="122"/>
      <c r="B7" s="358"/>
      <c r="C7" s="295" t="s">
        <v>328</v>
      </c>
      <c r="D7" s="295" t="s">
        <v>77</v>
      </c>
      <c r="E7" s="295" t="s">
        <v>210</v>
      </c>
      <c r="F7" s="295" t="s">
        <v>180</v>
      </c>
      <c r="G7" s="295" t="s">
        <v>181</v>
      </c>
      <c r="H7" s="295" t="s">
        <v>182</v>
      </c>
      <c r="I7" s="295" t="s">
        <v>183</v>
      </c>
      <c r="J7" s="295" t="s">
        <v>184</v>
      </c>
      <c r="K7" s="295" t="s">
        <v>185</v>
      </c>
      <c r="L7" s="295" t="s">
        <v>186</v>
      </c>
      <c r="M7" s="328" t="s">
        <v>187</v>
      </c>
      <c r="N7" s="296" t="s">
        <v>188</v>
      </c>
      <c r="O7" s="296" t="s">
        <v>189</v>
      </c>
      <c r="P7" s="296" t="s">
        <v>190</v>
      </c>
      <c r="Q7" s="296" t="s">
        <v>191</v>
      </c>
      <c r="R7" s="296" t="s">
        <v>329</v>
      </c>
      <c r="S7" s="296" t="s">
        <v>330</v>
      </c>
      <c r="T7" s="297" t="s">
        <v>331</v>
      </c>
    </row>
    <row r="8" spans="1:20" ht="13.5" customHeight="1">
      <c r="A8" s="122"/>
      <c r="B8" s="359"/>
      <c r="C8" s="330" t="s">
        <v>192</v>
      </c>
      <c r="D8" s="330" t="s">
        <v>193</v>
      </c>
      <c r="E8" s="330" t="s">
        <v>194</v>
      </c>
      <c r="F8" s="330" t="s">
        <v>28</v>
      </c>
      <c r="G8" s="330" t="s">
        <v>29</v>
      </c>
      <c r="H8" s="301" t="s">
        <v>167</v>
      </c>
      <c r="I8" s="301" t="s">
        <v>168</v>
      </c>
      <c r="J8" s="301" t="s">
        <v>169</v>
      </c>
      <c r="K8" s="301" t="s">
        <v>170</v>
      </c>
      <c r="L8" s="301" t="s">
        <v>171</v>
      </c>
      <c r="M8" s="360" t="s">
        <v>172</v>
      </c>
      <c r="N8" s="361" t="s">
        <v>173</v>
      </c>
      <c r="O8" s="361" t="s">
        <v>249</v>
      </c>
      <c r="P8" s="361" t="s">
        <v>332</v>
      </c>
      <c r="Q8" s="361" t="s">
        <v>323</v>
      </c>
      <c r="R8" s="361" t="s">
        <v>333</v>
      </c>
      <c r="S8" s="361" t="s">
        <v>334</v>
      </c>
      <c r="T8" s="362" t="s">
        <v>335</v>
      </c>
    </row>
    <row r="9" spans="1:20" ht="10.5">
      <c r="A9" s="122"/>
      <c r="B9" s="363" t="s">
        <v>207</v>
      </c>
      <c r="C9" s="364"/>
      <c r="D9" s="365"/>
      <c r="E9" s="365"/>
      <c r="F9" s="365"/>
      <c r="G9" s="365"/>
      <c r="H9" s="365"/>
      <c r="I9" s="365"/>
      <c r="J9" s="365"/>
      <c r="K9" s="365"/>
      <c r="L9" s="365"/>
      <c r="M9" s="67"/>
      <c r="N9" s="366"/>
      <c r="O9" s="366"/>
      <c r="P9" s="366"/>
      <c r="Q9" s="366"/>
      <c r="R9" s="366"/>
      <c r="S9" s="366"/>
      <c r="T9" s="68"/>
    </row>
    <row r="10" spans="1:20" ht="10.5">
      <c r="A10" s="122"/>
      <c r="B10" s="274" t="s">
        <v>102</v>
      </c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1063"/>
      <c r="N10" s="777"/>
      <c r="O10" s="777"/>
      <c r="P10" s="777"/>
      <c r="Q10" s="777"/>
      <c r="R10" s="777"/>
      <c r="S10" s="777"/>
      <c r="T10" s="778"/>
    </row>
    <row r="11" spans="1:20" ht="10.5">
      <c r="A11" s="122"/>
      <c r="B11" s="274" t="s">
        <v>336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1063"/>
      <c r="N11" s="777"/>
      <c r="O11" s="777"/>
      <c r="P11" s="777"/>
      <c r="Q11" s="777"/>
      <c r="R11" s="777"/>
      <c r="S11" s="777"/>
      <c r="T11" s="778"/>
    </row>
    <row r="12" spans="1:20" ht="10.5">
      <c r="A12" s="122"/>
      <c r="B12" s="274"/>
      <c r="C12" s="371"/>
      <c r="D12" s="372"/>
      <c r="E12" s="372"/>
      <c r="F12" s="372"/>
      <c r="G12" s="372"/>
      <c r="H12" s="372"/>
      <c r="I12" s="372"/>
      <c r="J12" s="372"/>
      <c r="K12" s="372"/>
      <c r="L12" s="372"/>
      <c r="M12" s="373"/>
      <c r="N12" s="372"/>
      <c r="O12" s="372"/>
      <c r="P12" s="372"/>
      <c r="Q12" s="372"/>
      <c r="R12" s="372"/>
      <c r="S12" s="372"/>
      <c r="T12" s="374"/>
    </row>
    <row r="13" spans="1:20" ht="10.5">
      <c r="A13" s="122"/>
      <c r="B13" s="363" t="s">
        <v>208</v>
      </c>
      <c r="C13" s="371"/>
      <c r="D13" s="372"/>
      <c r="E13" s="372"/>
      <c r="F13" s="372"/>
      <c r="G13" s="372"/>
      <c r="H13" s="372"/>
      <c r="I13" s="372"/>
      <c r="J13" s="372"/>
      <c r="K13" s="372"/>
      <c r="L13" s="372"/>
      <c r="M13" s="373"/>
      <c r="N13" s="372"/>
      <c r="O13" s="372"/>
      <c r="P13" s="372"/>
      <c r="Q13" s="372"/>
      <c r="R13" s="372"/>
      <c r="S13" s="372"/>
      <c r="T13" s="374"/>
    </row>
    <row r="14" spans="1:20" ht="10.5">
      <c r="A14" s="122"/>
      <c r="B14" s="472" t="s">
        <v>209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1063"/>
      <c r="N14" s="777"/>
      <c r="O14" s="777"/>
      <c r="P14" s="777"/>
      <c r="Q14" s="777"/>
      <c r="R14" s="777"/>
      <c r="S14" s="777"/>
      <c r="T14" s="778"/>
    </row>
    <row r="15" spans="1:20" ht="10.5">
      <c r="A15" s="122"/>
      <c r="B15" s="472" t="s">
        <v>280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1063"/>
      <c r="N15" s="777"/>
      <c r="O15" s="777"/>
      <c r="P15" s="777"/>
      <c r="Q15" s="777"/>
      <c r="R15" s="777"/>
      <c r="S15" s="777"/>
      <c r="T15" s="778"/>
    </row>
    <row r="16" spans="1:20" ht="10.5">
      <c r="A16" s="122"/>
      <c r="B16" s="472" t="s">
        <v>281</v>
      </c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1063"/>
      <c r="N16" s="777"/>
      <c r="O16" s="777"/>
      <c r="P16" s="777"/>
      <c r="Q16" s="777"/>
      <c r="R16" s="777"/>
      <c r="S16" s="777"/>
      <c r="T16" s="778"/>
    </row>
    <row r="17" spans="1:20" ht="10.5">
      <c r="A17" s="122"/>
      <c r="B17" s="472" t="s">
        <v>282</v>
      </c>
      <c r="C17" s="375"/>
      <c r="D17" s="375"/>
      <c r="E17" s="375"/>
      <c r="F17" s="375"/>
      <c r="G17" s="375"/>
      <c r="H17" s="375"/>
      <c r="I17" s="375"/>
      <c r="J17" s="376"/>
      <c r="K17" s="376"/>
      <c r="L17" s="376"/>
      <c r="M17" s="1063"/>
      <c r="N17" s="777"/>
      <c r="O17" s="777"/>
      <c r="P17" s="777"/>
      <c r="Q17" s="777"/>
      <c r="R17" s="777"/>
      <c r="S17" s="777"/>
      <c r="T17" s="778"/>
    </row>
    <row r="18" spans="1:20" ht="10.5">
      <c r="A18" s="122"/>
      <c r="B18" s="472"/>
      <c r="C18" s="371"/>
      <c r="D18" s="377"/>
      <c r="E18" s="377"/>
      <c r="F18" s="377"/>
      <c r="G18" s="377"/>
      <c r="H18" s="377"/>
      <c r="I18" s="377"/>
      <c r="J18" s="377"/>
      <c r="K18" s="377"/>
      <c r="L18" s="377"/>
      <c r="M18" s="373"/>
      <c r="N18" s="372"/>
      <c r="O18" s="372"/>
      <c r="P18" s="372"/>
      <c r="Q18" s="372"/>
      <c r="R18" s="372"/>
      <c r="S18" s="372"/>
      <c r="T18" s="374"/>
    </row>
    <row r="19" spans="1:20" ht="10.5">
      <c r="A19" s="122"/>
      <c r="B19" s="472" t="s">
        <v>283</v>
      </c>
      <c r="C19" s="371"/>
      <c r="D19" s="377"/>
      <c r="E19" s="377"/>
      <c r="F19" s="377"/>
      <c r="G19" s="377"/>
      <c r="H19" s="377"/>
      <c r="I19" s="377"/>
      <c r="J19" s="377"/>
      <c r="K19" s="377"/>
      <c r="L19" s="377"/>
      <c r="M19" s="373"/>
      <c r="N19" s="372"/>
      <c r="O19" s="372"/>
      <c r="P19" s="372"/>
      <c r="Q19" s="372"/>
      <c r="R19" s="372"/>
      <c r="S19" s="372"/>
      <c r="T19" s="374"/>
    </row>
    <row r="20" spans="1:20" ht="10.5">
      <c r="A20" s="122"/>
      <c r="B20" s="472" t="s">
        <v>337</v>
      </c>
      <c r="C20" s="378"/>
      <c r="D20" s="378"/>
      <c r="E20" s="370"/>
      <c r="F20" s="378"/>
      <c r="G20" s="378"/>
      <c r="H20" s="378"/>
      <c r="I20" s="378"/>
      <c r="J20" s="378"/>
      <c r="K20" s="378"/>
      <c r="L20" s="378"/>
      <c r="M20" s="368"/>
      <c r="N20" s="369"/>
      <c r="O20" s="369"/>
      <c r="P20" s="777"/>
      <c r="Q20" s="777"/>
      <c r="R20" s="777"/>
      <c r="S20" s="777"/>
      <c r="T20" s="778"/>
    </row>
    <row r="21" spans="1:20" ht="10.5">
      <c r="A21" s="122"/>
      <c r="B21" s="472" t="s">
        <v>284</v>
      </c>
      <c r="C21" s="379"/>
      <c r="D21" s="379"/>
      <c r="E21" s="379"/>
      <c r="F21" s="379"/>
      <c r="G21" s="379"/>
      <c r="H21" s="379"/>
      <c r="I21" s="379"/>
      <c r="J21" s="380"/>
      <c r="K21" s="380"/>
      <c r="L21" s="380"/>
      <c r="M21" s="819"/>
      <c r="N21" s="820"/>
      <c r="O21" s="820"/>
      <c r="P21" s="777"/>
      <c r="Q21" s="777"/>
      <c r="R21" s="777"/>
      <c r="S21" s="777"/>
      <c r="T21" s="778"/>
    </row>
    <row r="22" spans="1:20" ht="10.5">
      <c r="A22" s="122"/>
      <c r="B22" s="472" t="s">
        <v>338</v>
      </c>
      <c r="C22" s="378"/>
      <c r="D22" s="378"/>
      <c r="E22" s="378"/>
      <c r="F22" s="378"/>
      <c r="G22" s="378"/>
      <c r="H22" s="375"/>
      <c r="I22" s="375"/>
      <c r="J22" s="375"/>
      <c r="K22" s="375"/>
      <c r="L22" s="375"/>
      <c r="M22" s="1063"/>
      <c r="N22" s="777"/>
      <c r="O22" s="777"/>
      <c r="P22" s="777"/>
      <c r="Q22" s="777"/>
      <c r="R22" s="777"/>
      <c r="S22" s="777"/>
      <c r="T22" s="778"/>
    </row>
    <row r="23" spans="1:20" ht="10.5">
      <c r="A23" s="122"/>
      <c r="B23" s="472"/>
      <c r="C23" s="371"/>
      <c r="D23" s="377"/>
      <c r="E23" s="377"/>
      <c r="F23" s="377"/>
      <c r="G23" s="377"/>
      <c r="H23" s="377"/>
      <c r="I23" s="377"/>
      <c r="J23" s="377"/>
      <c r="K23" s="377"/>
      <c r="L23" s="377"/>
      <c r="M23" s="373"/>
      <c r="N23" s="372"/>
      <c r="O23" s="372"/>
      <c r="P23" s="372"/>
      <c r="Q23" s="372"/>
      <c r="R23" s="372"/>
      <c r="S23" s="372"/>
      <c r="T23" s="374"/>
    </row>
    <row r="24" spans="1:20" ht="10.5">
      <c r="A24" s="122"/>
      <c r="B24" s="472" t="s">
        <v>285</v>
      </c>
      <c r="C24" s="371"/>
      <c r="D24" s="377"/>
      <c r="E24" s="377"/>
      <c r="F24" s="377"/>
      <c r="G24" s="377"/>
      <c r="H24" s="377"/>
      <c r="I24" s="377"/>
      <c r="J24" s="377"/>
      <c r="K24" s="377"/>
      <c r="L24" s="377"/>
      <c r="M24" s="381"/>
      <c r="N24" s="377"/>
      <c r="O24" s="377"/>
      <c r="P24" s="377"/>
      <c r="Q24" s="377"/>
      <c r="R24" s="377"/>
      <c r="S24" s="377"/>
      <c r="T24" s="382"/>
    </row>
    <row r="25" spans="1:20" ht="10.5">
      <c r="A25" s="122"/>
      <c r="B25" s="472" t="s">
        <v>286</v>
      </c>
      <c r="C25" s="810"/>
      <c r="D25" s="810"/>
      <c r="E25" s="810"/>
      <c r="F25" s="810"/>
      <c r="G25" s="810"/>
      <c r="H25" s="811"/>
      <c r="I25" s="811"/>
      <c r="J25" s="811"/>
      <c r="K25" s="811"/>
      <c r="L25" s="812"/>
      <c r="M25" s="383"/>
      <c r="N25" s="384"/>
      <c r="O25" s="384"/>
      <c r="P25" s="384"/>
      <c r="Q25" s="384"/>
      <c r="R25" s="384"/>
      <c r="S25" s="384"/>
      <c r="T25" s="385"/>
    </row>
    <row r="26" spans="1:20" ht="10.5">
      <c r="A26" s="122"/>
      <c r="B26" s="472"/>
      <c r="C26" s="386"/>
      <c r="D26" s="387"/>
      <c r="E26" s="387"/>
      <c r="F26" s="387"/>
      <c r="G26" s="387"/>
      <c r="H26" s="387"/>
      <c r="I26" s="387"/>
      <c r="J26" s="387"/>
      <c r="K26" s="387"/>
      <c r="L26" s="387"/>
      <c r="M26" s="388"/>
      <c r="N26" s="389"/>
      <c r="O26" s="389"/>
      <c r="P26" s="389"/>
      <c r="Q26" s="389"/>
      <c r="R26" s="389"/>
      <c r="S26" s="389"/>
      <c r="T26" s="390"/>
    </row>
    <row r="27" spans="1:20" ht="10.5">
      <c r="A27" s="122"/>
      <c r="B27" s="472" t="s">
        <v>339</v>
      </c>
      <c r="C27" s="386"/>
      <c r="D27" s="387"/>
      <c r="E27" s="387"/>
      <c r="F27" s="387"/>
      <c r="G27" s="387"/>
      <c r="H27" s="387"/>
      <c r="I27" s="387"/>
      <c r="J27" s="387"/>
      <c r="K27" s="387"/>
      <c r="L27" s="387"/>
      <c r="M27" s="388"/>
      <c r="N27" s="389"/>
      <c r="O27" s="389"/>
      <c r="P27" s="389"/>
      <c r="Q27" s="389"/>
      <c r="R27" s="389"/>
      <c r="S27" s="389"/>
      <c r="T27" s="390"/>
    </row>
    <row r="28" spans="1:20" ht="10.5">
      <c r="A28" s="122"/>
      <c r="B28" s="472" t="s">
        <v>340</v>
      </c>
      <c r="C28" s="813">
        <f>C30+C35</f>
        <v>0</v>
      </c>
      <c r="D28" s="813">
        <f>D30+D35</f>
        <v>0</v>
      </c>
      <c r="E28" s="813">
        <f aca="true" t="shared" si="0" ref="E28:T28">E30+E35</f>
        <v>0</v>
      </c>
      <c r="F28" s="813">
        <f t="shared" si="0"/>
        <v>0</v>
      </c>
      <c r="G28" s="813">
        <f t="shared" si="0"/>
        <v>0</v>
      </c>
      <c r="H28" s="813">
        <f t="shared" si="0"/>
        <v>0</v>
      </c>
      <c r="I28" s="813">
        <f t="shared" si="0"/>
        <v>0</v>
      </c>
      <c r="J28" s="813">
        <f t="shared" si="0"/>
        <v>0</v>
      </c>
      <c r="K28" s="813">
        <f t="shared" si="0"/>
        <v>0</v>
      </c>
      <c r="L28" s="813">
        <f t="shared" si="0"/>
        <v>0</v>
      </c>
      <c r="M28" s="821">
        <f t="shared" si="0"/>
        <v>0</v>
      </c>
      <c r="N28" s="822">
        <f t="shared" si="0"/>
        <v>0</v>
      </c>
      <c r="O28" s="822">
        <f t="shared" si="0"/>
        <v>0</v>
      </c>
      <c r="P28" s="822">
        <f t="shared" si="0"/>
        <v>0</v>
      </c>
      <c r="Q28" s="822">
        <f t="shared" si="0"/>
        <v>0</v>
      </c>
      <c r="R28" s="822">
        <f t="shared" si="0"/>
        <v>0</v>
      </c>
      <c r="S28" s="822">
        <f t="shared" si="0"/>
        <v>0</v>
      </c>
      <c r="T28" s="823">
        <f t="shared" si="0"/>
        <v>0</v>
      </c>
    </row>
    <row r="29" spans="1:20" ht="10.5">
      <c r="A29" s="122"/>
      <c r="B29" s="472" t="s">
        <v>341</v>
      </c>
      <c r="C29" s="391">
        <f>IF(C25,IF(ABS(C25-1+C28)&lt;0.0001,"ok","error"),"")</f>
      </c>
      <c r="D29" s="391">
        <f aca="true" t="shared" si="1" ref="D29:T29">IF(D25,IF(ABS(D25-1+D28)&lt;0.0001,"ok","error"),"")</f>
      </c>
      <c r="E29" s="391">
        <f t="shared" si="1"/>
      </c>
      <c r="F29" s="391">
        <f t="shared" si="1"/>
      </c>
      <c r="G29" s="391">
        <f>IF(G25,IF(ABS(G25-1+G28)&lt;0.0001,"ok","error"),"")</f>
      </c>
      <c r="H29" s="391">
        <f>IF(H25,IF(ABS(H25-1+H28)&lt;0.0001,"ok","error"),"")</f>
      </c>
      <c r="I29" s="391">
        <f t="shared" si="1"/>
      </c>
      <c r="J29" s="391">
        <f t="shared" si="1"/>
      </c>
      <c r="K29" s="391">
        <f t="shared" si="1"/>
      </c>
      <c r="L29" s="391">
        <f t="shared" si="1"/>
      </c>
      <c r="M29" s="392">
        <f t="shared" si="1"/>
      </c>
      <c r="N29" s="387">
        <f t="shared" si="1"/>
      </c>
      <c r="O29" s="387">
        <f t="shared" si="1"/>
      </c>
      <c r="P29" s="387">
        <f t="shared" si="1"/>
      </c>
      <c r="Q29" s="387">
        <f t="shared" si="1"/>
      </c>
      <c r="R29" s="387">
        <f t="shared" si="1"/>
      </c>
      <c r="S29" s="387">
        <f t="shared" si="1"/>
      </c>
      <c r="T29" s="393">
        <f t="shared" si="1"/>
      </c>
    </row>
    <row r="30" spans="2:20" ht="10.5">
      <c r="B30" s="473" t="s">
        <v>287</v>
      </c>
      <c r="C30" s="813">
        <f>SUM(C31:C33)</f>
        <v>0</v>
      </c>
      <c r="D30" s="813">
        <f aca="true" t="shared" si="2" ref="D30:T30">SUM(D31:D33)</f>
        <v>0</v>
      </c>
      <c r="E30" s="813">
        <f t="shared" si="2"/>
        <v>0</v>
      </c>
      <c r="F30" s="813">
        <f t="shared" si="2"/>
        <v>0</v>
      </c>
      <c r="G30" s="813">
        <f t="shared" si="2"/>
        <v>0</v>
      </c>
      <c r="H30" s="813">
        <f t="shared" si="2"/>
        <v>0</v>
      </c>
      <c r="I30" s="813">
        <f t="shared" si="2"/>
        <v>0</v>
      </c>
      <c r="J30" s="813">
        <f t="shared" si="2"/>
        <v>0</v>
      </c>
      <c r="K30" s="813">
        <f t="shared" si="2"/>
        <v>0</v>
      </c>
      <c r="L30" s="813">
        <f t="shared" si="2"/>
        <v>0</v>
      </c>
      <c r="M30" s="821">
        <f t="shared" si="2"/>
        <v>0</v>
      </c>
      <c r="N30" s="822">
        <f t="shared" si="2"/>
        <v>0</v>
      </c>
      <c r="O30" s="822">
        <f t="shared" si="2"/>
        <v>0</v>
      </c>
      <c r="P30" s="822">
        <f t="shared" si="2"/>
        <v>0</v>
      </c>
      <c r="Q30" s="822">
        <f t="shared" si="2"/>
        <v>0</v>
      </c>
      <c r="R30" s="822">
        <f t="shared" si="2"/>
        <v>0</v>
      </c>
      <c r="S30" s="822">
        <f t="shared" si="2"/>
        <v>0</v>
      </c>
      <c r="T30" s="823">
        <f t="shared" si="2"/>
        <v>0</v>
      </c>
    </row>
    <row r="31" spans="2:20" ht="10.5">
      <c r="B31" s="474" t="s">
        <v>288</v>
      </c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383"/>
      <c r="N31" s="384"/>
      <c r="O31" s="384"/>
      <c r="P31" s="384"/>
      <c r="Q31" s="384"/>
      <c r="R31" s="384"/>
      <c r="S31" s="384"/>
      <c r="T31" s="385"/>
    </row>
    <row r="32" spans="2:20" ht="10.5">
      <c r="B32" s="474" t="s">
        <v>289</v>
      </c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383"/>
      <c r="N32" s="384"/>
      <c r="O32" s="384"/>
      <c r="P32" s="384"/>
      <c r="Q32" s="384"/>
      <c r="R32" s="384"/>
      <c r="S32" s="384"/>
      <c r="T32" s="385"/>
    </row>
    <row r="33" spans="2:20" ht="10.5">
      <c r="B33" s="474" t="s">
        <v>290</v>
      </c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383"/>
      <c r="N33" s="384"/>
      <c r="O33" s="384"/>
      <c r="P33" s="384"/>
      <c r="Q33" s="384"/>
      <c r="R33" s="384"/>
      <c r="S33" s="384"/>
      <c r="T33" s="385"/>
    </row>
    <row r="34" spans="2:20" s="48" customFormat="1" ht="10.5">
      <c r="B34" s="475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2"/>
      <c r="N34" s="387"/>
      <c r="O34" s="387"/>
      <c r="P34" s="387"/>
      <c r="Q34" s="387"/>
      <c r="R34" s="387"/>
      <c r="S34" s="387"/>
      <c r="T34" s="393"/>
    </row>
    <row r="35" spans="2:20" ht="10.5">
      <c r="B35" s="472" t="s">
        <v>342</v>
      </c>
      <c r="C35" s="1069">
        <f>(31*(SUM(C37,C39,C40,C42,C44,C45,C47))+30*(SUM(C36,C38,C41,C43))+IF(RIGHT(C8,2)/4-ROUND(RIGHT(C8,2)/4,0)=0,29,28)*C46)/IF(RIGHT(C8,2)/4-ROUND(RIGHT(C8,2)/4,0)=0,366,365)</f>
        <v>0</v>
      </c>
      <c r="D35" s="1070">
        <f aca="true" t="shared" si="3" ref="D35:L35">(31*(SUM(D37,D39,D40,D42,D44,D45,D47))+30*(SUM(D36,D38,D41,D43))+IF(RIGHT(D8,2)/4-ROUND(RIGHT(D8,2)/4,0)=0,29,28)*D46)/IF(RIGHT(D8,2)/4-ROUND(RIGHT(D8,2)/4,0)=0,366,365)</f>
        <v>0</v>
      </c>
      <c r="E35" s="1070">
        <f t="shared" si="3"/>
        <v>0</v>
      </c>
      <c r="F35" s="1070">
        <f t="shared" si="3"/>
        <v>0</v>
      </c>
      <c r="G35" s="1070">
        <f t="shared" si="3"/>
        <v>0</v>
      </c>
      <c r="H35" s="1070">
        <f t="shared" si="3"/>
        <v>0</v>
      </c>
      <c r="I35" s="1070">
        <f t="shared" si="3"/>
        <v>0</v>
      </c>
      <c r="J35" s="1070">
        <f t="shared" si="3"/>
        <v>0</v>
      </c>
      <c r="K35" s="1070">
        <f t="shared" si="3"/>
        <v>0</v>
      </c>
      <c r="L35" s="1071">
        <f t="shared" si="3"/>
        <v>0</v>
      </c>
      <c r="M35" s="1072"/>
      <c r="N35" s="1073"/>
      <c r="O35" s="1073"/>
      <c r="P35" s="1070"/>
      <c r="Q35" s="1070"/>
      <c r="R35" s="1070"/>
      <c r="S35" s="1070"/>
      <c r="T35" s="1071"/>
    </row>
    <row r="36" spans="2:20" ht="10.5">
      <c r="B36" s="471" t="s">
        <v>343</v>
      </c>
      <c r="C36" s="1067"/>
      <c r="D36" s="1053"/>
      <c r="E36" s="1053"/>
      <c r="F36" s="1053"/>
      <c r="G36" s="1053"/>
      <c r="H36" s="1053"/>
      <c r="I36" s="1053"/>
      <c r="J36" s="1053"/>
      <c r="K36" s="1053"/>
      <c r="L36" s="1054"/>
      <c r="M36" s="1053"/>
      <c r="N36" s="1053"/>
      <c r="O36" s="1053"/>
      <c r="P36" s="1053"/>
      <c r="Q36" s="1053"/>
      <c r="R36" s="1053"/>
      <c r="S36" s="1053"/>
      <c r="T36" s="1054"/>
    </row>
    <row r="37" spans="2:20" ht="10.5">
      <c r="B37" s="471" t="s">
        <v>344</v>
      </c>
      <c r="C37" s="1067"/>
      <c r="D37" s="1053"/>
      <c r="E37" s="1053"/>
      <c r="F37" s="1053"/>
      <c r="G37" s="1053"/>
      <c r="H37" s="1053"/>
      <c r="I37" s="1053"/>
      <c r="J37" s="1053"/>
      <c r="K37" s="1053"/>
      <c r="L37" s="1054"/>
      <c r="M37" s="1053"/>
      <c r="N37" s="1053"/>
      <c r="O37" s="1053"/>
      <c r="P37" s="1053"/>
      <c r="Q37" s="1053"/>
      <c r="R37" s="1053"/>
      <c r="S37" s="1053"/>
      <c r="T37" s="1054"/>
    </row>
    <row r="38" spans="2:20" ht="10.5">
      <c r="B38" s="471" t="s">
        <v>345</v>
      </c>
      <c r="C38" s="1067"/>
      <c r="D38" s="1053"/>
      <c r="E38" s="1053"/>
      <c r="F38" s="1053"/>
      <c r="G38" s="1053"/>
      <c r="H38" s="1053"/>
      <c r="I38" s="1053"/>
      <c r="J38" s="1053"/>
      <c r="K38" s="1053"/>
      <c r="L38" s="1054"/>
      <c r="M38" s="1053"/>
      <c r="N38" s="1053"/>
      <c r="O38" s="1053"/>
      <c r="P38" s="1053"/>
      <c r="Q38" s="1053"/>
      <c r="R38" s="1053"/>
      <c r="S38" s="1053"/>
      <c r="T38" s="1054"/>
    </row>
    <row r="39" spans="2:20" ht="10.5">
      <c r="B39" s="471" t="s">
        <v>346</v>
      </c>
      <c r="C39" s="1067"/>
      <c r="D39" s="1053"/>
      <c r="E39" s="1053"/>
      <c r="F39" s="1053"/>
      <c r="G39" s="1053"/>
      <c r="H39" s="1053"/>
      <c r="I39" s="1053"/>
      <c r="J39" s="1053"/>
      <c r="K39" s="1053"/>
      <c r="L39" s="1054"/>
      <c r="M39" s="1053"/>
      <c r="N39" s="1053"/>
      <c r="O39" s="1053"/>
      <c r="P39" s="1053"/>
      <c r="Q39" s="1053"/>
      <c r="R39" s="1053"/>
      <c r="S39" s="1053"/>
      <c r="T39" s="1054"/>
    </row>
    <row r="40" spans="2:20" ht="10.5">
      <c r="B40" s="471" t="s">
        <v>347</v>
      </c>
      <c r="C40" s="1067"/>
      <c r="D40" s="1053"/>
      <c r="E40" s="1053"/>
      <c r="F40" s="1053"/>
      <c r="G40" s="1053"/>
      <c r="H40" s="1053"/>
      <c r="I40" s="1053"/>
      <c r="J40" s="1053"/>
      <c r="K40" s="1053"/>
      <c r="L40" s="1054"/>
      <c r="M40" s="1053"/>
      <c r="N40" s="1053"/>
      <c r="O40" s="1053"/>
      <c r="P40" s="1053"/>
      <c r="Q40" s="1053"/>
      <c r="R40" s="1053"/>
      <c r="S40" s="1053"/>
      <c r="T40" s="1054"/>
    </row>
    <row r="41" spans="2:20" ht="10.5">
      <c r="B41" s="394" t="s">
        <v>348</v>
      </c>
      <c r="C41" s="1067"/>
      <c r="D41" s="1053"/>
      <c r="E41" s="1053"/>
      <c r="F41" s="1053"/>
      <c r="G41" s="1053"/>
      <c r="H41" s="1053"/>
      <c r="I41" s="1053"/>
      <c r="J41" s="1053"/>
      <c r="K41" s="1053"/>
      <c r="L41" s="1054"/>
      <c r="M41" s="1053"/>
      <c r="N41" s="1053"/>
      <c r="O41" s="1053"/>
      <c r="P41" s="1053"/>
      <c r="Q41" s="1053"/>
      <c r="R41" s="1053"/>
      <c r="S41" s="1053"/>
      <c r="T41" s="1054"/>
    </row>
    <row r="42" spans="2:20" ht="10.5">
      <c r="B42" s="394" t="s">
        <v>349</v>
      </c>
      <c r="C42" s="1067"/>
      <c r="D42" s="1053"/>
      <c r="E42" s="1053"/>
      <c r="F42" s="1053"/>
      <c r="G42" s="1053"/>
      <c r="H42" s="1053"/>
      <c r="I42" s="1053"/>
      <c r="J42" s="1053"/>
      <c r="K42" s="1053"/>
      <c r="L42" s="1054"/>
      <c r="M42" s="1053"/>
      <c r="N42" s="1053"/>
      <c r="O42" s="1053"/>
      <c r="P42" s="1053"/>
      <c r="Q42" s="1053"/>
      <c r="R42" s="1053"/>
      <c r="S42" s="1053"/>
      <c r="T42" s="1054"/>
    </row>
    <row r="43" spans="2:20" ht="10.5">
      <c r="B43" s="394" t="s">
        <v>350</v>
      </c>
      <c r="C43" s="1067"/>
      <c r="D43" s="1053"/>
      <c r="E43" s="1053"/>
      <c r="F43" s="1053"/>
      <c r="G43" s="1053"/>
      <c r="H43" s="1053"/>
      <c r="I43" s="1053"/>
      <c r="J43" s="1053"/>
      <c r="K43" s="1053"/>
      <c r="L43" s="1054"/>
      <c r="M43" s="1053"/>
      <c r="N43" s="1053"/>
      <c r="O43" s="1053"/>
      <c r="P43" s="1053"/>
      <c r="Q43" s="1053"/>
      <c r="R43" s="1053"/>
      <c r="S43" s="1053"/>
      <c r="T43" s="1054"/>
    </row>
    <row r="44" spans="2:20" ht="10.5">
      <c r="B44" s="394" t="s">
        <v>351</v>
      </c>
      <c r="C44" s="1067"/>
      <c r="D44" s="1053"/>
      <c r="E44" s="1053"/>
      <c r="F44" s="1053"/>
      <c r="G44" s="1053"/>
      <c r="H44" s="1053"/>
      <c r="I44" s="1053"/>
      <c r="J44" s="1053"/>
      <c r="K44" s="1053"/>
      <c r="L44" s="1054"/>
      <c r="M44" s="1053"/>
      <c r="N44" s="1053"/>
      <c r="O44" s="1053"/>
      <c r="P44" s="1053"/>
      <c r="Q44" s="1053"/>
      <c r="R44" s="1053"/>
      <c r="S44" s="1053"/>
      <c r="T44" s="1054"/>
    </row>
    <row r="45" spans="2:20" ht="10.5">
      <c r="B45" s="394" t="s">
        <v>352</v>
      </c>
      <c r="C45" s="1067"/>
      <c r="D45" s="1053"/>
      <c r="E45" s="1053"/>
      <c r="F45" s="1053"/>
      <c r="G45" s="1053"/>
      <c r="H45" s="1053"/>
      <c r="I45" s="1053"/>
      <c r="J45" s="1053"/>
      <c r="K45" s="1053"/>
      <c r="L45" s="1054"/>
      <c r="M45" s="1053"/>
      <c r="N45" s="1053"/>
      <c r="O45" s="1053"/>
      <c r="P45" s="1053"/>
      <c r="Q45" s="1053"/>
      <c r="R45" s="1053"/>
      <c r="S45" s="1053"/>
      <c r="T45" s="1054"/>
    </row>
    <row r="46" spans="2:20" ht="10.5">
      <c r="B46" s="394" t="s">
        <v>353</v>
      </c>
      <c r="C46" s="1067"/>
      <c r="D46" s="1053"/>
      <c r="E46" s="1053"/>
      <c r="F46" s="1053"/>
      <c r="G46" s="1053"/>
      <c r="H46" s="1053"/>
      <c r="I46" s="1053"/>
      <c r="J46" s="1053"/>
      <c r="K46" s="1053"/>
      <c r="L46" s="1054"/>
      <c r="M46" s="1053"/>
      <c r="N46" s="1053"/>
      <c r="O46" s="1053"/>
      <c r="P46" s="1053"/>
      <c r="Q46" s="1053"/>
      <c r="R46" s="1053"/>
      <c r="S46" s="1053"/>
      <c r="T46" s="1054"/>
    </row>
    <row r="47" spans="2:20" ht="10.5">
      <c r="B47" s="395" t="s">
        <v>354</v>
      </c>
      <c r="C47" s="1068"/>
      <c r="D47" s="1055"/>
      <c r="E47" s="1055"/>
      <c r="F47" s="1055"/>
      <c r="G47" s="1055"/>
      <c r="H47" s="1055"/>
      <c r="I47" s="1055"/>
      <c r="J47" s="1055"/>
      <c r="K47" s="1055"/>
      <c r="L47" s="1056"/>
      <c r="M47" s="1055"/>
      <c r="N47" s="1055"/>
      <c r="O47" s="1055"/>
      <c r="P47" s="1055"/>
      <c r="Q47" s="1055"/>
      <c r="R47" s="1055"/>
      <c r="S47" s="1055"/>
      <c r="T47" s="1056"/>
    </row>
    <row r="48" spans="2:20" ht="10.5">
      <c r="B48" s="396"/>
      <c r="C48" s="397"/>
      <c r="D48" s="398"/>
      <c r="E48" s="398"/>
      <c r="F48" s="398"/>
      <c r="G48" s="398"/>
      <c r="H48" s="398"/>
      <c r="I48" s="398"/>
      <c r="J48" s="398"/>
      <c r="K48" s="398"/>
      <c r="L48" s="399"/>
      <c r="M48" s="397"/>
      <c r="N48" s="398"/>
      <c r="O48" s="398"/>
      <c r="P48" s="398"/>
      <c r="Q48" s="398"/>
      <c r="R48" s="398"/>
      <c r="S48" s="398"/>
      <c r="T48" s="399"/>
    </row>
    <row r="49" spans="2:20" ht="10.5">
      <c r="B49" s="145" t="s">
        <v>355</v>
      </c>
      <c r="C49" s="373"/>
      <c r="D49" s="372"/>
      <c r="E49" s="372"/>
      <c r="F49" s="372"/>
      <c r="G49" s="372"/>
      <c r="H49" s="372"/>
      <c r="I49" s="372"/>
      <c r="J49" s="372"/>
      <c r="K49" s="372"/>
      <c r="L49" s="374"/>
      <c r="M49" s="373"/>
      <c r="N49" s="372"/>
      <c r="O49" s="372"/>
      <c r="P49" s="372"/>
      <c r="Q49" s="372"/>
      <c r="R49" s="372"/>
      <c r="S49" s="372"/>
      <c r="T49" s="374"/>
    </row>
    <row r="50" spans="2:20" ht="10.5">
      <c r="B50" s="400" t="s">
        <v>127</v>
      </c>
      <c r="C50" s="1064">
        <f aca="true" t="shared" si="4" ref="C50:L50">SUM(C51:C54)</f>
        <v>0</v>
      </c>
      <c r="D50" s="1065">
        <f t="shared" si="4"/>
        <v>0</v>
      </c>
      <c r="E50" s="1065">
        <f t="shared" si="4"/>
        <v>0</v>
      </c>
      <c r="F50" s="1065">
        <f t="shared" si="4"/>
        <v>0</v>
      </c>
      <c r="G50" s="1065">
        <f t="shared" si="4"/>
        <v>0</v>
      </c>
      <c r="H50" s="1065">
        <f t="shared" si="4"/>
        <v>0</v>
      </c>
      <c r="I50" s="1065">
        <f t="shared" si="4"/>
        <v>0</v>
      </c>
      <c r="J50" s="1065">
        <f t="shared" si="4"/>
        <v>0</v>
      </c>
      <c r="K50" s="1065">
        <f t="shared" si="4"/>
        <v>0</v>
      </c>
      <c r="L50" s="1066">
        <f t="shared" si="4"/>
        <v>0</v>
      </c>
      <c r="M50" s="814"/>
      <c r="N50" s="815"/>
      <c r="O50" s="815"/>
      <c r="P50" s="1065"/>
      <c r="Q50" s="1065"/>
      <c r="R50" s="1065"/>
      <c r="S50" s="1065"/>
      <c r="T50" s="1066"/>
    </row>
    <row r="51" spans="2:20" ht="10.5">
      <c r="B51" s="401" t="s">
        <v>356</v>
      </c>
      <c r="C51" s="1064"/>
      <c r="D51" s="1065"/>
      <c r="E51" s="1065"/>
      <c r="F51" s="1065"/>
      <c r="G51" s="1065"/>
      <c r="H51" s="1065"/>
      <c r="I51" s="1065"/>
      <c r="J51" s="1065"/>
      <c r="K51" s="1065"/>
      <c r="L51" s="1066"/>
      <c r="M51" s="1064"/>
      <c r="N51" s="1065"/>
      <c r="O51" s="1065"/>
      <c r="P51" s="1065"/>
      <c r="Q51" s="1065"/>
      <c r="R51" s="1065"/>
      <c r="S51" s="1065"/>
      <c r="T51" s="1066"/>
    </row>
    <row r="52" spans="2:20" ht="10.5">
      <c r="B52" s="401" t="s">
        <v>357</v>
      </c>
      <c r="C52" s="1064"/>
      <c r="D52" s="1065"/>
      <c r="E52" s="1065"/>
      <c r="F52" s="1065"/>
      <c r="G52" s="1065"/>
      <c r="H52" s="1065"/>
      <c r="I52" s="1065"/>
      <c r="J52" s="1065"/>
      <c r="K52" s="1065"/>
      <c r="L52" s="1066"/>
      <c r="M52" s="1064"/>
      <c r="N52" s="1065"/>
      <c r="O52" s="1065"/>
      <c r="P52" s="1065"/>
      <c r="Q52" s="1065"/>
      <c r="R52" s="1065"/>
      <c r="S52" s="1065"/>
      <c r="T52" s="1066"/>
    </row>
    <row r="53" spans="2:20" ht="10.5">
      <c r="B53" s="401" t="s">
        <v>358</v>
      </c>
      <c r="C53" s="1064"/>
      <c r="D53" s="1065"/>
      <c r="E53" s="1065"/>
      <c r="F53" s="1065"/>
      <c r="G53" s="1065"/>
      <c r="H53" s="1065"/>
      <c r="I53" s="1065"/>
      <c r="J53" s="1065"/>
      <c r="K53" s="1065"/>
      <c r="L53" s="1066"/>
      <c r="M53" s="1064"/>
      <c r="N53" s="1065"/>
      <c r="O53" s="1065"/>
      <c r="P53" s="1065"/>
      <c r="Q53" s="1065"/>
      <c r="R53" s="1065"/>
      <c r="S53" s="1065"/>
      <c r="T53" s="1066"/>
    </row>
    <row r="54" spans="2:20" ht="10.5">
      <c r="B54" s="401" t="s">
        <v>359</v>
      </c>
      <c r="C54" s="1064"/>
      <c r="D54" s="1065"/>
      <c r="E54" s="1065"/>
      <c r="F54" s="1065"/>
      <c r="G54" s="1065"/>
      <c r="H54" s="1065"/>
      <c r="I54" s="1065"/>
      <c r="J54" s="1065"/>
      <c r="K54" s="1065"/>
      <c r="L54" s="1066"/>
      <c r="M54" s="1064"/>
      <c r="N54" s="1065"/>
      <c r="O54" s="1065"/>
      <c r="P54" s="1065"/>
      <c r="Q54" s="1065"/>
      <c r="R54" s="1065"/>
      <c r="S54" s="1065"/>
      <c r="T54" s="1066"/>
    </row>
    <row r="55" spans="2:20" ht="10.5">
      <c r="B55" s="401" t="s">
        <v>360</v>
      </c>
      <c r="C55" s="1064"/>
      <c r="D55" s="1065"/>
      <c r="E55" s="1065"/>
      <c r="F55" s="1065"/>
      <c r="G55" s="1065"/>
      <c r="H55" s="1065"/>
      <c r="I55" s="1065"/>
      <c r="J55" s="1065"/>
      <c r="K55" s="1065"/>
      <c r="L55" s="1066"/>
      <c r="M55" s="1064"/>
      <c r="N55" s="1065"/>
      <c r="O55" s="1065"/>
      <c r="P55" s="1065"/>
      <c r="Q55" s="1065"/>
      <c r="R55" s="1065"/>
      <c r="S55" s="1065"/>
      <c r="T55" s="1066"/>
    </row>
    <row r="56" spans="2:20" ht="10.5">
      <c r="B56" s="400" t="s">
        <v>291</v>
      </c>
      <c r="C56" s="1064">
        <f aca="true" t="shared" si="5" ref="C56:L56">SUM(C57:C60)</f>
        <v>0</v>
      </c>
      <c r="D56" s="1065">
        <f t="shared" si="5"/>
        <v>0</v>
      </c>
      <c r="E56" s="1065">
        <f t="shared" si="5"/>
        <v>0</v>
      </c>
      <c r="F56" s="1065">
        <f t="shared" si="5"/>
        <v>0</v>
      </c>
      <c r="G56" s="1065">
        <f t="shared" si="5"/>
        <v>0</v>
      </c>
      <c r="H56" s="1065">
        <f t="shared" si="5"/>
        <v>0</v>
      </c>
      <c r="I56" s="1065">
        <f t="shared" si="5"/>
        <v>0</v>
      </c>
      <c r="J56" s="1065">
        <f t="shared" si="5"/>
        <v>0</v>
      </c>
      <c r="K56" s="1065">
        <f t="shared" si="5"/>
        <v>0</v>
      </c>
      <c r="L56" s="1066">
        <f t="shared" si="5"/>
        <v>0</v>
      </c>
      <c r="M56" s="814"/>
      <c r="N56" s="815"/>
      <c r="O56" s="815"/>
      <c r="P56" s="1065"/>
      <c r="Q56" s="1065"/>
      <c r="R56" s="1065"/>
      <c r="S56" s="1065"/>
      <c r="T56" s="1066"/>
    </row>
    <row r="57" spans="2:20" ht="10.5">
      <c r="B57" s="401" t="s">
        <v>356</v>
      </c>
      <c r="C57" s="1064"/>
      <c r="D57" s="1065"/>
      <c r="E57" s="1065"/>
      <c r="F57" s="1065"/>
      <c r="G57" s="1065"/>
      <c r="H57" s="1065"/>
      <c r="I57" s="1065"/>
      <c r="J57" s="1065"/>
      <c r="K57" s="1065"/>
      <c r="L57" s="1066"/>
      <c r="M57" s="1064"/>
      <c r="N57" s="1065"/>
      <c r="O57" s="1065"/>
      <c r="P57" s="1065"/>
      <c r="Q57" s="1065"/>
      <c r="R57" s="1065"/>
      <c r="S57" s="1065"/>
      <c r="T57" s="1066"/>
    </row>
    <row r="58" spans="2:20" ht="10.5">
      <c r="B58" s="401" t="s">
        <v>357</v>
      </c>
      <c r="C58" s="1064"/>
      <c r="D58" s="1065"/>
      <c r="E58" s="1065"/>
      <c r="F58" s="1065"/>
      <c r="G58" s="1065"/>
      <c r="H58" s="1065"/>
      <c r="I58" s="1065"/>
      <c r="J58" s="1065"/>
      <c r="K58" s="1065"/>
      <c r="L58" s="1066"/>
      <c r="M58" s="1064"/>
      <c r="N58" s="1065"/>
      <c r="O58" s="1065"/>
      <c r="P58" s="1065"/>
      <c r="Q58" s="1065"/>
      <c r="R58" s="1065"/>
      <c r="S58" s="1065"/>
      <c r="T58" s="1066"/>
    </row>
    <row r="59" spans="2:20" ht="10.5">
      <c r="B59" s="401" t="s">
        <v>358</v>
      </c>
      <c r="C59" s="1064"/>
      <c r="D59" s="1065"/>
      <c r="E59" s="1065"/>
      <c r="F59" s="1065"/>
      <c r="G59" s="1065"/>
      <c r="H59" s="1065"/>
      <c r="I59" s="1065"/>
      <c r="J59" s="1065"/>
      <c r="K59" s="1065"/>
      <c r="L59" s="1066"/>
      <c r="M59" s="1064"/>
      <c r="N59" s="1065"/>
      <c r="O59" s="1065"/>
      <c r="P59" s="1065"/>
      <c r="Q59" s="1065"/>
      <c r="R59" s="1065"/>
      <c r="S59" s="1065"/>
      <c r="T59" s="1066"/>
    </row>
    <row r="60" spans="2:20" ht="10.5">
      <c r="B60" s="401" t="s">
        <v>359</v>
      </c>
      <c r="C60" s="1064"/>
      <c r="D60" s="1065"/>
      <c r="E60" s="1065"/>
      <c r="F60" s="1065"/>
      <c r="G60" s="1065"/>
      <c r="H60" s="1065"/>
      <c r="I60" s="1065"/>
      <c r="J60" s="1065"/>
      <c r="K60" s="1065"/>
      <c r="L60" s="1066"/>
      <c r="M60" s="1064"/>
      <c r="N60" s="1065"/>
      <c r="O60" s="1065"/>
      <c r="P60" s="1065"/>
      <c r="Q60" s="1065"/>
      <c r="R60" s="1065"/>
      <c r="S60" s="1065"/>
      <c r="T60" s="1066"/>
    </row>
    <row r="61" spans="2:20" ht="10.5">
      <c r="B61" s="401" t="s">
        <v>360</v>
      </c>
      <c r="C61" s="1064"/>
      <c r="D61" s="1065"/>
      <c r="E61" s="1065"/>
      <c r="F61" s="1065"/>
      <c r="G61" s="1065"/>
      <c r="H61" s="1065"/>
      <c r="I61" s="1065"/>
      <c r="J61" s="1065"/>
      <c r="K61" s="1065"/>
      <c r="L61" s="1066"/>
      <c r="M61" s="1064"/>
      <c r="N61" s="1065"/>
      <c r="O61" s="1065"/>
      <c r="P61" s="1065"/>
      <c r="Q61" s="1065"/>
      <c r="R61" s="1065"/>
      <c r="S61" s="1065"/>
      <c r="T61" s="1066"/>
    </row>
    <row r="62" spans="2:20" ht="10.5">
      <c r="B62" s="400" t="s">
        <v>178</v>
      </c>
      <c r="C62" s="1064">
        <f aca="true" t="shared" si="6" ref="C62:L62">SUM(C63:C66)</f>
        <v>0</v>
      </c>
      <c r="D62" s="1065">
        <f t="shared" si="6"/>
        <v>0</v>
      </c>
      <c r="E62" s="1065">
        <f t="shared" si="6"/>
        <v>0</v>
      </c>
      <c r="F62" s="1065">
        <f t="shared" si="6"/>
        <v>0</v>
      </c>
      <c r="G62" s="1065">
        <f t="shared" si="6"/>
        <v>0</v>
      </c>
      <c r="H62" s="1065">
        <f t="shared" si="6"/>
        <v>0</v>
      </c>
      <c r="I62" s="1065">
        <f t="shared" si="6"/>
        <v>0</v>
      </c>
      <c r="J62" s="1065">
        <f t="shared" si="6"/>
        <v>0</v>
      </c>
      <c r="K62" s="1065">
        <f t="shared" si="6"/>
        <v>0</v>
      </c>
      <c r="L62" s="1066">
        <f t="shared" si="6"/>
        <v>0</v>
      </c>
      <c r="M62" s="814"/>
      <c r="N62" s="815"/>
      <c r="O62" s="815"/>
      <c r="P62" s="1065"/>
      <c r="Q62" s="1065"/>
      <c r="R62" s="1065"/>
      <c r="S62" s="1065"/>
      <c r="T62" s="1066"/>
    </row>
    <row r="63" spans="2:20" ht="10.5">
      <c r="B63" s="401" t="s">
        <v>356</v>
      </c>
      <c r="C63" s="1064"/>
      <c r="D63" s="1065"/>
      <c r="E63" s="1065"/>
      <c r="F63" s="1065"/>
      <c r="G63" s="1065"/>
      <c r="H63" s="1065"/>
      <c r="I63" s="1065"/>
      <c r="J63" s="1065"/>
      <c r="K63" s="1065"/>
      <c r="L63" s="1066"/>
      <c r="M63" s="1064"/>
      <c r="N63" s="1065"/>
      <c r="O63" s="1065"/>
      <c r="P63" s="1065"/>
      <c r="Q63" s="1065"/>
      <c r="R63" s="1065"/>
      <c r="S63" s="1065"/>
      <c r="T63" s="1066"/>
    </row>
    <row r="64" spans="2:20" ht="10.5">
      <c r="B64" s="401" t="s">
        <v>357</v>
      </c>
      <c r="C64" s="1064"/>
      <c r="D64" s="1065"/>
      <c r="E64" s="1065"/>
      <c r="F64" s="1065"/>
      <c r="G64" s="1065"/>
      <c r="H64" s="1065"/>
      <c r="I64" s="1065"/>
      <c r="J64" s="1065"/>
      <c r="K64" s="1065"/>
      <c r="L64" s="1066"/>
      <c r="M64" s="1064"/>
      <c r="N64" s="1065"/>
      <c r="O64" s="1065"/>
      <c r="P64" s="1065"/>
      <c r="Q64" s="1065"/>
      <c r="R64" s="1065"/>
      <c r="S64" s="1065"/>
      <c r="T64" s="1066"/>
    </row>
    <row r="65" spans="2:20" ht="10.5">
      <c r="B65" s="401" t="s">
        <v>358</v>
      </c>
      <c r="C65" s="1064"/>
      <c r="D65" s="1065"/>
      <c r="E65" s="1065"/>
      <c r="F65" s="1065"/>
      <c r="G65" s="1065"/>
      <c r="H65" s="1065"/>
      <c r="I65" s="1065"/>
      <c r="J65" s="1065"/>
      <c r="K65" s="1065"/>
      <c r="L65" s="1066"/>
      <c r="M65" s="1064"/>
      <c r="N65" s="1065"/>
      <c r="O65" s="1065"/>
      <c r="P65" s="1065"/>
      <c r="Q65" s="1065"/>
      <c r="R65" s="1065"/>
      <c r="S65" s="1065"/>
      <c r="T65" s="1066"/>
    </row>
    <row r="66" spans="2:20" ht="10.5">
      <c r="B66" s="401" t="s">
        <v>359</v>
      </c>
      <c r="C66" s="1064"/>
      <c r="D66" s="1065"/>
      <c r="E66" s="1065"/>
      <c r="F66" s="1065"/>
      <c r="G66" s="1065"/>
      <c r="H66" s="1065"/>
      <c r="I66" s="1065"/>
      <c r="J66" s="1065"/>
      <c r="K66" s="1065"/>
      <c r="L66" s="1066"/>
      <c r="M66" s="1064"/>
      <c r="N66" s="1065"/>
      <c r="O66" s="1065"/>
      <c r="P66" s="1065"/>
      <c r="Q66" s="1065"/>
      <c r="R66" s="1065"/>
      <c r="S66" s="1065"/>
      <c r="T66" s="1066"/>
    </row>
    <row r="67" spans="2:20" ht="10.5">
      <c r="B67" s="401" t="s">
        <v>360</v>
      </c>
      <c r="C67" s="1064"/>
      <c r="D67" s="1065"/>
      <c r="E67" s="1065"/>
      <c r="F67" s="1065"/>
      <c r="G67" s="1065"/>
      <c r="H67" s="1065"/>
      <c r="I67" s="1065"/>
      <c r="J67" s="1065"/>
      <c r="K67" s="1065"/>
      <c r="L67" s="1066"/>
      <c r="M67" s="1064"/>
      <c r="N67" s="1065"/>
      <c r="O67" s="1065"/>
      <c r="P67" s="1065"/>
      <c r="Q67" s="1065"/>
      <c r="R67" s="1065"/>
      <c r="S67" s="1065"/>
      <c r="T67" s="1066"/>
    </row>
    <row r="68" spans="2:20" ht="10.5">
      <c r="B68" s="400" t="s">
        <v>179</v>
      </c>
      <c r="C68" s="1064">
        <f aca="true" t="shared" si="7" ref="C68:L68">SUM(C69:C72)</f>
        <v>0</v>
      </c>
      <c r="D68" s="1065">
        <f t="shared" si="7"/>
        <v>0</v>
      </c>
      <c r="E68" s="1065">
        <f t="shared" si="7"/>
        <v>0</v>
      </c>
      <c r="F68" s="1065">
        <f t="shared" si="7"/>
        <v>0</v>
      </c>
      <c r="G68" s="1065">
        <f t="shared" si="7"/>
        <v>0</v>
      </c>
      <c r="H68" s="1065">
        <f t="shared" si="7"/>
        <v>0</v>
      </c>
      <c r="I68" s="1065">
        <f t="shared" si="7"/>
        <v>0</v>
      </c>
      <c r="J68" s="1065">
        <f t="shared" si="7"/>
        <v>0</v>
      </c>
      <c r="K68" s="1065">
        <f t="shared" si="7"/>
        <v>0</v>
      </c>
      <c r="L68" s="1066">
        <f t="shared" si="7"/>
        <v>0</v>
      </c>
      <c r="M68" s="814"/>
      <c r="N68" s="815"/>
      <c r="O68" s="815"/>
      <c r="P68" s="1065"/>
      <c r="Q68" s="1065"/>
      <c r="R68" s="1065"/>
      <c r="S68" s="1065"/>
      <c r="T68" s="1066"/>
    </row>
    <row r="69" spans="2:20" ht="10.5">
      <c r="B69" s="401" t="s">
        <v>356</v>
      </c>
      <c r="C69" s="1064"/>
      <c r="D69" s="1065"/>
      <c r="E69" s="1065"/>
      <c r="F69" s="1065"/>
      <c r="G69" s="1065"/>
      <c r="H69" s="1065"/>
      <c r="I69" s="1065"/>
      <c r="J69" s="1065"/>
      <c r="K69" s="1065"/>
      <c r="L69" s="1066"/>
      <c r="M69" s="1064"/>
      <c r="N69" s="1065"/>
      <c r="O69" s="1065"/>
      <c r="P69" s="1065"/>
      <c r="Q69" s="1065"/>
      <c r="R69" s="1065"/>
      <c r="S69" s="1065"/>
      <c r="T69" s="1066"/>
    </row>
    <row r="70" spans="2:20" ht="10.5">
      <c r="B70" s="401" t="s">
        <v>357</v>
      </c>
      <c r="C70" s="1064"/>
      <c r="D70" s="1065"/>
      <c r="E70" s="1065"/>
      <c r="F70" s="1065"/>
      <c r="G70" s="1065"/>
      <c r="H70" s="1065"/>
      <c r="I70" s="1065"/>
      <c r="J70" s="1065"/>
      <c r="K70" s="1065"/>
      <c r="L70" s="1066"/>
      <c r="M70" s="1064"/>
      <c r="N70" s="1065"/>
      <c r="O70" s="1065"/>
      <c r="P70" s="1065"/>
      <c r="Q70" s="1065"/>
      <c r="R70" s="1065"/>
      <c r="S70" s="1065"/>
      <c r="T70" s="1066"/>
    </row>
    <row r="71" spans="2:20" ht="10.5">
      <c r="B71" s="401" t="s">
        <v>358</v>
      </c>
      <c r="C71" s="1064"/>
      <c r="D71" s="1065"/>
      <c r="E71" s="1065"/>
      <c r="F71" s="1065"/>
      <c r="G71" s="1065"/>
      <c r="H71" s="1065"/>
      <c r="I71" s="1065"/>
      <c r="J71" s="1065"/>
      <c r="K71" s="1065"/>
      <c r="L71" s="1066"/>
      <c r="M71" s="1064"/>
      <c r="N71" s="1065"/>
      <c r="O71" s="1065"/>
      <c r="P71" s="1065"/>
      <c r="Q71" s="1065"/>
      <c r="R71" s="1065"/>
      <c r="S71" s="1065"/>
      <c r="T71" s="1066"/>
    </row>
    <row r="72" spans="2:20" ht="10.5">
      <c r="B72" s="401" t="s">
        <v>359</v>
      </c>
      <c r="C72" s="1064"/>
      <c r="D72" s="1065"/>
      <c r="E72" s="1065"/>
      <c r="F72" s="1065"/>
      <c r="G72" s="1065"/>
      <c r="H72" s="1065"/>
      <c r="I72" s="1065"/>
      <c r="J72" s="1065"/>
      <c r="K72" s="1065"/>
      <c r="L72" s="1066"/>
      <c r="M72" s="1064"/>
      <c r="N72" s="1065"/>
      <c r="O72" s="1065"/>
      <c r="P72" s="1065"/>
      <c r="Q72" s="1065"/>
      <c r="R72" s="1065"/>
      <c r="S72" s="1065"/>
      <c r="T72" s="1066"/>
    </row>
    <row r="73" spans="2:20" ht="10.5">
      <c r="B73" s="401" t="s">
        <v>360</v>
      </c>
      <c r="C73" s="1064"/>
      <c r="D73" s="1065"/>
      <c r="E73" s="1065"/>
      <c r="F73" s="1065"/>
      <c r="G73" s="1065"/>
      <c r="H73" s="1065"/>
      <c r="I73" s="1065"/>
      <c r="J73" s="1065"/>
      <c r="K73" s="1065"/>
      <c r="L73" s="1066"/>
      <c r="M73" s="1064"/>
      <c r="N73" s="1065"/>
      <c r="O73" s="1065"/>
      <c r="P73" s="1065"/>
      <c r="Q73" s="1065"/>
      <c r="R73" s="1065"/>
      <c r="S73" s="1065"/>
      <c r="T73" s="1066"/>
    </row>
    <row r="74" spans="2:20" ht="10.5">
      <c r="B74" s="402" t="s">
        <v>361</v>
      </c>
      <c r="C74" s="1064"/>
      <c r="D74" s="1065"/>
      <c r="E74" s="1065"/>
      <c r="F74" s="1065"/>
      <c r="G74" s="1065"/>
      <c r="H74" s="1065"/>
      <c r="I74" s="1065"/>
      <c r="J74" s="1065"/>
      <c r="K74" s="1065"/>
      <c r="L74" s="1066"/>
      <c r="M74" s="814"/>
      <c r="N74" s="815"/>
      <c r="O74" s="815"/>
      <c r="P74" s="1065"/>
      <c r="Q74" s="1065"/>
      <c r="R74" s="1065"/>
      <c r="S74" s="1065"/>
      <c r="T74" s="1066"/>
    </row>
    <row r="75" spans="2:20" ht="10.5">
      <c r="B75" s="402" t="s">
        <v>232</v>
      </c>
      <c r="C75" s="1064"/>
      <c r="D75" s="1065"/>
      <c r="E75" s="1065"/>
      <c r="F75" s="1065"/>
      <c r="G75" s="1065"/>
      <c r="H75" s="1065"/>
      <c r="I75" s="1065"/>
      <c r="J75" s="1065"/>
      <c r="K75" s="1065"/>
      <c r="L75" s="1066"/>
      <c r="M75" s="814"/>
      <c r="N75" s="815"/>
      <c r="O75" s="815"/>
      <c r="P75" s="1065"/>
      <c r="Q75" s="1065"/>
      <c r="R75" s="1065"/>
      <c r="S75" s="1065"/>
      <c r="T75" s="1066"/>
    </row>
    <row r="76" spans="2:20" ht="10.5">
      <c r="B76" s="403" t="s">
        <v>362</v>
      </c>
      <c r="C76" s="816">
        <f aca="true" t="shared" si="8" ref="C76:T76">SUM(C50,C56,C62,C68,C74:C75)</f>
        <v>0</v>
      </c>
      <c r="D76" s="817">
        <f t="shared" si="8"/>
        <v>0</v>
      </c>
      <c r="E76" s="817">
        <f t="shared" si="8"/>
        <v>0</v>
      </c>
      <c r="F76" s="817">
        <f t="shared" si="8"/>
        <v>0</v>
      </c>
      <c r="G76" s="817">
        <f t="shared" si="8"/>
        <v>0</v>
      </c>
      <c r="H76" s="817">
        <f t="shared" si="8"/>
        <v>0</v>
      </c>
      <c r="I76" s="817">
        <f t="shared" si="8"/>
        <v>0</v>
      </c>
      <c r="J76" s="817">
        <f t="shared" si="8"/>
        <v>0</v>
      </c>
      <c r="K76" s="817">
        <f t="shared" si="8"/>
        <v>0</v>
      </c>
      <c r="L76" s="818">
        <f t="shared" si="8"/>
        <v>0</v>
      </c>
      <c r="M76" s="816">
        <f t="shared" si="8"/>
        <v>0</v>
      </c>
      <c r="N76" s="817">
        <f t="shared" si="8"/>
        <v>0</v>
      </c>
      <c r="O76" s="817">
        <f t="shared" si="8"/>
        <v>0</v>
      </c>
      <c r="P76" s="817">
        <f t="shared" si="8"/>
        <v>0</v>
      </c>
      <c r="Q76" s="817">
        <f t="shared" si="8"/>
        <v>0</v>
      </c>
      <c r="R76" s="817">
        <f t="shared" si="8"/>
        <v>0</v>
      </c>
      <c r="S76" s="817">
        <f t="shared" si="8"/>
        <v>0</v>
      </c>
      <c r="T76" s="818">
        <f t="shared" si="8"/>
        <v>0</v>
      </c>
    </row>
    <row r="77" spans="2:20" ht="10.5">
      <c r="B77" s="396"/>
      <c r="C77" s="397"/>
      <c r="D77" s="398"/>
      <c r="E77" s="398"/>
      <c r="F77" s="398"/>
      <c r="G77" s="398"/>
      <c r="H77" s="398"/>
      <c r="I77" s="398"/>
      <c r="J77" s="398"/>
      <c r="K77" s="398"/>
      <c r="L77" s="399"/>
      <c r="M77" s="397"/>
      <c r="N77" s="398"/>
      <c r="O77" s="398"/>
      <c r="P77" s="398"/>
      <c r="Q77" s="398"/>
      <c r="R77" s="398"/>
      <c r="S77" s="398"/>
      <c r="T77" s="399"/>
    </row>
    <row r="78" spans="2:20" ht="10.5">
      <c r="B78" s="145" t="s">
        <v>363</v>
      </c>
      <c r="C78" s="373"/>
      <c r="D78" s="372"/>
      <c r="E78" s="372"/>
      <c r="F78" s="372"/>
      <c r="G78" s="372"/>
      <c r="H78" s="372"/>
      <c r="I78" s="372"/>
      <c r="J78" s="372"/>
      <c r="K78" s="372"/>
      <c r="L78" s="374"/>
      <c r="M78" s="373"/>
      <c r="N78" s="372"/>
      <c r="O78" s="372"/>
      <c r="P78" s="372"/>
      <c r="Q78" s="372"/>
      <c r="R78" s="372"/>
      <c r="S78" s="372"/>
      <c r="T78" s="374"/>
    </row>
    <row r="79" spans="2:20" ht="10.5">
      <c r="B79" s="400" t="s">
        <v>127</v>
      </c>
      <c r="C79" s="1074">
        <f aca="true" t="shared" si="9" ref="C79:L79">SUM(C80:C83)</f>
        <v>0</v>
      </c>
      <c r="D79" s="1075">
        <f t="shared" si="9"/>
        <v>0</v>
      </c>
      <c r="E79" s="1075">
        <f t="shared" si="9"/>
        <v>0</v>
      </c>
      <c r="F79" s="1075">
        <f t="shared" si="9"/>
        <v>0</v>
      </c>
      <c r="G79" s="1075">
        <f t="shared" si="9"/>
        <v>0</v>
      </c>
      <c r="H79" s="1075">
        <f t="shared" si="9"/>
        <v>0</v>
      </c>
      <c r="I79" s="1075">
        <f t="shared" si="9"/>
        <v>0</v>
      </c>
      <c r="J79" s="1075">
        <f t="shared" si="9"/>
        <v>0</v>
      </c>
      <c r="K79" s="1075">
        <f t="shared" si="9"/>
        <v>0</v>
      </c>
      <c r="L79" s="1076">
        <f t="shared" si="9"/>
        <v>0</v>
      </c>
      <c r="M79" s="410"/>
      <c r="N79" s="411"/>
      <c r="O79" s="411"/>
      <c r="P79" s="1078"/>
      <c r="Q79" s="1078"/>
      <c r="R79" s="1078"/>
      <c r="S79" s="1078"/>
      <c r="T79" s="1079"/>
    </row>
    <row r="80" spans="2:20" ht="10.5">
      <c r="B80" s="401" t="s">
        <v>356</v>
      </c>
      <c r="C80" s="1074"/>
      <c r="D80" s="1075"/>
      <c r="E80" s="1075"/>
      <c r="F80" s="1075"/>
      <c r="G80" s="1075"/>
      <c r="H80" s="1075"/>
      <c r="I80" s="1075"/>
      <c r="J80" s="1075"/>
      <c r="K80" s="1075"/>
      <c r="L80" s="1076"/>
      <c r="M80" s="1077"/>
      <c r="N80" s="1078"/>
      <c r="O80" s="1078"/>
      <c r="P80" s="1078"/>
      <c r="Q80" s="1078"/>
      <c r="R80" s="1078"/>
      <c r="S80" s="1078"/>
      <c r="T80" s="1079"/>
    </row>
    <row r="81" spans="2:20" ht="10.5">
      <c r="B81" s="401" t="s">
        <v>357</v>
      </c>
      <c r="C81" s="1074"/>
      <c r="D81" s="1075"/>
      <c r="E81" s="1075"/>
      <c r="F81" s="1075"/>
      <c r="G81" s="1075"/>
      <c r="H81" s="1075"/>
      <c r="I81" s="1075"/>
      <c r="J81" s="1075"/>
      <c r="K81" s="1075"/>
      <c r="L81" s="1076"/>
      <c r="M81" s="1077"/>
      <c r="N81" s="1078"/>
      <c r="O81" s="1078"/>
      <c r="P81" s="1078"/>
      <c r="Q81" s="1078"/>
      <c r="R81" s="1078"/>
      <c r="S81" s="1078"/>
      <c r="T81" s="1079"/>
    </row>
    <row r="82" spans="2:20" ht="10.5">
      <c r="B82" s="401" t="s">
        <v>358</v>
      </c>
      <c r="C82" s="1074"/>
      <c r="D82" s="1075"/>
      <c r="E82" s="1075"/>
      <c r="F82" s="1075"/>
      <c r="G82" s="1075"/>
      <c r="H82" s="1075"/>
      <c r="I82" s="1075"/>
      <c r="J82" s="1075"/>
      <c r="K82" s="1075"/>
      <c r="L82" s="1076"/>
      <c r="M82" s="1077"/>
      <c r="N82" s="1078"/>
      <c r="O82" s="1078"/>
      <c r="P82" s="1078"/>
      <c r="Q82" s="1078"/>
      <c r="R82" s="1078"/>
      <c r="S82" s="1078"/>
      <c r="T82" s="1079"/>
    </row>
    <row r="83" spans="2:20" ht="10.5">
      <c r="B83" s="401" t="s">
        <v>359</v>
      </c>
      <c r="C83" s="1074"/>
      <c r="D83" s="1075"/>
      <c r="E83" s="1075"/>
      <c r="F83" s="1075"/>
      <c r="G83" s="1075"/>
      <c r="H83" s="1075"/>
      <c r="I83" s="1075"/>
      <c r="J83" s="1075"/>
      <c r="K83" s="1075"/>
      <c r="L83" s="1076"/>
      <c r="M83" s="1077"/>
      <c r="N83" s="1078"/>
      <c r="O83" s="1078"/>
      <c r="P83" s="1078"/>
      <c r="Q83" s="1078"/>
      <c r="R83" s="1078"/>
      <c r="S83" s="1078"/>
      <c r="T83" s="1079"/>
    </row>
    <row r="84" spans="2:20" ht="10.5">
      <c r="B84" s="401" t="s">
        <v>360</v>
      </c>
      <c r="C84" s="1074"/>
      <c r="D84" s="1075"/>
      <c r="E84" s="1075"/>
      <c r="F84" s="1075"/>
      <c r="G84" s="1075"/>
      <c r="H84" s="1075"/>
      <c r="I84" s="1075"/>
      <c r="J84" s="1075"/>
      <c r="K84" s="1075"/>
      <c r="L84" s="1076"/>
      <c r="M84" s="1077"/>
      <c r="N84" s="1078"/>
      <c r="O84" s="1078"/>
      <c r="P84" s="1078"/>
      <c r="Q84" s="1078"/>
      <c r="R84" s="1078"/>
      <c r="S84" s="1078"/>
      <c r="T84" s="1079"/>
    </row>
    <row r="85" spans="2:20" ht="10.5">
      <c r="B85" s="400" t="s">
        <v>291</v>
      </c>
      <c r="C85" s="1074">
        <f aca="true" t="shared" si="10" ref="C85:L85">SUM(C86:C89)</f>
        <v>0</v>
      </c>
      <c r="D85" s="1075">
        <f t="shared" si="10"/>
        <v>0</v>
      </c>
      <c r="E85" s="1075">
        <f t="shared" si="10"/>
        <v>0</v>
      </c>
      <c r="F85" s="1075">
        <f t="shared" si="10"/>
        <v>0</v>
      </c>
      <c r="G85" s="1075">
        <f t="shared" si="10"/>
        <v>0</v>
      </c>
      <c r="H85" s="1075">
        <f t="shared" si="10"/>
        <v>0</v>
      </c>
      <c r="I85" s="1075">
        <f t="shared" si="10"/>
        <v>0</v>
      </c>
      <c r="J85" s="1075">
        <f t="shared" si="10"/>
        <v>0</v>
      </c>
      <c r="K85" s="1075">
        <f t="shared" si="10"/>
        <v>0</v>
      </c>
      <c r="L85" s="1076">
        <f t="shared" si="10"/>
        <v>0</v>
      </c>
      <c r="M85" s="410"/>
      <c r="N85" s="411"/>
      <c r="O85" s="411"/>
      <c r="P85" s="1078"/>
      <c r="Q85" s="1078"/>
      <c r="R85" s="1078"/>
      <c r="S85" s="1078"/>
      <c r="T85" s="1079"/>
    </row>
    <row r="86" spans="2:20" ht="10.5">
      <c r="B86" s="401" t="s">
        <v>356</v>
      </c>
      <c r="C86" s="1074"/>
      <c r="D86" s="1075"/>
      <c r="E86" s="1075"/>
      <c r="F86" s="1075"/>
      <c r="G86" s="1075"/>
      <c r="H86" s="1075"/>
      <c r="I86" s="1075"/>
      <c r="J86" s="1075"/>
      <c r="K86" s="1075"/>
      <c r="L86" s="1076"/>
      <c r="M86" s="1077"/>
      <c r="N86" s="1078"/>
      <c r="O86" s="1078"/>
      <c r="P86" s="1078"/>
      <c r="Q86" s="1078"/>
      <c r="R86" s="1078"/>
      <c r="S86" s="1078"/>
      <c r="T86" s="1079"/>
    </row>
    <row r="87" spans="2:20" ht="10.5">
      <c r="B87" s="401" t="s">
        <v>357</v>
      </c>
      <c r="C87" s="1074"/>
      <c r="D87" s="1075"/>
      <c r="E87" s="1075"/>
      <c r="F87" s="1075"/>
      <c r="G87" s="1075"/>
      <c r="H87" s="1075"/>
      <c r="I87" s="1075"/>
      <c r="J87" s="1075"/>
      <c r="K87" s="1075"/>
      <c r="L87" s="1076"/>
      <c r="M87" s="1077"/>
      <c r="N87" s="1078"/>
      <c r="O87" s="1078"/>
      <c r="P87" s="1078"/>
      <c r="Q87" s="1078"/>
      <c r="R87" s="1078"/>
      <c r="S87" s="1078"/>
      <c r="T87" s="1079"/>
    </row>
    <row r="88" spans="2:20" ht="10.5">
      <c r="B88" s="401" t="s">
        <v>358</v>
      </c>
      <c r="C88" s="1074"/>
      <c r="D88" s="1075"/>
      <c r="E88" s="1075"/>
      <c r="F88" s="1075"/>
      <c r="G88" s="1075"/>
      <c r="H88" s="1075"/>
      <c r="I88" s="1075"/>
      <c r="J88" s="1075"/>
      <c r="K88" s="1075"/>
      <c r="L88" s="1076"/>
      <c r="M88" s="1077"/>
      <c r="N88" s="1078"/>
      <c r="O88" s="1078"/>
      <c r="P88" s="1078"/>
      <c r="Q88" s="1078"/>
      <c r="R88" s="1078"/>
      <c r="S88" s="1078"/>
      <c r="T88" s="1079"/>
    </row>
    <row r="89" spans="2:20" ht="10.5">
      <c r="B89" s="401" t="s">
        <v>359</v>
      </c>
      <c r="C89" s="1074"/>
      <c r="D89" s="1075"/>
      <c r="E89" s="1075"/>
      <c r="F89" s="1075"/>
      <c r="G89" s="1075"/>
      <c r="H89" s="1075"/>
      <c r="I89" s="1075"/>
      <c r="J89" s="1075"/>
      <c r="K89" s="1075"/>
      <c r="L89" s="1076"/>
      <c r="M89" s="1077"/>
      <c r="N89" s="1078"/>
      <c r="O89" s="1078"/>
      <c r="P89" s="1078"/>
      <c r="Q89" s="1078"/>
      <c r="R89" s="1078"/>
      <c r="S89" s="1078"/>
      <c r="T89" s="1079"/>
    </row>
    <row r="90" spans="2:20" ht="10.5">
      <c r="B90" s="401" t="s">
        <v>360</v>
      </c>
      <c r="C90" s="1074"/>
      <c r="D90" s="1075"/>
      <c r="E90" s="1075"/>
      <c r="F90" s="1075"/>
      <c r="G90" s="1075"/>
      <c r="H90" s="1075"/>
      <c r="I90" s="1075"/>
      <c r="J90" s="1075"/>
      <c r="K90" s="1075"/>
      <c r="L90" s="1076"/>
      <c r="M90" s="1077"/>
      <c r="N90" s="1078"/>
      <c r="O90" s="1078"/>
      <c r="P90" s="1078"/>
      <c r="Q90" s="1078"/>
      <c r="R90" s="1078"/>
      <c r="S90" s="1078"/>
      <c r="T90" s="1079"/>
    </row>
    <row r="91" spans="2:20" ht="10.5">
      <c r="B91" s="400" t="s">
        <v>178</v>
      </c>
      <c r="C91" s="1074">
        <f aca="true" t="shared" si="11" ref="C91:L91">SUM(C92:C95)</f>
        <v>0</v>
      </c>
      <c r="D91" s="1075">
        <f t="shared" si="11"/>
        <v>0</v>
      </c>
      <c r="E91" s="1075">
        <f t="shared" si="11"/>
        <v>0</v>
      </c>
      <c r="F91" s="1075">
        <f t="shared" si="11"/>
        <v>0</v>
      </c>
      <c r="G91" s="1075">
        <f t="shared" si="11"/>
        <v>0</v>
      </c>
      <c r="H91" s="1075">
        <f t="shared" si="11"/>
        <v>0</v>
      </c>
      <c r="I91" s="1075">
        <f t="shared" si="11"/>
        <v>0</v>
      </c>
      <c r="J91" s="1075">
        <f t="shared" si="11"/>
        <v>0</v>
      </c>
      <c r="K91" s="1075">
        <f t="shared" si="11"/>
        <v>0</v>
      </c>
      <c r="L91" s="1076">
        <f t="shared" si="11"/>
        <v>0</v>
      </c>
      <c r="M91" s="410"/>
      <c r="N91" s="411"/>
      <c r="O91" s="411"/>
      <c r="P91" s="1078"/>
      <c r="Q91" s="1078"/>
      <c r="R91" s="1078"/>
      <c r="S91" s="1078"/>
      <c r="T91" s="1079"/>
    </row>
    <row r="92" spans="2:20" ht="10.5">
      <c r="B92" s="401" t="s">
        <v>356</v>
      </c>
      <c r="C92" s="1074"/>
      <c r="D92" s="1075"/>
      <c r="E92" s="1075"/>
      <c r="F92" s="1075"/>
      <c r="G92" s="1075"/>
      <c r="H92" s="1075"/>
      <c r="I92" s="1075"/>
      <c r="J92" s="1075"/>
      <c r="K92" s="1075"/>
      <c r="L92" s="1076"/>
      <c r="M92" s="1077"/>
      <c r="N92" s="1078"/>
      <c r="O92" s="1078"/>
      <c r="P92" s="1078"/>
      <c r="Q92" s="1078"/>
      <c r="R92" s="1078"/>
      <c r="S92" s="1078"/>
      <c r="T92" s="1079"/>
    </row>
    <row r="93" spans="2:20" ht="10.5">
      <c r="B93" s="401" t="s">
        <v>357</v>
      </c>
      <c r="C93" s="1074"/>
      <c r="D93" s="1075"/>
      <c r="E93" s="1075"/>
      <c r="F93" s="1075"/>
      <c r="G93" s="1075"/>
      <c r="H93" s="1075"/>
      <c r="I93" s="1075"/>
      <c r="J93" s="1075"/>
      <c r="K93" s="1075"/>
      <c r="L93" s="1076"/>
      <c r="M93" s="1077"/>
      <c r="N93" s="1078"/>
      <c r="O93" s="1078"/>
      <c r="P93" s="1078"/>
      <c r="Q93" s="1078"/>
      <c r="R93" s="1078"/>
      <c r="S93" s="1078"/>
      <c r="T93" s="1079"/>
    </row>
    <row r="94" spans="2:20" ht="10.5">
      <c r="B94" s="401" t="s">
        <v>358</v>
      </c>
      <c r="C94" s="1074"/>
      <c r="D94" s="1075"/>
      <c r="E94" s="1075"/>
      <c r="F94" s="1075"/>
      <c r="G94" s="1075"/>
      <c r="H94" s="1075"/>
      <c r="I94" s="1075"/>
      <c r="J94" s="1075"/>
      <c r="K94" s="1075"/>
      <c r="L94" s="1076"/>
      <c r="M94" s="1077"/>
      <c r="N94" s="1078"/>
      <c r="O94" s="1078"/>
      <c r="P94" s="1078"/>
      <c r="Q94" s="1078"/>
      <c r="R94" s="1078"/>
      <c r="S94" s="1078"/>
      <c r="T94" s="1079"/>
    </row>
    <row r="95" spans="2:20" ht="10.5">
      <c r="B95" s="401" t="s">
        <v>359</v>
      </c>
      <c r="C95" s="1074"/>
      <c r="D95" s="1075"/>
      <c r="E95" s="1075"/>
      <c r="F95" s="1075"/>
      <c r="G95" s="1075"/>
      <c r="H95" s="1075"/>
      <c r="I95" s="1075"/>
      <c r="J95" s="1075"/>
      <c r="K95" s="1075"/>
      <c r="L95" s="1076"/>
      <c r="M95" s="1077"/>
      <c r="N95" s="1078"/>
      <c r="O95" s="1078"/>
      <c r="P95" s="1078"/>
      <c r="Q95" s="1078"/>
      <c r="R95" s="1078"/>
      <c r="S95" s="1078"/>
      <c r="T95" s="1079"/>
    </row>
    <row r="96" spans="2:20" ht="10.5">
      <c r="B96" s="401" t="s">
        <v>360</v>
      </c>
      <c r="C96" s="1074"/>
      <c r="D96" s="1075"/>
      <c r="E96" s="1075"/>
      <c r="F96" s="1075"/>
      <c r="G96" s="1075"/>
      <c r="H96" s="1075"/>
      <c r="I96" s="1075"/>
      <c r="J96" s="1075"/>
      <c r="K96" s="1075"/>
      <c r="L96" s="1076"/>
      <c r="M96" s="1077"/>
      <c r="N96" s="1078"/>
      <c r="O96" s="1078"/>
      <c r="P96" s="1078"/>
      <c r="Q96" s="1078"/>
      <c r="R96" s="1078"/>
      <c r="S96" s="1078"/>
      <c r="T96" s="1079"/>
    </row>
    <row r="97" spans="2:21" ht="10.5">
      <c r="B97" s="400" t="s">
        <v>179</v>
      </c>
      <c r="C97" s="1074">
        <f aca="true" t="shared" si="12" ref="C97:L97">SUM(C98:C101)</f>
        <v>0</v>
      </c>
      <c r="D97" s="1075">
        <f t="shared" si="12"/>
        <v>0</v>
      </c>
      <c r="E97" s="1075">
        <f t="shared" si="12"/>
        <v>0</v>
      </c>
      <c r="F97" s="1075">
        <f t="shared" si="12"/>
        <v>0</v>
      </c>
      <c r="G97" s="1075">
        <f t="shared" si="12"/>
        <v>0</v>
      </c>
      <c r="H97" s="1075">
        <f t="shared" si="12"/>
        <v>0</v>
      </c>
      <c r="I97" s="1075">
        <f t="shared" si="12"/>
        <v>0</v>
      </c>
      <c r="J97" s="1075">
        <f t="shared" si="12"/>
        <v>0</v>
      </c>
      <c r="K97" s="1075">
        <f t="shared" si="12"/>
        <v>0</v>
      </c>
      <c r="L97" s="1076">
        <f t="shared" si="12"/>
        <v>0</v>
      </c>
      <c r="M97" s="410"/>
      <c r="N97" s="411"/>
      <c r="O97" s="411"/>
      <c r="P97" s="1078"/>
      <c r="Q97" s="1078"/>
      <c r="R97" s="1078"/>
      <c r="S97" s="1078"/>
      <c r="T97" s="1079"/>
      <c r="U97" s="48"/>
    </row>
    <row r="98" spans="2:20" ht="10.5">
      <c r="B98" s="401" t="s">
        <v>356</v>
      </c>
      <c r="C98" s="1074"/>
      <c r="D98" s="1075"/>
      <c r="E98" s="1075"/>
      <c r="F98" s="1075"/>
      <c r="G98" s="1075"/>
      <c r="H98" s="1075"/>
      <c r="I98" s="1075"/>
      <c r="J98" s="1075"/>
      <c r="K98" s="1075"/>
      <c r="L98" s="1076"/>
      <c r="M98" s="1077"/>
      <c r="N98" s="1078"/>
      <c r="O98" s="1078"/>
      <c r="P98" s="1078"/>
      <c r="Q98" s="1078"/>
      <c r="R98" s="1078"/>
      <c r="S98" s="1078"/>
      <c r="T98" s="1079"/>
    </row>
    <row r="99" spans="2:20" ht="10.5">
      <c r="B99" s="401" t="s">
        <v>357</v>
      </c>
      <c r="C99" s="1074"/>
      <c r="D99" s="1075"/>
      <c r="E99" s="1075"/>
      <c r="F99" s="1075"/>
      <c r="G99" s="1075"/>
      <c r="H99" s="1075"/>
      <c r="I99" s="1075"/>
      <c r="J99" s="1075"/>
      <c r="K99" s="1075"/>
      <c r="L99" s="1076"/>
      <c r="M99" s="1077"/>
      <c r="N99" s="1078"/>
      <c r="O99" s="1078"/>
      <c r="P99" s="1078"/>
      <c r="Q99" s="1078"/>
      <c r="R99" s="1078"/>
      <c r="S99" s="1078"/>
      <c r="T99" s="1079"/>
    </row>
    <row r="100" spans="2:20" ht="10.5">
      <c r="B100" s="401" t="s">
        <v>358</v>
      </c>
      <c r="C100" s="1074"/>
      <c r="D100" s="1075"/>
      <c r="E100" s="1075"/>
      <c r="F100" s="1075"/>
      <c r="G100" s="1075"/>
      <c r="H100" s="1075"/>
      <c r="I100" s="1075"/>
      <c r="J100" s="1075"/>
      <c r="K100" s="1075"/>
      <c r="L100" s="1076"/>
      <c r="M100" s="1077"/>
      <c r="N100" s="1078"/>
      <c r="O100" s="1078"/>
      <c r="P100" s="1078"/>
      <c r="Q100" s="1078"/>
      <c r="R100" s="1078"/>
      <c r="S100" s="1078"/>
      <c r="T100" s="1079"/>
    </row>
    <row r="101" spans="2:20" ht="10.5">
      <c r="B101" s="401" t="s">
        <v>359</v>
      </c>
      <c r="C101" s="1074"/>
      <c r="D101" s="1075"/>
      <c r="E101" s="1075"/>
      <c r="F101" s="1075"/>
      <c r="G101" s="1075"/>
      <c r="H101" s="1075"/>
      <c r="I101" s="1075"/>
      <c r="J101" s="1075"/>
      <c r="K101" s="1075"/>
      <c r="L101" s="1076"/>
      <c r="M101" s="1077"/>
      <c r="N101" s="1078"/>
      <c r="O101" s="1078"/>
      <c r="P101" s="1078"/>
      <c r="Q101" s="1078"/>
      <c r="R101" s="1078"/>
      <c r="S101" s="1078"/>
      <c r="T101" s="1079"/>
    </row>
    <row r="102" spans="2:20" ht="10.5">
      <c r="B102" s="401" t="s">
        <v>360</v>
      </c>
      <c r="C102" s="1074"/>
      <c r="D102" s="1075"/>
      <c r="E102" s="1075"/>
      <c r="F102" s="1075"/>
      <c r="G102" s="1075"/>
      <c r="H102" s="1075"/>
      <c r="I102" s="1075"/>
      <c r="J102" s="1075"/>
      <c r="K102" s="1075"/>
      <c r="L102" s="1076"/>
      <c r="M102" s="1077"/>
      <c r="N102" s="1078"/>
      <c r="O102" s="1078"/>
      <c r="P102" s="1078"/>
      <c r="Q102" s="1078"/>
      <c r="R102" s="1078"/>
      <c r="S102" s="1078"/>
      <c r="T102" s="1079"/>
    </row>
    <row r="103" spans="2:20" ht="10.5">
      <c r="B103" s="402" t="s">
        <v>361</v>
      </c>
      <c r="C103" s="1074"/>
      <c r="D103" s="1075"/>
      <c r="E103" s="1075"/>
      <c r="F103" s="1075"/>
      <c r="G103" s="1075"/>
      <c r="H103" s="1075"/>
      <c r="I103" s="1075"/>
      <c r="J103" s="1075"/>
      <c r="K103" s="1075"/>
      <c r="L103" s="1076"/>
      <c r="M103" s="410"/>
      <c r="N103" s="411"/>
      <c r="O103" s="411"/>
      <c r="P103" s="1078"/>
      <c r="Q103" s="1078"/>
      <c r="R103" s="1078"/>
      <c r="S103" s="1078"/>
      <c r="T103" s="1079"/>
    </row>
    <row r="104" spans="2:20" ht="10.5">
      <c r="B104" s="402" t="s">
        <v>232</v>
      </c>
      <c r="C104" s="1074"/>
      <c r="D104" s="1075"/>
      <c r="E104" s="1075"/>
      <c r="F104" s="1075"/>
      <c r="G104" s="1075"/>
      <c r="H104" s="1075"/>
      <c r="I104" s="1075"/>
      <c r="J104" s="1075"/>
      <c r="K104" s="1075"/>
      <c r="L104" s="1076"/>
      <c r="M104" s="410"/>
      <c r="N104" s="411"/>
      <c r="O104" s="411"/>
      <c r="P104" s="1078"/>
      <c r="Q104" s="1078"/>
      <c r="R104" s="1078"/>
      <c r="S104" s="1078"/>
      <c r="T104" s="1079"/>
    </row>
    <row r="105" spans="2:20" ht="10.5">
      <c r="B105" s="403" t="s">
        <v>364</v>
      </c>
      <c r="C105" s="412">
        <f>SUM(C79,C85,C91,C97,C103:C104)</f>
        <v>0</v>
      </c>
      <c r="D105" s="413">
        <f aca="true" t="shared" si="13" ref="D105:T105">SUM(D79,D85,D91,D97,D103:D104)</f>
        <v>0</v>
      </c>
      <c r="E105" s="413">
        <f t="shared" si="13"/>
        <v>0</v>
      </c>
      <c r="F105" s="413">
        <f t="shared" si="13"/>
        <v>0</v>
      </c>
      <c r="G105" s="413">
        <f t="shared" si="13"/>
        <v>0</v>
      </c>
      <c r="H105" s="413">
        <f t="shared" si="13"/>
        <v>0</v>
      </c>
      <c r="I105" s="413">
        <f t="shared" si="13"/>
        <v>0</v>
      </c>
      <c r="J105" s="413">
        <f t="shared" si="13"/>
        <v>0</v>
      </c>
      <c r="K105" s="413">
        <f t="shared" si="13"/>
        <v>0</v>
      </c>
      <c r="L105" s="414">
        <f t="shared" si="13"/>
        <v>0</v>
      </c>
      <c r="M105" s="412">
        <f t="shared" si="13"/>
        <v>0</v>
      </c>
      <c r="N105" s="413">
        <f t="shared" si="13"/>
        <v>0</v>
      </c>
      <c r="O105" s="413">
        <f t="shared" si="13"/>
        <v>0</v>
      </c>
      <c r="P105" s="413">
        <f t="shared" si="13"/>
        <v>0</v>
      </c>
      <c r="Q105" s="413">
        <f t="shared" si="13"/>
        <v>0</v>
      </c>
      <c r="R105" s="413">
        <f t="shared" si="13"/>
        <v>0</v>
      </c>
      <c r="S105" s="413">
        <f t="shared" si="13"/>
        <v>0</v>
      </c>
      <c r="T105" s="414">
        <f t="shared" si="13"/>
        <v>0</v>
      </c>
    </row>
    <row r="106" spans="3:20" ht="10.5">
      <c r="C106" s="373"/>
      <c r="D106" s="372"/>
      <c r="E106" s="372"/>
      <c r="F106" s="372"/>
      <c r="G106" s="372"/>
      <c r="H106" s="372"/>
      <c r="I106" s="372"/>
      <c r="J106" s="372"/>
      <c r="K106" s="372"/>
      <c r="L106" s="374"/>
      <c r="M106" s="415"/>
      <c r="N106" s="415"/>
      <c r="O106" s="415"/>
      <c r="P106" s="415"/>
      <c r="Q106" s="415"/>
      <c r="R106" s="415"/>
      <c r="S106" s="415"/>
      <c r="T106" s="415"/>
    </row>
    <row r="107" spans="2:20" ht="10.5">
      <c r="B107" s="416" t="s">
        <v>365</v>
      </c>
      <c r="C107" s="417"/>
      <c r="D107" s="418"/>
      <c r="E107" s="418"/>
      <c r="F107" s="418"/>
      <c r="G107" s="418"/>
      <c r="H107" s="418"/>
      <c r="I107" s="418"/>
      <c r="J107" s="418"/>
      <c r="K107" s="418"/>
      <c r="L107" s="419"/>
      <c r="M107" s="421"/>
      <c r="N107" s="422"/>
      <c r="O107" s="422"/>
      <c r="P107" s="422"/>
      <c r="Q107" s="422"/>
      <c r="R107" s="422"/>
      <c r="S107" s="422"/>
      <c r="T107" s="420"/>
    </row>
    <row r="108" spans="2:20" ht="10.5">
      <c r="B108" s="423" t="s">
        <v>366</v>
      </c>
      <c r="C108" s="1080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83"/>
      <c r="N108" s="1084"/>
      <c r="O108" s="1084"/>
      <c r="P108" s="1089"/>
      <c r="Q108" s="1089"/>
      <c r="R108" s="1089"/>
      <c r="S108" s="1089"/>
      <c r="T108" s="1090"/>
    </row>
    <row r="109" spans="3:20" ht="10.5">
      <c r="C109" s="373"/>
      <c r="D109" s="372"/>
      <c r="E109" s="372"/>
      <c r="F109" s="372"/>
      <c r="G109" s="372"/>
      <c r="H109" s="372"/>
      <c r="I109" s="372"/>
      <c r="J109" s="372"/>
      <c r="K109" s="372"/>
      <c r="L109" s="374"/>
      <c r="M109" s="415"/>
      <c r="N109" s="415"/>
      <c r="O109" s="415"/>
      <c r="P109" s="415"/>
      <c r="Q109" s="415"/>
      <c r="R109" s="415"/>
      <c r="S109" s="415"/>
      <c r="T109" s="415"/>
    </row>
    <row r="110" spans="2:20" ht="10.5">
      <c r="B110" s="123" t="s">
        <v>367</v>
      </c>
      <c r="C110" s="397"/>
      <c r="D110" s="398"/>
      <c r="E110" s="398"/>
      <c r="F110" s="398"/>
      <c r="G110" s="398"/>
      <c r="H110" s="398"/>
      <c r="I110" s="398"/>
      <c r="J110" s="398"/>
      <c r="K110" s="398"/>
      <c r="L110" s="399"/>
      <c r="M110" s="398"/>
      <c r="N110" s="398"/>
      <c r="O110" s="398"/>
      <c r="P110" s="398"/>
      <c r="Q110" s="398"/>
      <c r="R110" s="398"/>
      <c r="S110" s="398"/>
      <c r="T110" s="399"/>
    </row>
    <row r="111" spans="2:20" ht="10.5">
      <c r="B111" s="400" t="s">
        <v>127</v>
      </c>
      <c r="C111" s="404">
        <f aca="true" t="shared" si="14" ref="C111:T111">SUM(C112:C115)</f>
        <v>0</v>
      </c>
      <c r="D111" s="405">
        <f t="shared" si="14"/>
        <v>0</v>
      </c>
      <c r="E111" s="405">
        <f t="shared" si="14"/>
        <v>0</v>
      </c>
      <c r="F111" s="405">
        <f t="shared" si="14"/>
        <v>0</v>
      </c>
      <c r="G111" s="405">
        <f t="shared" si="14"/>
        <v>0</v>
      </c>
      <c r="H111" s="405">
        <f t="shared" si="14"/>
        <v>0</v>
      </c>
      <c r="I111" s="405">
        <f t="shared" si="14"/>
        <v>0</v>
      </c>
      <c r="J111" s="405">
        <f t="shared" si="14"/>
        <v>0</v>
      </c>
      <c r="K111" s="405">
        <f t="shared" si="14"/>
        <v>0</v>
      </c>
      <c r="L111" s="406">
        <f t="shared" si="14"/>
        <v>0</v>
      </c>
      <c r="M111" s="408">
        <f t="shared" si="14"/>
        <v>0</v>
      </c>
      <c r="N111" s="409">
        <f t="shared" si="14"/>
        <v>0</v>
      </c>
      <c r="O111" s="409">
        <f t="shared" si="14"/>
        <v>0</v>
      </c>
      <c r="P111" s="409">
        <f t="shared" si="14"/>
        <v>0</v>
      </c>
      <c r="Q111" s="409">
        <f t="shared" si="14"/>
        <v>0</v>
      </c>
      <c r="R111" s="409">
        <f t="shared" si="14"/>
        <v>0</v>
      </c>
      <c r="S111" s="409">
        <f t="shared" si="14"/>
        <v>0</v>
      </c>
      <c r="T111" s="407">
        <f t="shared" si="14"/>
        <v>0</v>
      </c>
    </row>
    <row r="112" spans="2:20" ht="10.5">
      <c r="B112" s="401" t="s">
        <v>356</v>
      </c>
      <c r="C112" s="404">
        <f aca="true" t="shared" si="15" ref="C112:T116">C51*C$108*8760</f>
        <v>0</v>
      </c>
      <c r="D112" s="405">
        <f t="shared" si="15"/>
        <v>0</v>
      </c>
      <c r="E112" s="405">
        <f t="shared" si="15"/>
        <v>0</v>
      </c>
      <c r="F112" s="405">
        <f t="shared" si="15"/>
        <v>0</v>
      </c>
      <c r="G112" s="405">
        <f t="shared" si="15"/>
        <v>0</v>
      </c>
      <c r="H112" s="405">
        <f t="shared" si="15"/>
        <v>0</v>
      </c>
      <c r="I112" s="405">
        <f t="shared" si="15"/>
        <v>0</v>
      </c>
      <c r="J112" s="405">
        <f t="shared" si="15"/>
        <v>0</v>
      </c>
      <c r="K112" s="405">
        <f t="shared" si="15"/>
        <v>0</v>
      </c>
      <c r="L112" s="406">
        <f t="shared" si="15"/>
        <v>0</v>
      </c>
      <c r="M112" s="408">
        <f t="shared" si="15"/>
        <v>0</v>
      </c>
      <c r="N112" s="409">
        <f t="shared" si="15"/>
        <v>0</v>
      </c>
      <c r="O112" s="409">
        <f t="shared" si="15"/>
        <v>0</v>
      </c>
      <c r="P112" s="409">
        <f t="shared" si="15"/>
        <v>0</v>
      </c>
      <c r="Q112" s="409">
        <f t="shared" si="15"/>
        <v>0</v>
      </c>
      <c r="R112" s="409">
        <f t="shared" si="15"/>
        <v>0</v>
      </c>
      <c r="S112" s="409">
        <f t="shared" si="15"/>
        <v>0</v>
      </c>
      <c r="T112" s="407">
        <f t="shared" si="15"/>
        <v>0</v>
      </c>
    </row>
    <row r="113" spans="2:20" ht="10.5">
      <c r="B113" s="401" t="s">
        <v>357</v>
      </c>
      <c r="C113" s="404">
        <f t="shared" si="15"/>
        <v>0</v>
      </c>
      <c r="D113" s="405">
        <f t="shared" si="15"/>
        <v>0</v>
      </c>
      <c r="E113" s="405">
        <f t="shared" si="15"/>
        <v>0</v>
      </c>
      <c r="F113" s="405">
        <f t="shared" si="15"/>
        <v>0</v>
      </c>
      <c r="G113" s="405">
        <f t="shared" si="15"/>
        <v>0</v>
      </c>
      <c r="H113" s="405">
        <f t="shared" si="15"/>
        <v>0</v>
      </c>
      <c r="I113" s="405">
        <f t="shared" si="15"/>
        <v>0</v>
      </c>
      <c r="J113" s="405">
        <f t="shared" si="15"/>
        <v>0</v>
      </c>
      <c r="K113" s="405">
        <f t="shared" si="15"/>
        <v>0</v>
      </c>
      <c r="L113" s="406">
        <f t="shared" si="15"/>
        <v>0</v>
      </c>
      <c r="M113" s="408">
        <f t="shared" si="15"/>
        <v>0</v>
      </c>
      <c r="N113" s="409">
        <f t="shared" si="15"/>
        <v>0</v>
      </c>
      <c r="O113" s="409">
        <f t="shared" si="15"/>
        <v>0</v>
      </c>
      <c r="P113" s="409">
        <f t="shared" si="15"/>
        <v>0</v>
      </c>
      <c r="Q113" s="409">
        <f t="shared" si="15"/>
        <v>0</v>
      </c>
      <c r="R113" s="409">
        <f t="shared" si="15"/>
        <v>0</v>
      </c>
      <c r="S113" s="409">
        <f t="shared" si="15"/>
        <v>0</v>
      </c>
      <c r="T113" s="407">
        <f t="shared" si="15"/>
        <v>0</v>
      </c>
    </row>
    <row r="114" spans="2:20" ht="10.5">
      <c r="B114" s="401" t="s">
        <v>358</v>
      </c>
      <c r="C114" s="404">
        <f t="shared" si="15"/>
        <v>0</v>
      </c>
      <c r="D114" s="405">
        <f t="shared" si="15"/>
        <v>0</v>
      </c>
      <c r="E114" s="405">
        <f t="shared" si="15"/>
        <v>0</v>
      </c>
      <c r="F114" s="405">
        <f t="shared" si="15"/>
        <v>0</v>
      </c>
      <c r="G114" s="405">
        <f t="shared" si="15"/>
        <v>0</v>
      </c>
      <c r="H114" s="405">
        <f t="shared" si="15"/>
        <v>0</v>
      </c>
      <c r="I114" s="405">
        <f t="shared" si="15"/>
        <v>0</v>
      </c>
      <c r="J114" s="405">
        <f t="shared" si="15"/>
        <v>0</v>
      </c>
      <c r="K114" s="405">
        <f t="shared" si="15"/>
        <v>0</v>
      </c>
      <c r="L114" s="406">
        <f t="shared" si="15"/>
        <v>0</v>
      </c>
      <c r="M114" s="408">
        <f t="shared" si="15"/>
        <v>0</v>
      </c>
      <c r="N114" s="409">
        <f t="shared" si="15"/>
        <v>0</v>
      </c>
      <c r="O114" s="409">
        <f t="shared" si="15"/>
        <v>0</v>
      </c>
      <c r="P114" s="409">
        <f t="shared" si="15"/>
        <v>0</v>
      </c>
      <c r="Q114" s="409">
        <f t="shared" si="15"/>
        <v>0</v>
      </c>
      <c r="R114" s="409">
        <f t="shared" si="15"/>
        <v>0</v>
      </c>
      <c r="S114" s="409">
        <f t="shared" si="15"/>
        <v>0</v>
      </c>
      <c r="T114" s="407">
        <f t="shared" si="15"/>
        <v>0</v>
      </c>
    </row>
    <row r="115" spans="2:20" ht="10.5">
      <c r="B115" s="401" t="s">
        <v>359</v>
      </c>
      <c r="C115" s="404">
        <f t="shared" si="15"/>
        <v>0</v>
      </c>
      <c r="D115" s="405">
        <f t="shared" si="15"/>
        <v>0</v>
      </c>
      <c r="E115" s="405">
        <f t="shared" si="15"/>
        <v>0</v>
      </c>
      <c r="F115" s="405">
        <f t="shared" si="15"/>
        <v>0</v>
      </c>
      <c r="G115" s="405">
        <f t="shared" si="15"/>
        <v>0</v>
      </c>
      <c r="H115" s="405">
        <f t="shared" si="15"/>
        <v>0</v>
      </c>
      <c r="I115" s="405">
        <f t="shared" si="15"/>
        <v>0</v>
      </c>
      <c r="J115" s="405">
        <f t="shared" si="15"/>
        <v>0</v>
      </c>
      <c r="K115" s="405">
        <f t="shared" si="15"/>
        <v>0</v>
      </c>
      <c r="L115" s="406">
        <f t="shared" si="15"/>
        <v>0</v>
      </c>
      <c r="M115" s="408">
        <f t="shared" si="15"/>
        <v>0</v>
      </c>
      <c r="N115" s="409">
        <f t="shared" si="15"/>
        <v>0</v>
      </c>
      <c r="O115" s="409">
        <f t="shared" si="15"/>
        <v>0</v>
      </c>
      <c r="P115" s="409">
        <f t="shared" si="15"/>
        <v>0</v>
      </c>
      <c r="Q115" s="409">
        <f t="shared" si="15"/>
        <v>0</v>
      </c>
      <c r="R115" s="409">
        <f t="shared" si="15"/>
        <v>0</v>
      </c>
      <c r="S115" s="409">
        <f t="shared" si="15"/>
        <v>0</v>
      </c>
      <c r="T115" s="407">
        <f t="shared" si="15"/>
        <v>0</v>
      </c>
    </row>
    <row r="116" spans="2:20" ht="10.5">
      <c r="B116" s="401" t="s">
        <v>360</v>
      </c>
      <c r="C116" s="404">
        <f t="shared" si="15"/>
        <v>0</v>
      </c>
      <c r="D116" s="405">
        <f t="shared" si="15"/>
        <v>0</v>
      </c>
      <c r="E116" s="405">
        <f t="shared" si="15"/>
        <v>0</v>
      </c>
      <c r="F116" s="405">
        <f t="shared" si="15"/>
        <v>0</v>
      </c>
      <c r="G116" s="405">
        <f t="shared" si="15"/>
        <v>0</v>
      </c>
      <c r="H116" s="405">
        <f t="shared" si="15"/>
        <v>0</v>
      </c>
      <c r="I116" s="405">
        <f t="shared" si="15"/>
        <v>0</v>
      </c>
      <c r="J116" s="405">
        <f t="shared" si="15"/>
        <v>0</v>
      </c>
      <c r="K116" s="405">
        <f t="shared" si="15"/>
        <v>0</v>
      </c>
      <c r="L116" s="406">
        <f t="shared" si="15"/>
        <v>0</v>
      </c>
      <c r="M116" s="408">
        <f t="shared" si="15"/>
        <v>0</v>
      </c>
      <c r="N116" s="409">
        <f t="shared" si="15"/>
        <v>0</v>
      </c>
      <c r="O116" s="409">
        <f t="shared" si="15"/>
        <v>0</v>
      </c>
      <c r="P116" s="409">
        <f t="shared" si="15"/>
        <v>0</v>
      </c>
      <c r="Q116" s="409">
        <f t="shared" si="15"/>
        <v>0</v>
      </c>
      <c r="R116" s="409">
        <f t="shared" si="15"/>
        <v>0</v>
      </c>
      <c r="S116" s="409">
        <f t="shared" si="15"/>
        <v>0</v>
      </c>
      <c r="T116" s="407">
        <f t="shared" si="15"/>
        <v>0</v>
      </c>
    </row>
    <row r="117" spans="2:20" ht="10.5">
      <c r="B117" s="400" t="s">
        <v>291</v>
      </c>
      <c r="C117" s="404">
        <f aca="true" t="shared" si="16" ref="C117:T117">SUM(C118:C121)</f>
        <v>0</v>
      </c>
      <c r="D117" s="405">
        <f t="shared" si="16"/>
        <v>0</v>
      </c>
      <c r="E117" s="405">
        <f t="shared" si="16"/>
        <v>0</v>
      </c>
      <c r="F117" s="405">
        <f t="shared" si="16"/>
        <v>0</v>
      </c>
      <c r="G117" s="405">
        <f t="shared" si="16"/>
        <v>0</v>
      </c>
      <c r="H117" s="405">
        <f t="shared" si="16"/>
        <v>0</v>
      </c>
      <c r="I117" s="405">
        <f t="shared" si="16"/>
        <v>0</v>
      </c>
      <c r="J117" s="405">
        <f t="shared" si="16"/>
        <v>0</v>
      </c>
      <c r="K117" s="405">
        <f t="shared" si="16"/>
        <v>0</v>
      </c>
      <c r="L117" s="406">
        <f t="shared" si="16"/>
        <v>0</v>
      </c>
      <c r="M117" s="408">
        <f t="shared" si="16"/>
        <v>0</v>
      </c>
      <c r="N117" s="409">
        <f t="shared" si="16"/>
        <v>0</v>
      </c>
      <c r="O117" s="409">
        <f t="shared" si="16"/>
        <v>0</v>
      </c>
      <c r="P117" s="409">
        <f t="shared" si="16"/>
        <v>0</v>
      </c>
      <c r="Q117" s="409">
        <f t="shared" si="16"/>
        <v>0</v>
      </c>
      <c r="R117" s="409">
        <f t="shared" si="16"/>
        <v>0</v>
      </c>
      <c r="S117" s="409">
        <f t="shared" si="16"/>
        <v>0</v>
      </c>
      <c r="T117" s="407">
        <f t="shared" si="16"/>
        <v>0</v>
      </c>
    </row>
    <row r="118" spans="2:20" ht="10.5">
      <c r="B118" s="401" t="s">
        <v>356</v>
      </c>
      <c r="C118" s="404">
        <f aca="true" t="shared" si="17" ref="C118:T122">C57*C$108*8760</f>
        <v>0</v>
      </c>
      <c r="D118" s="405">
        <f t="shared" si="17"/>
        <v>0</v>
      </c>
      <c r="E118" s="405">
        <f t="shared" si="17"/>
        <v>0</v>
      </c>
      <c r="F118" s="405">
        <f t="shared" si="17"/>
        <v>0</v>
      </c>
      <c r="G118" s="405">
        <f t="shared" si="17"/>
        <v>0</v>
      </c>
      <c r="H118" s="405">
        <f t="shared" si="17"/>
        <v>0</v>
      </c>
      <c r="I118" s="405">
        <f t="shared" si="17"/>
        <v>0</v>
      </c>
      <c r="J118" s="405">
        <f t="shared" si="17"/>
        <v>0</v>
      </c>
      <c r="K118" s="405">
        <f t="shared" si="17"/>
        <v>0</v>
      </c>
      <c r="L118" s="406">
        <f t="shared" si="17"/>
        <v>0</v>
      </c>
      <c r="M118" s="408">
        <f t="shared" si="17"/>
        <v>0</v>
      </c>
      <c r="N118" s="409">
        <f t="shared" si="17"/>
        <v>0</v>
      </c>
      <c r="O118" s="409">
        <f t="shared" si="17"/>
        <v>0</v>
      </c>
      <c r="P118" s="409">
        <f t="shared" si="17"/>
        <v>0</v>
      </c>
      <c r="Q118" s="409">
        <f t="shared" si="17"/>
        <v>0</v>
      </c>
      <c r="R118" s="409">
        <f t="shared" si="17"/>
        <v>0</v>
      </c>
      <c r="S118" s="409">
        <f t="shared" si="17"/>
        <v>0</v>
      </c>
      <c r="T118" s="407">
        <f t="shared" si="17"/>
        <v>0</v>
      </c>
    </row>
    <row r="119" spans="2:20" ht="10.5">
      <c r="B119" s="401" t="s">
        <v>357</v>
      </c>
      <c r="C119" s="404">
        <f t="shared" si="17"/>
        <v>0</v>
      </c>
      <c r="D119" s="405">
        <f t="shared" si="17"/>
        <v>0</v>
      </c>
      <c r="E119" s="405">
        <f t="shared" si="17"/>
        <v>0</v>
      </c>
      <c r="F119" s="405">
        <f t="shared" si="17"/>
        <v>0</v>
      </c>
      <c r="G119" s="405">
        <f t="shared" si="17"/>
        <v>0</v>
      </c>
      <c r="H119" s="405">
        <f t="shared" si="17"/>
        <v>0</v>
      </c>
      <c r="I119" s="405">
        <f t="shared" si="17"/>
        <v>0</v>
      </c>
      <c r="J119" s="405">
        <f t="shared" si="17"/>
        <v>0</v>
      </c>
      <c r="K119" s="405">
        <f t="shared" si="17"/>
        <v>0</v>
      </c>
      <c r="L119" s="406">
        <f t="shared" si="17"/>
        <v>0</v>
      </c>
      <c r="M119" s="408">
        <f t="shared" si="17"/>
        <v>0</v>
      </c>
      <c r="N119" s="409">
        <f t="shared" si="17"/>
        <v>0</v>
      </c>
      <c r="O119" s="409">
        <f t="shared" si="17"/>
        <v>0</v>
      </c>
      <c r="P119" s="409">
        <f t="shared" si="17"/>
        <v>0</v>
      </c>
      <c r="Q119" s="409">
        <f t="shared" si="17"/>
        <v>0</v>
      </c>
      <c r="R119" s="409">
        <f t="shared" si="17"/>
        <v>0</v>
      </c>
      <c r="S119" s="409">
        <f t="shared" si="17"/>
        <v>0</v>
      </c>
      <c r="T119" s="407">
        <f t="shared" si="17"/>
        <v>0</v>
      </c>
    </row>
    <row r="120" spans="2:20" ht="10.5">
      <c r="B120" s="401" t="s">
        <v>358</v>
      </c>
      <c r="C120" s="404">
        <f t="shared" si="17"/>
        <v>0</v>
      </c>
      <c r="D120" s="405">
        <f t="shared" si="17"/>
        <v>0</v>
      </c>
      <c r="E120" s="405">
        <f t="shared" si="17"/>
        <v>0</v>
      </c>
      <c r="F120" s="405">
        <f t="shared" si="17"/>
        <v>0</v>
      </c>
      <c r="G120" s="405">
        <f t="shared" si="17"/>
        <v>0</v>
      </c>
      <c r="H120" s="405">
        <f t="shared" si="17"/>
        <v>0</v>
      </c>
      <c r="I120" s="405">
        <f t="shared" si="17"/>
        <v>0</v>
      </c>
      <c r="J120" s="405">
        <f t="shared" si="17"/>
        <v>0</v>
      </c>
      <c r="K120" s="405">
        <f t="shared" si="17"/>
        <v>0</v>
      </c>
      <c r="L120" s="406">
        <f t="shared" si="17"/>
        <v>0</v>
      </c>
      <c r="M120" s="408">
        <f t="shared" si="17"/>
        <v>0</v>
      </c>
      <c r="N120" s="409">
        <f t="shared" si="17"/>
        <v>0</v>
      </c>
      <c r="O120" s="409">
        <f t="shared" si="17"/>
        <v>0</v>
      </c>
      <c r="P120" s="409">
        <f t="shared" si="17"/>
        <v>0</v>
      </c>
      <c r="Q120" s="409">
        <f t="shared" si="17"/>
        <v>0</v>
      </c>
      <c r="R120" s="409">
        <f t="shared" si="17"/>
        <v>0</v>
      </c>
      <c r="S120" s="409">
        <f t="shared" si="17"/>
        <v>0</v>
      </c>
      <c r="T120" s="407">
        <f t="shared" si="17"/>
        <v>0</v>
      </c>
    </row>
    <row r="121" spans="2:20" ht="10.5">
      <c r="B121" s="401" t="s">
        <v>359</v>
      </c>
      <c r="C121" s="404">
        <f t="shared" si="17"/>
        <v>0</v>
      </c>
      <c r="D121" s="405">
        <f t="shared" si="17"/>
        <v>0</v>
      </c>
      <c r="E121" s="405">
        <f t="shared" si="17"/>
        <v>0</v>
      </c>
      <c r="F121" s="405">
        <f t="shared" si="17"/>
        <v>0</v>
      </c>
      <c r="G121" s="405">
        <f t="shared" si="17"/>
        <v>0</v>
      </c>
      <c r="H121" s="405">
        <f t="shared" si="17"/>
        <v>0</v>
      </c>
      <c r="I121" s="405">
        <f t="shared" si="17"/>
        <v>0</v>
      </c>
      <c r="J121" s="405">
        <f t="shared" si="17"/>
        <v>0</v>
      </c>
      <c r="K121" s="405">
        <f t="shared" si="17"/>
        <v>0</v>
      </c>
      <c r="L121" s="406">
        <f t="shared" si="17"/>
        <v>0</v>
      </c>
      <c r="M121" s="408">
        <f t="shared" si="17"/>
        <v>0</v>
      </c>
      <c r="N121" s="409">
        <f t="shared" si="17"/>
        <v>0</v>
      </c>
      <c r="O121" s="409">
        <f t="shared" si="17"/>
        <v>0</v>
      </c>
      <c r="P121" s="409">
        <f t="shared" si="17"/>
        <v>0</v>
      </c>
      <c r="Q121" s="409">
        <f t="shared" si="17"/>
        <v>0</v>
      </c>
      <c r="R121" s="409">
        <f t="shared" si="17"/>
        <v>0</v>
      </c>
      <c r="S121" s="409">
        <f t="shared" si="17"/>
        <v>0</v>
      </c>
      <c r="T121" s="407">
        <f t="shared" si="17"/>
        <v>0</v>
      </c>
    </row>
    <row r="122" spans="2:20" ht="10.5">
      <c r="B122" s="401" t="s">
        <v>360</v>
      </c>
      <c r="C122" s="404">
        <f t="shared" si="17"/>
        <v>0</v>
      </c>
      <c r="D122" s="405">
        <f t="shared" si="17"/>
        <v>0</v>
      </c>
      <c r="E122" s="405">
        <f t="shared" si="17"/>
        <v>0</v>
      </c>
      <c r="F122" s="405">
        <f t="shared" si="17"/>
        <v>0</v>
      </c>
      <c r="G122" s="405">
        <f t="shared" si="17"/>
        <v>0</v>
      </c>
      <c r="H122" s="405">
        <f t="shared" si="17"/>
        <v>0</v>
      </c>
      <c r="I122" s="405">
        <f t="shared" si="17"/>
        <v>0</v>
      </c>
      <c r="J122" s="405">
        <f t="shared" si="17"/>
        <v>0</v>
      </c>
      <c r="K122" s="405">
        <f t="shared" si="17"/>
        <v>0</v>
      </c>
      <c r="L122" s="406">
        <f t="shared" si="17"/>
        <v>0</v>
      </c>
      <c r="M122" s="408">
        <f t="shared" si="17"/>
        <v>0</v>
      </c>
      <c r="N122" s="409">
        <f t="shared" si="17"/>
        <v>0</v>
      </c>
      <c r="O122" s="409">
        <f t="shared" si="17"/>
        <v>0</v>
      </c>
      <c r="P122" s="409">
        <f t="shared" si="17"/>
        <v>0</v>
      </c>
      <c r="Q122" s="409">
        <f t="shared" si="17"/>
        <v>0</v>
      </c>
      <c r="R122" s="409">
        <f t="shared" si="17"/>
        <v>0</v>
      </c>
      <c r="S122" s="409">
        <f t="shared" si="17"/>
        <v>0</v>
      </c>
      <c r="T122" s="407">
        <f t="shared" si="17"/>
        <v>0</v>
      </c>
    </row>
    <row r="123" spans="2:20" ht="10.5">
      <c r="B123" s="400" t="s">
        <v>178</v>
      </c>
      <c r="C123" s="404">
        <f aca="true" t="shared" si="18" ref="C123:T123">SUM(C124:C127)</f>
        <v>0</v>
      </c>
      <c r="D123" s="405">
        <f t="shared" si="18"/>
        <v>0</v>
      </c>
      <c r="E123" s="405">
        <f t="shared" si="18"/>
        <v>0</v>
      </c>
      <c r="F123" s="405">
        <f t="shared" si="18"/>
        <v>0</v>
      </c>
      <c r="G123" s="405">
        <f t="shared" si="18"/>
        <v>0</v>
      </c>
      <c r="H123" s="405">
        <f t="shared" si="18"/>
        <v>0</v>
      </c>
      <c r="I123" s="405">
        <f t="shared" si="18"/>
        <v>0</v>
      </c>
      <c r="J123" s="405">
        <f t="shared" si="18"/>
        <v>0</v>
      </c>
      <c r="K123" s="405">
        <f t="shared" si="18"/>
        <v>0</v>
      </c>
      <c r="L123" s="406">
        <f t="shared" si="18"/>
        <v>0</v>
      </c>
      <c r="M123" s="408">
        <f t="shared" si="18"/>
        <v>0</v>
      </c>
      <c r="N123" s="409">
        <f t="shared" si="18"/>
        <v>0</v>
      </c>
      <c r="O123" s="409">
        <f t="shared" si="18"/>
        <v>0</v>
      </c>
      <c r="P123" s="409">
        <f t="shared" si="18"/>
        <v>0</v>
      </c>
      <c r="Q123" s="409">
        <f t="shared" si="18"/>
        <v>0</v>
      </c>
      <c r="R123" s="409">
        <f t="shared" si="18"/>
        <v>0</v>
      </c>
      <c r="S123" s="409">
        <f t="shared" si="18"/>
        <v>0</v>
      </c>
      <c r="T123" s="407">
        <f t="shared" si="18"/>
        <v>0</v>
      </c>
    </row>
    <row r="124" spans="2:20" ht="10.5">
      <c r="B124" s="401" t="s">
        <v>356</v>
      </c>
      <c r="C124" s="404">
        <f aca="true" t="shared" si="19" ref="C124:T128">C63*C$108*8760</f>
        <v>0</v>
      </c>
      <c r="D124" s="405">
        <f t="shared" si="19"/>
        <v>0</v>
      </c>
      <c r="E124" s="405">
        <f t="shared" si="19"/>
        <v>0</v>
      </c>
      <c r="F124" s="405">
        <f t="shared" si="19"/>
        <v>0</v>
      </c>
      <c r="G124" s="405">
        <f t="shared" si="19"/>
        <v>0</v>
      </c>
      <c r="H124" s="405">
        <f t="shared" si="19"/>
        <v>0</v>
      </c>
      <c r="I124" s="405">
        <f t="shared" si="19"/>
        <v>0</v>
      </c>
      <c r="J124" s="405">
        <f t="shared" si="19"/>
        <v>0</v>
      </c>
      <c r="K124" s="405">
        <f t="shared" si="19"/>
        <v>0</v>
      </c>
      <c r="L124" s="406">
        <f t="shared" si="19"/>
        <v>0</v>
      </c>
      <c r="M124" s="408">
        <f t="shared" si="19"/>
        <v>0</v>
      </c>
      <c r="N124" s="409">
        <f t="shared" si="19"/>
        <v>0</v>
      </c>
      <c r="O124" s="409">
        <f t="shared" si="19"/>
        <v>0</v>
      </c>
      <c r="P124" s="409">
        <f t="shared" si="19"/>
        <v>0</v>
      </c>
      <c r="Q124" s="409">
        <f t="shared" si="19"/>
        <v>0</v>
      </c>
      <c r="R124" s="409">
        <f t="shared" si="19"/>
        <v>0</v>
      </c>
      <c r="S124" s="409">
        <f t="shared" si="19"/>
        <v>0</v>
      </c>
      <c r="T124" s="407">
        <f t="shared" si="19"/>
        <v>0</v>
      </c>
    </row>
    <row r="125" spans="2:20" ht="10.5">
      <c r="B125" s="401" t="s">
        <v>357</v>
      </c>
      <c r="C125" s="404">
        <f t="shared" si="19"/>
        <v>0</v>
      </c>
      <c r="D125" s="405">
        <f t="shared" si="19"/>
        <v>0</v>
      </c>
      <c r="E125" s="405">
        <f t="shared" si="19"/>
        <v>0</v>
      </c>
      <c r="F125" s="405">
        <f t="shared" si="19"/>
        <v>0</v>
      </c>
      <c r="G125" s="405">
        <f t="shared" si="19"/>
        <v>0</v>
      </c>
      <c r="H125" s="405">
        <f t="shared" si="19"/>
        <v>0</v>
      </c>
      <c r="I125" s="405">
        <f t="shared" si="19"/>
        <v>0</v>
      </c>
      <c r="J125" s="405">
        <f t="shared" si="19"/>
        <v>0</v>
      </c>
      <c r="K125" s="405">
        <f t="shared" si="19"/>
        <v>0</v>
      </c>
      <c r="L125" s="406">
        <f t="shared" si="19"/>
        <v>0</v>
      </c>
      <c r="M125" s="408">
        <f t="shared" si="19"/>
        <v>0</v>
      </c>
      <c r="N125" s="409">
        <f t="shared" si="19"/>
        <v>0</v>
      </c>
      <c r="O125" s="409">
        <f t="shared" si="19"/>
        <v>0</v>
      </c>
      <c r="P125" s="409">
        <f t="shared" si="19"/>
        <v>0</v>
      </c>
      <c r="Q125" s="409">
        <f t="shared" si="19"/>
        <v>0</v>
      </c>
      <c r="R125" s="409">
        <f t="shared" si="19"/>
        <v>0</v>
      </c>
      <c r="S125" s="409">
        <f t="shared" si="19"/>
        <v>0</v>
      </c>
      <c r="T125" s="407">
        <f t="shared" si="19"/>
        <v>0</v>
      </c>
    </row>
    <row r="126" spans="2:20" ht="10.5">
      <c r="B126" s="401" t="s">
        <v>358</v>
      </c>
      <c r="C126" s="404">
        <f t="shared" si="19"/>
        <v>0</v>
      </c>
      <c r="D126" s="405">
        <f t="shared" si="19"/>
        <v>0</v>
      </c>
      <c r="E126" s="405">
        <f t="shared" si="19"/>
        <v>0</v>
      </c>
      <c r="F126" s="405">
        <f t="shared" si="19"/>
        <v>0</v>
      </c>
      <c r="G126" s="405">
        <f t="shared" si="19"/>
        <v>0</v>
      </c>
      <c r="H126" s="405">
        <f t="shared" si="19"/>
        <v>0</v>
      </c>
      <c r="I126" s="405">
        <f t="shared" si="19"/>
        <v>0</v>
      </c>
      <c r="J126" s="405">
        <f t="shared" si="19"/>
        <v>0</v>
      </c>
      <c r="K126" s="405">
        <f t="shared" si="19"/>
        <v>0</v>
      </c>
      <c r="L126" s="406">
        <f t="shared" si="19"/>
        <v>0</v>
      </c>
      <c r="M126" s="408">
        <f t="shared" si="19"/>
        <v>0</v>
      </c>
      <c r="N126" s="409">
        <f t="shared" si="19"/>
        <v>0</v>
      </c>
      <c r="O126" s="409">
        <f t="shared" si="19"/>
        <v>0</v>
      </c>
      <c r="P126" s="409">
        <f t="shared" si="19"/>
        <v>0</v>
      </c>
      <c r="Q126" s="409">
        <f t="shared" si="19"/>
        <v>0</v>
      </c>
      <c r="R126" s="409">
        <f t="shared" si="19"/>
        <v>0</v>
      </c>
      <c r="S126" s="409">
        <f t="shared" si="19"/>
        <v>0</v>
      </c>
      <c r="T126" s="407">
        <f t="shared" si="19"/>
        <v>0</v>
      </c>
    </row>
    <row r="127" spans="2:20" ht="10.5">
      <c r="B127" s="401" t="s">
        <v>359</v>
      </c>
      <c r="C127" s="404">
        <f t="shared" si="19"/>
        <v>0</v>
      </c>
      <c r="D127" s="405">
        <f t="shared" si="19"/>
        <v>0</v>
      </c>
      <c r="E127" s="405">
        <f t="shared" si="19"/>
        <v>0</v>
      </c>
      <c r="F127" s="405">
        <f t="shared" si="19"/>
        <v>0</v>
      </c>
      <c r="G127" s="405">
        <f t="shared" si="19"/>
        <v>0</v>
      </c>
      <c r="H127" s="405">
        <f t="shared" si="19"/>
        <v>0</v>
      </c>
      <c r="I127" s="405">
        <f t="shared" si="19"/>
        <v>0</v>
      </c>
      <c r="J127" s="405">
        <f t="shared" si="19"/>
        <v>0</v>
      </c>
      <c r="K127" s="405">
        <f t="shared" si="19"/>
        <v>0</v>
      </c>
      <c r="L127" s="406">
        <f t="shared" si="19"/>
        <v>0</v>
      </c>
      <c r="M127" s="408">
        <f t="shared" si="19"/>
        <v>0</v>
      </c>
      <c r="N127" s="409">
        <f t="shared" si="19"/>
        <v>0</v>
      </c>
      <c r="O127" s="409">
        <f t="shared" si="19"/>
        <v>0</v>
      </c>
      <c r="P127" s="409">
        <f t="shared" si="19"/>
        <v>0</v>
      </c>
      <c r="Q127" s="409">
        <f t="shared" si="19"/>
        <v>0</v>
      </c>
      <c r="R127" s="409">
        <f t="shared" si="19"/>
        <v>0</v>
      </c>
      <c r="S127" s="409">
        <f t="shared" si="19"/>
        <v>0</v>
      </c>
      <c r="T127" s="407">
        <f t="shared" si="19"/>
        <v>0</v>
      </c>
    </row>
    <row r="128" spans="2:20" ht="10.5">
      <c r="B128" s="401" t="s">
        <v>360</v>
      </c>
      <c r="C128" s="404">
        <f t="shared" si="19"/>
        <v>0</v>
      </c>
      <c r="D128" s="405">
        <f t="shared" si="19"/>
        <v>0</v>
      </c>
      <c r="E128" s="405">
        <f t="shared" si="19"/>
        <v>0</v>
      </c>
      <c r="F128" s="405">
        <f t="shared" si="19"/>
        <v>0</v>
      </c>
      <c r="G128" s="405">
        <f t="shared" si="19"/>
        <v>0</v>
      </c>
      <c r="H128" s="405">
        <f t="shared" si="19"/>
        <v>0</v>
      </c>
      <c r="I128" s="405">
        <f t="shared" si="19"/>
        <v>0</v>
      </c>
      <c r="J128" s="405">
        <f t="shared" si="19"/>
        <v>0</v>
      </c>
      <c r="K128" s="405">
        <f t="shared" si="19"/>
        <v>0</v>
      </c>
      <c r="L128" s="406">
        <f t="shared" si="19"/>
        <v>0</v>
      </c>
      <c r="M128" s="408">
        <f t="shared" si="19"/>
        <v>0</v>
      </c>
      <c r="N128" s="409">
        <f t="shared" si="19"/>
        <v>0</v>
      </c>
      <c r="O128" s="409">
        <f t="shared" si="19"/>
        <v>0</v>
      </c>
      <c r="P128" s="409">
        <f t="shared" si="19"/>
        <v>0</v>
      </c>
      <c r="Q128" s="409">
        <f t="shared" si="19"/>
        <v>0</v>
      </c>
      <c r="R128" s="409">
        <f t="shared" si="19"/>
        <v>0</v>
      </c>
      <c r="S128" s="409">
        <f t="shared" si="19"/>
        <v>0</v>
      </c>
      <c r="T128" s="407">
        <f t="shared" si="19"/>
        <v>0</v>
      </c>
    </row>
    <row r="129" spans="2:20" ht="10.5">
      <c r="B129" s="400" t="s">
        <v>179</v>
      </c>
      <c r="C129" s="404">
        <f aca="true" t="shared" si="20" ref="C129:T129">SUM(C130:C133)</f>
        <v>0</v>
      </c>
      <c r="D129" s="405">
        <f t="shared" si="20"/>
        <v>0</v>
      </c>
      <c r="E129" s="405">
        <f t="shared" si="20"/>
        <v>0</v>
      </c>
      <c r="F129" s="405">
        <f t="shared" si="20"/>
        <v>0</v>
      </c>
      <c r="G129" s="405">
        <f t="shared" si="20"/>
        <v>0</v>
      </c>
      <c r="H129" s="405">
        <f t="shared" si="20"/>
        <v>0</v>
      </c>
      <c r="I129" s="405">
        <f t="shared" si="20"/>
        <v>0</v>
      </c>
      <c r="J129" s="405">
        <f t="shared" si="20"/>
        <v>0</v>
      </c>
      <c r="K129" s="405">
        <f t="shared" si="20"/>
        <v>0</v>
      </c>
      <c r="L129" s="406">
        <f t="shared" si="20"/>
        <v>0</v>
      </c>
      <c r="M129" s="408">
        <f t="shared" si="20"/>
        <v>0</v>
      </c>
      <c r="N129" s="409">
        <f t="shared" si="20"/>
        <v>0</v>
      </c>
      <c r="O129" s="409">
        <f t="shared" si="20"/>
        <v>0</v>
      </c>
      <c r="P129" s="409">
        <f t="shared" si="20"/>
        <v>0</v>
      </c>
      <c r="Q129" s="409">
        <f t="shared" si="20"/>
        <v>0</v>
      </c>
      <c r="R129" s="409">
        <f t="shared" si="20"/>
        <v>0</v>
      </c>
      <c r="S129" s="409">
        <f t="shared" si="20"/>
        <v>0</v>
      </c>
      <c r="T129" s="407">
        <f t="shared" si="20"/>
        <v>0</v>
      </c>
    </row>
    <row r="130" spans="2:20" ht="10.5">
      <c r="B130" s="401" t="s">
        <v>356</v>
      </c>
      <c r="C130" s="404">
        <f aca="true" t="shared" si="21" ref="C130:T136">C69*C$108*8760</f>
        <v>0</v>
      </c>
      <c r="D130" s="405">
        <f t="shared" si="21"/>
        <v>0</v>
      </c>
      <c r="E130" s="405">
        <f t="shared" si="21"/>
        <v>0</v>
      </c>
      <c r="F130" s="405">
        <f t="shared" si="21"/>
        <v>0</v>
      </c>
      <c r="G130" s="405">
        <f t="shared" si="21"/>
        <v>0</v>
      </c>
      <c r="H130" s="405">
        <f t="shared" si="21"/>
        <v>0</v>
      </c>
      <c r="I130" s="405">
        <f t="shared" si="21"/>
        <v>0</v>
      </c>
      <c r="J130" s="405">
        <f t="shared" si="21"/>
        <v>0</v>
      </c>
      <c r="K130" s="405">
        <f t="shared" si="21"/>
        <v>0</v>
      </c>
      <c r="L130" s="406">
        <f t="shared" si="21"/>
        <v>0</v>
      </c>
      <c r="M130" s="408">
        <f t="shared" si="21"/>
        <v>0</v>
      </c>
      <c r="N130" s="409">
        <f t="shared" si="21"/>
        <v>0</v>
      </c>
      <c r="O130" s="409">
        <f t="shared" si="21"/>
        <v>0</v>
      </c>
      <c r="P130" s="409">
        <f t="shared" si="21"/>
        <v>0</v>
      </c>
      <c r="Q130" s="409">
        <f t="shared" si="21"/>
        <v>0</v>
      </c>
      <c r="R130" s="409">
        <f t="shared" si="21"/>
        <v>0</v>
      </c>
      <c r="S130" s="409">
        <f t="shared" si="21"/>
        <v>0</v>
      </c>
      <c r="T130" s="407">
        <f t="shared" si="21"/>
        <v>0</v>
      </c>
    </row>
    <row r="131" spans="2:20" ht="10.5">
      <c r="B131" s="401" t="s">
        <v>357</v>
      </c>
      <c r="C131" s="404">
        <f t="shared" si="21"/>
        <v>0</v>
      </c>
      <c r="D131" s="405">
        <f t="shared" si="21"/>
        <v>0</v>
      </c>
      <c r="E131" s="405">
        <f t="shared" si="21"/>
        <v>0</v>
      </c>
      <c r="F131" s="405">
        <f t="shared" si="21"/>
        <v>0</v>
      </c>
      <c r="G131" s="405">
        <f t="shared" si="21"/>
        <v>0</v>
      </c>
      <c r="H131" s="405">
        <f t="shared" si="21"/>
        <v>0</v>
      </c>
      <c r="I131" s="405">
        <f t="shared" si="21"/>
        <v>0</v>
      </c>
      <c r="J131" s="405">
        <f t="shared" si="21"/>
        <v>0</v>
      </c>
      <c r="K131" s="405">
        <f t="shared" si="21"/>
        <v>0</v>
      </c>
      <c r="L131" s="406">
        <f t="shared" si="21"/>
        <v>0</v>
      </c>
      <c r="M131" s="408">
        <f t="shared" si="21"/>
        <v>0</v>
      </c>
      <c r="N131" s="409">
        <f t="shared" si="21"/>
        <v>0</v>
      </c>
      <c r="O131" s="409">
        <f t="shared" si="21"/>
        <v>0</v>
      </c>
      <c r="P131" s="409">
        <f t="shared" si="21"/>
        <v>0</v>
      </c>
      <c r="Q131" s="409">
        <f t="shared" si="21"/>
        <v>0</v>
      </c>
      <c r="R131" s="409">
        <f t="shared" si="21"/>
        <v>0</v>
      </c>
      <c r="S131" s="409">
        <f t="shared" si="21"/>
        <v>0</v>
      </c>
      <c r="T131" s="407">
        <f t="shared" si="21"/>
        <v>0</v>
      </c>
    </row>
    <row r="132" spans="2:20" ht="10.5">
      <c r="B132" s="401" t="s">
        <v>358</v>
      </c>
      <c r="C132" s="404">
        <f t="shared" si="21"/>
        <v>0</v>
      </c>
      <c r="D132" s="405">
        <f t="shared" si="21"/>
        <v>0</v>
      </c>
      <c r="E132" s="405">
        <f t="shared" si="21"/>
        <v>0</v>
      </c>
      <c r="F132" s="405">
        <f t="shared" si="21"/>
        <v>0</v>
      </c>
      <c r="G132" s="405">
        <f t="shared" si="21"/>
        <v>0</v>
      </c>
      <c r="H132" s="405">
        <f t="shared" si="21"/>
        <v>0</v>
      </c>
      <c r="I132" s="405">
        <f t="shared" si="21"/>
        <v>0</v>
      </c>
      <c r="J132" s="405">
        <f t="shared" si="21"/>
        <v>0</v>
      </c>
      <c r="K132" s="405">
        <f t="shared" si="21"/>
        <v>0</v>
      </c>
      <c r="L132" s="406">
        <f t="shared" si="21"/>
        <v>0</v>
      </c>
      <c r="M132" s="408">
        <f t="shared" si="21"/>
        <v>0</v>
      </c>
      <c r="N132" s="409">
        <f t="shared" si="21"/>
        <v>0</v>
      </c>
      <c r="O132" s="409">
        <f t="shared" si="21"/>
        <v>0</v>
      </c>
      <c r="P132" s="409">
        <f t="shared" si="21"/>
        <v>0</v>
      </c>
      <c r="Q132" s="409">
        <f t="shared" si="21"/>
        <v>0</v>
      </c>
      <c r="R132" s="409">
        <f t="shared" si="21"/>
        <v>0</v>
      </c>
      <c r="S132" s="409">
        <f t="shared" si="21"/>
        <v>0</v>
      </c>
      <c r="T132" s="407">
        <f t="shared" si="21"/>
        <v>0</v>
      </c>
    </row>
    <row r="133" spans="2:20" ht="10.5">
      <c r="B133" s="401" t="s">
        <v>359</v>
      </c>
      <c r="C133" s="404">
        <f t="shared" si="21"/>
        <v>0</v>
      </c>
      <c r="D133" s="405">
        <f t="shared" si="21"/>
        <v>0</v>
      </c>
      <c r="E133" s="405">
        <f t="shared" si="21"/>
        <v>0</v>
      </c>
      <c r="F133" s="405">
        <f t="shared" si="21"/>
        <v>0</v>
      </c>
      <c r="G133" s="405">
        <f t="shared" si="21"/>
        <v>0</v>
      </c>
      <c r="H133" s="405">
        <f t="shared" si="21"/>
        <v>0</v>
      </c>
      <c r="I133" s="405">
        <f t="shared" si="21"/>
        <v>0</v>
      </c>
      <c r="J133" s="405">
        <f t="shared" si="21"/>
        <v>0</v>
      </c>
      <c r="K133" s="405">
        <f t="shared" si="21"/>
        <v>0</v>
      </c>
      <c r="L133" s="406">
        <f t="shared" si="21"/>
        <v>0</v>
      </c>
      <c r="M133" s="408">
        <f t="shared" si="21"/>
        <v>0</v>
      </c>
      <c r="N133" s="409">
        <f t="shared" si="21"/>
        <v>0</v>
      </c>
      <c r="O133" s="409">
        <f t="shared" si="21"/>
        <v>0</v>
      </c>
      <c r="P133" s="409">
        <f t="shared" si="21"/>
        <v>0</v>
      </c>
      <c r="Q133" s="409">
        <f t="shared" si="21"/>
        <v>0</v>
      </c>
      <c r="R133" s="409">
        <f t="shared" si="21"/>
        <v>0</v>
      </c>
      <c r="S133" s="409">
        <f t="shared" si="21"/>
        <v>0</v>
      </c>
      <c r="T133" s="407">
        <f t="shared" si="21"/>
        <v>0</v>
      </c>
    </row>
    <row r="134" spans="2:20" ht="10.5">
      <c r="B134" s="401" t="s">
        <v>360</v>
      </c>
      <c r="C134" s="404">
        <f t="shared" si="21"/>
        <v>0</v>
      </c>
      <c r="D134" s="405">
        <f t="shared" si="21"/>
        <v>0</v>
      </c>
      <c r="E134" s="405">
        <f t="shared" si="21"/>
        <v>0</v>
      </c>
      <c r="F134" s="405">
        <f t="shared" si="21"/>
        <v>0</v>
      </c>
      <c r="G134" s="405">
        <f t="shared" si="21"/>
        <v>0</v>
      </c>
      <c r="H134" s="405">
        <f t="shared" si="21"/>
        <v>0</v>
      </c>
      <c r="I134" s="405">
        <f t="shared" si="21"/>
        <v>0</v>
      </c>
      <c r="J134" s="405">
        <f t="shared" si="21"/>
        <v>0</v>
      </c>
      <c r="K134" s="405">
        <f t="shared" si="21"/>
        <v>0</v>
      </c>
      <c r="L134" s="406">
        <f t="shared" si="21"/>
        <v>0</v>
      </c>
      <c r="M134" s="408">
        <f t="shared" si="21"/>
        <v>0</v>
      </c>
      <c r="N134" s="409">
        <f t="shared" si="21"/>
        <v>0</v>
      </c>
      <c r="O134" s="409">
        <f t="shared" si="21"/>
        <v>0</v>
      </c>
      <c r="P134" s="409">
        <f t="shared" si="21"/>
        <v>0</v>
      </c>
      <c r="Q134" s="409">
        <f t="shared" si="21"/>
        <v>0</v>
      </c>
      <c r="R134" s="409">
        <f t="shared" si="21"/>
        <v>0</v>
      </c>
      <c r="S134" s="409">
        <f t="shared" si="21"/>
        <v>0</v>
      </c>
      <c r="T134" s="407">
        <f t="shared" si="21"/>
        <v>0</v>
      </c>
    </row>
    <row r="135" spans="2:20" ht="10.5">
      <c r="B135" s="402" t="s">
        <v>361</v>
      </c>
      <c r="C135" s="404">
        <f t="shared" si="21"/>
        <v>0</v>
      </c>
      <c r="D135" s="405">
        <f t="shared" si="21"/>
        <v>0</v>
      </c>
      <c r="E135" s="405">
        <f t="shared" si="21"/>
        <v>0</v>
      </c>
      <c r="F135" s="405">
        <f t="shared" si="21"/>
        <v>0</v>
      </c>
      <c r="G135" s="405">
        <f t="shared" si="21"/>
        <v>0</v>
      </c>
      <c r="H135" s="405">
        <f t="shared" si="21"/>
        <v>0</v>
      </c>
      <c r="I135" s="405">
        <f t="shared" si="21"/>
        <v>0</v>
      </c>
      <c r="J135" s="405">
        <f t="shared" si="21"/>
        <v>0</v>
      </c>
      <c r="K135" s="405">
        <f t="shared" si="21"/>
        <v>0</v>
      </c>
      <c r="L135" s="406">
        <f t="shared" si="21"/>
        <v>0</v>
      </c>
      <c r="M135" s="408">
        <f t="shared" si="21"/>
        <v>0</v>
      </c>
      <c r="N135" s="409">
        <f t="shared" si="21"/>
        <v>0</v>
      </c>
      <c r="O135" s="409">
        <f t="shared" si="21"/>
        <v>0</v>
      </c>
      <c r="P135" s="409">
        <f t="shared" si="21"/>
        <v>0</v>
      </c>
      <c r="Q135" s="409">
        <f t="shared" si="21"/>
        <v>0</v>
      </c>
      <c r="R135" s="409">
        <f t="shared" si="21"/>
        <v>0</v>
      </c>
      <c r="S135" s="409">
        <f t="shared" si="21"/>
        <v>0</v>
      </c>
      <c r="T135" s="407">
        <f t="shared" si="21"/>
        <v>0</v>
      </c>
    </row>
    <row r="136" spans="2:20" ht="10.5">
      <c r="B136" s="402" t="s">
        <v>232</v>
      </c>
      <c r="C136" s="404">
        <f t="shared" si="21"/>
        <v>0</v>
      </c>
      <c r="D136" s="405">
        <f t="shared" si="21"/>
        <v>0</v>
      </c>
      <c r="E136" s="405">
        <f t="shared" si="21"/>
        <v>0</v>
      </c>
      <c r="F136" s="405">
        <f t="shared" si="21"/>
        <v>0</v>
      </c>
      <c r="G136" s="405">
        <f t="shared" si="21"/>
        <v>0</v>
      </c>
      <c r="H136" s="405">
        <f t="shared" si="21"/>
        <v>0</v>
      </c>
      <c r="I136" s="405">
        <f t="shared" si="21"/>
        <v>0</v>
      </c>
      <c r="J136" s="405">
        <f t="shared" si="21"/>
        <v>0</v>
      </c>
      <c r="K136" s="405">
        <f t="shared" si="21"/>
        <v>0</v>
      </c>
      <c r="L136" s="406">
        <f t="shared" si="21"/>
        <v>0</v>
      </c>
      <c r="M136" s="408">
        <f t="shared" si="21"/>
        <v>0</v>
      </c>
      <c r="N136" s="409">
        <f t="shared" si="21"/>
        <v>0</v>
      </c>
      <c r="O136" s="409">
        <f t="shared" si="21"/>
        <v>0</v>
      </c>
      <c r="P136" s="409">
        <f t="shared" si="21"/>
        <v>0</v>
      </c>
      <c r="Q136" s="409">
        <f t="shared" si="21"/>
        <v>0</v>
      </c>
      <c r="R136" s="409">
        <f t="shared" si="21"/>
        <v>0</v>
      </c>
      <c r="S136" s="409">
        <f t="shared" si="21"/>
        <v>0</v>
      </c>
      <c r="T136" s="407">
        <f t="shared" si="21"/>
        <v>0</v>
      </c>
    </row>
    <row r="137" spans="2:20" ht="10.5">
      <c r="B137" s="403" t="s">
        <v>368</v>
      </c>
      <c r="C137" s="412">
        <f>SUM(C111,C117,C123,C129,C135:C136)</f>
        <v>0</v>
      </c>
      <c r="D137" s="413">
        <f aca="true" t="shared" si="22" ref="D137:T137">SUM(D111,D117,D123,D129,D135:D136)</f>
        <v>0</v>
      </c>
      <c r="E137" s="413">
        <f t="shared" si="22"/>
        <v>0</v>
      </c>
      <c r="F137" s="413">
        <f t="shared" si="22"/>
        <v>0</v>
      </c>
      <c r="G137" s="413">
        <f t="shared" si="22"/>
        <v>0</v>
      </c>
      <c r="H137" s="413">
        <f t="shared" si="22"/>
        <v>0</v>
      </c>
      <c r="I137" s="413">
        <f t="shared" si="22"/>
        <v>0</v>
      </c>
      <c r="J137" s="413">
        <f t="shared" si="22"/>
        <v>0</v>
      </c>
      <c r="K137" s="413">
        <f t="shared" si="22"/>
        <v>0</v>
      </c>
      <c r="L137" s="414">
        <f t="shared" si="22"/>
        <v>0</v>
      </c>
      <c r="M137" s="413">
        <f t="shared" si="22"/>
        <v>0</v>
      </c>
      <c r="N137" s="413">
        <f t="shared" si="22"/>
        <v>0</v>
      </c>
      <c r="O137" s="413">
        <f t="shared" si="22"/>
        <v>0</v>
      </c>
      <c r="P137" s="413">
        <f t="shared" si="22"/>
        <v>0</v>
      </c>
      <c r="Q137" s="413">
        <f t="shared" si="22"/>
        <v>0</v>
      </c>
      <c r="R137" s="413">
        <f t="shared" si="22"/>
        <v>0</v>
      </c>
      <c r="S137" s="413">
        <f t="shared" si="22"/>
        <v>0</v>
      </c>
      <c r="T137" s="414">
        <f t="shared" si="22"/>
        <v>0</v>
      </c>
    </row>
    <row r="138" spans="2:20" ht="10.5">
      <c r="B138" s="424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</row>
  </sheetData>
  <sheetProtection/>
  <hyperlinks>
    <hyperlink ref="A3" location="Index!A1" display="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L105"/>
  <sheetViews>
    <sheetView view="pageBreakPreview" zoomScale="85" zoomScaleNormal="70" zoomScaleSheetLayoutView="85" zoomScalePageLayoutView="0" workbookViewId="0" topLeftCell="A1">
      <selection activeCell="N22" sqref="N22"/>
    </sheetView>
  </sheetViews>
  <sheetFormatPr defaultColWidth="9.00390625" defaultRowHeight="15"/>
  <cols>
    <col min="1" max="1" width="9.00390625" style="288" customWidth="1"/>
    <col min="2" max="2" width="31.375" style="288" customWidth="1"/>
    <col min="3" max="6" width="6.75390625" style="324" bestFit="1" customWidth="1"/>
    <col min="7" max="7" width="7.00390625" style="324" bestFit="1" customWidth="1"/>
    <col min="8" max="9" width="6.75390625" style="324" bestFit="1" customWidth="1"/>
    <col min="10" max="11" width="7.00390625" style="324" bestFit="1" customWidth="1"/>
    <col min="12" max="14" width="6.75390625" style="324" bestFit="1" customWidth="1"/>
    <col min="15" max="15" width="6.75390625" style="288" bestFit="1" customWidth="1"/>
    <col min="16" max="16384" width="9.00390625" style="288" customWidth="1"/>
  </cols>
  <sheetData>
    <row r="1" spans="1:246" s="24" customFormat="1" ht="10.5">
      <c r="A1" s="22" t="s">
        <v>419</v>
      </c>
      <c r="B1" s="23"/>
      <c r="C1" s="319"/>
      <c r="D1" s="319"/>
      <c r="E1" s="319"/>
      <c r="F1" s="320"/>
      <c r="G1" s="320"/>
      <c r="H1" s="320"/>
      <c r="I1" s="320"/>
      <c r="J1" s="320"/>
      <c r="K1" s="320"/>
      <c r="L1" s="320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319"/>
      <c r="D2" s="319"/>
      <c r="E2" s="319"/>
      <c r="F2" s="320"/>
      <c r="G2" s="320"/>
      <c r="H2" s="320"/>
      <c r="I2" s="320"/>
      <c r="J2" s="320"/>
      <c r="K2" s="320"/>
      <c r="L2" s="32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321"/>
      <c r="D3" s="321"/>
      <c r="E3" s="321"/>
      <c r="F3" s="321"/>
      <c r="G3" s="321"/>
      <c r="H3" s="321"/>
      <c r="I3" s="322"/>
      <c r="J3" s="322"/>
      <c r="K3" s="322"/>
      <c r="L3" s="322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3" ht="10.5">
      <c r="A4" s="39" t="str">
        <f ca="1">LEFT(RIGHT(CELL("filename",A1),LEN(CELL("filename",A1))-FIND("]",CELL("filename",A1))),4)</f>
        <v>4.8_</v>
      </c>
      <c r="B4" s="39"/>
      <c r="C4" s="323"/>
    </row>
    <row r="5" spans="1:12" ht="10.5">
      <c r="A5" s="325">
        <v>4.8</v>
      </c>
      <c r="B5" s="290" t="s">
        <v>40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5" ht="10.5">
      <c r="A6" s="290"/>
      <c r="B6" s="290"/>
      <c r="C6" s="326"/>
      <c r="D6" s="326"/>
      <c r="E6" s="326"/>
      <c r="F6" s="326"/>
      <c r="G6" s="326"/>
      <c r="H6" s="326"/>
      <c r="I6" s="326"/>
      <c r="J6" s="326"/>
      <c r="K6" s="326"/>
      <c r="L6" s="326"/>
      <c r="O6" s="30"/>
    </row>
    <row r="7" spans="2:15" s="30" customFormat="1" ht="10.5">
      <c r="B7" s="293"/>
      <c r="C7" s="294"/>
      <c r="D7" s="295"/>
      <c r="E7" s="295"/>
      <c r="F7" s="295"/>
      <c r="G7" s="295"/>
      <c r="H7" s="295"/>
      <c r="I7" s="295"/>
      <c r="J7" s="295"/>
      <c r="K7" s="295"/>
      <c r="L7" s="327"/>
      <c r="M7" s="296"/>
      <c r="N7" s="296"/>
      <c r="O7" s="297"/>
    </row>
    <row r="8" spans="2:15" s="30" customFormat="1" ht="10.5">
      <c r="B8" s="80"/>
      <c r="C8" s="329" t="s">
        <v>192</v>
      </c>
      <c r="D8" s="330" t="s">
        <v>193</v>
      </c>
      <c r="E8" s="330" t="s">
        <v>194</v>
      </c>
      <c r="F8" s="330" t="s">
        <v>28</v>
      </c>
      <c r="G8" s="330" t="s">
        <v>29</v>
      </c>
      <c r="H8" s="301" t="s">
        <v>167</v>
      </c>
      <c r="I8" s="301" t="s">
        <v>168</v>
      </c>
      <c r="J8" s="301" t="s">
        <v>169</v>
      </c>
      <c r="K8" s="301" t="s">
        <v>170</v>
      </c>
      <c r="L8" s="331" t="s">
        <v>171</v>
      </c>
      <c r="M8" s="330" t="s">
        <v>172</v>
      </c>
      <c r="N8" s="330" t="s">
        <v>173</v>
      </c>
      <c r="O8" s="331" t="s">
        <v>249</v>
      </c>
    </row>
    <row r="9" spans="1:15" ht="10.5">
      <c r="A9" s="40"/>
      <c r="B9" s="306" t="s">
        <v>157</v>
      </c>
      <c r="C9" s="135"/>
      <c r="D9" s="326"/>
      <c r="E9" s="326"/>
      <c r="F9" s="326"/>
      <c r="G9" s="326"/>
      <c r="H9" s="326"/>
      <c r="I9" s="326"/>
      <c r="J9" s="326"/>
      <c r="K9" s="326"/>
      <c r="L9" s="332"/>
      <c r="M9" s="333"/>
      <c r="N9" s="333"/>
      <c r="O9" s="334"/>
    </row>
    <row r="10" spans="1:15" ht="10.5">
      <c r="A10" s="40"/>
      <c r="B10" s="335" t="s">
        <v>158</v>
      </c>
      <c r="C10" s="336"/>
      <c r="D10" s="337"/>
      <c r="E10" s="337"/>
      <c r="F10" s="337"/>
      <c r="G10" s="337"/>
      <c r="H10" s="337"/>
      <c r="I10" s="337"/>
      <c r="J10" s="337"/>
      <c r="K10" s="337"/>
      <c r="L10" s="338"/>
      <c r="M10" s="339"/>
      <c r="N10" s="339"/>
      <c r="O10" s="340"/>
    </row>
    <row r="11" spans="1:15" ht="10.5">
      <c r="A11" s="40"/>
      <c r="B11" s="335" t="s">
        <v>159</v>
      </c>
      <c r="C11" s="336"/>
      <c r="D11" s="337"/>
      <c r="E11" s="337"/>
      <c r="F11" s="337"/>
      <c r="G11" s="337"/>
      <c r="H11" s="337"/>
      <c r="I11" s="337"/>
      <c r="J11" s="337"/>
      <c r="K11" s="337"/>
      <c r="L11" s="338"/>
      <c r="M11" s="339"/>
      <c r="N11" s="339"/>
      <c r="O11" s="340"/>
    </row>
    <row r="12" spans="1:15" ht="10.5">
      <c r="A12" s="40"/>
      <c r="B12" s="335" t="s">
        <v>86</v>
      </c>
      <c r="C12" s="336"/>
      <c r="D12" s="337"/>
      <c r="E12" s="337"/>
      <c r="F12" s="337"/>
      <c r="G12" s="337"/>
      <c r="H12" s="337"/>
      <c r="I12" s="337"/>
      <c r="J12" s="337"/>
      <c r="K12" s="337"/>
      <c r="L12" s="338"/>
      <c r="M12" s="339"/>
      <c r="N12" s="339"/>
      <c r="O12" s="340"/>
    </row>
    <row r="13" spans="1:15" ht="10.5">
      <c r="A13" s="40"/>
      <c r="B13" s="471" t="s">
        <v>87</v>
      </c>
      <c r="C13" s="341"/>
      <c r="D13" s="308"/>
      <c r="E13" s="308"/>
      <c r="F13" s="308"/>
      <c r="G13" s="308"/>
      <c r="H13" s="308"/>
      <c r="I13" s="342"/>
      <c r="J13" s="342"/>
      <c r="K13" s="342"/>
      <c r="L13" s="343"/>
      <c r="M13" s="344"/>
      <c r="N13" s="344"/>
      <c r="O13" s="345"/>
    </row>
    <row r="14" spans="1:15" ht="10.5">
      <c r="A14" s="40"/>
      <c r="B14" s="471" t="s">
        <v>79</v>
      </c>
      <c r="C14" s="341"/>
      <c r="D14" s="308"/>
      <c r="E14" s="308"/>
      <c r="F14" s="308"/>
      <c r="G14" s="308"/>
      <c r="H14" s="308"/>
      <c r="I14" s="342"/>
      <c r="J14" s="342"/>
      <c r="K14" s="342"/>
      <c r="L14" s="343"/>
      <c r="M14" s="344"/>
      <c r="N14" s="344"/>
      <c r="O14" s="345"/>
    </row>
    <row r="15" spans="1:15" ht="10.5">
      <c r="A15" s="40"/>
      <c r="B15" s="471" t="s">
        <v>80</v>
      </c>
      <c r="C15" s="341"/>
      <c r="D15" s="308"/>
      <c r="E15" s="308"/>
      <c r="F15" s="308"/>
      <c r="G15" s="308"/>
      <c r="H15" s="308"/>
      <c r="I15" s="342"/>
      <c r="J15" s="342"/>
      <c r="K15" s="342"/>
      <c r="L15" s="343"/>
      <c r="M15" s="344"/>
      <c r="N15" s="344"/>
      <c r="O15" s="345"/>
    </row>
    <row r="16" spans="1:15" ht="10.5">
      <c r="A16" s="40"/>
      <c r="B16" s="471" t="s">
        <v>81</v>
      </c>
      <c r="C16" s="825"/>
      <c r="D16" s="826"/>
      <c r="E16" s="826"/>
      <c r="F16" s="339"/>
      <c r="G16" s="826"/>
      <c r="H16" s="339"/>
      <c r="I16" s="826"/>
      <c r="J16" s="826"/>
      <c r="K16" s="826"/>
      <c r="L16" s="827"/>
      <c r="M16" s="339"/>
      <c r="N16" s="339"/>
      <c r="O16" s="340"/>
    </row>
    <row r="17" spans="1:15" ht="10.5">
      <c r="A17" s="40"/>
      <c r="B17" s="471" t="s">
        <v>292</v>
      </c>
      <c r="C17" s="825"/>
      <c r="D17" s="826"/>
      <c r="E17" s="826"/>
      <c r="F17" s="339"/>
      <c r="G17" s="826"/>
      <c r="H17" s="339"/>
      <c r="I17" s="826"/>
      <c r="J17" s="826"/>
      <c r="K17" s="826"/>
      <c r="L17" s="827"/>
      <c r="M17" s="339"/>
      <c r="N17" s="339"/>
      <c r="O17" s="340"/>
    </row>
    <row r="18" spans="1:15" ht="10.5">
      <c r="A18" s="40"/>
      <c r="B18" s="471" t="s">
        <v>1</v>
      </c>
      <c r="C18" s="825"/>
      <c r="D18" s="826"/>
      <c r="E18" s="826"/>
      <c r="F18" s="339"/>
      <c r="G18" s="826"/>
      <c r="H18" s="339"/>
      <c r="I18" s="826"/>
      <c r="J18" s="826"/>
      <c r="K18" s="826"/>
      <c r="L18" s="827"/>
      <c r="M18" s="339"/>
      <c r="N18" s="339"/>
      <c r="O18" s="340"/>
    </row>
    <row r="19" spans="1:15" ht="10.5">
      <c r="A19" s="40"/>
      <c r="B19" s="471" t="s">
        <v>2</v>
      </c>
      <c r="C19" s="825"/>
      <c r="D19" s="826"/>
      <c r="E19" s="826"/>
      <c r="F19" s="339"/>
      <c r="G19" s="826"/>
      <c r="H19" s="339"/>
      <c r="I19" s="826"/>
      <c r="J19" s="826"/>
      <c r="K19" s="826"/>
      <c r="L19" s="827"/>
      <c r="M19" s="339"/>
      <c r="N19" s="339"/>
      <c r="O19" s="340"/>
    </row>
    <row r="20" spans="1:15" ht="10.5">
      <c r="A20" s="40"/>
      <c r="B20" s="471" t="s">
        <v>3</v>
      </c>
      <c r="C20" s="825"/>
      <c r="D20" s="826"/>
      <c r="E20" s="826"/>
      <c r="F20" s="339"/>
      <c r="G20" s="826"/>
      <c r="H20" s="339"/>
      <c r="I20" s="826"/>
      <c r="J20" s="826"/>
      <c r="K20" s="826"/>
      <c r="L20" s="827"/>
      <c r="M20" s="339"/>
      <c r="N20" s="339"/>
      <c r="O20" s="340"/>
    </row>
    <row r="21" spans="1:15" ht="10.5">
      <c r="A21" s="40"/>
      <c r="B21" s="471" t="s">
        <v>4</v>
      </c>
      <c r="C21" s="825"/>
      <c r="D21" s="826"/>
      <c r="E21" s="826"/>
      <c r="F21" s="339"/>
      <c r="G21" s="826"/>
      <c r="H21" s="339"/>
      <c r="I21" s="826"/>
      <c r="J21" s="826"/>
      <c r="K21" s="826"/>
      <c r="L21" s="827"/>
      <c r="M21" s="339"/>
      <c r="N21" s="339"/>
      <c r="O21" s="340"/>
    </row>
    <row r="22" spans="1:15" ht="10.5">
      <c r="A22" s="40"/>
      <c r="B22" s="471" t="s">
        <v>5</v>
      </c>
      <c r="C22" s="825"/>
      <c r="D22" s="826"/>
      <c r="E22" s="826"/>
      <c r="F22" s="339"/>
      <c r="G22" s="826"/>
      <c r="H22" s="339"/>
      <c r="I22" s="826"/>
      <c r="J22" s="826"/>
      <c r="K22" s="826"/>
      <c r="L22" s="827"/>
      <c r="M22" s="339"/>
      <c r="N22" s="339"/>
      <c r="O22" s="340"/>
    </row>
    <row r="23" spans="1:15" ht="10.5">
      <c r="A23" s="40"/>
      <c r="B23" s="471" t="s">
        <v>6</v>
      </c>
      <c r="C23" s="825"/>
      <c r="D23" s="826"/>
      <c r="E23" s="826"/>
      <c r="F23" s="339"/>
      <c r="G23" s="826"/>
      <c r="H23" s="339"/>
      <c r="I23" s="826"/>
      <c r="J23" s="826"/>
      <c r="K23" s="826"/>
      <c r="L23" s="827"/>
      <c r="M23" s="339"/>
      <c r="N23" s="339"/>
      <c r="O23" s="340"/>
    </row>
    <row r="24" spans="1:15" ht="10.5">
      <c r="A24" s="40"/>
      <c r="B24" s="471" t="s">
        <v>7</v>
      </c>
      <c r="C24" s="825"/>
      <c r="D24" s="826"/>
      <c r="E24" s="826"/>
      <c r="F24" s="339"/>
      <c r="G24" s="826"/>
      <c r="H24" s="339"/>
      <c r="I24" s="826"/>
      <c r="J24" s="826"/>
      <c r="K24" s="826"/>
      <c r="L24" s="827"/>
      <c r="M24" s="339"/>
      <c r="N24" s="339"/>
      <c r="O24" s="340"/>
    </row>
    <row r="25" spans="1:15" ht="10.5">
      <c r="A25" s="40"/>
      <c r="B25" s="471" t="s">
        <v>8</v>
      </c>
      <c r="C25" s="825"/>
      <c r="D25" s="826"/>
      <c r="E25" s="826"/>
      <c r="F25" s="339"/>
      <c r="G25" s="826"/>
      <c r="H25" s="339"/>
      <c r="I25" s="826"/>
      <c r="J25" s="826"/>
      <c r="K25" s="826"/>
      <c r="L25" s="827"/>
      <c r="M25" s="339"/>
      <c r="N25" s="339"/>
      <c r="O25" s="340"/>
    </row>
    <row r="26" spans="1:15" ht="10.5">
      <c r="A26" s="40"/>
      <c r="B26" s="471" t="s">
        <v>9</v>
      </c>
      <c r="C26" s="825"/>
      <c r="D26" s="826"/>
      <c r="E26" s="826"/>
      <c r="F26" s="339"/>
      <c r="G26" s="826"/>
      <c r="H26" s="339"/>
      <c r="I26" s="826"/>
      <c r="J26" s="826"/>
      <c r="K26" s="826"/>
      <c r="L26" s="827"/>
      <c r="M26" s="339"/>
      <c r="N26" s="339"/>
      <c r="O26" s="340"/>
    </row>
    <row r="27" spans="1:15" ht="10.5">
      <c r="A27" s="40"/>
      <c r="B27" s="467"/>
      <c r="C27" s="347"/>
      <c r="D27" s="348"/>
      <c r="E27" s="348"/>
      <c r="F27" s="326"/>
      <c r="G27" s="326"/>
      <c r="H27" s="326"/>
      <c r="I27" s="326"/>
      <c r="J27" s="326"/>
      <c r="K27" s="326"/>
      <c r="L27" s="332"/>
      <c r="M27" s="333"/>
      <c r="N27" s="333"/>
      <c r="O27" s="334"/>
    </row>
    <row r="28" spans="1:15" ht="10.5">
      <c r="A28" s="40"/>
      <c r="B28" s="781" t="s">
        <v>10</v>
      </c>
      <c r="C28" s="314"/>
      <c r="D28" s="349"/>
      <c r="E28" s="349"/>
      <c r="F28" s="326"/>
      <c r="G28" s="326"/>
      <c r="H28" s="326"/>
      <c r="I28" s="326"/>
      <c r="J28" s="326"/>
      <c r="K28" s="326"/>
      <c r="L28" s="332"/>
      <c r="M28" s="333"/>
      <c r="N28" s="333"/>
      <c r="O28" s="334"/>
    </row>
    <row r="29" spans="1:15" ht="10.5">
      <c r="A29" s="40"/>
      <c r="B29" s="335" t="s">
        <v>158</v>
      </c>
      <c r="C29" s="336"/>
      <c r="D29" s="337"/>
      <c r="E29" s="337"/>
      <c r="F29" s="337"/>
      <c r="G29" s="337"/>
      <c r="H29" s="337"/>
      <c r="I29" s="337"/>
      <c r="J29" s="337"/>
      <c r="K29" s="337"/>
      <c r="L29" s="338"/>
      <c r="M29" s="339"/>
      <c r="N29" s="339"/>
      <c r="O29" s="340"/>
    </row>
    <row r="30" spans="1:15" ht="10.5">
      <c r="A30" s="40"/>
      <c r="B30" s="335" t="s">
        <v>159</v>
      </c>
      <c r="C30" s="336"/>
      <c r="D30" s="337"/>
      <c r="E30" s="337"/>
      <c r="F30" s="337"/>
      <c r="G30" s="337"/>
      <c r="H30" s="337"/>
      <c r="I30" s="337"/>
      <c r="J30" s="337"/>
      <c r="K30" s="337"/>
      <c r="L30" s="338"/>
      <c r="M30" s="339"/>
      <c r="N30" s="339"/>
      <c r="O30" s="340"/>
    </row>
    <row r="31" spans="1:15" ht="10.5">
      <c r="A31" s="40"/>
      <c r="B31" s="335" t="s">
        <v>86</v>
      </c>
      <c r="C31" s="336"/>
      <c r="D31" s="337"/>
      <c r="E31" s="337"/>
      <c r="F31" s="337"/>
      <c r="G31" s="337"/>
      <c r="H31" s="337"/>
      <c r="I31" s="337"/>
      <c r="J31" s="337"/>
      <c r="K31" s="337"/>
      <c r="L31" s="338"/>
      <c r="M31" s="339"/>
      <c r="N31" s="339"/>
      <c r="O31" s="340"/>
    </row>
    <row r="32" spans="1:15" ht="10.5">
      <c r="A32" s="40"/>
      <c r="B32" s="335" t="s">
        <v>87</v>
      </c>
      <c r="C32" s="341"/>
      <c r="D32" s="308"/>
      <c r="E32" s="308"/>
      <c r="F32" s="308"/>
      <c r="G32" s="308"/>
      <c r="H32" s="308"/>
      <c r="I32" s="342"/>
      <c r="J32" s="342"/>
      <c r="K32" s="342"/>
      <c r="L32" s="343"/>
      <c r="M32" s="344"/>
      <c r="N32" s="344"/>
      <c r="O32" s="345"/>
    </row>
    <row r="33" spans="1:15" ht="10.5">
      <c r="A33" s="40"/>
      <c r="B33" s="335" t="s">
        <v>79</v>
      </c>
      <c r="C33" s="341"/>
      <c r="D33" s="308"/>
      <c r="E33" s="308"/>
      <c r="F33" s="308"/>
      <c r="G33" s="308"/>
      <c r="H33" s="308"/>
      <c r="I33" s="342"/>
      <c r="J33" s="342"/>
      <c r="K33" s="342"/>
      <c r="L33" s="343"/>
      <c r="M33" s="344"/>
      <c r="N33" s="344"/>
      <c r="O33" s="345"/>
    </row>
    <row r="34" spans="1:15" ht="10.5">
      <c r="A34" s="40"/>
      <c r="B34" s="335" t="s">
        <v>80</v>
      </c>
      <c r="C34" s="341"/>
      <c r="D34" s="308"/>
      <c r="E34" s="308"/>
      <c r="F34" s="308"/>
      <c r="G34" s="308"/>
      <c r="H34" s="308"/>
      <c r="I34" s="342"/>
      <c r="J34" s="342"/>
      <c r="K34" s="342"/>
      <c r="L34" s="343"/>
      <c r="M34" s="344"/>
      <c r="N34" s="344"/>
      <c r="O34" s="345"/>
    </row>
    <row r="35" spans="1:15" ht="10.5">
      <c r="A35" s="40"/>
      <c r="B35" s="335" t="s">
        <v>81</v>
      </c>
      <c r="C35" s="825"/>
      <c r="D35" s="826"/>
      <c r="E35" s="826"/>
      <c r="F35" s="339"/>
      <c r="G35" s="826"/>
      <c r="H35" s="339"/>
      <c r="I35" s="826"/>
      <c r="J35" s="826"/>
      <c r="K35" s="826"/>
      <c r="L35" s="827"/>
      <c r="M35" s="339"/>
      <c r="N35" s="339"/>
      <c r="O35" s="340"/>
    </row>
    <row r="36" spans="1:15" ht="10.5">
      <c r="A36" s="40"/>
      <c r="B36" s="335" t="s">
        <v>292</v>
      </c>
      <c r="C36" s="825"/>
      <c r="D36" s="826"/>
      <c r="E36" s="826"/>
      <c r="F36" s="339"/>
      <c r="G36" s="826"/>
      <c r="H36" s="339"/>
      <c r="I36" s="826"/>
      <c r="J36" s="826"/>
      <c r="K36" s="826"/>
      <c r="L36" s="827"/>
      <c r="M36" s="339"/>
      <c r="N36" s="339"/>
      <c r="O36" s="340"/>
    </row>
    <row r="37" spans="1:15" ht="10.5">
      <c r="A37" s="40"/>
      <c r="B37" s="335" t="s">
        <v>1</v>
      </c>
      <c r="C37" s="825"/>
      <c r="D37" s="826"/>
      <c r="E37" s="826"/>
      <c r="F37" s="339"/>
      <c r="G37" s="826"/>
      <c r="H37" s="339"/>
      <c r="I37" s="826"/>
      <c r="J37" s="826"/>
      <c r="K37" s="826"/>
      <c r="L37" s="827"/>
      <c r="M37" s="339"/>
      <c r="N37" s="339"/>
      <c r="O37" s="340"/>
    </row>
    <row r="38" spans="1:15" ht="10.5">
      <c r="A38" s="40"/>
      <c r="B38" s="335" t="s">
        <v>2</v>
      </c>
      <c r="C38" s="825"/>
      <c r="D38" s="826"/>
      <c r="E38" s="826"/>
      <c r="F38" s="339"/>
      <c r="G38" s="826"/>
      <c r="H38" s="339"/>
      <c r="I38" s="826"/>
      <c r="J38" s="826"/>
      <c r="K38" s="826"/>
      <c r="L38" s="827"/>
      <c r="M38" s="339"/>
      <c r="N38" s="339"/>
      <c r="O38" s="340"/>
    </row>
    <row r="39" spans="1:15" ht="10.5">
      <c r="A39" s="40"/>
      <c r="B39" s="335" t="s">
        <v>3</v>
      </c>
      <c r="C39" s="825"/>
      <c r="D39" s="826"/>
      <c r="E39" s="826"/>
      <c r="F39" s="339"/>
      <c r="G39" s="826"/>
      <c r="H39" s="339"/>
      <c r="I39" s="826"/>
      <c r="J39" s="826"/>
      <c r="K39" s="826"/>
      <c r="L39" s="827"/>
      <c r="M39" s="339"/>
      <c r="N39" s="339"/>
      <c r="O39" s="340"/>
    </row>
    <row r="40" spans="1:15" ht="10.5">
      <c r="A40" s="40"/>
      <c r="B40" s="335" t="s">
        <v>4</v>
      </c>
      <c r="C40" s="825"/>
      <c r="D40" s="826"/>
      <c r="E40" s="826"/>
      <c r="F40" s="339"/>
      <c r="G40" s="826"/>
      <c r="H40" s="339"/>
      <c r="I40" s="826"/>
      <c r="J40" s="826"/>
      <c r="K40" s="826"/>
      <c r="L40" s="827"/>
      <c r="M40" s="339"/>
      <c r="N40" s="339"/>
      <c r="O40" s="340"/>
    </row>
    <row r="41" spans="1:15" ht="10.5">
      <c r="A41" s="40"/>
      <c r="B41" s="335" t="s">
        <v>5</v>
      </c>
      <c r="C41" s="825"/>
      <c r="D41" s="826"/>
      <c r="E41" s="826"/>
      <c r="F41" s="339"/>
      <c r="G41" s="826"/>
      <c r="H41" s="339"/>
      <c r="I41" s="826"/>
      <c r="J41" s="826"/>
      <c r="K41" s="826"/>
      <c r="L41" s="827"/>
      <c r="M41" s="339"/>
      <c r="N41" s="339"/>
      <c r="O41" s="340"/>
    </row>
    <row r="42" spans="1:15" ht="10.5">
      <c r="A42" s="40"/>
      <c r="B42" s="335" t="s">
        <v>6</v>
      </c>
      <c r="C42" s="825"/>
      <c r="D42" s="826"/>
      <c r="E42" s="826"/>
      <c r="F42" s="339"/>
      <c r="G42" s="826"/>
      <c r="H42" s="339"/>
      <c r="I42" s="826"/>
      <c r="J42" s="826"/>
      <c r="K42" s="826"/>
      <c r="L42" s="827"/>
      <c r="M42" s="339"/>
      <c r="N42" s="339"/>
      <c r="O42" s="340"/>
    </row>
    <row r="43" spans="1:15" ht="10.5">
      <c r="A43" s="40"/>
      <c r="B43" s="335" t="s">
        <v>7</v>
      </c>
      <c r="C43" s="825"/>
      <c r="D43" s="826"/>
      <c r="E43" s="826"/>
      <c r="F43" s="339"/>
      <c r="G43" s="826"/>
      <c r="H43" s="339"/>
      <c r="I43" s="826"/>
      <c r="J43" s="826"/>
      <c r="K43" s="826"/>
      <c r="L43" s="827"/>
      <c r="M43" s="339"/>
      <c r="N43" s="339"/>
      <c r="O43" s="340"/>
    </row>
    <row r="44" spans="1:15" ht="10.5">
      <c r="A44" s="40"/>
      <c r="B44" s="335" t="s">
        <v>8</v>
      </c>
      <c r="C44" s="825"/>
      <c r="D44" s="826"/>
      <c r="E44" s="826"/>
      <c r="F44" s="339"/>
      <c r="G44" s="826"/>
      <c r="H44" s="339"/>
      <c r="I44" s="826"/>
      <c r="J44" s="826"/>
      <c r="K44" s="826"/>
      <c r="L44" s="827"/>
      <c r="M44" s="339"/>
      <c r="N44" s="339"/>
      <c r="O44" s="340"/>
    </row>
    <row r="45" spans="1:15" ht="10.5">
      <c r="A45" s="40"/>
      <c r="B45" s="335" t="s">
        <v>9</v>
      </c>
      <c r="C45" s="825"/>
      <c r="D45" s="826"/>
      <c r="E45" s="826"/>
      <c r="F45" s="339"/>
      <c r="G45" s="826"/>
      <c r="H45" s="339"/>
      <c r="I45" s="826"/>
      <c r="J45" s="826"/>
      <c r="K45" s="826"/>
      <c r="L45" s="827"/>
      <c r="M45" s="339"/>
      <c r="N45" s="339"/>
      <c r="O45" s="340"/>
    </row>
    <row r="46" spans="1:15" ht="10.5">
      <c r="A46" s="40"/>
      <c r="B46" s="304"/>
      <c r="C46" s="347"/>
      <c r="D46" s="348"/>
      <c r="E46" s="348"/>
      <c r="F46" s="349"/>
      <c r="G46" s="349"/>
      <c r="H46" s="349"/>
      <c r="I46" s="349"/>
      <c r="J46" s="349"/>
      <c r="K46" s="349"/>
      <c r="L46" s="350"/>
      <c r="M46" s="333"/>
      <c r="N46" s="333"/>
      <c r="O46" s="334"/>
    </row>
    <row r="47" spans="1:15" ht="10.5">
      <c r="A47" s="40"/>
      <c r="B47" s="306" t="s">
        <v>369</v>
      </c>
      <c r="C47" s="347"/>
      <c r="D47" s="348"/>
      <c r="E47" s="348"/>
      <c r="F47" s="349"/>
      <c r="G47" s="349"/>
      <c r="H47" s="349"/>
      <c r="I47" s="349"/>
      <c r="J47" s="349"/>
      <c r="K47" s="349"/>
      <c r="L47" s="350"/>
      <c r="M47" s="333"/>
      <c r="N47" s="333"/>
      <c r="O47" s="334"/>
    </row>
    <row r="48" spans="1:15" ht="10.5">
      <c r="A48" s="40"/>
      <c r="B48" s="335" t="s">
        <v>158</v>
      </c>
      <c r="C48" s="336"/>
      <c r="D48" s="337"/>
      <c r="E48" s="337"/>
      <c r="F48" s="337"/>
      <c r="G48" s="337"/>
      <c r="H48" s="337"/>
      <c r="I48" s="337"/>
      <c r="J48" s="337"/>
      <c r="K48" s="337"/>
      <c r="L48" s="338"/>
      <c r="M48" s="339"/>
      <c r="N48" s="339"/>
      <c r="O48" s="340"/>
    </row>
    <row r="49" spans="1:15" ht="10.5">
      <c r="A49" s="40"/>
      <c r="B49" s="335" t="s">
        <v>159</v>
      </c>
      <c r="C49" s="336"/>
      <c r="D49" s="337"/>
      <c r="E49" s="337"/>
      <c r="F49" s="337"/>
      <c r="G49" s="337"/>
      <c r="H49" s="337"/>
      <c r="I49" s="337"/>
      <c r="J49" s="337"/>
      <c r="K49" s="337"/>
      <c r="L49" s="338"/>
      <c r="M49" s="339"/>
      <c r="N49" s="339"/>
      <c r="O49" s="340"/>
    </row>
    <row r="50" spans="1:15" ht="10.5">
      <c r="A50" s="40"/>
      <c r="B50" s="335" t="s">
        <v>86</v>
      </c>
      <c r="C50" s="336"/>
      <c r="D50" s="337"/>
      <c r="E50" s="337"/>
      <c r="F50" s="337"/>
      <c r="G50" s="337"/>
      <c r="H50" s="337"/>
      <c r="I50" s="337"/>
      <c r="J50" s="337"/>
      <c r="K50" s="337"/>
      <c r="L50" s="338"/>
      <c r="M50" s="339"/>
      <c r="N50" s="339"/>
      <c r="O50" s="340"/>
    </row>
    <row r="51" spans="1:15" ht="10.5">
      <c r="A51" s="40"/>
      <c r="B51" s="335" t="s">
        <v>87</v>
      </c>
      <c r="C51" s="341"/>
      <c r="D51" s="308"/>
      <c r="E51" s="308"/>
      <c r="F51" s="308"/>
      <c r="G51" s="308"/>
      <c r="H51" s="308"/>
      <c r="I51" s="342"/>
      <c r="J51" s="342"/>
      <c r="K51" s="342"/>
      <c r="L51" s="343"/>
      <c r="M51" s="344"/>
      <c r="N51" s="344"/>
      <c r="O51" s="345"/>
    </row>
    <row r="52" spans="1:15" ht="10.5">
      <c r="A52" s="40"/>
      <c r="B52" s="335" t="s">
        <v>79</v>
      </c>
      <c r="C52" s="341"/>
      <c r="D52" s="308"/>
      <c r="E52" s="308"/>
      <c r="F52" s="308"/>
      <c r="G52" s="308"/>
      <c r="H52" s="308"/>
      <c r="I52" s="342"/>
      <c r="J52" s="342"/>
      <c r="K52" s="342"/>
      <c r="L52" s="343"/>
      <c r="M52" s="344"/>
      <c r="N52" s="344"/>
      <c r="O52" s="345"/>
    </row>
    <row r="53" spans="1:15" ht="10.5">
      <c r="A53" s="40"/>
      <c r="B53" s="335" t="s">
        <v>80</v>
      </c>
      <c r="C53" s="341"/>
      <c r="D53" s="308"/>
      <c r="E53" s="308"/>
      <c r="F53" s="308"/>
      <c r="G53" s="308"/>
      <c r="H53" s="308"/>
      <c r="I53" s="342"/>
      <c r="J53" s="342"/>
      <c r="K53" s="342"/>
      <c r="L53" s="343"/>
      <c r="M53" s="344"/>
      <c r="N53" s="344"/>
      <c r="O53" s="345"/>
    </row>
    <row r="54" spans="1:15" ht="10.5">
      <c r="A54" s="40"/>
      <c r="B54" s="335" t="s">
        <v>81</v>
      </c>
      <c r="C54" s="825"/>
      <c r="D54" s="826"/>
      <c r="E54" s="826"/>
      <c r="F54" s="339"/>
      <c r="G54" s="826"/>
      <c r="H54" s="339"/>
      <c r="I54" s="826"/>
      <c r="J54" s="826"/>
      <c r="K54" s="826"/>
      <c r="L54" s="827"/>
      <c r="M54" s="339"/>
      <c r="N54" s="339"/>
      <c r="O54" s="340"/>
    </row>
    <row r="55" spans="1:15" ht="10.5">
      <c r="A55" s="266"/>
      <c r="B55" s="335" t="s">
        <v>292</v>
      </c>
      <c r="C55" s="825"/>
      <c r="D55" s="826"/>
      <c r="E55" s="826"/>
      <c r="F55" s="339"/>
      <c r="G55" s="826"/>
      <c r="H55" s="339"/>
      <c r="I55" s="826"/>
      <c r="J55" s="826"/>
      <c r="K55" s="826"/>
      <c r="L55" s="827"/>
      <c r="M55" s="339"/>
      <c r="N55" s="339"/>
      <c r="O55" s="340"/>
    </row>
    <row r="56" spans="2:15" ht="10.5">
      <c r="B56" s="335" t="s">
        <v>1</v>
      </c>
      <c r="C56" s="825"/>
      <c r="D56" s="826"/>
      <c r="E56" s="826"/>
      <c r="F56" s="339"/>
      <c r="G56" s="826"/>
      <c r="H56" s="339"/>
      <c r="I56" s="826"/>
      <c r="J56" s="826"/>
      <c r="K56" s="826"/>
      <c r="L56" s="827"/>
      <c r="M56" s="339"/>
      <c r="N56" s="339"/>
      <c r="O56" s="340"/>
    </row>
    <row r="57" spans="2:15" ht="10.5">
      <c r="B57" s="335" t="s">
        <v>2</v>
      </c>
      <c r="C57" s="825"/>
      <c r="D57" s="826"/>
      <c r="E57" s="826"/>
      <c r="F57" s="339"/>
      <c r="G57" s="826"/>
      <c r="H57" s="339"/>
      <c r="I57" s="826"/>
      <c r="J57" s="826"/>
      <c r="K57" s="826"/>
      <c r="L57" s="827"/>
      <c r="M57" s="339"/>
      <c r="N57" s="339"/>
      <c r="O57" s="340"/>
    </row>
    <row r="58" spans="2:15" ht="10.5">
      <c r="B58" s="335" t="s">
        <v>3</v>
      </c>
      <c r="C58" s="825"/>
      <c r="D58" s="826"/>
      <c r="E58" s="826"/>
      <c r="F58" s="339"/>
      <c r="G58" s="826"/>
      <c r="H58" s="339"/>
      <c r="I58" s="826"/>
      <c r="J58" s="826"/>
      <c r="K58" s="826"/>
      <c r="L58" s="827"/>
      <c r="M58" s="339"/>
      <c r="N58" s="339"/>
      <c r="O58" s="340"/>
    </row>
    <row r="59" spans="2:15" ht="10.5">
      <c r="B59" s="335" t="s">
        <v>4</v>
      </c>
      <c r="C59" s="825"/>
      <c r="D59" s="826"/>
      <c r="E59" s="826"/>
      <c r="F59" s="339"/>
      <c r="G59" s="826"/>
      <c r="H59" s="339"/>
      <c r="I59" s="826"/>
      <c r="J59" s="826"/>
      <c r="K59" s="826"/>
      <c r="L59" s="827"/>
      <c r="M59" s="339"/>
      <c r="N59" s="339"/>
      <c r="O59" s="340"/>
    </row>
    <row r="60" spans="2:15" ht="10.5">
      <c r="B60" s="335" t="s">
        <v>5</v>
      </c>
      <c r="C60" s="825"/>
      <c r="D60" s="826"/>
      <c r="E60" s="826"/>
      <c r="F60" s="339"/>
      <c r="G60" s="826"/>
      <c r="H60" s="339"/>
      <c r="I60" s="826"/>
      <c r="J60" s="826"/>
      <c r="K60" s="826"/>
      <c r="L60" s="827"/>
      <c r="M60" s="339"/>
      <c r="N60" s="339"/>
      <c r="O60" s="340"/>
    </row>
    <row r="61" spans="2:15" ht="10.5">
      <c r="B61" s="335" t="s">
        <v>6</v>
      </c>
      <c r="C61" s="825"/>
      <c r="D61" s="826"/>
      <c r="E61" s="826"/>
      <c r="F61" s="339"/>
      <c r="G61" s="826"/>
      <c r="H61" s="339"/>
      <c r="I61" s="826"/>
      <c r="J61" s="826"/>
      <c r="K61" s="826"/>
      <c r="L61" s="827"/>
      <c r="M61" s="339"/>
      <c r="N61" s="339"/>
      <c r="O61" s="340"/>
    </row>
    <row r="62" spans="2:15" ht="10.5">
      <c r="B62" s="335" t="s">
        <v>7</v>
      </c>
      <c r="C62" s="825"/>
      <c r="D62" s="826"/>
      <c r="E62" s="826"/>
      <c r="F62" s="339"/>
      <c r="G62" s="826"/>
      <c r="H62" s="339"/>
      <c r="I62" s="826"/>
      <c r="J62" s="826"/>
      <c r="K62" s="826"/>
      <c r="L62" s="827"/>
      <c r="M62" s="339"/>
      <c r="N62" s="339"/>
      <c r="O62" s="340"/>
    </row>
    <row r="63" spans="2:15" ht="10.5">
      <c r="B63" s="335" t="s">
        <v>8</v>
      </c>
      <c r="C63" s="825"/>
      <c r="D63" s="826"/>
      <c r="E63" s="826"/>
      <c r="F63" s="339"/>
      <c r="G63" s="826"/>
      <c r="H63" s="339"/>
      <c r="I63" s="826"/>
      <c r="J63" s="826"/>
      <c r="K63" s="826"/>
      <c r="L63" s="827"/>
      <c r="M63" s="339"/>
      <c r="N63" s="339"/>
      <c r="O63" s="340"/>
    </row>
    <row r="64" spans="2:15" ht="10.5">
      <c r="B64" s="335" t="s">
        <v>9</v>
      </c>
      <c r="C64" s="825"/>
      <c r="D64" s="826"/>
      <c r="E64" s="826"/>
      <c r="F64" s="339"/>
      <c r="G64" s="826"/>
      <c r="H64" s="339"/>
      <c r="I64" s="826"/>
      <c r="J64" s="826"/>
      <c r="K64" s="826"/>
      <c r="L64" s="827"/>
      <c r="M64" s="339"/>
      <c r="N64" s="339"/>
      <c r="O64" s="340"/>
    </row>
    <row r="65" spans="2:15" ht="10.5">
      <c r="B65" s="351"/>
      <c r="C65" s="352"/>
      <c r="D65" s="333"/>
      <c r="E65" s="333"/>
      <c r="F65" s="333"/>
      <c r="G65" s="333"/>
      <c r="H65" s="333"/>
      <c r="I65" s="333"/>
      <c r="J65" s="333"/>
      <c r="K65" s="333"/>
      <c r="L65" s="334"/>
      <c r="M65" s="333"/>
      <c r="N65" s="333"/>
      <c r="O65" s="334"/>
    </row>
    <row r="66" spans="2:15" ht="10.5">
      <c r="B66" s="306" t="s">
        <v>370</v>
      </c>
      <c r="C66" s="347"/>
      <c r="D66" s="348"/>
      <c r="E66" s="348"/>
      <c r="F66" s="349"/>
      <c r="G66" s="349"/>
      <c r="H66" s="349"/>
      <c r="I66" s="349"/>
      <c r="J66" s="349"/>
      <c r="K66" s="349"/>
      <c r="L66" s="350"/>
      <c r="M66" s="333"/>
      <c r="N66" s="333"/>
      <c r="O66" s="334"/>
    </row>
    <row r="67" spans="2:15" ht="10.5">
      <c r="B67" s="335" t="s">
        <v>158</v>
      </c>
      <c r="C67" s="336"/>
      <c r="D67" s="337"/>
      <c r="E67" s="337"/>
      <c r="F67" s="337"/>
      <c r="G67" s="337"/>
      <c r="H67" s="337"/>
      <c r="I67" s="337"/>
      <c r="J67" s="337"/>
      <c r="K67" s="337"/>
      <c r="L67" s="338"/>
      <c r="M67" s="339"/>
      <c r="N67" s="339"/>
      <c r="O67" s="340"/>
    </row>
    <row r="68" spans="2:15" ht="10.5">
      <c r="B68" s="335" t="s">
        <v>159</v>
      </c>
      <c r="C68" s="336"/>
      <c r="D68" s="337"/>
      <c r="E68" s="337"/>
      <c r="F68" s="337"/>
      <c r="G68" s="337"/>
      <c r="H68" s="337"/>
      <c r="I68" s="337"/>
      <c r="J68" s="337"/>
      <c r="K68" s="337"/>
      <c r="L68" s="338"/>
      <c r="M68" s="339"/>
      <c r="N68" s="339"/>
      <c r="O68" s="340"/>
    </row>
    <row r="69" spans="2:15" ht="10.5">
      <c r="B69" s="335" t="s">
        <v>86</v>
      </c>
      <c r="C69" s="336"/>
      <c r="D69" s="337"/>
      <c r="E69" s="337"/>
      <c r="F69" s="337"/>
      <c r="G69" s="337"/>
      <c r="H69" s="337"/>
      <c r="I69" s="337"/>
      <c r="J69" s="337"/>
      <c r="K69" s="337"/>
      <c r="L69" s="338"/>
      <c r="M69" s="339"/>
      <c r="N69" s="339"/>
      <c r="O69" s="340"/>
    </row>
    <row r="70" spans="2:15" ht="10.5">
      <c r="B70" s="335" t="s">
        <v>87</v>
      </c>
      <c r="C70" s="341"/>
      <c r="D70" s="308"/>
      <c r="E70" s="308"/>
      <c r="F70" s="308"/>
      <c r="G70" s="308"/>
      <c r="H70" s="308"/>
      <c r="I70" s="342"/>
      <c r="J70" s="342"/>
      <c r="K70" s="342"/>
      <c r="L70" s="343"/>
      <c r="M70" s="344"/>
      <c r="N70" s="344"/>
      <c r="O70" s="345"/>
    </row>
    <row r="71" spans="2:15" ht="10.5">
      <c r="B71" s="335" t="s">
        <v>79</v>
      </c>
      <c r="C71" s="341"/>
      <c r="D71" s="308"/>
      <c r="E71" s="308"/>
      <c r="F71" s="308"/>
      <c r="G71" s="308"/>
      <c r="H71" s="308"/>
      <c r="I71" s="342"/>
      <c r="J71" s="342"/>
      <c r="K71" s="342"/>
      <c r="L71" s="343"/>
      <c r="M71" s="344"/>
      <c r="N71" s="344"/>
      <c r="O71" s="345"/>
    </row>
    <row r="72" spans="2:15" ht="10.5">
      <c r="B72" s="335" t="s">
        <v>80</v>
      </c>
      <c r="C72" s="341"/>
      <c r="D72" s="308"/>
      <c r="E72" s="308"/>
      <c r="F72" s="308"/>
      <c r="G72" s="308"/>
      <c r="H72" s="308"/>
      <c r="I72" s="342"/>
      <c r="J72" s="342"/>
      <c r="K72" s="342"/>
      <c r="L72" s="343"/>
      <c r="M72" s="344"/>
      <c r="N72" s="344"/>
      <c r="O72" s="345"/>
    </row>
    <row r="73" spans="2:15" ht="10.5">
      <c r="B73" s="335" t="s">
        <v>81</v>
      </c>
      <c r="C73" s="825"/>
      <c r="D73" s="826"/>
      <c r="E73" s="826"/>
      <c r="F73" s="339"/>
      <c r="G73" s="826"/>
      <c r="H73" s="339"/>
      <c r="I73" s="826"/>
      <c r="J73" s="826"/>
      <c r="K73" s="826"/>
      <c r="L73" s="827"/>
      <c r="M73" s="339"/>
      <c r="N73" s="339"/>
      <c r="O73" s="340"/>
    </row>
    <row r="74" spans="2:15" ht="10.5">
      <c r="B74" s="335" t="s">
        <v>292</v>
      </c>
      <c r="C74" s="825"/>
      <c r="D74" s="826"/>
      <c r="E74" s="826"/>
      <c r="F74" s="339"/>
      <c r="G74" s="826"/>
      <c r="H74" s="339"/>
      <c r="I74" s="826"/>
      <c r="J74" s="826"/>
      <c r="K74" s="826"/>
      <c r="L74" s="827"/>
      <c r="M74" s="339"/>
      <c r="N74" s="339"/>
      <c r="O74" s="340"/>
    </row>
    <row r="75" spans="2:15" ht="10.5">
      <c r="B75" s="335" t="s">
        <v>1</v>
      </c>
      <c r="C75" s="825"/>
      <c r="D75" s="826"/>
      <c r="E75" s="826"/>
      <c r="F75" s="339"/>
      <c r="G75" s="826"/>
      <c r="H75" s="339"/>
      <c r="I75" s="826"/>
      <c r="J75" s="826"/>
      <c r="K75" s="826"/>
      <c r="L75" s="827"/>
      <c r="M75" s="339"/>
      <c r="N75" s="339"/>
      <c r="O75" s="340"/>
    </row>
    <row r="76" spans="2:15" ht="10.5">
      <c r="B76" s="335" t="s">
        <v>2</v>
      </c>
      <c r="C76" s="825"/>
      <c r="D76" s="826"/>
      <c r="E76" s="826"/>
      <c r="F76" s="339"/>
      <c r="G76" s="826"/>
      <c r="H76" s="339"/>
      <c r="I76" s="826"/>
      <c r="J76" s="826"/>
      <c r="K76" s="826"/>
      <c r="L76" s="827"/>
      <c r="M76" s="339"/>
      <c r="N76" s="339"/>
      <c r="O76" s="340"/>
    </row>
    <row r="77" spans="2:15" ht="10.5">
      <c r="B77" s="335" t="s">
        <v>3</v>
      </c>
      <c r="C77" s="825"/>
      <c r="D77" s="826"/>
      <c r="E77" s="826"/>
      <c r="F77" s="339"/>
      <c r="G77" s="826"/>
      <c r="H77" s="339"/>
      <c r="I77" s="826"/>
      <c r="J77" s="826"/>
      <c r="K77" s="826"/>
      <c r="L77" s="827"/>
      <c r="M77" s="339"/>
      <c r="N77" s="339"/>
      <c r="O77" s="340"/>
    </row>
    <row r="78" spans="2:15" ht="10.5">
      <c r="B78" s="335" t="s">
        <v>4</v>
      </c>
      <c r="C78" s="825"/>
      <c r="D78" s="826"/>
      <c r="E78" s="826"/>
      <c r="F78" s="339"/>
      <c r="G78" s="826"/>
      <c r="H78" s="339"/>
      <c r="I78" s="826"/>
      <c r="J78" s="826"/>
      <c r="K78" s="826"/>
      <c r="L78" s="827"/>
      <c r="M78" s="339"/>
      <c r="N78" s="339"/>
      <c r="O78" s="340"/>
    </row>
    <row r="79" spans="2:15" ht="10.5">
      <c r="B79" s="335" t="s">
        <v>5</v>
      </c>
      <c r="C79" s="825"/>
      <c r="D79" s="826"/>
      <c r="E79" s="826"/>
      <c r="F79" s="339"/>
      <c r="G79" s="826"/>
      <c r="H79" s="339"/>
      <c r="I79" s="826"/>
      <c r="J79" s="826"/>
      <c r="K79" s="826"/>
      <c r="L79" s="827"/>
      <c r="M79" s="339"/>
      <c r="N79" s="339"/>
      <c r="O79" s="340"/>
    </row>
    <row r="80" spans="2:15" ht="10.5">
      <c r="B80" s="335" t="s">
        <v>6</v>
      </c>
      <c r="C80" s="825"/>
      <c r="D80" s="826"/>
      <c r="E80" s="826"/>
      <c r="F80" s="339"/>
      <c r="G80" s="826"/>
      <c r="H80" s="339"/>
      <c r="I80" s="826"/>
      <c r="J80" s="826"/>
      <c r="K80" s="826"/>
      <c r="L80" s="827"/>
      <c r="M80" s="339"/>
      <c r="N80" s="339"/>
      <c r="O80" s="340"/>
    </row>
    <row r="81" spans="2:15" ht="10.5">
      <c r="B81" s="335" t="s">
        <v>7</v>
      </c>
      <c r="C81" s="825"/>
      <c r="D81" s="826"/>
      <c r="E81" s="826"/>
      <c r="F81" s="339"/>
      <c r="G81" s="826"/>
      <c r="H81" s="339"/>
      <c r="I81" s="826"/>
      <c r="J81" s="826"/>
      <c r="K81" s="826"/>
      <c r="L81" s="827"/>
      <c r="M81" s="339"/>
      <c r="N81" s="339"/>
      <c r="O81" s="340"/>
    </row>
    <row r="82" spans="2:15" ht="10.5">
      <c r="B82" s="335" t="s">
        <v>8</v>
      </c>
      <c r="C82" s="825"/>
      <c r="D82" s="826"/>
      <c r="E82" s="826"/>
      <c r="F82" s="339"/>
      <c r="G82" s="826"/>
      <c r="H82" s="339"/>
      <c r="I82" s="826"/>
      <c r="J82" s="826"/>
      <c r="K82" s="826"/>
      <c r="L82" s="827"/>
      <c r="M82" s="339"/>
      <c r="N82" s="339"/>
      <c r="O82" s="340"/>
    </row>
    <row r="83" spans="2:15" ht="10.5">
      <c r="B83" s="335" t="s">
        <v>9</v>
      </c>
      <c r="C83" s="825"/>
      <c r="D83" s="826"/>
      <c r="E83" s="826"/>
      <c r="F83" s="339"/>
      <c r="G83" s="826"/>
      <c r="H83" s="339"/>
      <c r="I83" s="826"/>
      <c r="J83" s="826"/>
      <c r="K83" s="826"/>
      <c r="L83" s="827"/>
      <c r="M83" s="339"/>
      <c r="N83" s="339"/>
      <c r="O83" s="340"/>
    </row>
    <row r="84" spans="2:15" ht="10.5">
      <c r="B84" s="351"/>
      <c r="C84" s="352"/>
      <c r="D84" s="333"/>
      <c r="E84" s="333"/>
      <c r="F84" s="333"/>
      <c r="G84" s="333"/>
      <c r="H84" s="333"/>
      <c r="I84" s="333"/>
      <c r="J84" s="333"/>
      <c r="K84" s="333"/>
      <c r="L84" s="334"/>
      <c r="M84" s="333"/>
      <c r="N84" s="333"/>
      <c r="O84" s="334"/>
    </row>
    <row r="85" spans="2:15" ht="10.5">
      <c r="B85" s="306" t="s">
        <v>371</v>
      </c>
      <c r="C85" s="347"/>
      <c r="D85" s="348"/>
      <c r="E85" s="348"/>
      <c r="F85" s="349"/>
      <c r="G85" s="349"/>
      <c r="H85" s="349"/>
      <c r="I85" s="349"/>
      <c r="J85" s="349"/>
      <c r="K85" s="349"/>
      <c r="L85" s="350"/>
      <c r="M85" s="333"/>
      <c r="N85" s="333"/>
      <c r="O85" s="334"/>
    </row>
    <row r="86" spans="2:15" ht="10.5">
      <c r="B86" s="335" t="s">
        <v>158</v>
      </c>
      <c r="C86" s="336"/>
      <c r="D86" s="337"/>
      <c r="E86" s="337"/>
      <c r="F86" s="337"/>
      <c r="G86" s="337"/>
      <c r="H86" s="337"/>
      <c r="I86" s="337"/>
      <c r="J86" s="337"/>
      <c r="K86" s="337"/>
      <c r="L86" s="338"/>
      <c r="M86" s="339"/>
      <c r="N86" s="339"/>
      <c r="O86" s="340"/>
    </row>
    <row r="87" spans="2:15" ht="10.5">
      <c r="B87" s="335" t="s">
        <v>159</v>
      </c>
      <c r="C87" s="336"/>
      <c r="D87" s="337"/>
      <c r="E87" s="337"/>
      <c r="F87" s="337"/>
      <c r="G87" s="337"/>
      <c r="H87" s="337"/>
      <c r="I87" s="337"/>
      <c r="J87" s="337"/>
      <c r="K87" s="337"/>
      <c r="L87" s="338"/>
      <c r="M87" s="339"/>
      <c r="N87" s="339"/>
      <c r="O87" s="340"/>
    </row>
    <row r="88" spans="2:15" ht="10.5">
      <c r="B88" s="335" t="s">
        <v>86</v>
      </c>
      <c r="C88" s="336"/>
      <c r="D88" s="337"/>
      <c r="E88" s="337"/>
      <c r="F88" s="337"/>
      <c r="G88" s="337"/>
      <c r="H88" s="337"/>
      <c r="I88" s="337"/>
      <c r="J88" s="337"/>
      <c r="K88" s="337"/>
      <c r="L88" s="338"/>
      <c r="M88" s="339"/>
      <c r="N88" s="339"/>
      <c r="O88" s="340"/>
    </row>
    <row r="89" spans="2:15" ht="10.5">
      <c r="B89" s="335" t="s">
        <v>87</v>
      </c>
      <c r="C89" s="341"/>
      <c r="D89" s="308"/>
      <c r="E89" s="308"/>
      <c r="F89" s="308"/>
      <c r="G89" s="308"/>
      <c r="H89" s="308"/>
      <c r="I89" s="342"/>
      <c r="J89" s="342"/>
      <c r="K89" s="342"/>
      <c r="L89" s="343"/>
      <c r="M89" s="344"/>
      <c r="N89" s="344"/>
      <c r="O89" s="345"/>
    </row>
    <row r="90" spans="2:15" ht="10.5">
      <c r="B90" s="335" t="s">
        <v>79</v>
      </c>
      <c r="C90" s="341"/>
      <c r="D90" s="308"/>
      <c r="E90" s="308"/>
      <c r="F90" s="308"/>
      <c r="G90" s="308"/>
      <c r="H90" s="308"/>
      <c r="I90" s="342"/>
      <c r="J90" s="342"/>
      <c r="K90" s="342"/>
      <c r="L90" s="343"/>
      <c r="M90" s="344"/>
      <c r="N90" s="344"/>
      <c r="O90" s="345"/>
    </row>
    <row r="91" spans="2:15" ht="10.5">
      <c r="B91" s="335" t="s">
        <v>80</v>
      </c>
      <c r="C91" s="341"/>
      <c r="D91" s="308"/>
      <c r="E91" s="308"/>
      <c r="F91" s="308"/>
      <c r="G91" s="308"/>
      <c r="H91" s="308"/>
      <c r="I91" s="342"/>
      <c r="J91" s="342"/>
      <c r="K91" s="342"/>
      <c r="L91" s="343"/>
      <c r="M91" s="344"/>
      <c r="N91" s="344"/>
      <c r="O91" s="345"/>
    </row>
    <row r="92" spans="2:15" ht="10.5">
      <c r="B92" s="335" t="s">
        <v>81</v>
      </c>
      <c r="C92" s="825"/>
      <c r="D92" s="826"/>
      <c r="E92" s="826"/>
      <c r="F92" s="339"/>
      <c r="G92" s="826"/>
      <c r="H92" s="339"/>
      <c r="I92" s="826"/>
      <c r="J92" s="826"/>
      <c r="K92" s="826"/>
      <c r="L92" s="827"/>
      <c r="M92" s="339"/>
      <c r="N92" s="339"/>
      <c r="O92" s="340"/>
    </row>
    <row r="93" spans="2:15" ht="10.5">
      <c r="B93" s="335" t="s">
        <v>292</v>
      </c>
      <c r="C93" s="825"/>
      <c r="D93" s="826"/>
      <c r="E93" s="826"/>
      <c r="F93" s="339"/>
      <c r="G93" s="826"/>
      <c r="H93" s="339"/>
      <c r="I93" s="826"/>
      <c r="J93" s="826"/>
      <c r="K93" s="826"/>
      <c r="L93" s="827"/>
      <c r="M93" s="339"/>
      <c r="N93" s="339"/>
      <c r="O93" s="340"/>
    </row>
    <row r="94" spans="2:15" ht="10.5">
      <c r="B94" s="335" t="s">
        <v>1</v>
      </c>
      <c r="C94" s="825"/>
      <c r="D94" s="826"/>
      <c r="E94" s="826"/>
      <c r="F94" s="339"/>
      <c r="G94" s="826"/>
      <c r="H94" s="339"/>
      <c r="I94" s="826"/>
      <c r="J94" s="826"/>
      <c r="K94" s="826"/>
      <c r="L94" s="827"/>
      <c r="M94" s="339"/>
      <c r="N94" s="339"/>
      <c r="O94" s="340"/>
    </row>
    <row r="95" spans="2:15" ht="10.5">
      <c r="B95" s="335" t="s">
        <v>2</v>
      </c>
      <c r="C95" s="825"/>
      <c r="D95" s="826"/>
      <c r="E95" s="826"/>
      <c r="F95" s="339"/>
      <c r="G95" s="826"/>
      <c r="H95" s="339"/>
      <c r="I95" s="826"/>
      <c r="J95" s="826"/>
      <c r="K95" s="826"/>
      <c r="L95" s="827"/>
      <c r="M95" s="339"/>
      <c r="N95" s="339"/>
      <c r="O95" s="340"/>
    </row>
    <row r="96" spans="2:15" ht="10.5">
      <c r="B96" s="335" t="s">
        <v>3</v>
      </c>
      <c r="C96" s="825"/>
      <c r="D96" s="826"/>
      <c r="E96" s="826"/>
      <c r="F96" s="339"/>
      <c r="G96" s="826"/>
      <c r="H96" s="339"/>
      <c r="I96" s="826"/>
      <c r="J96" s="826"/>
      <c r="K96" s="826"/>
      <c r="L96" s="827"/>
      <c r="M96" s="339"/>
      <c r="N96" s="339"/>
      <c r="O96" s="340"/>
    </row>
    <row r="97" spans="2:15" ht="10.5">
      <c r="B97" s="335" t="s">
        <v>4</v>
      </c>
      <c r="C97" s="825"/>
      <c r="D97" s="826"/>
      <c r="E97" s="826"/>
      <c r="F97" s="339"/>
      <c r="G97" s="826"/>
      <c r="H97" s="339"/>
      <c r="I97" s="826"/>
      <c r="J97" s="826"/>
      <c r="K97" s="826"/>
      <c r="L97" s="827"/>
      <c r="M97" s="339"/>
      <c r="N97" s="339"/>
      <c r="O97" s="340"/>
    </row>
    <row r="98" spans="2:15" ht="10.5">
      <c r="B98" s="335" t="s">
        <v>5</v>
      </c>
      <c r="C98" s="825"/>
      <c r="D98" s="826"/>
      <c r="E98" s="826"/>
      <c r="F98" s="339"/>
      <c r="G98" s="826"/>
      <c r="H98" s="339"/>
      <c r="I98" s="826"/>
      <c r="J98" s="826"/>
      <c r="K98" s="826"/>
      <c r="L98" s="827"/>
      <c r="M98" s="339"/>
      <c r="N98" s="339"/>
      <c r="O98" s="340"/>
    </row>
    <row r="99" spans="2:15" ht="10.5">
      <c r="B99" s="335" t="s">
        <v>6</v>
      </c>
      <c r="C99" s="825"/>
      <c r="D99" s="826"/>
      <c r="E99" s="826"/>
      <c r="F99" s="339"/>
      <c r="G99" s="826"/>
      <c r="H99" s="339"/>
      <c r="I99" s="826"/>
      <c r="J99" s="826"/>
      <c r="K99" s="826"/>
      <c r="L99" s="827"/>
      <c r="M99" s="339"/>
      <c r="N99" s="339"/>
      <c r="O99" s="340"/>
    </row>
    <row r="100" spans="2:15" ht="10.5">
      <c r="B100" s="335" t="s">
        <v>7</v>
      </c>
      <c r="C100" s="825"/>
      <c r="D100" s="826"/>
      <c r="E100" s="826"/>
      <c r="F100" s="339"/>
      <c r="G100" s="826"/>
      <c r="H100" s="339"/>
      <c r="I100" s="826"/>
      <c r="J100" s="826"/>
      <c r="K100" s="826"/>
      <c r="L100" s="827"/>
      <c r="M100" s="339"/>
      <c r="N100" s="339"/>
      <c r="O100" s="340"/>
    </row>
    <row r="101" spans="2:15" ht="10.5">
      <c r="B101" s="335" t="s">
        <v>8</v>
      </c>
      <c r="C101" s="825"/>
      <c r="D101" s="826"/>
      <c r="E101" s="826"/>
      <c r="F101" s="339"/>
      <c r="G101" s="826"/>
      <c r="H101" s="339"/>
      <c r="I101" s="826"/>
      <c r="J101" s="826"/>
      <c r="K101" s="826"/>
      <c r="L101" s="827"/>
      <c r="M101" s="339"/>
      <c r="N101" s="339"/>
      <c r="O101" s="340"/>
    </row>
    <row r="102" spans="2:15" ht="10.5">
      <c r="B102" s="824" t="s">
        <v>9</v>
      </c>
      <c r="C102" s="825"/>
      <c r="D102" s="826"/>
      <c r="E102" s="826"/>
      <c r="F102" s="339"/>
      <c r="G102" s="826"/>
      <c r="H102" s="339"/>
      <c r="I102" s="826"/>
      <c r="J102" s="826"/>
      <c r="K102" s="826"/>
      <c r="L102" s="827"/>
      <c r="M102" s="339"/>
      <c r="N102" s="339"/>
      <c r="O102" s="340"/>
    </row>
    <row r="103" spans="2:15" ht="10.5">
      <c r="B103" s="353"/>
      <c r="C103" s="346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</row>
    <row r="104" spans="2:15" ht="10.5">
      <c r="B104" s="353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</row>
    <row r="105" spans="2:15" ht="10.5">
      <c r="B105" s="353"/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</row>
  </sheetData>
  <sheetProtection/>
  <hyperlinks>
    <hyperlink ref="A3" location="Index!A1" display="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L117"/>
  <sheetViews>
    <sheetView view="pageBreakPreview" zoomScale="85" zoomScaleNormal="55" zoomScaleSheetLayoutView="85" zoomScalePageLayoutView="0" workbookViewId="0" topLeftCell="B1">
      <selection activeCell="F12" sqref="F12:K64"/>
    </sheetView>
  </sheetViews>
  <sheetFormatPr defaultColWidth="9.00390625" defaultRowHeight="15"/>
  <cols>
    <col min="1" max="1" width="10.25390625" style="288" customWidth="1"/>
    <col min="2" max="2" width="26.00390625" style="288" customWidth="1"/>
    <col min="3" max="14" width="6.75390625" style="324" bestFit="1" customWidth="1"/>
    <col min="15" max="15" width="4.50390625" style="324" customWidth="1"/>
    <col min="16" max="17" width="11.625" style="324" bestFit="1" customWidth="1"/>
    <col min="18" max="18" width="4.875" style="288" customWidth="1"/>
    <col min="19" max="16384" width="9.00390625" style="288" customWidth="1"/>
  </cols>
  <sheetData>
    <row r="1" spans="1:246" s="24" customFormat="1" ht="10.5">
      <c r="A1" s="22" t="s">
        <v>419</v>
      </c>
      <c r="B1" s="23"/>
      <c r="C1" s="319"/>
      <c r="D1" s="319"/>
      <c r="E1" s="319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319"/>
      <c r="D2" s="319"/>
      <c r="E2" s="319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321"/>
      <c r="D3" s="321"/>
      <c r="E3" s="321"/>
      <c r="F3" s="321"/>
      <c r="G3" s="321"/>
      <c r="H3" s="321"/>
      <c r="I3" s="322"/>
      <c r="J3" s="322"/>
      <c r="K3" s="322"/>
      <c r="L3" s="322"/>
      <c r="M3" s="322"/>
      <c r="N3" s="322"/>
      <c r="O3" s="322"/>
      <c r="P3" s="322"/>
      <c r="Q3" s="322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3" ht="10.5">
      <c r="A4" s="39" t="str">
        <f ca="1">LEFT(RIGHT(CELL("filename",A1),LEN(CELL("filename",A1))-FIND("]",CELL("filename",A1))),4)</f>
        <v>4.9_</v>
      </c>
      <c r="B4" s="39"/>
      <c r="C4" s="323"/>
    </row>
    <row r="5" spans="1:32" ht="10.5">
      <c r="A5" s="289">
        <v>4.9</v>
      </c>
      <c r="B5" s="290" t="s">
        <v>41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P5" s="326"/>
      <c r="Q5" s="326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</row>
    <row r="6" spans="1:32" ht="10.5">
      <c r="A6" s="266"/>
      <c r="B6" s="290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P6" s="326"/>
      <c r="Q6" s="326"/>
      <c r="R6" s="291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</row>
    <row r="7" spans="2:32" s="30" customFormat="1" ht="10.5">
      <c r="B7" s="293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296"/>
      <c r="N7" s="297"/>
      <c r="O7" s="357"/>
      <c r="P7" s="298">
        <v>40999</v>
      </c>
      <c r="Q7" s="298">
        <v>41364</v>
      </c>
      <c r="R7" s="48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</row>
    <row r="8" spans="2:32" s="30" customFormat="1" ht="10.5">
      <c r="B8" s="80"/>
      <c r="C8" s="300" t="s">
        <v>192</v>
      </c>
      <c r="D8" s="301" t="s">
        <v>193</v>
      </c>
      <c r="E8" s="301" t="s">
        <v>194</v>
      </c>
      <c r="F8" s="301" t="s">
        <v>28</v>
      </c>
      <c r="G8" s="301" t="s">
        <v>29</v>
      </c>
      <c r="H8" s="301" t="s">
        <v>167</v>
      </c>
      <c r="I8" s="301" t="s">
        <v>168</v>
      </c>
      <c r="J8" s="301" t="s">
        <v>169</v>
      </c>
      <c r="K8" s="301" t="s">
        <v>170</v>
      </c>
      <c r="L8" s="301" t="s">
        <v>171</v>
      </c>
      <c r="M8" s="301" t="s">
        <v>172</v>
      </c>
      <c r="N8" s="302" t="s">
        <v>173</v>
      </c>
      <c r="O8" s="357"/>
      <c r="P8" s="303"/>
      <c r="Q8" s="303"/>
      <c r="R8" s="48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</row>
    <row r="9" spans="1:32" ht="10.5">
      <c r="A9" s="40"/>
      <c r="B9" s="304"/>
      <c r="C9" s="135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34"/>
      <c r="P9" s="180"/>
      <c r="Q9" s="180"/>
      <c r="R9" s="291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</row>
    <row r="10" spans="1:32" ht="10.5">
      <c r="A10" s="40"/>
      <c r="B10" s="306" t="s">
        <v>103</v>
      </c>
      <c r="C10" s="314"/>
      <c r="D10" s="349"/>
      <c r="E10" s="349"/>
      <c r="F10" s="349"/>
      <c r="G10" s="349"/>
      <c r="H10" s="326"/>
      <c r="I10" s="326"/>
      <c r="J10" s="326"/>
      <c r="K10" s="326"/>
      <c r="L10" s="326"/>
      <c r="M10" s="326"/>
      <c r="N10" s="334"/>
      <c r="P10" s="180"/>
      <c r="Q10" s="180"/>
      <c r="R10" s="291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</row>
    <row r="11" spans="1:32" ht="10.5">
      <c r="A11" s="40"/>
      <c r="B11" s="305" t="s">
        <v>104</v>
      </c>
      <c r="C11" s="314"/>
      <c r="D11" s="349"/>
      <c r="E11" s="349"/>
      <c r="F11" s="349"/>
      <c r="G11" s="349"/>
      <c r="H11" s="326"/>
      <c r="I11" s="326"/>
      <c r="J11" s="326"/>
      <c r="K11" s="326"/>
      <c r="L11" s="326"/>
      <c r="M11" s="326"/>
      <c r="N11" s="334"/>
      <c r="P11" s="180"/>
      <c r="Q11" s="180"/>
      <c r="R11" s="291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</row>
    <row r="12" spans="1:32" ht="10.5">
      <c r="A12" s="40"/>
      <c r="B12" s="307" t="s">
        <v>105</v>
      </c>
      <c r="C12" s="341"/>
      <c r="D12" s="308"/>
      <c r="E12" s="308"/>
      <c r="F12" s="308"/>
      <c r="G12" s="308"/>
      <c r="H12" s="308"/>
      <c r="I12" s="308"/>
      <c r="J12" s="308"/>
      <c r="K12" s="308"/>
      <c r="L12" s="308"/>
      <c r="M12" s="310"/>
      <c r="N12" s="311"/>
      <c r="P12" s="309"/>
      <c r="Q12" s="309"/>
      <c r="R12" s="291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</row>
    <row r="13" spans="1:32" ht="10.5">
      <c r="A13" s="40"/>
      <c r="B13" s="135" t="s">
        <v>106</v>
      </c>
      <c r="C13" s="341"/>
      <c r="D13" s="308"/>
      <c r="E13" s="308"/>
      <c r="F13" s="308"/>
      <c r="G13" s="308"/>
      <c r="H13" s="308"/>
      <c r="I13" s="308"/>
      <c r="J13" s="308"/>
      <c r="K13" s="308"/>
      <c r="L13" s="308"/>
      <c r="M13" s="310"/>
      <c r="N13" s="311"/>
      <c r="P13" s="309"/>
      <c r="Q13" s="309"/>
      <c r="R13" s="291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</row>
    <row r="14" spans="1:32" ht="10.5">
      <c r="A14" s="40"/>
      <c r="B14" s="465" t="s">
        <v>107</v>
      </c>
      <c r="C14" s="341"/>
      <c r="D14" s="308"/>
      <c r="E14" s="308"/>
      <c r="F14" s="308"/>
      <c r="G14" s="308"/>
      <c r="H14" s="308"/>
      <c r="I14" s="308"/>
      <c r="J14" s="308"/>
      <c r="K14" s="308"/>
      <c r="L14" s="308"/>
      <c r="M14" s="310"/>
      <c r="N14" s="311"/>
      <c r="P14" s="309"/>
      <c r="Q14" s="309"/>
      <c r="R14" s="291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</row>
    <row r="15" spans="1:32" ht="10.5">
      <c r="A15" s="40"/>
      <c r="B15" s="465" t="s">
        <v>108</v>
      </c>
      <c r="C15" s="341"/>
      <c r="D15" s="308"/>
      <c r="E15" s="308"/>
      <c r="F15" s="308"/>
      <c r="G15" s="308"/>
      <c r="H15" s="308"/>
      <c r="I15" s="308"/>
      <c r="J15" s="308"/>
      <c r="K15" s="308"/>
      <c r="L15" s="308"/>
      <c r="M15" s="310"/>
      <c r="N15" s="311"/>
      <c r="P15" s="309"/>
      <c r="Q15" s="309"/>
      <c r="R15" s="291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</row>
    <row r="16" spans="1:32" ht="10.5">
      <c r="A16" s="40"/>
      <c r="B16" s="465" t="s">
        <v>109</v>
      </c>
      <c r="C16" s="341"/>
      <c r="D16" s="308"/>
      <c r="E16" s="308"/>
      <c r="F16" s="308"/>
      <c r="G16" s="308"/>
      <c r="H16" s="308"/>
      <c r="I16" s="308"/>
      <c r="J16" s="308"/>
      <c r="K16" s="308"/>
      <c r="L16" s="308"/>
      <c r="M16" s="310"/>
      <c r="N16" s="311"/>
      <c r="P16" s="309"/>
      <c r="Q16" s="309"/>
      <c r="R16" s="291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</row>
    <row r="17" spans="1:32" ht="10.5">
      <c r="A17" s="40"/>
      <c r="B17" s="466" t="s">
        <v>110</v>
      </c>
      <c r="C17" s="341"/>
      <c r="D17" s="308"/>
      <c r="E17" s="308"/>
      <c r="F17" s="308"/>
      <c r="G17" s="308"/>
      <c r="H17" s="308"/>
      <c r="I17" s="308"/>
      <c r="J17" s="308"/>
      <c r="K17" s="308"/>
      <c r="L17" s="308"/>
      <c r="M17" s="310"/>
      <c r="N17" s="311"/>
      <c r="P17" s="309"/>
      <c r="Q17" s="309"/>
      <c r="R17" s="291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</row>
    <row r="18" spans="1:32" ht="10.5">
      <c r="A18" s="40"/>
      <c r="B18" s="466" t="s">
        <v>111</v>
      </c>
      <c r="C18" s="341"/>
      <c r="D18" s="308"/>
      <c r="E18" s="308"/>
      <c r="F18" s="308"/>
      <c r="G18" s="308"/>
      <c r="H18" s="308"/>
      <c r="I18" s="308"/>
      <c r="J18" s="308"/>
      <c r="K18" s="308"/>
      <c r="L18" s="308"/>
      <c r="M18" s="310"/>
      <c r="N18" s="311"/>
      <c r="P18" s="309"/>
      <c r="Q18" s="309"/>
      <c r="R18" s="291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</row>
    <row r="19" spans="1:32" ht="10.5">
      <c r="A19" s="40"/>
      <c r="B19" s="466"/>
      <c r="C19" s="314"/>
      <c r="D19" s="349"/>
      <c r="E19" s="349"/>
      <c r="F19" s="349"/>
      <c r="G19" s="349"/>
      <c r="H19" s="326"/>
      <c r="I19" s="326"/>
      <c r="J19" s="326"/>
      <c r="K19" s="326"/>
      <c r="L19" s="326"/>
      <c r="M19" s="326"/>
      <c r="N19" s="334"/>
      <c r="P19" s="180"/>
      <c r="Q19" s="180"/>
      <c r="R19" s="291"/>
      <c r="S19" s="292" t="s">
        <v>372</v>
      </c>
      <c r="T19" s="292"/>
      <c r="U19" s="292"/>
      <c r="V19" s="292"/>
      <c r="W19" s="313"/>
      <c r="X19" s="292"/>
      <c r="Y19" s="292"/>
      <c r="Z19" s="292"/>
      <c r="AA19" s="292"/>
      <c r="AB19" s="292"/>
      <c r="AC19" s="292"/>
      <c r="AD19" s="292"/>
      <c r="AE19" s="292"/>
      <c r="AF19" s="292"/>
    </row>
    <row r="20" spans="1:32" ht="10.5">
      <c r="A20" s="40"/>
      <c r="B20" s="467" t="s">
        <v>112</v>
      </c>
      <c r="C20" s="314"/>
      <c r="D20" s="349"/>
      <c r="E20" s="349"/>
      <c r="F20" s="349"/>
      <c r="G20" s="349"/>
      <c r="H20" s="326"/>
      <c r="I20" s="326"/>
      <c r="J20" s="326"/>
      <c r="K20" s="326"/>
      <c r="L20" s="326"/>
      <c r="M20" s="326"/>
      <c r="N20" s="334"/>
      <c r="P20" s="180"/>
      <c r="Q20" s="180"/>
      <c r="R20" s="291"/>
      <c r="S20" s="292"/>
      <c r="T20" s="292" t="s">
        <v>373</v>
      </c>
      <c r="U20" s="292">
        <v>2012</v>
      </c>
      <c r="V20" s="292">
        <v>2013</v>
      </c>
      <c r="W20" s="313"/>
      <c r="X20" s="292"/>
      <c r="Y20" s="292"/>
      <c r="Z20" s="292"/>
      <c r="AA20" s="292"/>
      <c r="AB20" s="292"/>
      <c r="AC20" s="292"/>
      <c r="AD20" s="292"/>
      <c r="AE20" s="292"/>
      <c r="AF20" s="292"/>
    </row>
    <row r="21" spans="1:32" ht="10.5">
      <c r="A21" s="40"/>
      <c r="B21" s="468" t="s">
        <v>105</v>
      </c>
      <c r="C21" s="341"/>
      <c r="D21" s="308"/>
      <c r="E21" s="308"/>
      <c r="F21" s="308"/>
      <c r="G21" s="308"/>
      <c r="H21" s="308"/>
      <c r="I21" s="308"/>
      <c r="J21" s="308"/>
      <c r="K21" s="308"/>
      <c r="L21" s="308"/>
      <c r="M21" s="310"/>
      <c r="N21" s="311"/>
      <c r="P21" s="309"/>
      <c r="Q21" s="309"/>
      <c r="R21" s="291"/>
      <c r="S21" s="292" t="str">
        <f>B26</f>
        <v>&lt;80%</v>
      </c>
      <c r="T21" s="292">
        <f>L26</f>
        <v>0</v>
      </c>
      <c r="U21" s="292">
        <f>P26</f>
        <v>0</v>
      </c>
      <c r="V21" s="292">
        <f>Q26</f>
        <v>0</v>
      </c>
      <c r="W21" s="313"/>
      <c r="X21" s="292"/>
      <c r="Y21" s="292"/>
      <c r="Z21" s="292"/>
      <c r="AA21" s="292"/>
      <c r="AB21" s="292"/>
      <c r="AC21" s="292"/>
      <c r="AD21" s="292"/>
      <c r="AE21" s="292"/>
      <c r="AF21" s="292"/>
    </row>
    <row r="22" spans="1:32" ht="10.5">
      <c r="A22" s="40"/>
      <c r="B22" s="465" t="s">
        <v>106</v>
      </c>
      <c r="C22" s="341"/>
      <c r="D22" s="308"/>
      <c r="E22" s="308"/>
      <c r="F22" s="308"/>
      <c r="G22" s="308"/>
      <c r="H22" s="308"/>
      <c r="I22" s="308"/>
      <c r="J22" s="308"/>
      <c r="K22" s="308"/>
      <c r="L22" s="308"/>
      <c r="M22" s="310"/>
      <c r="N22" s="311"/>
      <c r="P22" s="309"/>
      <c r="Q22" s="309"/>
      <c r="R22" s="291"/>
      <c r="S22" s="292" t="str">
        <f>B25</f>
        <v>80%-90%</v>
      </c>
      <c r="T22" s="292">
        <f>L25</f>
        <v>0</v>
      </c>
      <c r="U22" s="292">
        <f>P25</f>
        <v>0</v>
      </c>
      <c r="V22" s="292">
        <f>Q25</f>
        <v>0</v>
      </c>
      <c r="W22" s="313"/>
      <c r="X22" s="292"/>
      <c r="Y22" s="292"/>
      <c r="Z22" s="292"/>
      <c r="AA22" s="292"/>
      <c r="AB22" s="292"/>
      <c r="AC22" s="292"/>
      <c r="AD22" s="292"/>
      <c r="AE22" s="292"/>
      <c r="AF22" s="292"/>
    </row>
    <row r="23" spans="1:32" ht="10.5">
      <c r="A23" s="40"/>
      <c r="B23" s="465" t="s">
        <v>107</v>
      </c>
      <c r="C23" s="341"/>
      <c r="D23" s="308"/>
      <c r="E23" s="308"/>
      <c r="F23" s="308"/>
      <c r="G23" s="308"/>
      <c r="H23" s="308"/>
      <c r="I23" s="308"/>
      <c r="J23" s="308"/>
      <c r="K23" s="308"/>
      <c r="L23" s="308"/>
      <c r="M23" s="310"/>
      <c r="N23" s="311"/>
      <c r="P23" s="309"/>
      <c r="Q23" s="309"/>
      <c r="R23" s="291"/>
      <c r="S23" s="292" t="str">
        <f>B24</f>
        <v>90%-100%</v>
      </c>
      <c r="T23" s="292">
        <f>L24</f>
        <v>0</v>
      </c>
      <c r="U23" s="292">
        <f>P24</f>
        <v>0</v>
      </c>
      <c r="V23" s="292">
        <f>Q24</f>
        <v>0</v>
      </c>
      <c r="W23" s="313"/>
      <c r="X23" s="292"/>
      <c r="Y23" s="292"/>
      <c r="Z23" s="292"/>
      <c r="AA23" s="292"/>
      <c r="AB23" s="292"/>
      <c r="AC23" s="292"/>
      <c r="AD23" s="292"/>
      <c r="AE23" s="292"/>
      <c r="AF23" s="292"/>
    </row>
    <row r="24" spans="1:32" ht="10.5">
      <c r="A24" s="40"/>
      <c r="B24" s="465" t="s">
        <v>108</v>
      </c>
      <c r="C24" s="341"/>
      <c r="D24" s="308"/>
      <c r="E24" s="308"/>
      <c r="F24" s="308"/>
      <c r="G24" s="308"/>
      <c r="H24" s="308"/>
      <c r="I24" s="308"/>
      <c r="J24" s="308"/>
      <c r="K24" s="308"/>
      <c r="L24" s="308"/>
      <c r="M24" s="310"/>
      <c r="N24" s="311"/>
      <c r="P24" s="309"/>
      <c r="Q24" s="309"/>
      <c r="R24" s="291"/>
      <c r="S24" s="292" t="str">
        <f>B23</f>
        <v>100%-110%</v>
      </c>
      <c r="T24" s="292">
        <f>L23</f>
        <v>0</v>
      </c>
      <c r="U24" s="292">
        <f>P23</f>
        <v>0</v>
      </c>
      <c r="V24" s="292">
        <f>Q23</f>
        <v>0</v>
      </c>
      <c r="W24" s="313"/>
      <c r="X24" s="292"/>
      <c r="Y24" s="292"/>
      <c r="Z24" s="292"/>
      <c r="AA24" s="292"/>
      <c r="AB24" s="292"/>
      <c r="AC24" s="292"/>
      <c r="AD24" s="292"/>
      <c r="AE24" s="292"/>
      <c r="AF24" s="292"/>
    </row>
    <row r="25" spans="1:32" ht="10.5">
      <c r="A25" s="40"/>
      <c r="B25" s="465" t="s">
        <v>109</v>
      </c>
      <c r="C25" s="341"/>
      <c r="D25" s="308"/>
      <c r="E25" s="308"/>
      <c r="F25" s="308"/>
      <c r="G25" s="308"/>
      <c r="H25" s="308"/>
      <c r="I25" s="308"/>
      <c r="J25" s="308"/>
      <c r="K25" s="308"/>
      <c r="L25" s="308"/>
      <c r="M25" s="310"/>
      <c r="N25" s="311"/>
      <c r="P25" s="309"/>
      <c r="Q25" s="309"/>
      <c r="R25" s="291"/>
      <c r="S25" s="292" t="str">
        <f>B22</f>
        <v>110%-120%</v>
      </c>
      <c r="T25" s="292">
        <f>L22</f>
        <v>0</v>
      </c>
      <c r="U25" s="292">
        <f>P22</f>
        <v>0</v>
      </c>
      <c r="V25" s="292">
        <f>Q22</f>
        <v>0</v>
      </c>
      <c r="W25" s="313"/>
      <c r="X25" s="292"/>
      <c r="Y25" s="292"/>
      <c r="Z25" s="292"/>
      <c r="AA25" s="292"/>
      <c r="AB25" s="292"/>
      <c r="AC25" s="292"/>
      <c r="AD25" s="292"/>
      <c r="AE25" s="292"/>
      <c r="AF25" s="292"/>
    </row>
    <row r="26" spans="1:32" ht="10.5">
      <c r="A26" s="40"/>
      <c r="B26" s="466" t="s">
        <v>110</v>
      </c>
      <c r="C26" s="341"/>
      <c r="D26" s="308"/>
      <c r="E26" s="308"/>
      <c r="F26" s="308"/>
      <c r="G26" s="308"/>
      <c r="H26" s="308"/>
      <c r="I26" s="308"/>
      <c r="J26" s="308"/>
      <c r="K26" s="308"/>
      <c r="L26" s="308"/>
      <c r="M26" s="310"/>
      <c r="N26" s="311"/>
      <c r="P26" s="309"/>
      <c r="Q26" s="309"/>
      <c r="R26" s="291"/>
      <c r="S26" s="292" t="str">
        <f>B21</f>
        <v>&gt;120%</v>
      </c>
      <c r="T26" s="292">
        <f>L21</f>
        <v>0</v>
      </c>
      <c r="U26" s="292">
        <f>P21</f>
        <v>0</v>
      </c>
      <c r="V26" s="292">
        <f>Q21</f>
        <v>0</v>
      </c>
      <c r="W26" s="313"/>
      <c r="X26" s="292"/>
      <c r="Y26" s="292"/>
      <c r="Z26" s="292"/>
      <c r="AA26" s="292"/>
      <c r="AB26" s="292"/>
      <c r="AC26" s="292"/>
      <c r="AD26" s="292"/>
      <c r="AE26" s="292"/>
      <c r="AF26" s="292"/>
    </row>
    <row r="27" spans="1:32" ht="10.5">
      <c r="A27" s="40"/>
      <c r="B27" s="466" t="s">
        <v>111</v>
      </c>
      <c r="C27" s="341"/>
      <c r="D27" s="308"/>
      <c r="E27" s="308"/>
      <c r="F27" s="308"/>
      <c r="G27" s="308"/>
      <c r="H27" s="308"/>
      <c r="I27" s="308"/>
      <c r="J27" s="308"/>
      <c r="K27" s="308"/>
      <c r="L27" s="308"/>
      <c r="M27" s="310"/>
      <c r="N27" s="311"/>
      <c r="P27" s="309"/>
      <c r="Q27" s="309"/>
      <c r="R27" s="291"/>
      <c r="S27" s="292"/>
      <c r="T27" s="292"/>
      <c r="U27" s="292"/>
      <c r="V27" s="292"/>
      <c r="W27" s="313"/>
      <c r="X27" s="292"/>
      <c r="Y27" s="292"/>
      <c r="Z27" s="292"/>
      <c r="AA27" s="292"/>
      <c r="AB27" s="292"/>
      <c r="AC27" s="292"/>
      <c r="AD27" s="292"/>
      <c r="AE27" s="292"/>
      <c r="AF27" s="292"/>
    </row>
    <row r="28" spans="1:32" ht="10.5">
      <c r="A28" s="40"/>
      <c r="B28" s="469"/>
      <c r="C28" s="314"/>
      <c r="D28" s="349"/>
      <c r="E28" s="349"/>
      <c r="F28" s="349"/>
      <c r="G28" s="349"/>
      <c r="H28" s="326"/>
      <c r="I28" s="326"/>
      <c r="J28" s="326"/>
      <c r="K28" s="326"/>
      <c r="L28" s="326"/>
      <c r="M28" s="326"/>
      <c r="N28" s="334"/>
      <c r="P28" s="180"/>
      <c r="Q28" s="180"/>
      <c r="R28" s="291"/>
      <c r="S28" s="292" t="s">
        <v>374</v>
      </c>
      <c r="T28" s="292"/>
      <c r="U28" s="292"/>
      <c r="V28" s="292"/>
      <c r="W28" s="313"/>
      <c r="X28" s="292"/>
      <c r="Y28" s="292"/>
      <c r="Z28" s="292"/>
      <c r="AA28" s="292"/>
      <c r="AB28" s="292"/>
      <c r="AC28" s="292"/>
      <c r="AD28" s="292"/>
      <c r="AE28" s="292"/>
      <c r="AF28" s="292"/>
    </row>
    <row r="29" spans="1:32" ht="10.5">
      <c r="A29" s="40"/>
      <c r="B29" s="470" t="s">
        <v>211</v>
      </c>
      <c r="C29" s="314"/>
      <c r="D29" s="349"/>
      <c r="E29" s="349"/>
      <c r="F29" s="349"/>
      <c r="G29" s="349"/>
      <c r="H29" s="326"/>
      <c r="I29" s="326"/>
      <c r="J29" s="326"/>
      <c r="K29" s="326"/>
      <c r="L29" s="326"/>
      <c r="M29" s="326"/>
      <c r="N29" s="334"/>
      <c r="P29" s="180"/>
      <c r="Q29" s="180"/>
      <c r="R29" s="291"/>
      <c r="S29" s="292"/>
      <c r="T29" s="292" t="s">
        <v>373</v>
      </c>
      <c r="U29" s="292">
        <v>2012</v>
      </c>
      <c r="V29" s="292">
        <v>2013</v>
      </c>
      <c r="W29" s="313"/>
      <c r="X29" s="292"/>
      <c r="Y29" s="292"/>
      <c r="Z29" s="292"/>
      <c r="AA29" s="292"/>
      <c r="AB29" s="292"/>
      <c r="AC29" s="292"/>
      <c r="AD29" s="292"/>
      <c r="AE29" s="292"/>
      <c r="AF29" s="292"/>
    </row>
    <row r="30" spans="1:32" ht="10.5">
      <c r="A30" s="40"/>
      <c r="B30" s="468" t="s">
        <v>105</v>
      </c>
      <c r="C30" s="341"/>
      <c r="D30" s="308"/>
      <c r="E30" s="308"/>
      <c r="F30" s="308"/>
      <c r="G30" s="308"/>
      <c r="H30" s="308"/>
      <c r="I30" s="308"/>
      <c r="J30" s="308"/>
      <c r="K30" s="308"/>
      <c r="L30" s="308"/>
      <c r="M30" s="310"/>
      <c r="N30" s="311"/>
      <c r="P30" s="309"/>
      <c r="Q30" s="309"/>
      <c r="R30" s="291"/>
      <c r="S30" s="292" t="str">
        <f aca="true" t="shared" si="0" ref="S30:S35">S21</f>
        <v>&lt;80%</v>
      </c>
      <c r="T30" s="292">
        <f>L54</f>
        <v>0</v>
      </c>
      <c r="U30" s="292">
        <f>P54</f>
        <v>0</v>
      </c>
      <c r="V30" s="292">
        <f>Q54</f>
        <v>0</v>
      </c>
      <c r="W30" s="313"/>
      <c r="X30" s="292"/>
      <c r="Y30" s="292"/>
      <c r="Z30" s="292"/>
      <c r="AA30" s="292"/>
      <c r="AB30" s="292"/>
      <c r="AC30" s="292"/>
      <c r="AD30" s="292"/>
      <c r="AE30" s="292"/>
      <c r="AF30" s="292"/>
    </row>
    <row r="31" spans="1:32" ht="10.5">
      <c r="A31" s="40"/>
      <c r="B31" s="465" t="s">
        <v>106</v>
      </c>
      <c r="C31" s="341"/>
      <c r="D31" s="308"/>
      <c r="E31" s="308"/>
      <c r="F31" s="308"/>
      <c r="G31" s="308"/>
      <c r="H31" s="308"/>
      <c r="I31" s="308"/>
      <c r="J31" s="308"/>
      <c r="K31" s="308"/>
      <c r="L31" s="308"/>
      <c r="M31" s="310"/>
      <c r="N31" s="311"/>
      <c r="P31" s="309"/>
      <c r="Q31" s="309"/>
      <c r="R31" s="291"/>
      <c r="S31" s="292" t="str">
        <f t="shared" si="0"/>
        <v>80%-90%</v>
      </c>
      <c r="T31" s="292">
        <f>L53</f>
        <v>0</v>
      </c>
      <c r="U31" s="292">
        <f>P53</f>
        <v>0</v>
      </c>
      <c r="V31" s="292">
        <f>Q53</f>
        <v>0</v>
      </c>
      <c r="W31" s="313"/>
      <c r="X31" s="292"/>
      <c r="Y31" s="292"/>
      <c r="Z31" s="292"/>
      <c r="AA31" s="292"/>
      <c r="AB31" s="292"/>
      <c r="AC31" s="292"/>
      <c r="AD31" s="292"/>
      <c r="AE31" s="292"/>
      <c r="AF31" s="292"/>
    </row>
    <row r="32" spans="1:32" ht="10.5">
      <c r="A32" s="40"/>
      <c r="B32" s="465" t="s">
        <v>107</v>
      </c>
      <c r="C32" s="341"/>
      <c r="D32" s="308"/>
      <c r="E32" s="308"/>
      <c r="F32" s="308"/>
      <c r="G32" s="308"/>
      <c r="H32" s="308"/>
      <c r="I32" s="308"/>
      <c r="J32" s="308"/>
      <c r="K32" s="308"/>
      <c r="L32" s="308"/>
      <c r="M32" s="310"/>
      <c r="N32" s="311"/>
      <c r="P32" s="309"/>
      <c r="Q32" s="309"/>
      <c r="R32" s="291"/>
      <c r="S32" s="292" t="str">
        <f t="shared" si="0"/>
        <v>90%-100%</v>
      </c>
      <c r="T32" s="292">
        <f>L52</f>
        <v>0</v>
      </c>
      <c r="U32" s="292">
        <f>P52</f>
        <v>0</v>
      </c>
      <c r="V32" s="292">
        <f>Q52</f>
        <v>0</v>
      </c>
      <c r="W32" s="313"/>
      <c r="X32" s="292"/>
      <c r="Y32" s="292"/>
      <c r="Z32" s="292"/>
      <c r="AA32" s="292"/>
      <c r="AB32" s="292"/>
      <c r="AC32" s="292"/>
      <c r="AD32" s="292"/>
      <c r="AE32" s="292"/>
      <c r="AF32" s="292"/>
    </row>
    <row r="33" spans="1:32" ht="10.5">
      <c r="A33" s="40"/>
      <c r="B33" s="465" t="s">
        <v>108</v>
      </c>
      <c r="C33" s="341"/>
      <c r="D33" s="308"/>
      <c r="E33" s="308"/>
      <c r="F33" s="308"/>
      <c r="G33" s="308"/>
      <c r="H33" s="308"/>
      <c r="I33" s="308"/>
      <c r="J33" s="308"/>
      <c r="K33" s="308"/>
      <c r="L33" s="308"/>
      <c r="M33" s="310"/>
      <c r="N33" s="311"/>
      <c r="P33" s="309"/>
      <c r="Q33" s="309"/>
      <c r="R33" s="291"/>
      <c r="S33" s="292" t="str">
        <f t="shared" si="0"/>
        <v>100%-110%</v>
      </c>
      <c r="T33" s="292">
        <f>L51</f>
        <v>0</v>
      </c>
      <c r="U33" s="292">
        <f>P51</f>
        <v>0</v>
      </c>
      <c r="V33" s="292">
        <f>Q51</f>
        <v>0</v>
      </c>
      <c r="W33" s="313"/>
      <c r="X33" s="292"/>
      <c r="Y33" s="292"/>
      <c r="Z33" s="292"/>
      <c r="AA33" s="292"/>
      <c r="AB33" s="292"/>
      <c r="AC33" s="292"/>
      <c r="AD33" s="292"/>
      <c r="AE33" s="292"/>
      <c r="AF33" s="292"/>
    </row>
    <row r="34" spans="1:32" ht="10.5">
      <c r="A34" s="40"/>
      <c r="B34" s="465" t="s">
        <v>109</v>
      </c>
      <c r="C34" s="341"/>
      <c r="D34" s="308"/>
      <c r="E34" s="308"/>
      <c r="F34" s="308"/>
      <c r="G34" s="308"/>
      <c r="H34" s="308"/>
      <c r="I34" s="308"/>
      <c r="J34" s="308"/>
      <c r="K34" s="308"/>
      <c r="L34" s="308"/>
      <c r="M34" s="310"/>
      <c r="N34" s="311"/>
      <c r="P34" s="309"/>
      <c r="Q34" s="309"/>
      <c r="R34" s="291"/>
      <c r="S34" s="292" t="str">
        <f t="shared" si="0"/>
        <v>110%-120%</v>
      </c>
      <c r="T34" s="292">
        <f>L50</f>
        <v>0</v>
      </c>
      <c r="U34" s="292">
        <f>P50</f>
        <v>0</v>
      </c>
      <c r="V34" s="292">
        <f>Q50</f>
        <v>0</v>
      </c>
      <c r="W34" s="313"/>
      <c r="X34" s="292"/>
      <c r="Y34" s="292"/>
      <c r="Z34" s="292"/>
      <c r="AA34" s="292"/>
      <c r="AB34" s="292"/>
      <c r="AC34" s="292"/>
      <c r="AD34" s="292"/>
      <c r="AE34" s="292"/>
      <c r="AF34" s="292"/>
    </row>
    <row r="35" spans="1:32" ht="10.5">
      <c r="A35" s="40"/>
      <c r="B35" s="466" t="s">
        <v>110</v>
      </c>
      <c r="C35" s="341"/>
      <c r="D35" s="308"/>
      <c r="E35" s="308"/>
      <c r="F35" s="308"/>
      <c r="G35" s="308"/>
      <c r="H35" s="308"/>
      <c r="I35" s="308"/>
      <c r="J35" s="308"/>
      <c r="K35" s="308"/>
      <c r="L35" s="308"/>
      <c r="M35" s="310"/>
      <c r="N35" s="311"/>
      <c r="P35" s="309"/>
      <c r="Q35" s="309"/>
      <c r="R35" s="291"/>
      <c r="S35" s="292" t="str">
        <f t="shared" si="0"/>
        <v>&gt;120%</v>
      </c>
      <c r="T35" s="292">
        <f>L49</f>
        <v>0</v>
      </c>
      <c r="U35" s="292">
        <f>P49</f>
        <v>0</v>
      </c>
      <c r="V35" s="292">
        <f>Q49</f>
        <v>0</v>
      </c>
      <c r="W35" s="313"/>
      <c r="X35" s="292"/>
      <c r="Y35" s="292"/>
      <c r="Z35" s="292"/>
      <c r="AA35" s="292"/>
      <c r="AB35" s="292"/>
      <c r="AC35" s="292"/>
      <c r="AD35" s="292"/>
      <c r="AE35" s="292"/>
      <c r="AF35" s="292"/>
    </row>
    <row r="36" spans="1:32" ht="10.5">
      <c r="A36" s="40"/>
      <c r="B36" s="466" t="s">
        <v>111</v>
      </c>
      <c r="C36" s="341"/>
      <c r="D36" s="308"/>
      <c r="E36" s="308"/>
      <c r="F36" s="308"/>
      <c r="G36" s="308"/>
      <c r="H36" s="308"/>
      <c r="I36" s="308"/>
      <c r="J36" s="308"/>
      <c r="K36" s="308"/>
      <c r="L36" s="308"/>
      <c r="M36" s="310"/>
      <c r="N36" s="311"/>
      <c r="P36" s="309"/>
      <c r="Q36" s="309"/>
      <c r="R36" s="291"/>
      <c r="S36" s="292"/>
      <c r="T36" s="292"/>
      <c r="U36" s="292"/>
      <c r="V36" s="292"/>
      <c r="W36" s="313"/>
      <c r="X36" s="292"/>
      <c r="Y36" s="292"/>
      <c r="Z36" s="292"/>
      <c r="AA36" s="292"/>
      <c r="AB36" s="292"/>
      <c r="AC36" s="292"/>
      <c r="AD36" s="292"/>
      <c r="AE36" s="292"/>
      <c r="AF36" s="292"/>
    </row>
    <row r="37" spans="1:32" ht="10.5">
      <c r="A37" s="40"/>
      <c r="B37" s="466"/>
      <c r="C37" s="314"/>
      <c r="D37" s="349"/>
      <c r="E37" s="349"/>
      <c r="F37" s="349"/>
      <c r="G37" s="349"/>
      <c r="H37" s="326"/>
      <c r="I37" s="326"/>
      <c r="J37" s="326"/>
      <c r="K37" s="326"/>
      <c r="L37" s="326"/>
      <c r="M37" s="326"/>
      <c r="N37" s="334"/>
      <c r="P37" s="180"/>
      <c r="Q37" s="180"/>
      <c r="R37" s="291"/>
      <c r="S37" s="313"/>
      <c r="T37" s="313"/>
      <c r="U37" s="313"/>
      <c r="V37" s="313"/>
      <c r="W37" s="313"/>
      <c r="X37" s="292"/>
      <c r="Y37" s="292"/>
      <c r="Z37" s="292"/>
      <c r="AA37" s="292"/>
      <c r="AB37" s="292"/>
      <c r="AC37" s="292"/>
      <c r="AD37" s="292"/>
      <c r="AE37" s="292"/>
      <c r="AF37" s="292"/>
    </row>
    <row r="38" spans="1:32" ht="10.5">
      <c r="A38" s="40"/>
      <c r="B38" s="467" t="s">
        <v>212</v>
      </c>
      <c r="C38" s="314"/>
      <c r="D38" s="349"/>
      <c r="E38" s="349"/>
      <c r="F38" s="349"/>
      <c r="G38" s="349"/>
      <c r="H38" s="326"/>
      <c r="I38" s="326"/>
      <c r="J38" s="326"/>
      <c r="K38" s="326"/>
      <c r="L38" s="326"/>
      <c r="M38" s="326"/>
      <c r="N38" s="334"/>
      <c r="P38" s="180"/>
      <c r="Q38" s="180"/>
      <c r="R38" s="291"/>
      <c r="S38" s="313"/>
      <c r="T38" s="313"/>
      <c r="U38" s="313"/>
      <c r="V38" s="313"/>
      <c r="W38" s="313"/>
      <c r="X38" s="292"/>
      <c r="Y38" s="292"/>
      <c r="Z38" s="292"/>
      <c r="AA38" s="292"/>
      <c r="AB38" s="292"/>
      <c r="AC38" s="292"/>
      <c r="AD38" s="292"/>
      <c r="AE38" s="292"/>
      <c r="AF38" s="292"/>
    </row>
    <row r="39" spans="1:32" ht="10.5">
      <c r="A39" s="40"/>
      <c r="B39" s="467" t="s">
        <v>104</v>
      </c>
      <c r="C39" s="314"/>
      <c r="D39" s="349"/>
      <c r="E39" s="349"/>
      <c r="F39" s="349"/>
      <c r="G39" s="349"/>
      <c r="H39" s="326"/>
      <c r="I39" s="326"/>
      <c r="J39" s="326"/>
      <c r="K39" s="326"/>
      <c r="L39" s="326"/>
      <c r="M39" s="326"/>
      <c r="N39" s="334"/>
      <c r="P39" s="180"/>
      <c r="Q39" s="180"/>
      <c r="R39" s="291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</row>
    <row r="40" spans="1:32" ht="10.5">
      <c r="A40" s="40"/>
      <c r="B40" s="468" t="s">
        <v>105</v>
      </c>
      <c r="C40" s="341"/>
      <c r="D40" s="308"/>
      <c r="E40" s="308"/>
      <c r="F40" s="308"/>
      <c r="G40" s="308"/>
      <c r="H40" s="308"/>
      <c r="I40" s="308"/>
      <c r="J40" s="308"/>
      <c r="K40" s="308"/>
      <c r="L40" s="308"/>
      <c r="M40" s="310"/>
      <c r="N40" s="311"/>
      <c r="P40" s="309"/>
      <c r="Q40" s="309"/>
      <c r="R40" s="291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</row>
    <row r="41" spans="1:32" ht="10.5">
      <c r="A41" s="40"/>
      <c r="B41" s="135" t="s">
        <v>106</v>
      </c>
      <c r="C41" s="341"/>
      <c r="D41" s="308"/>
      <c r="E41" s="308"/>
      <c r="F41" s="308"/>
      <c r="G41" s="308"/>
      <c r="H41" s="308"/>
      <c r="I41" s="308"/>
      <c r="J41" s="308"/>
      <c r="K41" s="308"/>
      <c r="L41" s="308"/>
      <c r="M41" s="310"/>
      <c r="N41" s="311"/>
      <c r="P41" s="309"/>
      <c r="Q41" s="309"/>
      <c r="R41" s="291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</row>
    <row r="42" spans="1:32" ht="10.5">
      <c r="A42" s="40"/>
      <c r="B42" s="135" t="s">
        <v>107</v>
      </c>
      <c r="C42" s="341"/>
      <c r="D42" s="308"/>
      <c r="E42" s="308"/>
      <c r="F42" s="308"/>
      <c r="G42" s="308"/>
      <c r="H42" s="308"/>
      <c r="I42" s="308"/>
      <c r="J42" s="308"/>
      <c r="K42" s="308"/>
      <c r="L42" s="308"/>
      <c r="M42" s="310"/>
      <c r="N42" s="311"/>
      <c r="P42" s="309"/>
      <c r="Q42" s="309"/>
      <c r="R42" s="291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</row>
    <row r="43" spans="1:32" ht="10.5">
      <c r="A43" s="40"/>
      <c r="B43" s="135" t="s">
        <v>108</v>
      </c>
      <c r="C43" s="341"/>
      <c r="D43" s="308"/>
      <c r="E43" s="308"/>
      <c r="F43" s="308"/>
      <c r="G43" s="308"/>
      <c r="H43" s="308"/>
      <c r="I43" s="308"/>
      <c r="J43" s="308"/>
      <c r="K43" s="308"/>
      <c r="L43" s="308"/>
      <c r="M43" s="310"/>
      <c r="N43" s="311"/>
      <c r="P43" s="309"/>
      <c r="Q43" s="309"/>
      <c r="R43" s="291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</row>
    <row r="44" spans="1:32" ht="10.5">
      <c r="A44" s="40"/>
      <c r="B44" s="135" t="s">
        <v>109</v>
      </c>
      <c r="C44" s="341"/>
      <c r="D44" s="308"/>
      <c r="E44" s="308"/>
      <c r="F44" s="308"/>
      <c r="G44" s="308"/>
      <c r="H44" s="308"/>
      <c r="I44" s="308"/>
      <c r="J44" s="308"/>
      <c r="K44" s="308"/>
      <c r="L44" s="308"/>
      <c r="M44" s="310"/>
      <c r="N44" s="311"/>
      <c r="P44" s="309"/>
      <c r="Q44" s="309"/>
      <c r="R44" s="291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</row>
    <row r="45" spans="1:32" ht="10.5">
      <c r="A45" s="40"/>
      <c r="B45" s="312" t="s">
        <v>110</v>
      </c>
      <c r="C45" s="341"/>
      <c r="D45" s="308"/>
      <c r="E45" s="308"/>
      <c r="F45" s="308"/>
      <c r="G45" s="308"/>
      <c r="H45" s="308"/>
      <c r="I45" s="308"/>
      <c r="J45" s="308"/>
      <c r="K45" s="308"/>
      <c r="L45" s="308"/>
      <c r="M45" s="310"/>
      <c r="N45" s="311"/>
      <c r="P45" s="309"/>
      <c r="Q45" s="309"/>
      <c r="R45" s="291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</row>
    <row r="46" spans="1:32" ht="10.5">
      <c r="A46" s="40"/>
      <c r="B46" s="312" t="s">
        <v>111</v>
      </c>
      <c r="C46" s="341"/>
      <c r="D46" s="308"/>
      <c r="E46" s="308"/>
      <c r="F46" s="308"/>
      <c r="G46" s="308"/>
      <c r="H46" s="308"/>
      <c r="I46" s="308"/>
      <c r="J46" s="308"/>
      <c r="K46" s="308"/>
      <c r="L46" s="308"/>
      <c r="M46" s="310"/>
      <c r="N46" s="311"/>
      <c r="P46" s="309"/>
      <c r="Q46" s="309"/>
      <c r="R46" s="291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</row>
    <row r="47" spans="1:32" ht="10.5">
      <c r="A47" s="40"/>
      <c r="B47" s="314"/>
      <c r="C47" s="314"/>
      <c r="D47" s="349"/>
      <c r="E47" s="349"/>
      <c r="F47" s="349"/>
      <c r="G47" s="349"/>
      <c r="H47" s="326"/>
      <c r="I47" s="326"/>
      <c r="J47" s="326"/>
      <c r="K47" s="326"/>
      <c r="L47" s="326"/>
      <c r="M47" s="326"/>
      <c r="N47" s="334"/>
      <c r="P47" s="180"/>
      <c r="Q47" s="180"/>
      <c r="R47" s="291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</row>
    <row r="48" spans="1:32" ht="10.5">
      <c r="A48" s="40"/>
      <c r="B48" s="305" t="s">
        <v>112</v>
      </c>
      <c r="C48" s="314"/>
      <c r="D48" s="349"/>
      <c r="E48" s="349"/>
      <c r="F48" s="349"/>
      <c r="G48" s="349"/>
      <c r="H48" s="326"/>
      <c r="I48" s="326"/>
      <c r="J48" s="326"/>
      <c r="K48" s="326"/>
      <c r="L48" s="326"/>
      <c r="M48" s="326"/>
      <c r="N48" s="334"/>
      <c r="P48" s="180"/>
      <c r="Q48" s="180"/>
      <c r="R48" s="291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</row>
    <row r="49" spans="1:32" ht="10.5">
      <c r="A49" s="40"/>
      <c r="B49" s="307" t="s">
        <v>105</v>
      </c>
      <c r="C49" s="341"/>
      <c r="D49" s="308"/>
      <c r="E49" s="308"/>
      <c r="F49" s="308"/>
      <c r="G49" s="308"/>
      <c r="H49" s="308"/>
      <c r="I49" s="308"/>
      <c r="J49" s="308"/>
      <c r="K49" s="308"/>
      <c r="L49" s="308"/>
      <c r="M49" s="310"/>
      <c r="N49" s="311"/>
      <c r="P49" s="309"/>
      <c r="Q49" s="309"/>
      <c r="R49" s="291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</row>
    <row r="50" spans="1:32" ht="10.5">
      <c r="A50" s="40"/>
      <c r="B50" s="135" t="s">
        <v>106</v>
      </c>
      <c r="C50" s="341"/>
      <c r="D50" s="308"/>
      <c r="E50" s="308"/>
      <c r="F50" s="308"/>
      <c r="G50" s="308"/>
      <c r="H50" s="308"/>
      <c r="I50" s="308"/>
      <c r="J50" s="308"/>
      <c r="K50" s="308"/>
      <c r="L50" s="308"/>
      <c r="M50" s="310"/>
      <c r="N50" s="311"/>
      <c r="P50" s="309"/>
      <c r="Q50" s="309"/>
      <c r="R50" s="291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</row>
    <row r="51" spans="1:32" ht="10.5">
      <c r="A51" s="40"/>
      <c r="B51" s="135" t="s">
        <v>107</v>
      </c>
      <c r="C51" s="341"/>
      <c r="D51" s="308"/>
      <c r="E51" s="308"/>
      <c r="F51" s="308"/>
      <c r="G51" s="308"/>
      <c r="H51" s="308"/>
      <c r="I51" s="308"/>
      <c r="J51" s="308"/>
      <c r="K51" s="308"/>
      <c r="L51" s="308"/>
      <c r="M51" s="310"/>
      <c r="N51" s="311"/>
      <c r="P51" s="309"/>
      <c r="Q51" s="309"/>
      <c r="R51" s="291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</row>
    <row r="52" spans="1:32" ht="10.5">
      <c r="A52" s="40"/>
      <c r="B52" s="135" t="s">
        <v>108</v>
      </c>
      <c r="C52" s="341"/>
      <c r="D52" s="308"/>
      <c r="E52" s="308"/>
      <c r="F52" s="308"/>
      <c r="G52" s="308"/>
      <c r="H52" s="308"/>
      <c r="I52" s="308"/>
      <c r="J52" s="308"/>
      <c r="K52" s="308"/>
      <c r="L52" s="308"/>
      <c r="M52" s="310"/>
      <c r="N52" s="311"/>
      <c r="P52" s="309"/>
      <c r="Q52" s="309"/>
      <c r="R52" s="291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</row>
    <row r="53" spans="1:32" ht="10.5">
      <c r="A53" s="40"/>
      <c r="B53" s="135" t="s">
        <v>109</v>
      </c>
      <c r="C53" s="341"/>
      <c r="D53" s="308"/>
      <c r="E53" s="308"/>
      <c r="F53" s="308"/>
      <c r="G53" s="308"/>
      <c r="H53" s="308"/>
      <c r="I53" s="308"/>
      <c r="J53" s="308"/>
      <c r="K53" s="308"/>
      <c r="L53" s="308"/>
      <c r="M53" s="310"/>
      <c r="N53" s="311"/>
      <c r="P53" s="309"/>
      <c r="Q53" s="309"/>
      <c r="R53" s="291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</row>
    <row r="54" spans="1:32" ht="10.5">
      <c r="A54" s="40"/>
      <c r="B54" s="312" t="s">
        <v>110</v>
      </c>
      <c r="C54" s="341"/>
      <c r="D54" s="308"/>
      <c r="E54" s="308"/>
      <c r="F54" s="308"/>
      <c r="G54" s="308"/>
      <c r="H54" s="308"/>
      <c r="I54" s="308"/>
      <c r="J54" s="308"/>
      <c r="K54" s="308"/>
      <c r="L54" s="308"/>
      <c r="M54" s="310"/>
      <c r="N54" s="311"/>
      <c r="P54" s="309"/>
      <c r="Q54" s="309"/>
      <c r="R54" s="291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</row>
    <row r="55" spans="1:32" ht="10.5">
      <c r="A55" s="40"/>
      <c r="B55" s="312" t="s">
        <v>111</v>
      </c>
      <c r="C55" s="341"/>
      <c r="D55" s="308"/>
      <c r="E55" s="308"/>
      <c r="F55" s="308"/>
      <c r="G55" s="308"/>
      <c r="H55" s="308"/>
      <c r="I55" s="308"/>
      <c r="J55" s="308"/>
      <c r="K55" s="308"/>
      <c r="L55" s="308"/>
      <c r="M55" s="310"/>
      <c r="N55" s="311"/>
      <c r="P55" s="309"/>
      <c r="Q55" s="309"/>
      <c r="R55" s="291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</row>
    <row r="56" spans="1:32" ht="10.5">
      <c r="A56" s="40"/>
      <c r="B56" s="312"/>
      <c r="C56" s="314"/>
      <c r="D56" s="349"/>
      <c r="E56" s="349"/>
      <c r="F56" s="349"/>
      <c r="G56" s="349"/>
      <c r="H56" s="476"/>
      <c r="I56" s="476"/>
      <c r="J56" s="476"/>
      <c r="K56" s="476"/>
      <c r="L56" s="476"/>
      <c r="M56" s="326"/>
      <c r="N56" s="334"/>
      <c r="P56" s="180"/>
      <c r="Q56" s="180"/>
      <c r="R56" s="291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</row>
    <row r="57" spans="1:32" ht="10.5">
      <c r="A57" s="40"/>
      <c r="B57" s="315" t="s">
        <v>211</v>
      </c>
      <c r="C57" s="314"/>
      <c r="D57" s="349"/>
      <c r="E57" s="349"/>
      <c r="F57" s="349"/>
      <c r="G57" s="349"/>
      <c r="H57" s="476"/>
      <c r="I57" s="476"/>
      <c r="J57" s="476"/>
      <c r="K57" s="476"/>
      <c r="L57" s="476"/>
      <c r="M57" s="326"/>
      <c r="N57" s="334"/>
      <c r="P57" s="180"/>
      <c r="Q57" s="180"/>
      <c r="R57" s="291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</row>
    <row r="58" spans="1:32" ht="10.5">
      <c r="A58" s="40"/>
      <c r="B58" s="307" t="s">
        <v>105</v>
      </c>
      <c r="C58" s="341"/>
      <c r="D58" s="308"/>
      <c r="E58" s="308"/>
      <c r="F58" s="308"/>
      <c r="G58" s="308"/>
      <c r="H58" s="308"/>
      <c r="I58" s="308"/>
      <c r="J58" s="308"/>
      <c r="K58" s="308"/>
      <c r="L58" s="308"/>
      <c r="M58" s="310"/>
      <c r="N58" s="311"/>
      <c r="P58" s="309"/>
      <c r="Q58" s="309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</row>
    <row r="59" spans="1:32" ht="10.5">
      <c r="A59" s="40"/>
      <c r="B59" s="135" t="s">
        <v>106</v>
      </c>
      <c r="C59" s="341"/>
      <c r="D59" s="308"/>
      <c r="E59" s="308"/>
      <c r="F59" s="308"/>
      <c r="G59" s="308"/>
      <c r="H59" s="308"/>
      <c r="I59" s="308"/>
      <c r="J59" s="308"/>
      <c r="K59" s="308"/>
      <c r="L59" s="308"/>
      <c r="M59" s="310"/>
      <c r="N59" s="311"/>
      <c r="P59" s="309"/>
      <c r="Q59" s="309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</row>
    <row r="60" spans="1:32" ht="10.5">
      <c r="A60" s="40"/>
      <c r="B60" s="135" t="s">
        <v>107</v>
      </c>
      <c r="C60" s="341"/>
      <c r="D60" s="308"/>
      <c r="E60" s="308"/>
      <c r="F60" s="308"/>
      <c r="G60" s="308"/>
      <c r="H60" s="308"/>
      <c r="I60" s="308"/>
      <c r="J60" s="308"/>
      <c r="K60" s="308"/>
      <c r="L60" s="308"/>
      <c r="M60" s="310"/>
      <c r="N60" s="311"/>
      <c r="P60" s="309"/>
      <c r="Q60" s="309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</row>
    <row r="61" spans="1:32" ht="10.5">
      <c r="A61" s="40"/>
      <c r="B61" s="135" t="s">
        <v>108</v>
      </c>
      <c r="C61" s="341"/>
      <c r="D61" s="308"/>
      <c r="E61" s="308"/>
      <c r="F61" s="308"/>
      <c r="G61" s="308"/>
      <c r="H61" s="308"/>
      <c r="I61" s="308"/>
      <c r="J61" s="308"/>
      <c r="K61" s="308"/>
      <c r="L61" s="308"/>
      <c r="M61" s="310"/>
      <c r="N61" s="311"/>
      <c r="P61" s="309"/>
      <c r="Q61" s="309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</row>
    <row r="62" spans="1:32" ht="10.5">
      <c r="A62" s="40"/>
      <c r="B62" s="135" t="s">
        <v>109</v>
      </c>
      <c r="C62" s="341"/>
      <c r="D62" s="308"/>
      <c r="E62" s="308"/>
      <c r="F62" s="308"/>
      <c r="G62" s="308"/>
      <c r="H62" s="308"/>
      <c r="I62" s="308"/>
      <c r="J62" s="308"/>
      <c r="K62" s="308"/>
      <c r="L62" s="308"/>
      <c r="M62" s="310"/>
      <c r="N62" s="311"/>
      <c r="P62" s="309"/>
      <c r="Q62" s="309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</row>
    <row r="63" spans="1:17" ht="10.5">
      <c r="A63" s="40"/>
      <c r="B63" s="312" t="s">
        <v>110</v>
      </c>
      <c r="C63" s="341"/>
      <c r="D63" s="308"/>
      <c r="E63" s="308"/>
      <c r="F63" s="308"/>
      <c r="G63" s="308"/>
      <c r="H63" s="308"/>
      <c r="I63" s="308"/>
      <c r="J63" s="308"/>
      <c r="K63" s="308"/>
      <c r="L63" s="308"/>
      <c r="M63" s="310"/>
      <c r="N63" s="311"/>
      <c r="P63" s="309"/>
      <c r="Q63" s="309"/>
    </row>
    <row r="64" spans="1:17" ht="10.5">
      <c r="A64" s="40"/>
      <c r="B64" s="316" t="s">
        <v>111</v>
      </c>
      <c r="C64" s="477"/>
      <c r="D64" s="317"/>
      <c r="E64" s="317"/>
      <c r="F64" s="317"/>
      <c r="G64" s="317"/>
      <c r="H64" s="317"/>
      <c r="I64" s="317"/>
      <c r="J64" s="317"/>
      <c r="K64" s="317"/>
      <c r="L64" s="317"/>
      <c r="M64" s="478"/>
      <c r="N64" s="479"/>
      <c r="P64" s="318"/>
      <c r="Q64" s="318"/>
    </row>
    <row r="65" spans="1:17" ht="10.5">
      <c r="A65" s="266"/>
      <c r="B65" s="266"/>
      <c r="C65" s="480"/>
      <c r="D65" s="480"/>
      <c r="E65" s="480"/>
      <c r="F65" s="480"/>
      <c r="G65" s="480"/>
      <c r="H65" s="326"/>
      <c r="I65" s="326"/>
      <c r="J65" s="326"/>
      <c r="K65" s="326"/>
      <c r="L65" s="326"/>
      <c r="M65" s="326"/>
      <c r="P65" s="326"/>
      <c r="Q65" s="326"/>
    </row>
    <row r="66" spans="1:17" ht="10.5">
      <c r="A66" s="266"/>
      <c r="B66" s="266"/>
      <c r="C66" s="480"/>
      <c r="D66" s="480"/>
      <c r="E66" s="480"/>
      <c r="F66" s="480"/>
      <c r="G66" s="480"/>
      <c r="H66" s="326"/>
      <c r="I66" s="326"/>
      <c r="J66" s="326"/>
      <c r="K66" s="326"/>
      <c r="L66" s="326"/>
      <c r="M66" s="326"/>
      <c r="P66" s="326"/>
      <c r="Q66" s="326"/>
    </row>
    <row r="67" ht="10.5">
      <c r="O67" s="481"/>
    </row>
    <row r="68" ht="10.5"/>
    <row r="69" ht="10.5"/>
    <row r="70" ht="10.5"/>
    <row r="71" ht="10.5"/>
    <row r="72" ht="10.5"/>
    <row r="73" ht="10.5"/>
    <row r="74" ht="10.5"/>
    <row r="75" ht="10.5"/>
    <row r="76" ht="10.5"/>
    <row r="77" ht="10.5"/>
    <row r="78" ht="10.5"/>
    <row r="79" ht="10.5"/>
    <row r="80" ht="10.5"/>
    <row r="81" ht="10.5"/>
    <row r="82" ht="10.5"/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107" spans="1:17" ht="10.5">
      <c r="A107" s="40"/>
      <c r="B107" s="40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P107" s="262"/>
      <c r="Q107" s="262"/>
    </row>
    <row r="108" spans="1:17" ht="10.5">
      <c r="A108" s="40"/>
      <c r="B108" s="40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P108" s="262"/>
      <c r="Q108" s="262"/>
    </row>
    <row r="109" spans="1:17" ht="10.5">
      <c r="A109" s="40"/>
      <c r="B109" s="40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P109" s="262"/>
      <c r="Q109" s="262"/>
    </row>
    <row r="110" spans="1:17" ht="10.5">
      <c r="A110" s="40"/>
      <c r="B110" s="40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P110" s="262"/>
      <c r="Q110" s="262"/>
    </row>
    <row r="111" spans="1:17" ht="10.5">
      <c r="A111" s="40"/>
      <c r="B111" s="40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P111" s="262"/>
      <c r="Q111" s="262"/>
    </row>
    <row r="112" spans="1:17" ht="10.5">
      <c r="A112" s="40"/>
      <c r="B112" s="40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P112" s="262"/>
      <c r="Q112" s="262"/>
    </row>
    <row r="113" spans="1:17" ht="10.5">
      <c r="A113" s="40"/>
      <c r="B113" s="40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P113" s="262"/>
      <c r="Q113" s="262"/>
    </row>
    <row r="114" spans="1:17" ht="10.5">
      <c r="A114" s="40"/>
      <c r="B114" s="40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P114" s="262"/>
      <c r="Q114" s="262"/>
    </row>
    <row r="115" spans="1:17" ht="10.5">
      <c r="A115" s="40"/>
      <c r="B115" s="40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P115" s="262"/>
      <c r="Q115" s="262"/>
    </row>
    <row r="116" spans="1:17" ht="10.5">
      <c r="A116" s="40"/>
      <c r="B116" s="40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P116" s="262"/>
      <c r="Q116" s="262"/>
    </row>
    <row r="117" spans="1:17" ht="10.5">
      <c r="A117" s="40"/>
      <c r="B117" s="40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P117" s="262"/>
      <c r="Q117" s="262"/>
    </row>
  </sheetData>
  <sheetProtection/>
  <hyperlinks>
    <hyperlink ref="A3" location="Index!A1" display="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IL178"/>
  <sheetViews>
    <sheetView zoomScale="85" zoomScaleNormal="85" zoomScaleSheetLayoutView="75" zoomScalePageLayoutView="0" workbookViewId="0" topLeftCell="A1">
      <selection activeCell="B10" sqref="B10"/>
    </sheetView>
  </sheetViews>
  <sheetFormatPr defaultColWidth="8.00390625" defaultRowHeight="15"/>
  <cols>
    <col min="1" max="1" width="7.00390625" style="122" customWidth="1"/>
    <col min="2" max="2" width="40.00390625" style="283" customWidth="1"/>
    <col min="3" max="3" width="11.50390625" style="189" customWidth="1"/>
    <col min="4" max="4" width="16.00390625" style="189" customWidth="1"/>
    <col min="5" max="5" width="76.875" style="283" customWidth="1"/>
    <col min="6" max="16384" width="8.00390625" style="122" customWidth="1"/>
  </cols>
  <sheetData>
    <row r="1" spans="1:246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</row>
    <row r="2" spans="1:246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</row>
    <row r="3" spans="1:246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3" ht="10.5">
      <c r="A4" s="39" t="str">
        <f ca="1">LEFT(RIGHT(CELL("filename",A1),LEN(CELL("filename",A1))-FIND("]",CELL("filename",A1))),4)</f>
        <v>4.11</v>
      </c>
      <c r="B4" s="39"/>
      <c r="C4" s="39"/>
    </row>
    <row r="5" spans="1:5" ht="10.5">
      <c r="A5" s="244">
        <v>4.11</v>
      </c>
      <c r="B5" s="284" t="s">
        <v>213</v>
      </c>
      <c r="C5" s="212"/>
      <c r="D5" s="212"/>
      <c r="E5" s="285"/>
    </row>
    <row r="6" spans="2:5" ht="10.5">
      <c r="B6" s="286"/>
      <c r="E6" s="287"/>
    </row>
    <row r="7" spans="2:5" ht="10.5">
      <c r="B7" s="490" t="s">
        <v>214</v>
      </c>
      <c r="C7" s="696" t="s">
        <v>215</v>
      </c>
      <c r="D7" s="696" t="s">
        <v>216</v>
      </c>
      <c r="E7" s="698" t="s">
        <v>174</v>
      </c>
    </row>
    <row r="8" spans="2:5" ht="10.5">
      <c r="B8" s="694"/>
      <c r="C8" s="131"/>
      <c r="D8" s="131"/>
      <c r="E8" s="699"/>
    </row>
    <row r="9" spans="2:5" ht="10.5">
      <c r="B9" s="695"/>
      <c r="C9" s="614"/>
      <c r="D9" s="614"/>
      <c r="E9" s="699"/>
    </row>
    <row r="10" spans="2:5" ht="10.5">
      <c r="B10" s="828" t="s">
        <v>177</v>
      </c>
      <c r="C10" s="697" t="s">
        <v>478</v>
      </c>
      <c r="D10" s="102" t="s">
        <v>479</v>
      </c>
      <c r="E10" s="700"/>
    </row>
    <row r="11" spans="2:5" ht="10.5">
      <c r="B11" s="857"/>
      <c r="C11" s="858"/>
      <c r="D11" s="859"/>
      <c r="E11" s="860"/>
    </row>
    <row r="12" spans="2:5" ht="10.5">
      <c r="B12" s="857"/>
      <c r="C12" s="858"/>
      <c r="D12" s="859"/>
      <c r="E12" s="860"/>
    </row>
    <row r="13" spans="2:5" ht="10.5">
      <c r="B13" s="857"/>
      <c r="C13" s="858"/>
      <c r="D13" s="859"/>
      <c r="E13" s="860"/>
    </row>
    <row r="14" spans="2:5" ht="10.5">
      <c r="B14" s="861"/>
      <c r="C14" s="859"/>
      <c r="D14" s="859"/>
      <c r="E14" s="860"/>
    </row>
    <row r="15" spans="2:5" ht="10.5">
      <c r="B15" s="830"/>
      <c r="C15" s="102"/>
      <c r="D15" s="102"/>
      <c r="E15" s="700"/>
    </row>
    <row r="16" spans="2:5" ht="10.5">
      <c r="B16" s="831" t="s">
        <v>88</v>
      </c>
      <c r="C16" s="832"/>
      <c r="D16" s="102"/>
      <c r="E16" s="700"/>
    </row>
    <row r="17" spans="2:5" ht="10.5">
      <c r="B17" s="861"/>
      <c r="C17" s="862"/>
      <c r="D17" s="858"/>
      <c r="E17" s="860"/>
    </row>
    <row r="18" spans="2:5" ht="10.5">
      <c r="B18" s="861"/>
      <c r="C18" s="859"/>
      <c r="D18" s="859"/>
      <c r="E18" s="860"/>
    </row>
    <row r="19" spans="2:5" ht="10.5">
      <c r="B19" s="861"/>
      <c r="C19" s="862"/>
      <c r="D19" s="862"/>
      <c r="E19" s="860"/>
    </row>
    <row r="20" spans="2:5" ht="10.5">
      <c r="B20" s="830"/>
      <c r="C20" s="832"/>
      <c r="D20" s="832"/>
      <c r="E20" s="700"/>
    </row>
    <row r="21" spans="2:5" ht="31.5">
      <c r="B21" s="831" t="s">
        <v>0</v>
      </c>
      <c r="C21" s="832" t="s">
        <v>484</v>
      </c>
      <c r="D21" s="832" t="s">
        <v>485</v>
      </c>
      <c r="E21" s="700"/>
    </row>
    <row r="22" spans="2:5" ht="10.5">
      <c r="B22" s="861"/>
      <c r="C22" s="862"/>
      <c r="D22" s="862"/>
      <c r="E22" s="860"/>
    </row>
    <row r="23" spans="2:5" ht="10.5">
      <c r="B23" s="861"/>
      <c r="C23" s="862"/>
      <c r="D23" s="863"/>
      <c r="E23" s="860"/>
    </row>
    <row r="24" spans="2:5" ht="10.5">
      <c r="B24" s="861"/>
      <c r="C24" s="862"/>
      <c r="D24" s="862"/>
      <c r="E24" s="860"/>
    </row>
    <row r="25" spans="2:5" ht="10.5">
      <c r="B25" s="861"/>
      <c r="C25" s="862"/>
      <c r="D25" s="863"/>
      <c r="E25" s="860"/>
    </row>
    <row r="26" spans="2:5" ht="10.5">
      <c r="B26" s="861"/>
      <c r="C26" s="862"/>
      <c r="D26" s="862"/>
      <c r="E26" s="860"/>
    </row>
    <row r="27" spans="2:5" ht="10.5">
      <c r="B27" s="861"/>
      <c r="C27" s="862"/>
      <c r="D27" s="859"/>
      <c r="E27" s="860"/>
    </row>
    <row r="28" spans="2:5" ht="10.5">
      <c r="B28" s="864"/>
      <c r="C28" s="859"/>
      <c r="D28" s="859"/>
      <c r="E28" s="860"/>
    </row>
    <row r="29" spans="2:5" ht="10.5">
      <c r="B29" s="861"/>
      <c r="C29" s="859"/>
      <c r="D29" s="859"/>
      <c r="E29" s="860"/>
    </row>
    <row r="30" spans="2:5" ht="10.5">
      <c r="B30" s="861"/>
      <c r="C30" s="859"/>
      <c r="D30" s="859"/>
      <c r="E30" s="860"/>
    </row>
    <row r="31" spans="2:5" ht="10.5">
      <c r="B31" s="864"/>
      <c r="C31" s="859"/>
      <c r="D31" s="859"/>
      <c r="E31" s="860"/>
    </row>
    <row r="32" spans="2:5" ht="10.5">
      <c r="B32" s="830"/>
      <c r="C32" s="102"/>
      <c r="D32" s="102"/>
      <c r="E32" s="700"/>
    </row>
    <row r="33" spans="2:5" ht="21">
      <c r="B33" s="831" t="s">
        <v>145</v>
      </c>
      <c r="C33" s="102"/>
      <c r="D33" s="102"/>
      <c r="E33" s="700"/>
    </row>
    <row r="34" spans="2:5" ht="10.5">
      <c r="B34" s="831" t="s">
        <v>146</v>
      </c>
      <c r="C34" s="102"/>
      <c r="D34" s="102"/>
      <c r="E34" s="700"/>
    </row>
    <row r="35" spans="2:5" ht="10.5">
      <c r="B35" s="861"/>
      <c r="C35" s="859"/>
      <c r="D35" s="859"/>
      <c r="E35" s="860"/>
    </row>
    <row r="36" spans="2:5" ht="10.5">
      <c r="B36" s="830"/>
      <c r="C36" s="102"/>
      <c r="D36" s="102"/>
      <c r="E36" s="700"/>
    </row>
    <row r="37" spans="2:5" ht="10.5">
      <c r="B37" s="834" t="s">
        <v>25</v>
      </c>
      <c r="C37" s="102"/>
      <c r="D37" s="102"/>
      <c r="E37" s="700"/>
    </row>
    <row r="38" spans="2:5" ht="10.5">
      <c r="B38" s="861"/>
      <c r="C38" s="859"/>
      <c r="D38" s="859"/>
      <c r="E38" s="860"/>
    </row>
    <row r="39" spans="2:5" ht="10.5">
      <c r="B39" s="864"/>
      <c r="C39" s="859"/>
      <c r="D39" s="859"/>
      <c r="E39" s="860"/>
    </row>
    <row r="40" spans="2:5" ht="10.5">
      <c r="B40" s="833"/>
      <c r="C40" s="102"/>
      <c r="D40" s="102"/>
      <c r="E40" s="700"/>
    </row>
    <row r="41" spans="2:5" ht="10.5">
      <c r="B41" s="835" t="s">
        <v>237</v>
      </c>
      <c r="C41" s="102"/>
      <c r="D41" s="102"/>
      <c r="E41" s="700"/>
    </row>
    <row r="42" spans="2:5" ht="10.5">
      <c r="B42" s="865"/>
      <c r="C42" s="866"/>
      <c r="D42" s="866"/>
      <c r="E42" s="867"/>
    </row>
    <row r="43" spans="2:5" ht="10.5">
      <c r="B43" s="865"/>
      <c r="C43" s="866"/>
      <c r="D43" s="866"/>
      <c r="E43" s="867"/>
    </row>
    <row r="44" spans="2:5" ht="10.5">
      <c r="B44" s="865"/>
      <c r="C44" s="866"/>
      <c r="D44" s="866"/>
      <c r="E44" s="867"/>
    </row>
    <row r="45" spans="2:5" ht="10.5">
      <c r="B45" s="868"/>
      <c r="C45" s="859"/>
      <c r="D45" s="859"/>
      <c r="E45" s="860"/>
    </row>
    <row r="46" spans="2:5" ht="10.5">
      <c r="B46" s="868"/>
      <c r="C46" s="859"/>
      <c r="D46" s="859"/>
      <c r="E46" s="860"/>
    </row>
    <row r="47" spans="2:5" ht="10.5">
      <c r="B47" s="868"/>
      <c r="C47" s="859"/>
      <c r="D47" s="859"/>
      <c r="E47" s="860"/>
    </row>
    <row r="48" spans="2:5" ht="10.5">
      <c r="B48" s="868"/>
      <c r="C48" s="859"/>
      <c r="D48" s="859"/>
      <c r="E48" s="860"/>
    </row>
    <row r="49" spans="2:5" ht="10.5">
      <c r="B49" s="857"/>
      <c r="C49" s="859"/>
      <c r="D49" s="859"/>
      <c r="E49" s="860"/>
    </row>
    <row r="50" spans="2:5" ht="10.5">
      <c r="B50" s="868"/>
      <c r="C50" s="859"/>
      <c r="D50" s="859"/>
      <c r="E50" s="860"/>
    </row>
    <row r="51" spans="2:5" ht="10.5">
      <c r="B51" s="865"/>
      <c r="C51" s="866"/>
      <c r="D51" s="866"/>
      <c r="E51" s="867"/>
    </row>
    <row r="52" spans="2:5" ht="10.5">
      <c r="B52" s="865"/>
      <c r="C52" s="866"/>
      <c r="D52" s="866"/>
      <c r="E52" s="867"/>
    </row>
    <row r="53" spans="2:5" ht="10.5">
      <c r="B53" s="865"/>
      <c r="C53" s="866"/>
      <c r="D53" s="866"/>
      <c r="E53" s="867"/>
    </row>
    <row r="54" spans="2:5" ht="10.5">
      <c r="B54" s="868"/>
      <c r="C54" s="859"/>
      <c r="D54" s="859"/>
      <c r="E54" s="860"/>
    </row>
    <row r="55" spans="2:5" ht="10.5">
      <c r="B55" s="865"/>
      <c r="C55" s="866"/>
      <c r="D55" s="866"/>
      <c r="E55" s="867"/>
    </row>
    <row r="56" spans="2:5" ht="10.5">
      <c r="B56" s="865"/>
      <c r="C56" s="866"/>
      <c r="D56" s="866"/>
      <c r="E56" s="867"/>
    </row>
    <row r="57" spans="2:5" ht="10.5">
      <c r="B57" s="868"/>
      <c r="C57" s="859"/>
      <c r="D57" s="859"/>
      <c r="E57" s="860"/>
    </row>
    <row r="58" spans="2:5" ht="10.5">
      <c r="B58" s="868"/>
      <c r="C58" s="859"/>
      <c r="D58" s="859"/>
      <c r="E58" s="860"/>
    </row>
    <row r="59" spans="2:5" ht="10.5">
      <c r="B59" s="868"/>
      <c r="C59" s="859"/>
      <c r="D59" s="859"/>
      <c r="E59" s="860"/>
    </row>
    <row r="60" spans="2:5" ht="10.5">
      <c r="B60" s="829"/>
      <c r="C60" s="102"/>
      <c r="D60" s="102"/>
      <c r="E60" s="700"/>
    </row>
    <row r="61" spans="2:5" ht="10.5">
      <c r="B61" s="836" t="s">
        <v>156</v>
      </c>
      <c r="C61" s="102" t="s">
        <v>484</v>
      </c>
      <c r="D61" s="102" t="s">
        <v>485</v>
      </c>
      <c r="E61" s="700"/>
    </row>
    <row r="62" spans="2:5" ht="10.5">
      <c r="B62" s="868"/>
      <c r="C62" s="859"/>
      <c r="D62" s="859"/>
      <c r="E62" s="860"/>
    </row>
    <row r="63" spans="2:5" ht="10.5">
      <c r="B63" s="868"/>
      <c r="C63" s="859"/>
      <c r="D63" s="859"/>
      <c r="E63" s="860"/>
    </row>
    <row r="64" spans="2:5" ht="10.5">
      <c r="B64" s="868"/>
      <c r="C64" s="859"/>
      <c r="D64" s="859"/>
      <c r="E64" s="860"/>
    </row>
    <row r="65" spans="2:5" ht="10.5">
      <c r="B65" s="868"/>
      <c r="C65" s="859"/>
      <c r="D65" s="859"/>
      <c r="E65" s="860"/>
    </row>
    <row r="66" spans="2:5" ht="10.5">
      <c r="B66" s="868"/>
      <c r="C66" s="859"/>
      <c r="D66" s="859"/>
      <c r="E66" s="860"/>
    </row>
    <row r="67" spans="2:5" ht="10.5">
      <c r="B67" s="868"/>
      <c r="C67" s="859"/>
      <c r="D67" s="859"/>
      <c r="E67" s="860"/>
    </row>
    <row r="68" spans="2:5" ht="10.5">
      <c r="B68" s="868"/>
      <c r="C68" s="859"/>
      <c r="D68" s="859"/>
      <c r="E68" s="860"/>
    </row>
    <row r="69" spans="2:5" ht="10.5">
      <c r="B69" s="868"/>
      <c r="C69" s="859"/>
      <c r="D69" s="859"/>
      <c r="E69" s="860"/>
    </row>
    <row r="70" spans="2:5" ht="10.5">
      <c r="B70" s="868"/>
      <c r="C70" s="859"/>
      <c r="D70" s="859"/>
      <c r="E70" s="860"/>
    </row>
    <row r="71" spans="2:5" ht="10.5">
      <c r="B71" s="869"/>
      <c r="C71" s="859"/>
      <c r="D71" s="859"/>
      <c r="E71" s="860"/>
    </row>
    <row r="72" spans="2:5" ht="10.5">
      <c r="B72" s="869"/>
      <c r="C72" s="859"/>
      <c r="D72" s="859"/>
      <c r="E72" s="860"/>
    </row>
    <row r="73" spans="2:5" ht="10.5">
      <c r="B73" s="869"/>
      <c r="C73" s="859"/>
      <c r="D73" s="859"/>
      <c r="E73" s="860"/>
    </row>
    <row r="74" spans="2:5" ht="10.5">
      <c r="B74" s="869"/>
      <c r="C74" s="859"/>
      <c r="D74" s="859"/>
      <c r="E74" s="860"/>
    </row>
    <row r="75" spans="2:5" ht="10.5">
      <c r="B75" s="870"/>
      <c r="C75" s="871"/>
      <c r="D75" s="871"/>
      <c r="E75" s="872"/>
    </row>
    <row r="76" spans="2:5" ht="10.5">
      <c r="B76" s="870"/>
      <c r="C76" s="871"/>
      <c r="D76" s="871"/>
      <c r="E76" s="872"/>
    </row>
    <row r="77" spans="2:5" ht="10.5">
      <c r="B77" s="869"/>
      <c r="C77" s="859"/>
      <c r="D77" s="859"/>
      <c r="E77" s="860"/>
    </row>
    <row r="78" spans="2:5" ht="10.5">
      <c r="B78" s="869"/>
      <c r="C78" s="859"/>
      <c r="D78" s="859"/>
      <c r="E78" s="860"/>
    </row>
    <row r="79" spans="2:5" ht="10.5">
      <c r="B79" s="870"/>
      <c r="C79" s="873"/>
      <c r="D79" s="873"/>
      <c r="E79" s="874"/>
    </row>
    <row r="80" spans="2:5" ht="10.5">
      <c r="B80" s="870"/>
      <c r="C80" s="873"/>
      <c r="D80" s="873"/>
      <c r="E80" s="874"/>
    </row>
    <row r="81" spans="2:5" ht="10.5">
      <c r="B81" s="837"/>
      <c r="C81" s="102"/>
      <c r="D81" s="102"/>
      <c r="E81" s="700"/>
    </row>
    <row r="82" spans="2:5" ht="10.5">
      <c r="B82" s="837" t="s">
        <v>202</v>
      </c>
      <c r="C82" s="102"/>
      <c r="D82" s="102"/>
      <c r="E82" s="700"/>
    </row>
    <row r="83" spans="2:5" ht="10.5">
      <c r="B83" s="868"/>
      <c r="C83" s="859"/>
      <c r="D83" s="859"/>
      <c r="E83" s="860"/>
    </row>
    <row r="84" spans="2:5" ht="10.5">
      <c r="B84" s="868"/>
      <c r="C84" s="859"/>
      <c r="D84" s="859"/>
      <c r="E84" s="860"/>
    </row>
    <row r="85" spans="2:5" ht="10.5">
      <c r="B85" s="868"/>
      <c r="C85" s="859"/>
      <c r="D85" s="859"/>
      <c r="E85" s="860"/>
    </row>
    <row r="86" spans="2:5" ht="10.5">
      <c r="B86" s="868"/>
      <c r="C86" s="859"/>
      <c r="D86" s="859"/>
      <c r="E86" s="860"/>
    </row>
    <row r="87" spans="2:5" ht="10.5">
      <c r="B87" s="868"/>
      <c r="C87" s="859"/>
      <c r="D87" s="859"/>
      <c r="E87" s="875"/>
    </row>
    <row r="88" spans="2:5" ht="10.5">
      <c r="B88" s="868"/>
      <c r="C88" s="859"/>
      <c r="D88" s="859"/>
      <c r="E88" s="860"/>
    </row>
    <row r="89" spans="2:5" ht="10.5">
      <c r="B89" s="868"/>
      <c r="C89" s="859"/>
      <c r="D89" s="859"/>
      <c r="E89" s="875"/>
    </row>
    <row r="90" spans="2:5" ht="10.5">
      <c r="B90" s="868"/>
      <c r="C90" s="859"/>
      <c r="D90" s="859"/>
      <c r="E90" s="860"/>
    </row>
    <row r="91" spans="2:5" ht="10.5">
      <c r="B91" s="838"/>
      <c r="C91" s="839"/>
      <c r="D91" s="839"/>
      <c r="E91" s="840"/>
    </row>
    <row r="92" spans="2:5" ht="10.5">
      <c r="B92" s="841"/>
      <c r="C92" s="101"/>
      <c r="D92" s="101"/>
      <c r="E92" s="842"/>
    </row>
    <row r="93" spans="2:5" ht="10.5">
      <c r="B93" s="841"/>
      <c r="C93" s="101"/>
      <c r="D93" s="101"/>
      <c r="E93" s="842"/>
    </row>
    <row r="94" spans="2:5" ht="10.5">
      <c r="B94" s="841"/>
      <c r="C94" s="101"/>
      <c r="D94" s="101"/>
      <c r="E94" s="842"/>
    </row>
    <row r="95" spans="2:5" ht="10.5">
      <c r="B95" s="841"/>
      <c r="C95" s="101"/>
      <c r="D95" s="101"/>
      <c r="E95" s="842"/>
    </row>
    <row r="96" spans="2:5" ht="10.5">
      <c r="B96" s="841"/>
      <c r="C96" s="101"/>
      <c r="D96" s="101"/>
      <c r="E96" s="842"/>
    </row>
    <row r="97" spans="2:5" ht="10.5">
      <c r="B97" s="841"/>
      <c r="C97" s="101"/>
      <c r="D97" s="101"/>
      <c r="E97" s="842"/>
    </row>
    <row r="98" spans="2:5" ht="10.5">
      <c r="B98" s="841"/>
      <c r="C98" s="101"/>
      <c r="D98" s="101"/>
      <c r="E98" s="842"/>
    </row>
    <row r="99" spans="2:5" ht="10.5">
      <c r="B99" s="841"/>
      <c r="C99" s="101"/>
      <c r="D99" s="101"/>
      <c r="E99" s="843"/>
    </row>
    <row r="100" spans="2:5" ht="10.5">
      <c r="B100" s="844"/>
      <c r="C100" s="101"/>
      <c r="D100" s="101"/>
      <c r="E100" s="845"/>
    </row>
    <row r="101" spans="2:5" ht="10.5">
      <c r="B101" s="846"/>
      <c r="C101" s="101"/>
      <c r="D101" s="101"/>
      <c r="E101" s="842"/>
    </row>
    <row r="102" spans="2:5" ht="10.5">
      <c r="B102" s="847"/>
      <c r="C102" s="101"/>
      <c r="D102" s="101"/>
      <c r="E102" s="842"/>
    </row>
    <row r="103" spans="2:5" ht="10.5">
      <c r="B103" s="841"/>
      <c r="C103" s="101"/>
      <c r="D103" s="101"/>
      <c r="E103" s="842"/>
    </row>
    <row r="104" spans="2:5" ht="10.5">
      <c r="B104" s="841"/>
      <c r="C104" s="101"/>
      <c r="D104" s="101"/>
      <c r="E104" s="842"/>
    </row>
    <row r="105" spans="2:5" ht="10.5">
      <c r="B105" s="844"/>
      <c r="C105" s="101"/>
      <c r="D105" s="101"/>
      <c r="E105" s="845"/>
    </row>
    <row r="106" spans="2:5" ht="10.5">
      <c r="B106" s="841"/>
      <c r="C106" s="101"/>
      <c r="D106" s="101"/>
      <c r="E106" s="842"/>
    </row>
    <row r="107" spans="2:5" ht="10.5">
      <c r="B107" s="841"/>
      <c r="C107" s="101"/>
      <c r="D107" s="101"/>
      <c r="E107" s="842"/>
    </row>
    <row r="108" spans="2:5" ht="10.5">
      <c r="B108" s="848"/>
      <c r="C108" s="101"/>
      <c r="D108" s="101"/>
      <c r="E108" s="849"/>
    </row>
    <row r="109" spans="2:5" ht="10.5">
      <c r="B109" s="841"/>
      <c r="C109" s="101"/>
      <c r="D109" s="101"/>
      <c r="E109" s="842"/>
    </row>
    <row r="110" spans="2:5" ht="10.5">
      <c r="B110" s="841"/>
      <c r="C110" s="101"/>
      <c r="D110" s="101"/>
      <c r="E110" s="842"/>
    </row>
    <row r="111" spans="2:5" ht="10.5">
      <c r="B111" s="846"/>
      <c r="C111" s="101"/>
      <c r="D111" s="101"/>
      <c r="E111" s="842"/>
    </row>
    <row r="112" spans="2:5" ht="10.5">
      <c r="B112" s="850"/>
      <c r="C112" s="101"/>
      <c r="D112" s="101"/>
      <c r="E112" s="842"/>
    </row>
    <row r="113" spans="2:5" ht="10.5">
      <c r="B113" s="841"/>
      <c r="C113" s="101"/>
      <c r="D113" s="101"/>
      <c r="E113" s="842"/>
    </row>
    <row r="114" spans="2:5" ht="10.5">
      <c r="B114" s="841"/>
      <c r="C114" s="101"/>
      <c r="D114" s="101"/>
      <c r="E114" s="842"/>
    </row>
    <row r="115" spans="2:5" ht="10.5">
      <c r="B115" s="841"/>
      <c r="C115" s="101"/>
      <c r="D115" s="101"/>
      <c r="E115" s="842"/>
    </row>
    <row r="116" spans="2:5" ht="10.5">
      <c r="B116" s="841"/>
      <c r="C116" s="101"/>
      <c r="D116" s="101"/>
      <c r="E116" s="842"/>
    </row>
    <row r="117" spans="2:5" ht="10.5">
      <c r="B117" s="841"/>
      <c r="C117" s="101"/>
      <c r="D117" s="101"/>
      <c r="E117" s="842"/>
    </row>
    <row r="118" spans="2:5" ht="10.5">
      <c r="B118" s="841"/>
      <c r="C118" s="101"/>
      <c r="D118" s="101"/>
      <c r="E118" s="842"/>
    </row>
    <row r="119" spans="2:5" ht="10.5">
      <c r="B119" s="841"/>
      <c r="C119" s="101"/>
      <c r="D119" s="101"/>
      <c r="E119" s="842"/>
    </row>
    <row r="120" spans="2:5" ht="10.5">
      <c r="B120" s="841"/>
      <c r="C120" s="101"/>
      <c r="D120" s="101"/>
      <c r="E120" s="842"/>
    </row>
    <row r="121" spans="2:5" ht="10.5">
      <c r="B121" s="841"/>
      <c r="C121" s="101"/>
      <c r="D121" s="101"/>
      <c r="E121" s="842"/>
    </row>
    <row r="122" spans="2:5" ht="10.5">
      <c r="B122" s="841"/>
      <c r="C122" s="101"/>
      <c r="D122" s="101"/>
      <c r="E122" s="842"/>
    </row>
    <row r="123" spans="2:5" ht="10.5">
      <c r="B123" s="841"/>
      <c r="C123" s="101"/>
      <c r="D123" s="101"/>
      <c r="E123" s="842"/>
    </row>
    <row r="124" spans="2:5" ht="10.5">
      <c r="B124" s="841"/>
      <c r="C124" s="101"/>
      <c r="D124" s="101"/>
      <c r="E124" s="842"/>
    </row>
    <row r="125" spans="2:5" ht="10.5">
      <c r="B125" s="846"/>
      <c r="C125" s="101"/>
      <c r="D125" s="101"/>
      <c r="E125" s="842"/>
    </row>
    <row r="126" spans="2:5" ht="10.5">
      <c r="B126" s="850"/>
      <c r="C126" s="101"/>
      <c r="D126" s="101"/>
      <c r="E126" s="842"/>
    </row>
    <row r="127" spans="2:5" ht="10.5">
      <c r="B127" s="841"/>
      <c r="C127" s="851"/>
      <c r="D127" s="851"/>
      <c r="E127" s="842"/>
    </row>
    <row r="128" spans="2:5" ht="10.5">
      <c r="B128" s="841"/>
      <c r="C128" s="851"/>
      <c r="D128" s="851"/>
      <c r="E128" s="842"/>
    </row>
    <row r="129" spans="2:5" ht="10.5">
      <c r="B129" s="841"/>
      <c r="C129" s="851"/>
      <c r="D129" s="851"/>
      <c r="E129" s="842"/>
    </row>
    <row r="130" spans="2:5" ht="10.5">
      <c r="B130" s="841"/>
      <c r="C130" s="851"/>
      <c r="D130" s="851"/>
      <c r="E130" s="842"/>
    </row>
    <row r="131" spans="2:5" ht="10.5">
      <c r="B131" s="841"/>
      <c r="C131" s="851"/>
      <c r="D131" s="851"/>
      <c r="E131" s="842"/>
    </row>
    <row r="132" spans="2:5" ht="10.5">
      <c r="B132" s="841"/>
      <c r="C132" s="851"/>
      <c r="D132" s="851"/>
      <c r="E132" s="842"/>
    </row>
    <row r="133" spans="2:5" ht="10.5">
      <c r="B133" s="841"/>
      <c r="C133" s="851"/>
      <c r="D133" s="851"/>
      <c r="E133" s="842"/>
    </row>
    <row r="134" spans="2:5" ht="10.5">
      <c r="B134" s="841"/>
      <c r="C134" s="851"/>
      <c r="D134" s="851"/>
      <c r="E134" s="842"/>
    </row>
    <row r="135" spans="2:5" ht="10.5">
      <c r="B135" s="841"/>
      <c r="C135" s="851"/>
      <c r="D135" s="851"/>
      <c r="E135" s="842"/>
    </row>
    <row r="136" spans="2:5" ht="10.5">
      <c r="B136" s="841"/>
      <c r="C136" s="851"/>
      <c r="D136" s="851"/>
      <c r="E136" s="842"/>
    </row>
    <row r="137" spans="2:5" ht="10.5">
      <c r="B137" s="841"/>
      <c r="C137" s="851"/>
      <c r="D137" s="851"/>
      <c r="E137" s="842"/>
    </row>
    <row r="138" spans="2:5" ht="10.5">
      <c r="B138" s="841"/>
      <c r="C138" s="851"/>
      <c r="D138" s="851"/>
      <c r="E138" s="842"/>
    </row>
    <row r="139" spans="2:5" ht="10.5">
      <c r="B139" s="841"/>
      <c r="C139" s="851"/>
      <c r="D139" s="851"/>
      <c r="E139" s="842"/>
    </row>
    <row r="140" spans="2:5" ht="10.5">
      <c r="B140" s="841"/>
      <c r="C140" s="851"/>
      <c r="D140" s="851"/>
      <c r="E140" s="842"/>
    </row>
    <row r="141" spans="2:5" ht="10.5">
      <c r="B141" s="841"/>
      <c r="C141" s="851"/>
      <c r="D141" s="851"/>
      <c r="E141" s="842"/>
    </row>
    <row r="142" spans="2:5" ht="10.5">
      <c r="B142" s="848"/>
      <c r="C142" s="101"/>
      <c r="D142" s="101"/>
      <c r="E142" s="849"/>
    </row>
    <row r="143" spans="2:5" ht="10.5">
      <c r="B143" s="846"/>
      <c r="C143" s="101"/>
      <c r="D143" s="101"/>
      <c r="E143" s="842"/>
    </row>
    <row r="144" spans="2:5" ht="10.5">
      <c r="B144" s="852"/>
      <c r="C144" s="101"/>
      <c r="D144" s="101"/>
      <c r="E144" s="842"/>
    </row>
    <row r="145" spans="2:5" ht="10.5">
      <c r="B145" s="844"/>
      <c r="C145" s="851"/>
      <c r="D145" s="101"/>
      <c r="E145" s="842"/>
    </row>
    <row r="146" spans="2:5" ht="10.5">
      <c r="B146" s="844"/>
      <c r="C146" s="851"/>
      <c r="D146" s="101"/>
      <c r="E146" s="842"/>
    </row>
    <row r="147" spans="2:5" ht="10.5">
      <c r="B147" s="844"/>
      <c r="C147" s="851"/>
      <c r="D147" s="101"/>
      <c r="E147" s="842"/>
    </row>
    <row r="148" spans="2:5" ht="10.5">
      <c r="B148" s="844"/>
      <c r="C148" s="851"/>
      <c r="D148" s="101"/>
      <c r="E148" s="842"/>
    </row>
    <row r="149" spans="2:5" ht="10.5">
      <c r="B149" s="844"/>
      <c r="C149" s="851"/>
      <c r="D149" s="101"/>
      <c r="E149" s="842"/>
    </row>
    <row r="150" spans="2:5" ht="10.5">
      <c r="B150" s="844"/>
      <c r="C150" s="851"/>
      <c r="D150" s="101"/>
      <c r="E150" s="842"/>
    </row>
    <row r="151" spans="2:5" ht="10.5">
      <c r="B151" s="844"/>
      <c r="C151" s="851"/>
      <c r="D151" s="101"/>
      <c r="E151" s="842"/>
    </row>
    <row r="152" spans="2:5" ht="10.5">
      <c r="B152" s="844"/>
      <c r="C152" s="851"/>
      <c r="D152" s="101"/>
      <c r="E152" s="842"/>
    </row>
    <row r="153" spans="2:5" ht="10.5">
      <c r="B153" s="844"/>
      <c r="C153" s="851"/>
      <c r="D153" s="101"/>
      <c r="E153" s="842"/>
    </row>
    <row r="154" spans="2:5" ht="10.5">
      <c r="B154" s="853"/>
      <c r="C154" s="851"/>
      <c r="D154" s="101"/>
      <c r="E154" s="842"/>
    </row>
    <row r="155" spans="2:5" ht="10.5">
      <c r="B155" s="844"/>
      <c r="C155" s="851"/>
      <c r="D155" s="101"/>
      <c r="E155" s="842"/>
    </row>
    <row r="156" spans="2:5" ht="10.5">
      <c r="B156" s="854"/>
      <c r="C156" s="851"/>
      <c r="D156" s="101"/>
      <c r="E156" s="842"/>
    </row>
    <row r="157" spans="2:5" ht="10.5">
      <c r="B157" s="844"/>
      <c r="C157" s="101"/>
      <c r="D157" s="101"/>
      <c r="E157" s="842"/>
    </row>
    <row r="158" spans="2:5" ht="10.5">
      <c r="B158" s="853"/>
      <c r="C158" s="101"/>
      <c r="D158" s="101"/>
      <c r="E158" s="842"/>
    </row>
    <row r="159" spans="2:5" ht="10.5">
      <c r="B159" s="844"/>
      <c r="C159" s="101"/>
      <c r="D159" s="101"/>
      <c r="E159" s="842"/>
    </row>
    <row r="160" spans="2:5" ht="10.5">
      <c r="B160" s="844"/>
      <c r="C160" s="101"/>
      <c r="D160" s="101"/>
      <c r="E160" s="842"/>
    </row>
    <row r="161" spans="2:5" ht="10.5">
      <c r="B161" s="844"/>
      <c r="C161" s="101"/>
      <c r="D161" s="101"/>
      <c r="E161" s="842"/>
    </row>
    <row r="162" spans="2:5" ht="10.5">
      <c r="B162" s="846"/>
      <c r="C162" s="101"/>
      <c r="D162" s="101"/>
      <c r="E162" s="842"/>
    </row>
    <row r="163" spans="2:5" ht="10.5">
      <c r="B163" s="850"/>
      <c r="C163" s="101"/>
      <c r="D163" s="101"/>
      <c r="E163" s="842"/>
    </row>
    <row r="164" spans="2:5" ht="15" customHeight="1">
      <c r="B164" s="841"/>
      <c r="C164" s="101"/>
      <c r="D164" s="101"/>
      <c r="E164" s="842"/>
    </row>
    <row r="165" spans="2:5" ht="15" customHeight="1">
      <c r="B165" s="841"/>
      <c r="C165" s="101"/>
      <c r="D165" s="101"/>
      <c r="E165" s="842"/>
    </row>
    <row r="166" spans="2:5" ht="15" customHeight="1">
      <c r="B166" s="841"/>
      <c r="C166" s="101"/>
      <c r="D166" s="101"/>
      <c r="E166" s="842"/>
    </row>
    <row r="167" spans="2:5" ht="15" customHeight="1">
      <c r="B167" s="841"/>
      <c r="C167" s="101"/>
      <c r="D167" s="101"/>
      <c r="E167" s="842"/>
    </row>
    <row r="168" spans="2:5" ht="15" customHeight="1">
      <c r="B168" s="841"/>
      <c r="C168" s="101"/>
      <c r="D168" s="101"/>
      <c r="E168" s="842"/>
    </row>
    <row r="169" spans="2:5" ht="15" customHeight="1">
      <c r="B169" s="841"/>
      <c r="C169" s="101"/>
      <c r="D169" s="101"/>
      <c r="E169" s="842"/>
    </row>
    <row r="170" spans="2:5" ht="15" customHeight="1">
      <c r="B170" s="841"/>
      <c r="C170" s="101"/>
      <c r="D170" s="101"/>
      <c r="E170" s="842"/>
    </row>
    <row r="171" spans="2:5" ht="15" customHeight="1">
      <c r="B171" s="841"/>
      <c r="C171" s="101"/>
      <c r="D171" s="101"/>
      <c r="E171" s="842"/>
    </row>
    <row r="172" spans="2:5" ht="15" customHeight="1">
      <c r="B172" s="841"/>
      <c r="C172" s="101"/>
      <c r="D172" s="101"/>
      <c r="E172" s="842"/>
    </row>
    <row r="173" spans="2:5" ht="15" customHeight="1">
      <c r="B173" s="841"/>
      <c r="C173" s="101"/>
      <c r="D173" s="101"/>
      <c r="E173" s="842"/>
    </row>
    <row r="174" spans="2:5" ht="15" customHeight="1">
      <c r="B174" s="841"/>
      <c r="C174" s="101"/>
      <c r="D174" s="101"/>
      <c r="E174" s="842"/>
    </row>
    <row r="175" spans="2:5" ht="15" customHeight="1">
      <c r="B175" s="841"/>
      <c r="C175" s="101"/>
      <c r="D175" s="101"/>
      <c r="E175" s="842"/>
    </row>
    <row r="176" spans="2:5" ht="15" customHeight="1">
      <c r="B176" s="841"/>
      <c r="C176" s="101"/>
      <c r="D176" s="101"/>
      <c r="E176" s="842"/>
    </row>
    <row r="177" spans="2:5" ht="15" customHeight="1">
      <c r="B177" s="841"/>
      <c r="C177" s="101"/>
      <c r="D177" s="101"/>
      <c r="E177" s="842"/>
    </row>
    <row r="178" spans="2:5" ht="10.5">
      <c r="B178" s="855"/>
      <c r="C178" s="346"/>
      <c r="D178" s="346"/>
      <c r="E178" s="856"/>
    </row>
  </sheetData>
  <sheetProtection/>
  <hyperlinks>
    <hyperlink ref="A3" location="Index!A1" display="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2" r:id="rId1"/>
  <headerFooter alignWithMargins="0">
    <oddHeader>&amp;R&amp;A</oddHeader>
    <oddFooter>&amp;R&amp;F</oddFooter>
  </headerFooter>
  <rowBreaks count="1" manualBreakCount="1">
    <brk id="11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IQ211"/>
  <sheetViews>
    <sheetView zoomScale="85" zoomScaleNormal="85" zoomScalePageLayoutView="0" workbookViewId="0" topLeftCell="A1">
      <pane xSplit="3" ySplit="10" topLeftCell="D11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B11" sqref="B11"/>
    </sheetView>
  </sheetViews>
  <sheetFormatPr defaultColWidth="8.00390625" defaultRowHeight="15"/>
  <cols>
    <col min="1" max="1" width="7.125" style="40" customWidth="1"/>
    <col min="2" max="2" width="68.25390625" style="40" bestFit="1" customWidth="1"/>
    <col min="3" max="3" width="11.25390625" style="40" customWidth="1"/>
    <col min="4" max="4" width="5.375" style="40" bestFit="1" customWidth="1"/>
    <col min="5" max="64" width="4.875" style="40" bestFit="1" customWidth="1"/>
    <col min="65" max="70" width="7.875" style="40" bestFit="1" customWidth="1"/>
    <col min="71" max="71" width="7.75390625" style="40" bestFit="1" customWidth="1"/>
    <col min="72" max="72" width="8.00390625" style="40" customWidth="1"/>
    <col min="73" max="87" width="9.00390625" style="41" customWidth="1"/>
    <col min="88" max="16384" width="8.00390625" style="40" customWidth="1"/>
  </cols>
  <sheetData>
    <row r="1" spans="1:251" s="24" customFormat="1" ht="10.5">
      <c r="A1" s="22" t="s">
        <v>419</v>
      </c>
      <c r="B1" s="23"/>
      <c r="C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</row>
    <row r="2" spans="1:251" s="24" customFormat="1" ht="10.5">
      <c r="A2" s="22" t="str">
        <f>Compname</f>
        <v>SPTL (Capex)</v>
      </c>
      <c r="B2" s="23"/>
      <c r="C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</row>
    <row r="3" spans="1:251" s="28" customFormat="1" ht="10.5">
      <c r="A3" s="26" t="s">
        <v>428</v>
      </c>
      <c r="B3" s="27"/>
      <c r="C3" s="2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3" ht="10.5">
      <c r="A4" s="39" t="str">
        <f ca="1">LEFT(RIGHT(CELL("filename",A1),LEN(CELL("filename",A1))-FIND("]",CELL("filename",A1))),4)</f>
        <v>4.12</v>
      </c>
      <c r="B4" s="39"/>
      <c r="C4" s="39"/>
    </row>
    <row r="5" spans="1:70" ht="10.5">
      <c r="A5" s="42">
        <v>4.12</v>
      </c>
      <c r="B5" s="43" t="s">
        <v>552</v>
      </c>
      <c r="C5" s="44"/>
      <c r="D5" s="45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7"/>
      <c r="BM5" s="47"/>
      <c r="BN5" s="47"/>
      <c r="BO5" s="47"/>
      <c r="BP5" s="47"/>
      <c r="BQ5" s="47"/>
      <c r="BR5" s="47"/>
    </row>
    <row r="6" spans="3:70" ht="10.5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98"/>
      <c r="BM6" s="98"/>
      <c r="BN6" s="98"/>
      <c r="BO6" s="98"/>
      <c r="BP6" s="98"/>
      <c r="BQ6" s="98"/>
      <c r="BR6" s="98"/>
    </row>
    <row r="7" spans="2:70" ht="10.5">
      <c r="B7" s="43"/>
      <c r="C7" s="46"/>
      <c r="D7" s="46"/>
      <c r="E7" s="46"/>
      <c r="F7" s="46"/>
      <c r="G7" s="27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276"/>
      <c r="BM7" s="276"/>
      <c r="BN7" s="276"/>
      <c r="BO7" s="276"/>
      <c r="BP7" s="276"/>
      <c r="BQ7" s="276"/>
      <c r="BR7" s="276"/>
    </row>
    <row r="8" spans="2:87" ht="10.5">
      <c r="B8" s="701"/>
      <c r="C8" s="704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709"/>
      <c r="AS8" s="709"/>
      <c r="AT8" s="709"/>
      <c r="AU8" s="709"/>
      <c r="AV8" s="709"/>
      <c r="AW8" s="709"/>
      <c r="AX8" s="709"/>
      <c r="AY8" s="709"/>
      <c r="AZ8" s="709"/>
      <c r="BA8" s="709"/>
      <c r="BB8" s="709"/>
      <c r="BC8" s="709"/>
      <c r="BD8" s="709"/>
      <c r="BE8" s="709"/>
      <c r="BF8" s="709"/>
      <c r="BG8" s="709"/>
      <c r="BH8" s="709"/>
      <c r="BI8" s="709"/>
      <c r="BJ8" s="709"/>
      <c r="BK8" s="709"/>
      <c r="BL8" s="709"/>
      <c r="BM8" s="709"/>
      <c r="BN8" s="709"/>
      <c r="BO8" s="709"/>
      <c r="BP8" s="709"/>
      <c r="BQ8" s="709"/>
      <c r="BR8" s="709"/>
      <c r="BS8" s="709"/>
      <c r="BT8" s="709"/>
      <c r="BU8" s="709"/>
      <c r="BV8" s="709"/>
      <c r="BW8" s="709"/>
      <c r="BX8" s="709"/>
      <c r="BY8" s="709"/>
      <c r="BZ8" s="709"/>
      <c r="CA8" s="709"/>
      <c r="CB8" s="709"/>
      <c r="CC8" s="709"/>
      <c r="CD8" s="709"/>
      <c r="CE8" s="709"/>
      <c r="CF8" s="709"/>
      <c r="CG8" s="709"/>
      <c r="CH8" s="709"/>
      <c r="CI8" s="710" t="s">
        <v>30</v>
      </c>
    </row>
    <row r="9" spans="2:87" ht="10.5">
      <c r="B9" s="702"/>
      <c r="C9" s="705"/>
      <c r="D9" s="277">
        <f aca="true" t="shared" si="0" ref="D9:BO9">E9-1</f>
        <v>1929</v>
      </c>
      <c r="E9" s="277">
        <f t="shared" si="0"/>
        <v>1930</v>
      </c>
      <c r="F9" s="277">
        <f t="shared" si="0"/>
        <v>1931</v>
      </c>
      <c r="G9" s="277">
        <f t="shared" si="0"/>
        <v>1932</v>
      </c>
      <c r="H9" s="277">
        <f t="shared" si="0"/>
        <v>1933</v>
      </c>
      <c r="I9" s="277">
        <f t="shared" si="0"/>
        <v>1934</v>
      </c>
      <c r="J9" s="277">
        <f t="shared" si="0"/>
        <v>1935</v>
      </c>
      <c r="K9" s="277">
        <f t="shared" si="0"/>
        <v>1936</v>
      </c>
      <c r="L9" s="277">
        <f t="shared" si="0"/>
        <v>1937</v>
      </c>
      <c r="M9" s="277">
        <f t="shared" si="0"/>
        <v>1938</v>
      </c>
      <c r="N9" s="277">
        <f t="shared" si="0"/>
        <v>1939</v>
      </c>
      <c r="O9" s="277">
        <f t="shared" si="0"/>
        <v>1940</v>
      </c>
      <c r="P9" s="277">
        <f t="shared" si="0"/>
        <v>1941</v>
      </c>
      <c r="Q9" s="277">
        <f t="shared" si="0"/>
        <v>1942</v>
      </c>
      <c r="R9" s="277">
        <f t="shared" si="0"/>
        <v>1943</v>
      </c>
      <c r="S9" s="277">
        <f t="shared" si="0"/>
        <v>1944</v>
      </c>
      <c r="T9" s="277">
        <f t="shared" si="0"/>
        <v>1945</v>
      </c>
      <c r="U9" s="277">
        <f t="shared" si="0"/>
        <v>1946</v>
      </c>
      <c r="V9" s="277">
        <f t="shared" si="0"/>
        <v>1947</v>
      </c>
      <c r="W9" s="277">
        <f t="shared" si="0"/>
        <v>1948</v>
      </c>
      <c r="X9" s="277">
        <f t="shared" si="0"/>
        <v>1949</v>
      </c>
      <c r="Y9" s="277">
        <f t="shared" si="0"/>
        <v>1950</v>
      </c>
      <c r="Z9" s="277">
        <f t="shared" si="0"/>
        <v>1951</v>
      </c>
      <c r="AA9" s="277">
        <f t="shared" si="0"/>
        <v>1952</v>
      </c>
      <c r="AB9" s="277">
        <f t="shared" si="0"/>
        <v>1953</v>
      </c>
      <c r="AC9" s="277">
        <f t="shared" si="0"/>
        <v>1954</v>
      </c>
      <c r="AD9" s="277">
        <f t="shared" si="0"/>
        <v>1955</v>
      </c>
      <c r="AE9" s="277">
        <f t="shared" si="0"/>
        <v>1956</v>
      </c>
      <c r="AF9" s="277">
        <f t="shared" si="0"/>
        <v>1957</v>
      </c>
      <c r="AG9" s="277">
        <f t="shared" si="0"/>
        <v>1958</v>
      </c>
      <c r="AH9" s="277">
        <f t="shared" si="0"/>
        <v>1959</v>
      </c>
      <c r="AI9" s="277">
        <f t="shared" si="0"/>
        <v>1960</v>
      </c>
      <c r="AJ9" s="277">
        <f t="shared" si="0"/>
        <v>1961</v>
      </c>
      <c r="AK9" s="277">
        <f t="shared" si="0"/>
        <v>1962</v>
      </c>
      <c r="AL9" s="277">
        <f t="shared" si="0"/>
        <v>1963</v>
      </c>
      <c r="AM9" s="277">
        <f t="shared" si="0"/>
        <v>1964</v>
      </c>
      <c r="AN9" s="277">
        <f t="shared" si="0"/>
        <v>1965</v>
      </c>
      <c r="AO9" s="277">
        <f t="shared" si="0"/>
        <v>1966</v>
      </c>
      <c r="AP9" s="277">
        <f t="shared" si="0"/>
        <v>1967</v>
      </c>
      <c r="AQ9" s="277">
        <f t="shared" si="0"/>
        <v>1968</v>
      </c>
      <c r="AR9" s="277">
        <f t="shared" si="0"/>
        <v>1969</v>
      </c>
      <c r="AS9" s="277">
        <f t="shared" si="0"/>
        <v>1970</v>
      </c>
      <c r="AT9" s="277">
        <f t="shared" si="0"/>
        <v>1971</v>
      </c>
      <c r="AU9" s="277">
        <f t="shared" si="0"/>
        <v>1972</v>
      </c>
      <c r="AV9" s="277">
        <f t="shared" si="0"/>
        <v>1973</v>
      </c>
      <c r="AW9" s="277">
        <f t="shared" si="0"/>
        <v>1974</v>
      </c>
      <c r="AX9" s="277">
        <f t="shared" si="0"/>
        <v>1975</v>
      </c>
      <c r="AY9" s="277">
        <f t="shared" si="0"/>
        <v>1976</v>
      </c>
      <c r="AZ9" s="277">
        <f t="shared" si="0"/>
        <v>1977</v>
      </c>
      <c r="BA9" s="277">
        <f t="shared" si="0"/>
        <v>1978</v>
      </c>
      <c r="BB9" s="277">
        <f t="shared" si="0"/>
        <v>1979</v>
      </c>
      <c r="BC9" s="277">
        <f t="shared" si="0"/>
        <v>1980</v>
      </c>
      <c r="BD9" s="277">
        <f t="shared" si="0"/>
        <v>1981</v>
      </c>
      <c r="BE9" s="277">
        <f t="shared" si="0"/>
        <v>1982</v>
      </c>
      <c r="BF9" s="277">
        <f t="shared" si="0"/>
        <v>1983</v>
      </c>
      <c r="BG9" s="277">
        <f t="shared" si="0"/>
        <v>1984</v>
      </c>
      <c r="BH9" s="277">
        <f t="shared" si="0"/>
        <v>1985</v>
      </c>
      <c r="BI9" s="277">
        <f t="shared" si="0"/>
        <v>1986</v>
      </c>
      <c r="BJ9" s="277">
        <f t="shared" si="0"/>
        <v>1987</v>
      </c>
      <c r="BK9" s="277">
        <f t="shared" si="0"/>
        <v>1988</v>
      </c>
      <c r="BL9" s="277">
        <f t="shared" si="0"/>
        <v>1989</v>
      </c>
      <c r="BM9" s="277">
        <f t="shared" si="0"/>
        <v>1990</v>
      </c>
      <c r="BN9" s="277">
        <f t="shared" si="0"/>
        <v>1991</v>
      </c>
      <c r="BO9" s="277">
        <f t="shared" si="0"/>
        <v>1992</v>
      </c>
      <c r="BP9" s="277">
        <f aca="true" t="shared" si="1" ref="BP9:CA9">BQ9-1</f>
        <v>1993</v>
      </c>
      <c r="BQ9" s="277">
        <f t="shared" si="1"/>
        <v>1994</v>
      </c>
      <c r="BR9" s="277">
        <f t="shared" si="1"/>
        <v>1995</v>
      </c>
      <c r="BS9" s="277">
        <f t="shared" si="1"/>
        <v>1996</v>
      </c>
      <c r="BT9" s="277">
        <f t="shared" si="1"/>
        <v>1997</v>
      </c>
      <c r="BU9" s="277">
        <f t="shared" si="1"/>
        <v>1998</v>
      </c>
      <c r="BV9" s="277">
        <f t="shared" si="1"/>
        <v>1999</v>
      </c>
      <c r="BW9" s="277">
        <f t="shared" si="1"/>
        <v>2000</v>
      </c>
      <c r="BX9" s="277">
        <f t="shared" si="1"/>
        <v>2001</v>
      </c>
      <c r="BY9" s="277">
        <f t="shared" si="1"/>
        <v>2002</v>
      </c>
      <c r="BZ9" s="277">
        <f t="shared" si="1"/>
        <v>2003</v>
      </c>
      <c r="CA9" s="277">
        <f t="shared" si="1"/>
        <v>2004</v>
      </c>
      <c r="CB9" s="277">
        <f>LEFT(CC9,4)-1</f>
        <v>2005</v>
      </c>
      <c r="CC9" s="277" t="s">
        <v>168</v>
      </c>
      <c r="CD9" s="277" t="s">
        <v>169</v>
      </c>
      <c r="CE9" s="277" t="s">
        <v>170</v>
      </c>
      <c r="CF9" s="277" t="s">
        <v>171</v>
      </c>
      <c r="CG9" s="277" t="s">
        <v>172</v>
      </c>
      <c r="CH9" s="277" t="s">
        <v>173</v>
      </c>
      <c r="CI9" s="711" t="s">
        <v>260</v>
      </c>
    </row>
    <row r="10" spans="2:87" ht="10.5">
      <c r="B10" s="259" t="s">
        <v>214</v>
      </c>
      <c r="C10" s="706" t="s">
        <v>261</v>
      </c>
      <c r="D10" s="279" t="s">
        <v>262</v>
      </c>
      <c r="E10" s="279" t="s">
        <v>262</v>
      </c>
      <c r="F10" s="279" t="s">
        <v>262</v>
      </c>
      <c r="G10" s="279" t="s">
        <v>262</v>
      </c>
      <c r="H10" s="279" t="s">
        <v>262</v>
      </c>
      <c r="I10" s="279" t="s">
        <v>262</v>
      </c>
      <c r="J10" s="279" t="s">
        <v>262</v>
      </c>
      <c r="K10" s="279" t="s">
        <v>262</v>
      </c>
      <c r="L10" s="279" t="s">
        <v>262</v>
      </c>
      <c r="M10" s="279" t="s">
        <v>262</v>
      </c>
      <c r="N10" s="279" t="s">
        <v>262</v>
      </c>
      <c r="O10" s="279" t="s">
        <v>262</v>
      </c>
      <c r="P10" s="279" t="s">
        <v>262</v>
      </c>
      <c r="Q10" s="279" t="s">
        <v>262</v>
      </c>
      <c r="R10" s="279" t="s">
        <v>262</v>
      </c>
      <c r="S10" s="279" t="s">
        <v>262</v>
      </c>
      <c r="T10" s="279" t="s">
        <v>262</v>
      </c>
      <c r="U10" s="279" t="s">
        <v>262</v>
      </c>
      <c r="V10" s="279" t="s">
        <v>262</v>
      </c>
      <c r="W10" s="279" t="s">
        <v>262</v>
      </c>
      <c r="X10" s="279" t="s">
        <v>262</v>
      </c>
      <c r="Y10" s="279" t="s">
        <v>262</v>
      </c>
      <c r="Z10" s="279" t="s">
        <v>262</v>
      </c>
      <c r="AA10" s="279" t="s">
        <v>262</v>
      </c>
      <c r="AB10" s="279" t="s">
        <v>262</v>
      </c>
      <c r="AC10" s="279" t="s">
        <v>262</v>
      </c>
      <c r="AD10" s="279" t="s">
        <v>262</v>
      </c>
      <c r="AE10" s="279" t="s">
        <v>262</v>
      </c>
      <c r="AF10" s="279" t="s">
        <v>262</v>
      </c>
      <c r="AG10" s="279" t="s">
        <v>262</v>
      </c>
      <c r="AH10" s="279" t="s">
        <v>262</v>
      </c>
      <c r="AI10" s="279" t="s">
        <v>262</v>
      </c>
      <c r="AJ10" s="279" t="s">
        <v>262</v>
      </c>
      <c r="AK10" s="279" t="s">
        <v>262</v>
      </c>
      <c r="AL10" s="279" t="s">
        <v>262</v>
      </c>
      <c r="AM10" s="279" t="s">
        <v>262</v>
      </c>
      <c r="AN10" s="279" t="s">
        <v>262</v>
      </c>
      <c r="AO10" s="279" t="s">
        <v>262</v>
      </c>
      <c r="AP10" s="279" t="s">
        <v>262</v>
      </c>
      <c r="AQ10" s="279" t="s">
        <v>262</v>
      </c>
      <c r="AR10" s="279" t="s">
        <v>262</v>
      </c>
      <c r="AS10" s="279" t="s">
        <v>262</v>
      </c>
      <c r="AT10" s="279" t="s">
        <v>262</v>
      </c>
      <c r="AU10" s="279" t="s">
        <v>262</v>
      </c>
      <c r="AV10" s="279" t="s">
        <v>262</v>
      </c>
      <c r="AW10" s="279" t="s">
        <v>262</v>
      </c>
      <c r="AX10" s="279" t="s">
        <v>262</v>
      </c>
      <c r="AY10" s="279" t="s">
        <v>262</v>
      </c>
      <c r="AZ10" s="279" t="s">
        <v>262</v>
      </c>
      <c r="BA10" s="279" t="s">
        <v>262</v>
      </c>
      <c r="BB10" s="279" t="s">
        <v>262</v>
      </c>
      <c r="BC10" s="279" t="s">
        <v>262</v>
      </c>
      <c r="BD10" s="279" t="s">
        <v>262</v>
      </c>
      <c r="BE10" s="279" t="s">
        <v>262</v>
      </c>
      <c r="BF10" s="279" t="s">
        <v>262</v>
      </c>
      <c r="BG10" s="279" t="s">
        <v>262</v>
      </c>
      <c r="BH10" s="279" t="s">
        <v>262</v>
      </c>
      <c r="BI10" s="279" t="s">
        <v>262</v>
      </c>
      <c r="BJ10" s="279" t="s">
        <v>262</v>
      </c>
      <c r="BK10" s="279" t="s">
        <v>262</v>
      </c>
      <c r="BL10" s="279" t="s">
        <v>262</v>
      </c>
      <c r="BM10" s="279" t="s">
        <v>262</v>
      </c>
      <c r="BN10" s="279" t="s">
        <v>262</v>
      </c>
      <c r="BO10" s="279" t="s">
        <v>262</v>
      </c>
      <c r="BP10" s="279" t="s">
        <v>262</v>
      </c>
      <c r="BQ10" s="279" t="s">
        <v>262</v>
      </c>
      <c r="BR10" s="279" t="s">
        <v>262</v>
      </c>
      <c r="BS10" s="279" t="s">
        <v>262</v>
      </c>
      <c r="BT10" s="279" t="s">
        <v>262</v>
      </c>
      <c r="BU10" s="279" t="s">
        <v>262</v>
      </c>
      <c r="BV10" s="279" t="s">
        <v>262</v>
      </c>
      <c r="BW10" s="279" t="s">
        <v>262</v>
      </c>
      <c r="BX10" s="279" t="s">
        <v>262</v>
      </c>
      <c r="BY10" s="279" t="s">
        <v>262</v>
      </c>
      <c r="BZ10" s="279" t="s">
        <v>262</v>
      </c>
      <c r="CA10" s="279" t="s">
        <v>262</v>
      </c>
      <c r="CB10" s="279" t="s">
        <v>262</v>
      </c>
      <c r="CC10" s="279" t="s">
        <v>262</v>
      </c>
      <c r="CD10" s="279"/>
      <c r="CE10" s="279"/>
      <c r="CF10" s="279"/>
      <c r="CG10" s="279"/>
      <c r="CH10" s="279"/>
      <c r="CI10" s="712" t="s">
        <v>262</v>
      </c>
    </row>
    <row r="11" spans="2:87" ht="10.5">
      <c r="B11" s="703"/>
      <c r="C11" s="703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713"/>
      <c r="BT11" s="879"/>
      <c r="BU11" s="880"/>
      <c r="BV11" s="880"/>
      <c r="BW11" s="880"/>
      <c r="BX11" s="880"/>
      <c r="BY11" s="880"/>
      <c r="BZ11" s="880"/>
      <c r="CA11" s="880"/>
      <c r="CB11" s="880"/>
      <c r="CC11" s="880"/>
      <c r="CD11" s="880"/>
      <c r="CE11" s="880"/>
      <c r="CF11" s="880"/>
      <c r="CG11" s="880"/>
      <c r="CH11" s="880"/>
      <c r="CI11" s="880"/>
    </row>
    <row r="12" spans="2:87" s="30" customFormat="1" ht="10.5">
      <c r="B12" s="717" t="s">
        <v>544</v>
      </c>
      <c r="C12" s="707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713"/>
    </row>
    <row r="13" spans="2:87" s="30" customFormat="1" ht="10.5">
      <c r="B13" s="881" t="s">
        <v>480</v>
      </c>
      <c r="C13" s="273" t="s">
        <v>393</v>
      </c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  <c r="Z13" s="876"/>
      <c r="AA13" s="876"/>
      <c r="AB13" s="876"/>
      <c r="AC13" s="876"/>
      <c r="AD13" s="876"/>
      <c r="AE13" s="876"/>
      <c r="AF13" s="876"/>
      <c r="AG13" s="876"/>
      <c r="AH13" s="876"/>
      <c r="AI13" s="876"/>
      <c r="AJ13" s="876"/>
      <c r="AK13" s="876"/>
      <c r="AL13" s="876"/>
      <c r="AM13" s="876"/>
      <c r="AN13" s="876"/>
      <c r="AO13" s="876"/>
      <c r="AP13" s="876"/>
      <c r="AQ13" s="876"/>
      <c r="AR13" s="876"/>
      <c r="AS13" s="876"/>
      <c r="AT13" s="876"/>
      <c r="AU13" s="876"/>
      <c r="AV13" s="876"/>
      <c r="AW13" s="876"/>
      <c r="AX13" s="876"/>
      <c r="AY13" s="876"/>
      <c r="AZ13" s="876"/>
      <c r="BA13" s="876"/>
      <c r="BB13" s="876"/>
      <c r="BC13" s="876"/>
      <c r="BD13" s="876"/>
      <c r="BE13" s="876"/>
      <c r="BF13" s="876"/>
      <c r="BG13" s="876"/>
      <c r="BH13" s="876"/>
      <c r="BI13" s="876"/>
      <c r="BJ13" s="876"/>
      <c r="BK13" s="876"/>
      <c r="BL13" s="876"/>
      <c r="BM13" s="876"/>
      <c r="BN13" s="876"/>
      <c r="BO13" s="876"/>
      <c r="BP13" s="876"/>
      <c r="BQ13" s="876"/>
      <c r="BR13" s="876"/>
      <c r="BS13" s="876"/>
      <c r="BT13" s="876"/>
      <c r="BU13" s="876"/>
      <c r="BV13" s="876"/>
      <c r="BW13" s="876"/>
      <c r="BX13" s="876"/>
      <c r="BY13" s="876"/>
      <c r="BZ13" s="876"/>
      <c r="CA13" s="876"/>
      <c r="CB13" s="876"/>
      <c r="CC13" s="876"/>
      <c r="CD13" s="876"/>
      <c r="CE13" s="876"/>
      <c r="CF13" s="876"/>
      <c r="CG13" s="876"/>
      <c r="CH13" s="876"/>
      <c r="CI13" s="714">
        <f>SUM(D13:CC13)</f>
        <v>0</v>
      </c>
    </row>
    <row r="14" spans="2:87" s="30" customFormat="1" ht="10.5">
      <c r="B14" s="881" t="s">
        <v>481</v>
      </c>
      <c r="C14" s="273" t="s">
        <v>393</v>
      </c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876"/>
      <c r="AM14" s="876"/>
      <c r="AN14" s="876"/>
      <c r="AO14" s="876"/>
      <c r="AP14" s="876"/>
      <c r="AQ14" s="876"/>
      <c r="AR14" s="876"/>
      <c r="AS14" s="876"/>
      <c r="AT14" s="876"/>
      <c r="AU14" s="876"/>
      <c r="AV14" s="876"/>
      <c r="AW14" s="876"/>
      <c r="AX14" s="876"/>
      <c r="AY14" s="876"/>
      <c r="AZ14" s="876"/>
      <c r="BA14" s="876"/>
      <c r="BB14" s="876"/>
      <c r="BC14" s="876"/>
      <c r="BD14" s="876"/>
      <c r="BE14" s="876"/>
      <c r="BF14" s="876"/>
      <c r="BG14" s="876"/>
      <c r="BH14" s="876"/>
      <c r="BI14" s="876"/>
      <c r="BJ14" s="876"/>
      <c r="BK14" s="876"/>
      <c r="BL14" s="876"/>
      <c r="BM14" s="876"/>
      <c r="BN14" s="876"/>
      <c r="BO14" s="876"/>
      <c r="BP14" s="876"/>
      <c r="BQ14" s="876"/>
      <c r="BR14" s="876"/>
      <c r="BS14" s="876"/>
      <c r="BT14" s="876"/>
      <c r="BU14" s="876"/>
      <c r="BV14" s="876"/>
      <c r="BW14" s="876"/>
      <c r="BX14" s="876"/>
      <c r="BY14" s="876"/>
      <c r="BZ14" s="876"/>
      <c r="CA14" s="876"/>
      <c r="CB14" s="876"/>
      <c r="CC14" s="876"/>
      <c r="CD14" s="876"/>
      <c r="CE14" s="876"/>
      <c r="CF14" s="876"/>
      <c r="CG14" s="876"/>
      <c r="CH14" s="876"/>
      <c r="CI14" s="714">
        <f>SUM(D14:CC14)</f>
        <v>0</v>
      </c>
    </row>
    <row r="15" spans="2:87" s="30" customFormat="1" ht="10.5">
      <c r="B15" s="881" t="s">
        <v>482</v>
      </c>
      <c r="C15" s="273" t="s">
        <v>393</v>
      </c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76"/>
      <c r="Z15" s="876"/>
      <c r="AA15" s="876"/>
      <c r="AB15" s="876"/>
      <c r="AC15" s="876"/>
      <c r="AD15" s="876"/>
      <c r="AE15" s="876"/>
      <c r="AF15" s="876"/>
      <c r="AG15" s="876"/>
      <c r="AH15" s="876"/>
      <c r="AI15" s="876"/>
      <c r="AJ15" s="876"/>
      <c r="AK15" s="876"/>
      <c r="AL15" s="876"/>
      <c r="AM15" s="876"/>
      <c r="AN15" s="876"/>
      <c r="AO15" s="876"/>
      <c r="AP15" s="876"/>
      <c r="AQ15" s="876"/>
      <c r="AR15" s="876"/>
      <c r="AS15" s="876"/>
      <c r="AT15" s="876"/>
      <c r="AU15" s="876"/>
      <c r="AV15" s="876"/>
      <c r="AW15" s="876"/>
      <c r="AX15" s="876"/>
      <c r="AY15" s="876"/>
      <c r="AZ15" s="876"/>
      <c r="BA15" s="876"/>
      <c r="BB15" s="876"/>
      <c r="BC15" s="876"/>
      <c r="BD15" s="876"/>
      <c r="BE15" s="876"/>
      <c r="BF15" s="876"/>
      <c r="BG15" s="876"/>
      <c r="BH15" s="876"/>
      <c r="BI15" s="876"/>
      <c r="BJ15" s="876"/>
      <c r="BK15" s="876"/>
      <c r="BL15" s="876"/>
      <c r="BM15" s="876"/>
      <c r="BN15" s="876"/>
      <c r="BO15" s="876"/>
      <c r="BP15" s="876"/>
      <c r="BQ15" s="876"/>
      <c r="BR15" s="876"/>
      <c r="BS15" s="876"/>
      <c r="BT15" s="876"/>
      <c r="BU15" s="876"/>
      <c r="BV15" s="876"/>
      <c r="BW15" s="876"/>
      <c r="BX15" s="876"/>
      <c r="BY15" s="876"/>
      <c r="BZ15" s="876"/>
      <c r="CA15" s="876"/>
      <c r="CB15" s="876"/>
      <c r="CC15" s="876"/>
      <c r="CD15" s="876"/>
      <c r="CE15" s="876"/>
      <c r="CF15" s="876"/>
      <c r="CG15" s="876"/>
      <c r="CH15" s="876"/>
      <c r="CI15" s="714">
        <f>SUM(D15:CC15)</f>
        <v>0</v>
      </c>
    </row>
    <row r="16" spans="2:87" s="30" customFormat="1" ht="10.5">
      <c r="B16" s="881" t="s">
        <v>483</v>
      </c>
      <c r="C16" s="273" t="s">
        <v>393</v>
      </c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6"/>
      <c r="Q16" s="876"/>
      <c r="R16" s="876"/>
      <c r="S16" s="876"/>
      <c r="T16" s="876"/>
      <c r="U16" s="876"/>
      <c r="V16" s="876"/>
      <c r="W16" s="876"/>
      <c r="X16" s="876"/>
      <c r="Y16" s="876"/>
      <c r="Z16" s="876"/>
      <c r="AA16" s="876"/>
      <c r="AB16" s="876"/>
      <c r="AC16" s="876"/>
      <c r="AD16" s="876"/>
      <c r="AE16" s="876"/>
      <c r="AF16" s="876"/>
      <c r="AG16" s="876"/>
      <c r="AH16" s="876"/>
      <c r="AI16" s="876"/>
      <c r="AJ16" s="876"/>
      <c r="AK16" s="876"/>
      <c r="AL16" s="876"/>
      <c r="AM16" s="876"/>
      <c r="AN16" s="876"/>
      <c r="AO16" s="876"/>
      <c r="AP16" s="876"/>
      <c r="AQ16" s="876"/>
      <c r="AR16" s="876"/>
      <c r="AS16" s="876"/>
      <c r="AT16" s="876"/>
      <c r="AU16" s="876"/>
      <c r="AV16" s="876"/>
      <c r="AW16" s="876"/>
      <c r="AX16" s="876"/>
      <c r="AY16" s="876"/>
      <c r="AZ16" s="876"/>
      <c r="BA16" s="876"/>
      <c r="BB16" s="876"/>
      <c r="BC16" s="876"/>
      <c r="BD16" s="876"/>
      <c r="BE16" s="876"/>
      <c r="BF16" s="876"/>
      <c r="BG16" s="876"/>
      <c r="BH16" s="876"/>
      <c r="BI16" s="876"/>
      <c r="BJ16" s="876"/>
      <c r="BK16" s="876"/>
      <c r="BL16" s="876"/>
      <c r="BM16" s="876"/>
      <c r="BN16" s="876"/>
      <c r="BO16" s="876"/>
      <c r="BP16" s="876"/>
      <c r="BQ16" s="876"/>
      <c r="BR16" s="876"/>
      <c r="BS16" s="876"/>
      <c r="BT16" s="876"/>
      <c r="BU16" s="876"/>
      <c r="BV16" s="876"/>
      <c r="BW16" s="876"/>
      <c r="BX16" s="876"/>
      <c r="BY16" s="876"/>
      <c r="BZ16" s="876"/>
      <c r="CA16" s="876"/>
      <c r="CB16" s="876"/>
      <c r="CC16" s="876"/>
      <c r="CD16" s="876"/>
      <c r="CE16" s="876"/>
      <c r="CF16" s="876"/>
      <c r="CG16" s="876"/>
      <c r="CH16" s="876"/>
      <c r="CI16" s="714">
        <f>SUM(D16:CC16)</f>
        <v>0</v>
      </c>
    </row>
    <row r="17" spans="2:87" s="30" customFormat="1" ht="10.5">
      <c r="B17" s="881"/>
      <c r="C17" s="273"/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7"/>
      <c r="W17" s="877"/>
      <c r="X17" s="877"/>
      <c r="Y17" s="877"/>
      <c r="Z17" s="877"/>
      <c r="AA17" s="877"/>
      <c r="AB17" s="877"/>
      <c r="AC17" s="877"/>
      <c r="AD17" s="877"/>
      <c r="AE17" s="877"/>
      <c r="AF17" s="877"/>
      <c r="AG17" s="877"/>
      <c r="AH17" s="877"/>
      <c r="AI17" s="877"/>
      <c r="AJ17" s="877"/>
      <c r="AK17" s="877"/>
      <c r="AL17" s="877"/>
      <c r="AM17" s="877"/>
      <c r="AN17" s="877"/>
      <c r="AO17" s="877"/>
      <c r="AP17" s="877"/>
      <c r="AQ17" s="877"/>
      <c r="AR17" s="877"/>
      <c r="AS17" s="877"/>
      <c r="AT17" s="877"/>
      <c r="AU17" s="877"/>
      <c r="AV17" s="877"/>
      <c r="AW17" s="877"/>
      <c r="AX17" s="877"/>
      <c r="AY17" s="877"/>
      <c r="AZ17" s="877"/>
      <c r="BA17" s="877"/>
      <c r="BB17" s="877"/>
      <c r="BC17" s="877"/>
      <c r="BD17" s="877"/>
      <c r="BE17" s="877"/>
      <c r="BF17" s="877"/>
      <c r="BG17" s="877"/>
      <c r="BH17" s="877"/>
      <c r="BI17" s="877"/>
      <c r="BJ17" s="877"/>
      <c r="BK17" s="877"/>
      <c r="BL17" s="877"/>
      <c r="BM17" s="877"/>
      <c r="BN17" s="877"/>
      <c r="BO17" s="877"/>
      <c r="BP17" s="877"/>
      <c r="BQ17" s="877"/>
      <c r="BR17" s="877"/>
      <c r="BS17" s="877"/>
      <c r="BT17" s="877"/>
      <c r="BU17" s="877"/>
      <c r="BV17" s="877"/>
      <c r="BW17" s="877"/>
      <c r="BX17" s="877"/>
      <c r="BY17" s="877"/>
      <c r="BZ17" s="877"/>
      <c r="CA17" s="877"/>
      <c r="CB17" s="877"/>
      <c r="CC17" s="877"/>
      <c r="CD17" s="877"/>
      <c r="CE17" s="877"/>
      <c r="CF17" s="877"/>
      <c r="CG17" s="877"/>
      <c r="CH17" s="877"/>
      <c r="CI17" s="882"/>
    </row>
    <row r="18" spans="2:87" s="30" customFormat="1" ht="21">
      <c r="B18" s="883" t="s">
        <v>0</v>
      </c>
      <c r="C18" s="255"/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  <c r="AA18" s="877"/>
      <c r="AB18" s="877"/>
      <c r="AC18" s="877"/>
      <c r="AD18" s="877"/>
      <c r="AE18" s="877"/>
      <c r="AF18" s="877"/>
      <c r="AG18" s="877"/>
      <c r="AH18" s="877"/>
      <c r="AI18" s="877"/>
      <c r="AJ18" s="877"/>
      <c r="AK18" s="877"/>
      <c r="AL18" s="877"/>
      <c r="AM18" s="877"/>
      <c r="AN18" s="877"/>
      <c r="AO18" s="877"/>
      <c r="AP18" s="877"/>
      <c r="AQ18" s="877"/>
      <c r="AR18" s="877"/>
      <c r="AS18" s="877"/>
      <c r="AT18" s="877"/>
      <c r="AU18" s="877"/>
      <c r="AV18" s="877"/>
      <c r="AW18" s="877"/>
      <c r="AX18" s="877"/>
      <c r="AY18" s="877"/>
      <c r="AZ18" s="877"/>
      <c r="BA18" s="877"/>
      <c r="BB18" s="877"/>
      <c r="BC18" s="877"/>
      <c r="BD18" s="877"/>
      <c r="BE18" s="877"/>
      <c r="BF18" s="877"/>
      <c r="BG18" s="877"/>
      <c r="BH18" s="877"/>
      <c r="BI18" s="877"/>
      <c r="BJ18" s="877"/>
      <c r="BK18" s="877"/>
      <c r="BL18" s="877"/>
      <c r="BM18" s="877"/>
      <c r="BN18" s="877"/>
      <c r="BO18" s="877"/>
      <c r="BP18" s="877"/>
      <c r="BQ18" s="877"/>
      <c r="BR18" s="877"/>
      <c r="BS18" s="877"/>
      <c r="BT18" s="877"/>
      <c r="BU18" s="877"/>
      <c r="BV18" s="877"/>
      <c r="BW18" s="877"/>
      <c r="BX18" s="877"/>
      <c r="BY18" s="877"/>
      <c r="BZ18" s="877"/>
      <c r="CA18" s="877"/>
      <c r="CB18" s="877"/>
      <c r="CC18" s="877"/>
      <c r="CD18" s="877"/>
      <c r="CE18" s="877"/>
      <c r="CF18" s="877"/>
      <c r="CG18" s="877"/>
      <c r="CH18" s="877"/>
      <c r="CI18" s="882"/>
    </row>
    <row r="19" spans="2:87" s="30" customFormat="1" ht="10.5">
      <c r="B19" s="881" t="s">
        <v>486</v>
      </c>
      <c r="C19" s="273" t="s">
        <v>545</v>
      </c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876"/>
      <c r="AI19" s="876"/>
      <c r="AJ19" s="876"/>
      <c r="AK19" s="876"/>
      <c r="AL19" s="876"/>
      <c r="AM19" s="876"/>
      <c r="AN19" s="876"/>
      <c r="AO19" s="876"/>
      <c r="AP19" s="876"/>
      <c r="AQ19" s="876"/>
      <c r="AR19" s="876"/>
      <c r="AS19" s="876"/>
      <c r="AT19" s="876"/>
      <c r="AU19" s="876"/>
      <c r="AV19" s="876"/>
      <c r="AW19" s="876"/>
      <c r="AX19" s="876"/>
      <c r="AY19" s="876"/>
      <c r="AZ19" s="876"/>
      <c r="BA19" s="876"/>
      <c r="BB19" s="876"/>
      <c r="BC19" s="876"/>
      <c r="BD19" s="876"/>
      <c r="BE19" s="876"/>
      <c r="BF19" s="876"/>
      <c r="BG19" s="876"/>
      <c r="BH19" s="876"/>
      <c r="BI19" s="876"/>
      <c r="BJ19" s="876"/>
      <c r="BK19" s="876"/>
      <c r="BL19" s="876"/>
      <c r="BM19" s="876"/>
      <c r="BN19" s="876"/>
      <c r="BO19" s="876"/>
      <c r="BP19" s="876"/>
      <c r="BQ19" s="876"/>
      <c r="BR19" s="876"/>
      <c r="BS19" s="876"/>
      <c r="BT19" s="876"/>
      <c r="BU19" s="876"/>
      <c r="BV19" s="876"/>
      <c r="BW19" s="876"/>
      <c r="BX19" s="876"/>
      <c r="BY19" s="876"/>
      <c r="BZ19" s="876"/>
      <c r="CA19" s="876"/>
      <c r="CB19" s="876"/>
      <c r="CC19" s="876"/>
      <c r="CD19" s="876"/>
      <c r="CE19" s="876"/>
      <c r="CF19" s="876"/>
      <c r="CG19" s="876"/>
      <c r="CH19" s="876"/>
      <c r="CI19" s="714">
        <f aca="true" t="shared" si="2" ref="CI19:CI28">SUM(D19:CC19)</f>
        <v>0</v>
      </c>
    </row>
    <row r="20" spans="2:87" s="30" customFormat="1" ht="10.5">
      <c r="B20" s="881" t="s">
        <v>487</v>
      </c>
      <c r="C20" s="273" t="s">
        <v>545</v>
      </c>
      <c r="D20" s="876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876"/>
      <c r="P20" s="876"/>
      <c r="Q20" s="876"/>
      <c r="R20" s="876"/>
      <c r="S20" s="876"/>
      <c r="T20" s="876"/>
      <c r="U20" s="876"/>
      <c r="V20" s="876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876"/>
      <c r="AI20" s="876"/>
      <c r="AJ20" s="876"/>
      <c r="AK20" s="876"/>
      <c r="AL20" s="876"/>
      <c r="AM20" s="876"/>
      <c r="AN20" s="876"/>
      <c r="AO20" s="876"/>
      <c r="AP20" s="876"/>
      <c r="AQ20" s="876"/>
      <c r="AR20" s="876"/>
      <c r="AS20" s="876"/>
      <c r="AT20" s="876"/>
      <c r="AU20" s="876"/>
      <c r="AV20" s="876"/>
      <c r="AW20" s="876"/>
      <c r="AX20" s="876"/>
      <c r="AY20" s="876"/>
      <c r="AZ20" s="876"/>
      <c r="BA20" s="876"/>
      <c r="BB20" s="876"/>
      <c r="BC20" s="876"/>
      <c r="BD20" s="876"/>
      <c r="BE20" s="876"/>
      <c r="BF20" s="876"/>
      <c r="BG20" s="876"/>
      <c r="BH20" s="876"/>
      <c r="BI20" s="876"/>
      <c r="BJ20" s="876"/>
      <c r="BK20" s="876"/>
      <c r="BL20" s="876"/>
      <c r="BM20" s="876"/>
      <c r="BN20" s="876"/>
      <c r="BO20" s="876"/>
      <c r="BP20" s="876"/>
      <c r="BQ20" s="876"/>
      <c r="BR20" s="876"/>
      <c r="BS20" s="876"/>
      <c r="BT20" s="876"/>
      <c r="BU20" s="876"/>
      <c r="BV20" s="876"/>
      <c r="BW20" s="876"/>
      <c r="BX20" s="876"/>
      <c r="BY20" s="876"/>
      <c r="BZ20" s="876"/>
      <c r="CA20" s="876"/>
      <c r="CB20" s="876"/>
      <c r="CC20" s="876"/>
      <c r="CD20" s="876"/>
      <c r="CE20" s="876"/>
      <c r="CF20" s="876"/>
      <c r="CG20" s="876"/>
      <c r="CH20" s="876"/>
      <c r="CI20" s="714">
        <f t="shared" si="2"/>
        <v>0</v>
      </c>
    </row>
    <row r="21" spans="2:87" s="30" customFormat="1" ht="10.5">
      <c r="B21" s="881" t="s">
        <v>488</v>
      </c>
      <c r="C21" s="273" t="s">
        <v>545</v>
      </c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  <c r="Z21" s="876"/>
      <c r="AA21" s="876"/>
      <c r="AB21" s="876"/>
      <c r="AC21" s="876"/>
      <c r="AD21" s="876"/>
      <c r="AE21" s="876"/>
      <c r="AF21" s="876"/>
      <c r="AG21" s="876"/>
      <c r="AH21" s="876"/>
      <c r="AI21" s="876"/>
      <c r="AJ21" s="876"/>
      <c r="AK21" s="876"/>
      <c r="AL21" s="876"/>
      <c r="AM21" s="876"/>
      <c r="AN21" s="876"/>
      <c r="AO21" s="876"/>
      <c r="AP21" s="876"/>
      <c r="AQ21" s="876"/>
      <c r="AR21" s="876"/>
      <c r="AS21" s="876"/>
      <c r="AT21" s="876"/>
      <c r="AU21" s="876"/>
      <c r="AV21" s="876"/>
      <c r="AW21" s="876"/>
      <c r="AX21" s="876"/>
      <c r="AY21" s="876"/>
      <c r="AZ21" s="876"/>
      <c r="BA21" s="876"/>
      <c r="BB21" s="876"/>
      <c r="BC21" s="876"/>
      <c r="BD21" s="876"/>
      <c r="BE21" s="876"/>
      <c r="BF21" s="876"/>
      <c r="BG21" s="876"/>
      <c r="BH21" s="876"/>
      <c r="BI21" s="876"/>
      <c r="BJ21" s="876"/>
      <c r="BK21" s="876"/>
      <c r="BL21" s="876"/>
      <c r="BM21" s="876"/>
      <c r="BN21" s="876"/>
      <c r="BO21" s="876"/>
      <c r="BP21" s="876"/>
      <c r="BQ21" s="876"/>
      <c r="BR21" s="876"/>
      <c r="BS21" s="876"/>
      <c r="BT21" s="876"/>
      <c r="BU21" s="876"/>
      <c r="BV21" s="876"/>
      <c r="BW21" s="876"/>
      <c r="BX21" s="876"/>
      <c r="BY21" s="876"/>
      <c r="BZ21" s="876"/>
      <c r="CA21" s="876"/>
      <c r="CB21" s="876"/>
      <c r="CC21" s="876"/>
      <c r="CD21" s="876"/>
      <c r="CE21" s="876"/>
      <c r="CF21" s="876"/>
      <c r="CG21" s="876"/>
      <c r="CH21" s="876"/>
      <c r="CI21" s="714">
        <f t="shared" si="2"/>
        <v>0</v>
      </c>
    </row>
    <row r="22" spans="2:87" s="30" customFormat="1" ht="10.5">
      <c r="B22" s="782" t="s">
        <v>489</v>
      </c>
      <c r="C22" s="273" t="s">
        <v>545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6"/>
      <c r="AG22" s="876"/>
      <c r="AH22" s="876"/>
      <c r="AI22" s="876"/>
      <c r="AJ22" s="876"/>
      <c r="AK22" s="876"/>
      <c r="AL22" s="876"/>
      <c r="AM22" s="876"/>
      <c r="AN22" s="876"/>
      <c r="AO22" s="876"/>
      <c r="AP22" s="876"/>
      <c r="AQ22" s="876"/>
      <c r="AR22" s="876"/>
      <c r="AS22" s="876"/>
      <c r="AT22" s="876"/>
      <c r="AU22" s="876"/>
      <c r="AV22" s="876"/>
      <c r="AW22" s="876"/>
      <c r="AX22" s="876"/>
      <c r="AY22" s="876"/>
      <c r="AZ22" s="876"/>
      <c r="BA22" s="876"/>
      <c r="BB22" s="876"/>
      <c r="BC22" s="876"/>
      <c r="BD22" s="876"/>
      <c r="BE22" s="876"/>
      <c r="BF22" s="876"/>
      <c r="BG22" s="876"/>
      <c r="BH22" s="876"/>
      <c r="BI22" s="876"/>
      <c r="BJ22" s="876"/>
      <c r="BK22" s="876"/>
      <c r="BL22" s="876"/>
      <c r="BM22" s="876"/>
      <c r="BN22" s="876"/>
      <c r="BO22" s="876"/>
      <c r="BP22" s="876"/>
      <c r="BQ22" s="876"/>
      <c r="BR22" s="876"/>
      <c r="BS22" s="876"/>
      <c r="BT22" s="876"/>
      <c r="BU22" s="876"/>
      <c r="BV22" s="876"/>
      <c r="BW22" s="876"/>
      <c r="BX22" s="876"/>
      <c r="BY22" s="876"/>
      <c r="BZ22" s="876"/>
      <c r="CA22" s="876"/>
      <c r="CB22" s="876"/>
      <c r="CC22" s="876"/>
      <c r="CD22" s="876"/>
      <c r="CE22" s="876"/>
      <c r="CF22" s="876"/>
      <c r="CG22" s="876"/>
      <c r="CH22" s="876"/>
      <c r="CI22" s="714">
        <f t="shared" si="2"/>
        <v>0</v>
      </c>
    </row>
    <row r="23" spans="2:87" s="30" customFormat="1" ht="10.5">
      <c r="B23" s="782" t="s">
        <v>490</v>
      </c>
      <c r="C23" s="273" t="s">
        <v>545</v>
      </c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6"/>
      <c r="AF23" s="876"/>
      <c r="AG23" s="876"/>
      <c r="AH23" s="876"/>
      <c r="AI23" s="876"/>
      <c r="AJ23" s="876"/>
      <c r="AK23" s="876"/>
      <c r="AL23" s="876"/>
      <c r="AM23" s="876"/>
      <c r="AN23" s="876"/>
      <c r="AO23" s="876"/>
      <c r="AP23" s="876"/>
      <c r="AQ23" s="876"/>
      <c r="AR23" s="876"/>
      <c r="AS23" s="876"/>
      <c r="AT23" s="876"/>
      <c r="AU23" s="876"/>
      <c r="AV23" s="876"/>
      <c r="AW23" s="876"/>
      <c r="AX23" s="876"/>
      <c r="AY23" s="876"/>
      <c r="AZ23" s="876"/>
      <c r="BA23" s="876"/>
      <c r="BB23" s="876"/>
      <c r="BC23" s="876"/>
      <c r="BD23" s="876"/>
      <c r="BE23" s="876"/>
      <c r="BF23" s="876"/>
      <c r="BG23" s="876"/>
      <c r="BH23" s="876"/>
      <c r="BI23" s="876"/>
      <c r="BJ23" s="876"/>
      <c r="BK23" s="876"/>
      <c r="BL23" s="876"/>
      <c r="BM23" s="876"/>
      <c r="BN23" s="876"/>
      <c r="BO23" s="876"/>
      <c r="BP23" s="876"/>
      <c r="BQ23" s="876"/>
      <c r="BR23" s="876"/>
      <c r="BS23" s="876"/>
      <c r="BT23" s="876"/>
      <c r="BU23" s="876"/>
      <c r="BV23" s="876"/>
      <c r="BW23" s="876"/>
      <c r="BX23" s="876"/>
      <c r="BY23" s="876"/>
      <c r="BZ23" s="876"/>
      <c r="CA23" s="876"/>
      <c r="CB23" s="876"/>
      <c r="CC23" s="876"/>
      <c r="CD23" s="876"/>
      <c r="CE23" s="876"/>
      <c r="CF23" s="876"/>
      <c r="CG23" s="876"/>
      <c r="CH23" s="876"/>
      <c r="CI23" s="714">
        <f t="shared" si="2"/>
        <v>0</v>
      </c>
    </row>
    <row r="24" spans="2:87" s="30" customFormat="1" ht="10.5">
      <c r="B24" s="782" t="s">
        <v>491</v>
      </c>
      <c r="C24" s="273" t="s">
        <v>545</v>
      </c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876"/>
      <c r="Y24" s="876"/>
      <c r="Z24" s="876"/>
      <c r="AA24" s="876"/>
      <c r="AB24" s="876"/>
      <c r="AC24" s="876"/>
      <c r="AD24" s="876"/>
      <c r="AE24" s="876"/>
      <c r="AF24" s="876"/>
      <c r="AG24" s="876"/>
      <c r="AH24" s="876"/>
      <c r="AI24" s="876"/>
      <c r="AJ24" s="876"/>
      <c r="AK24" s="876"/>
      <c r="AL24" s="876"/>
      <c r="AM24" s="876"/>
      <c r="AN24" s="876"/>
      <c r="AO24" s="876"/>
      <c r="AP24" s="876"/>
      <c r="AQ24" s="876"/>
      <c r="AR24" s="876"/>
      <c r="AS24" s="876"/>
      <c r="AT24" s="876"/>
      <c r="AU24" s="876"/>
      <c r="AV24" s="876"/>
      <c r="AW24" s="876"/>
      <c r="AX24" s="876"/>
      <c r="AY24" s="876"/>
      <c r="AZ24" s="876"/>
      <c r="BA24" s="876"/>
      <c r="BB24" s="876"/>
      <c r="BC24" s="876"/>
      <c r="BD24" s="876"/>
      <c r="BE24" s="876"/>
      <c r="BF24" s="876"/>
      <c r="BG24" s="876"/>
      <c r="BH24" s="876"/>
      <c r="BI24" s="876"/>
      <c r="BJ24" s="876"/>
      <c r="BK24" s="876"/>
      <c r="BL24" s="876"/>
      <c r="BM24" s="876"/>
      <c r="BN24" s="876"/>
      <c r="BO24" s="876"/>
      <c r="BP24" s="876"/>
      <c r="BQ24" s="876"/>
      <c r="BR24" s="876"/>
      <c r="BS24" s="876"/>
      <c r="BT24" s="876"/>
      <c r="BU24" s="876"/>
      <c r="BV24" s="876"/>
      <c r="BW24" s="876"/>
      <c r="BX24" s="876"/>
      <c r="BY24" s="876"/>
      <c r="BZ24" s="876"/>
      <c r="CA24" s="876"/>
      <c r="CB24" s="876"/>
      <c r="CC24" s="876"/>
      <c r="CD24" s="876"/>
      <c r="CE24" s="876"/>
      <c r="CF24" s="876"/>
      <c r="CG24" s="876"/>
      <c r="CH24" s="876"/>
      <c r="CI24" s="714">
        <f t="shared" si="2"/>
        <v>0</v>
      </c>
    </row>
    <row r="25" spans="2:87" s="30" customFormat="1" ht="10.5">
      <c r="B25" s="782" t="s">
        <v>492</v>
      </c>
      <c r="C25" s="273" t="s">
        <v>545</v>
      </c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  <c r="Z25" s="876"/>
      <c r="AA25" s="876"/>
      <c r="AB25" s="876"/>
      <c r="AC25" s="876"/>
      <c r="AD25" s="876"/>
      <c r="AE25" s="876"/>
      <c r="AF25" s="876"/>
      <c r="AG25" s="876"/>
      <c r="AH25" s="876"/>
      <c r="AI25" s="876"/>
      <c r="AJ25" s="876"/>
      <c r="AK25" s="876"/>
      <c r="AL25" s="876"/>
      <c r="AM25" s="876"/>
      <c r="AN25" s="876"/>
      <c r="AO25" s="876"/>
      <c r="AP25" s="876"/>
      <c r="AQ25" s="876"/>
      <c r="AR25" s="876"/>
      <c r="AS25" s="876"/>
      <c r="AT25" s="876"/>
      <c r="AU25" s="876"/>
      <c r="AV25" s="876"/>
      <c r="AW25" s="876"/>
      <c r="AX25" s="876"/>
      <c r="AY25" s="876"/>
      <c r="AZ25" s="876"/>
      <c r="BA25" s="876"/>
      <c r="BB25" s="876"/>
      <c r="BC25" s="876"/>
      <c r="BD25" s="876"/>
      <c r="BE25" s="876"/>
      <c r="BF25" s="876"/>
      <c r="BG25" s="876"/>
      <c r="BH25" s="876"/>
      <c r="BI25" s="876"/>
      <c r="BJ25" s="876"/>
      <c r="BK25" s="876"/>
      <c r="BL25" s="876"/>
      <c r="BM25" s="876"/>
      <c r="BN25" s="876"/>
      <c r="BO25" s="876"/>
      <c r="BP25" s="876"/>
      <c r="BQ25" s="876"/>
      <c r="BR25" s="876"/>
      <c r="BS25" s="876"/>
      <c r="BT25" s="876"/>
      <c r="BU25" s="876"/>
      <c r="BV25" s="876"/>
      <c r="BW25" s="876"/>
      <c r="BX25" s="876"/>
      <c r="BY25" s="876"/>
      <c r="BZ25" s="876"/>
      <c r="CA25" s="876"/>
      <c r="CB25" s="876"/>
      <c r="CC25" s="876"/>
      <c r="CD25" s="876"/>
      <c r="CE25" s="876"/>
      <c r="CF25" s="876"/>
      <c r="CG25" s="876"/>
      <c r="CH25" s="876"/>
      <c r="CI25" s="714">
        <f t="shared" si="2"/>
        <v>0</v>
      </c>
    </row>
    <row r="26" spans="2:87" s="30" customFormat="1" ht="10.5">
      <c r="B26" s="881" t="s">
        <v>493</v>
      </c>
      <c r="C26" s="273" t="s">
        <v>545</v>
      </c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6"/>
      <c r="V26" s="876"/>
      <c r="W26" s="876"/>
      <c r="X26" s="876"/>
      <c r="Y26" s="876"/>
      <c r="Z26" s="876"/>
      <c r="AA26" s="876"/>
      <c r="AB26" s="876"/>
      <c r="AC26" s="876"/>
      <c r="AD26" s="876"/>
      <c r="AE26" s="876"/>
      <c r="AF26" s="876"/>
      <c r="AG26" s="876"/>
      <c r="AH26" s="876"/>
      <c r="AI26" s="876"/>
      <c r="AJ26" s="876"/>
      <c r="AK26" s="876"/>
      <c r="AL26" s="876"/>
      <c r="AM26" s="876"/>
      <c r="AN26" s="876"/>
      <c r="AO26" s="876"/>
      <c r="AP26" s="876"/>
      <c r="AQ26" s="876"/>
      <c r="AR26" s="876"/>
      <c r="AS26" s="876"/>
      <c r="AT26" s="876"/>
      <c r="AU26" s="876"/>
      <c r="AV26" s="876"/>
      <c r="AW26" s="876"/>
      <c r="AX26" s="876"/>
      <c r="AY26" s="876"/>
      <c r="AZ26" s="876"/>
      <c r="BA26" s="876"/>
      <c r="BB26" s="876"/>
      <c r="BC26" s="876"/>
      <c r="BD26" s="876"/>
      <c r="BE26" s="876"/>
      <c r="BF26" s="876"/>
      <c r="BG26" s="876"/>
      <c r="BH26" s="876"/>
      <c r="BI26" s="876"/>
      <c r="BJ26" s="876"/>
      <c r="BK26" s="876"/>
      <c r="BL26" s="876"/>
      <c r="BM26" s="876"/>
      <c r="BN26" s="876"/>
      <c r="BO26" s="876"/>
      <c r="BP26" s="876"/>
      <c r="BQ26" s="876"/>
      <c r="BR26" s="876"/>
      <c r="BS26" s="876"/>
      <c r="BT26" s="876"/>
      <c r="BU26" s="876"/>
      <c r="BV26" s="876"/>
      <c r="BW26" s="876"/>
      <c r="BX26" s="876"/>
      <c r="BY26" s="876"/>
      <c r="BZ26" s="876"/>
      <c r="CA26" s="876"/>
      <c r="CB26" s="876"/>
      <c r="CC26" s="876"/>
      <c r="CD26" s="876"/>
      <c r="CE26" s="876"/>
      <c r="CF26" s="876"/>
      <c r="CG26" s="876"/>
      <c r="CH26" s="876"/>
      <c r="CI26" s="714">
        <f t="shared" si="2"/>
        <v>0</v>
      </c>
    </row>
    <row r="27" spans="2:87" s="30" customFormat="1" ht="10.5">
      <c r="B27" s="782" t="s">
        <v>494</v>
      </c>
      <c r="C27" s="273" t="s">
        <v>545</v>
      </c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76"/>
      <c r="AI27" s="876"/>
      <c r="AJ27" s="876"/>
      <c r="AK27" s="876"/>
      <c r="AL27" s="876"/>
      <c r="AM27" s="876"/>
      <c r="AN27" s="876"/>
      <c r="AO27" s="876"/>
      <c r="AP27" s="876"/>
      <c r="AQ27" s="876"/>
      <c r="AR27" s="876"/>
      <c r="AS27" s="876"/>
      <c r="AT27" s="876"/>
      <c r="AU27" s="876"/>
      <c r="AV27" s="876"/>
      <c r="AW27" s="876"/>
      <c r="AX27" s="876"/>
      <c r="AY27" s="876"/>
      <c r="AZ27" s="876"/>
      <c r="BA27" s="876"/>
      <c r="BB27" s="876"/>
      <c r="BC27" s="876"/>
      <c r="BD27" s="876"/>
      <c r="BE27" s="876"/>
      <c r="BF27" s="876"/>
      <c r="BG27" s="876"/>
      <c r="BH27" s="876"/>
      <c r="BI27" s="876"/>
      <c r="BJ27" s="876"/>
      <c r="BK27" s="876"/>
      <c r="BL27" s="876"/>
      <c r="BM27" s="876"/>
      <c r="BN27" s="876"/>
      <c r="BO27" s="876"/>
      <c r="BP27" s="876"/>
      <c r="BQ27" s="876"/>
      <c r="BR27" s="876"/>
      <c r="BS27" s="876"/>
      <c r="BT27" s="876"/>
      <c r="BU27" s="876"/>
      <c r="BV27" s="876"/>
      <c r="BW27" s="876"/>
      <c r="BX27" s="876"/>
      <c r="BY27" s="876"/>
      <c r="BZ27" s="876"/>
      <c r="CA27" s="876"/>
      <c r="CB27" s="876"/>
      <c r="CC27" s="876"/>
      <c r="CD27" s="876"/>
      <c r="CE27" s="876"/>
      <c r="CF27" s="876"/>
      <c r="CG27" s="876"/>
      <c r="CH27" s="876"/>
      <c r="CI27" s="714">
        <f t="shared" si="2"/>
        <v>0</v>
      </c>
    </row>
    <row r="28" spans="2:87" s="30" customFormat="1" ht="10.5">
      <c r="B28" s="782" t="s">
        <v>495</v>
      </c>
      <c r="C28" s="273" t="s">
        <v>545</v>
      </c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876"/>
      <c r="V28" s="876"/>
      <c r="W28" s="876"/>
      <c r="X28" s="876"/>
      <c r="Y28" s="876"/>
      <c r="Z28" s="876"/>
      <c r="AA28" s="876"/>
      <c r="AB28" s="876"/>
      <c r="AC28" s="876"/>
      <c r="AD28" s="876"/>
      <c r="AE28" s="876"/>
      <c r="AF28" s="876"/>
      <c r="AG28" s="876"/>
      <c r="AH28" s="876"/>
      <c r="AI28" s="876"/>
      <c r="AJ28" s="876"/>
      <c r="AK28" s="876"/>
      <c r="AL28" s="876"/>
      <c r="AM28" s="876"/>
      <c r="AN28" s="876"/>
      <c r="AO28" s="876"/>
      <c r="AP28" s="876"/>
      <c r="AQ28" s="876"/>
      <c r="AR28" s="876"/>
      <c r="AS28" s="876"/>
      <c r="AT28" s="876"/>
      <c r="AU28" s="876"/>
      <c r="AV28" s="876"/>
      <c r="AW28" s="876"/>
      <c r="AX28" s="876"/>
      <c r="AY28" s="876"/>
      <c r="AZ28" s="876"/>
      <c r="BA28" s="876"/>
      <c r="BB28" s="876"/>
      <c r="BC28" s="876"/>
      <c r="BD28" s="876"/>
      <c r="BE28" s="876"/>
      <c r="BF28" s="876"/>
      <c r="BG28" s="876"/>
      <c r="BH28" s="876"/>
      <c r="BI28" s="876"/>
      <c r="BJ28" s="876"/>
      <c r="BK28" s="876"/>
      <c r="BL28" s="876"/>
      <c r="BM28" s="876"/>
      <c r="BN28" s="876"/>
      <c r="BO28" s="876"/>
      <c r="BP28" s="876"/>
      <c r="BQ28" s="876"/>
      <c r="BR28" s="876"/>
      <c r="BS28" s="876"/>
      <c r="BT28" s="876"/>
      <c r="BU28" s="876"/>
      <c r="BV28" s="876"/>
      <c r="BW28" s="876"/>
      <c r="BX28" s="876"/>
      <c r="BY28" s="876"/>
      <c r="BZ28" s="876"/>
      <c r="CA28" s="876"/>
      <c r="CB28" s="876"/>
      <c r="CC28" s="876"/>
      <c r="CD28" s="876"/>
      <c r="CE28" s="876"/>
      <c r="CF28" s="876"/>
      <c r="CG28" s="876"/>
      <c r="CH28" s="876"/>
      <c r="CI28" s="714">
        <f t="shared" si="2"/>
        <v>0</v>
      </c>
    </row>
    <row r="29" spans="2:87" s="30" customFormat="1" ht="10.5">
      <c r="B29" s="782"/>
      <c r="C29" s="255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7"/>
      <c r="AO29" s="877"/>
      <c r="AP29" s="877"/>
      <c r="AQ29" s="877"/>
      <c r="AR29" s="877"/>
      <c r="AS29" s="877"/>
      <c r="AT29" s="877"/>
      <c r="AU29" s="877"/>
      <c r="AV29" s="877"/>
      <c r="AW29" s="877"/>
      <c r="AX29" s="877"/>
      <c r="AY29" s="877"/>
      <c r="AZ29" s="877"/>
      <c r="BA29" s="877"/>
      <c r="BB29" s="877"/>
      <c r="BC29" s="877"/>
      <c r="BD29" s="877"/>
      <c r="BE29" s="877"/>
      <c r="BF29" s="877"/>
      <c r="BG29" s="877"/>
      <c r="BH29" s="877"/>
      <c r="BI29" s="877"/>
      <c r="BJ29" s="877"/>
      <c r="BK29" s="877"/>
      <c r="BL29" s="877"/>
      <c r="BM29" s="877"/>
      <c r="BN29" s="877"/>
      <c r="BO29" s="877"/>
      <c r="BP29" s="877"/>
      <c r="BQ29" s="877"/>
      <c r="BR29" s="877"/>
      <c r="BS29" s="877"/>
      <c r="BT29" s="877"/>
      <c r="BU29" s="877"/>
      <c r="BV29" s="877"/>
      <c r="BW29" s="877"/>
      <c r="BX29" s="877"/>
      <c r="BY29" s="877"/>
      <c r="BZ29" s="877"/>
      <c r="CA29" s="877"/>
      <c r="CB29" s="877"/>
      <c r="CC29" s="877"/>
      <c r="CD29" s="877"/>
      <c r="CE29" s="877"/>
      <c r="CF29" s="877"/>
      <c r="CG29" s="877"/>
      <c r="CH29" s="877"/>
      <c r="CI29" s="882"/>
    </row>
    <row r="30" spans="2:87" s="30" customFormat="1" ht="10.5">
      <c r="B30" s="884" t="s">
        <v>145</v>
      </c>
      <c r="C30" s="255"/>
      <c r="D30" s="877"/>
      <c r="E30" s="877"/>
      <c r="F30" s="877"/>
      <c r="G30" s="877"/>
      <c r="H30" s="877"/>
      <c r="I30" s="877"/>
      <c r="J30" s="877"/>
      <c r="K30" s="877"/>
      <c r="L30" s="877"/>
      <c r="M30" s="877"/>
      <c r="N30" s="877"/>
      <c r="O30" s="877"/>
      <c r="P30" s="877"/>
      <c r="Q30" s="877"/>
      <c r="R30" s="877"/>
      <c r="S30" s="877"/>
      <c r="T30" s="877"/>
      <c r="U30" s="877"/>
      <c r="V30" s="877"/>
      <c r="W30" s="877"/>
      <c r="X30" s="877"/>
      <c r="Y30" s="877"/>
      <c r="Z30" s="877"/>
      <c r="AA30" s="877"/>
      <c r="AB30" s="877"/>
      <c r="AC30" s="877"/>
      <c r="AD30" s="877"/>
      <c r="AE30" s="877"/>
      <c r="AF30" s="877"/>
      <c r="AG30" s="877"/>
      <c r="AH30" s="877"/>
      <c r="AI30" s="877"/>
      <c r="AJ30" s="877"/>
      <c r="AK30" s="877"/>
      <c r="AL30" s="877"/>
      <c r="AM30" s="877"/>
      <c r="AN30" s="877"/>
      <c r="AO30" s="877"/>
      <c r="AP30" s="877"/>
      <c r="AQ30" s="877"/>
      <c r="AR30" s="877"/>
      <c r="AS30" s="877"/>
      <c r="AT30" s="877"/>
      <c r="AU30" s="877"/>
      <c r="AV30" s="877"/>
      <c r="AW30" s="877"/>
      <c r="AX30" s="877"/>
      <c r="AY30" s="877"/>
      <c r="AZ30" s="877"/>
      <c r="BA30" s="877"/>
      <c r="BB30" s="877"/>
      <c r="BC30" s="877"/>
      <c r="BD30" s="877"/>
      <c r="BE30" s="877"/>
      <c r="BF30" s="877"/>
      <c r="BG30" s="877"/>
      <c r="BH30" s="877"/>
      <c r="BI30" s="877"/>
      <c r="BJ30" s="877"/>
      <c r="BK30" s="877"/>
      <c r="BL30" s="877"/>
      <c r="BM30" s="877"/>
      <c r="BN30" s="877"/>
      <c r="BO30" s="877"/>
      <c r="BP30" s="877"/>
      <c r="BQ30" s="877"/>
      <c r="BR30" s="877"/>
      <c r="BS30" s="877"/>
      <c r="BT30" s="877"/>
      <c r="BU30" s="877"/>
      <c r="BV30" s="877"/>
      <c r="BW30" s="877"/>
      <c r="BX30" s="877"/>
      <c r="BY30" s="877"/>
      <c r="BZ30" s="877"/>
      <c r="CA30" s="877"/>
      <c r="CB30" s="877"/>
      <c r="CC30" s="877"/>
      <c r="CD30" s="877"/>
      <c r="CE30" s="877"/>
      <c r="CF30" s="877"/>
      <c r="CG30" s="877"/>
      <c r="CH30" s="877"/>
      <c r="CI30" s="882"/>
    </row>
    <row r="31" spans="2:87" s="30" customFormat="1" ht="10.5">
      <c r="B31" s="885" t="s">
        <v>146</v>
      </c>
      <c r="C31" s="255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7"/>
      <c r="V31" s="877"/>
      <c r="W31" s="877"/>
      <c r="X31" s="877"/>
      <c r="Y31" s="877"/>
      <c r="Z31" s="877"/>
      <c r="AA31" s="877"/>
      <c r="AB31" s="877"/>
      <c r="AC31" s="877"/>
      <c r="AD31" s="877"/>
      <c r="AE31" s="877"/>
      <c r="AF31" s="877"/>
      <c r="AG31" s="877"/>
      <c r="AH31" s="877"/>
      <c r="AI31" s="877"/>
      <c r="AJ31" s="877"/>
      <c r="AK31" s="877"/>
      <c r="AL31" s="877"/>
      <c r="AM31" s="877"/>
      <c r="AN31" s="877"/>
      <c r="AO31" s="877"/>
      <c r="AP31" s="877"/>
      <c r="AQ31" s="877"/>
      <c r="AR31" s="877"/>
      <c r="AS31" s="877"/>
      <c r="AT31" s="877"/>
      <c r="AU31" s="877"/>
      <c r="AV31" s="877"/>
      <c r="AW31" s="877"/>
      <c r="AX31" s="877"/>
      <c r="AY31" s="877"/>
      <c r="AZ31" s="877"/>
      <c r="BA31" s="877"/>
      <c r="BB31" s="877"/>
      <c r="BC31" s="877"/>
      <c r="BD31" s="877"/>
      <c r="BE31" s="877"/>
      <c r="BF31" s="877"/>
      <c r="BG31" s="877"/>
      <c r="BH31" s="877"/>
      <c r="BI31" s="877"/>
      <c r="BJ31" s="877"/>
      <c r="BK31" s="877"/>
      <c r="BL31" s="877"/>
      <c r="BM31" s="877"/>
      <c r="BN31" s="877"/>
      <c r="BO31" s="877"/>
      <c r="BP31" s="877"/>
      <c r="BQ31" s="877"/>
      <c r="BR31" s="877"/>
      <c r="BS31" s="877"/>
      <c r="BT31" s="877"/>
      <c r="BU31" s="877"/>
      <c r="BV31" s="877"/>
      <c r="BW31" s="877"/>
      <c r="BX31" s="877"/>
      <c r="BY31" s="877"/>
      <c r="BZ31" s="877"/>
      <c r="CA31" s="877"/>
      <c r="CB31" s="877"/>
      <c r="CC31" s="877"/>
      <c r="CD31" s="877"/>
      <c r="CE31" s="877"/>
      <c r="CF31" s="877"/>
      <c r="CG31" s="877"/>
      <c r="CH31" s="877"/>
      <c r="CI31" s="882"/>
    </row>
    <row r="32" spans="2:87" s="30" customFormat="1" ht="10.5">
      <c r="B32" s="886" t="s">
        <v>496</v>
      </c>
      <c r="C32" s="273" t="s">
        <v>546</v>
      </c>
      <c r="D32" s="876"/>
      <c r="E32" s="876"/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6"/>
      <c r="V32" s="876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876"/>
      <c r="AL32" s="876"/>
      <c r="AM32" s="876"/>
      <c r="AN32" s="876"/>
      <c r="AO32" s="876"/>
      <c r="AP32" s="876"/>
      <c r="AQ32" s="876"/>
      <c r="AR32" s="876"/>
      <c r="AS32" s="876"/>
      <c r="AT32" s="876"/>
      <c r="AU32" s="876"/>
      <c r="AV32" s="876"/>
      <c r="AW32" s="876"/>
      <c r="AX32" s="876"/>
      <c r="AY32" s="876"/>
      <c r="AZ32" s="876"/>
      <c r="BA32" s="876"/>
      <c r="BB32" s="876"/>
      <c r="BC32" s="876"/>
      <c r="BD32" s="876"/>
      <c r="BE32" s="876"/>
      <c r="BF32" s="876"/>
      <c r="BG32" s="876"/>
      <c r="BH32" s="876"/>
      <c r="BI32" s="876"/>
      <c r="BJ32" s="876"/>
      <c r="BK32" s="876"/>
      <c r="BL32" s="876"/>
      <c r="BM32" s="876"/>
      <c r="BN32" s="876"/>
      <c r="BO32" s="876"/>
      <c r="BP32" s="876"/>
      <c r="BQ32" s="876"/>
      <c r="BR32" s="876"/>
      <c r="BS32" s="876"/>
      <c r="BT32" s="876"/>
      <c r="BU32" s="876"/>
      <c r="BV32" s="876"/>
      <c r="BW32" s="876"/>
      <c r="BX32" s="876"/>
      <c r="BY32" s="876"/>
      <c r="BZ32" s="876"/>
      <c r="CA32" s="876"/>
      <c r="CB32" s="876"/>
      <c r="CC32" s="876"/>
      <c r="CD32" s="876"/>
      <c r="CE32" s="876"/>
      <c r="CF32" s="876"/>
      <c r="CG32" s="876"/>
      <c r="CH32" s="876"/>
      <c r="CI32" s="714">
        <f>SUM(D32:CC32)</f>
        <v>0</v>
      </c>
    </row>
    <row r="33" spans="2:87" s="30" customFormat="1" ht="10.5">
      <c r="B33" s="886"/>
      <c r="C33" s="273"/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877"/>
      <c r="P33" s="877"/>
      <c r="Q33" s="877"/>
      <c r="R33" s="877"/>
      <c r="S33" s="877"/>
      <c r="T33" s="877"/>
      <c r="U33" s="877"/>
      <c r="V33" s="877"/>
      <c r="W33" s="877"/>
      <c r="X33" s="877"/>
      <c r="Y33" s="877"/>
      <c r="Z33" s="877"/>
      <c r="AA33" s="877"/>
      <c r="AB33" s="877"/>
      <c r="AC33" s="877"/>
      <c r="AD33" s="877"/>
      <c r="AE33" s="877"/>
      <c r="AF33" s="877"/>
      <c r="AG33" s="877"/>
      <c r="AH33" s="877"/>
      <c r="AI33" s="877"/>
      <c r="AJ33" s="877"/>
      <c r="AK33" s="877"/>
      <c r="AL33" s="877"/>
      <c r="AM33" s="877"/>
      <c r="AN33" s="877"/>
      <c r="AO33" s="877"/>
      <c r="AP33" s="877"/>
      <c r="AQ33" s="877"/>
      <c r="AR33" s="877"/>
      <c r="AS33" s="877"/>
      <c r="AT33" s="877"/>
      <c r="AU33" s="877"/>
      <c r="AV33" s="877"/>
      <c r="AW33" s="877"/>
      <c r="AX33" s="877"/>
      <c r="AY33" s="877"/>
      <c r="AZ33" s="877"/>
      <c r="BA33" s="877"/>
      <c r="BB33" s="877"/>
      <c r="BC33" s="877"/>
      <c r="BD33" s="877"/>
      <c r="BE33" s="877"/>
      <c r="BF33" s="877"/>
      <c r="BG33" s="877"/>
      <c r="BH33" s="877"/>
      <c r="BI33" s="877"/>
      <c r="BJ33" s="877"/>
      <c r="BK33" s="877"/>
      <c r="BL33" s="877"/>
      <c r="BM33" s="877"/>
      <c r="BN33" s="877"/>
      <c r="BO33" s="877"/>
      <c r="BP33" s="877"/>
      <c r="BQ33" s="877"/>
      <c r="BR33" s="877"/>
      <c r="BS33" s="877"/>
      <c r="BT33" s="877"/>
      <c r="BU33" s="877"/>
      <c r="BV33" s="877"/>
      <c r="BW33" s="877"/>
      <c r="BX33" s="877"/>
      <c r="BY33" s="877"/>
      <c r="BZ33" s="877"/>
      <c r="CA33" s="877"/>
      <c r="CB33" s="877"/>
      <c r="CC33" s="877"/>
      <c r="CD33" s="877"/>
      <c r="CE33" s="877"/>
      <c r="CF33" s="877"/>
      <c r="CG33" s="877"/>
      <c r="CH33" s="877"/>
      <c r="CI33" s="882"/>
    </row>
    <row r="34" spans="2:87" s="30" customFormat="1" ht="10.5">
      <c r="B34" s="885" t="s">
        <v>25</v>
      </c>
      <c r="C34" s="273"/>
      <c r="D34" s="877"/>
      <c r="E34" s="877"/>
      <c r="F34" s="877"/>
      <c r="G34" s="877"/>
      <c r="H34" s="877"/>
      <c r="I34" s="877"/>
      <c r="J34" s="877"/>
      <c r="K34" s="877"/>
      <c r="L34" s="877"/>
      <c r="M34" s="877"/>
      <c r="N34" s="877"/>
      <c r="O34" s="877"/>
      <c r="P34" s="877"/>
      <c r="Q34" s="877"/>
      <c r="R34" s="877"/>
      <c r="S34" s="877"/>
      <c r="T34" s="877"/>
      <c r="U34" s="877"/>
      <c r="V34" s="877"/>
      <c r="W34" s="877"/>
      <c r="X34" s="877"/>
      <c r="Y34" s="877"/>
      <c r="Z34" s="877"/>
      <c r="AA34" s="877"/>
      <c r="AB34" s="877"/>
      <c r="AC34" s="877"/>
      <c r="AD34" s="877"/>
      <c r="AE34" s="877"/>
      <c r="AF34" s="877"/>
      <c r="AG34" s="877"/>
      <c r="AH34" s="877"/>
      <c r="AI34" s="877"/>
      <c r="AJ34" s="877"/>
      <c r="AK34" s="877"/>
      <c r="AL34" s="877"/>
      <c r="AM34" s="877"/>
      <c r="AN34" s="877"/>
      <c r="AO34" s="877"/>
      <c r="AP34" s="877"/>
      <c r="AQ34" s="877"/>
      <c r="AR34" s="877"/>
      <c r="AS34" s="877"/>
      <c r="AT34" s="877"/>
      <c r="AU34" s="877"/>
      <c r="AV34" s="877"/>
      <c r="AW34" s="877"/>
      <c r="AX34" s="877"/>
      <c r="AY34" s="877"/>
      <c r="AZ34" s="877"/>
      <c r="BA34" s="877"/>
      <c r="BB34" s="877"/>
      <c r="BC34" s="877"/>
      <c r="BD34" s="877"/>
      <c r="BE34" s="877"/>
      <c r="BF34" s="877"/>
      <c r="BG34" s="877"/>
      <c r="BH34" s="877"/>
      <c r="BI34" s="877"/>
      <c r="BJ34" s="877"/>
      <c r="BK34" s="877"/>
      <c r="BL34" s="877"/>
      <c r="BM34" s="877"/>
      <c r="BN34" s="877"/>
      <c r="BO34" s="877"/>
      <c r="BP34" s="877"/>
      <c r="BQ34" s="877"/>
      <c r="BR34" s="877"/>
      <c r="BS34" s="877"/>
      <c r="BT34" s="877"/>
      <c r="BU34" s="877"/>
      <c r="BV34" s="877"/>
      <c r="BW34" s="877"/>
      <c r="BX34" s="877"/>
      <c r="BY34" s="877"/>
      <c r="BZ34" s="877"/>
      <c r="CA34" s="877"/>
      <c r="CB34" s="877"/>
      <c r="CC34" s="877"/>
      <c r="CD34" s="877"/>
      <c r="CE34" s="877"/>
      <c r="CF34" s="877"/>
      <c r="CG34" s="877"/>
      <c r="CH34" s="877"/>
      <c r="CI34" s="882"/>
    </row>
    <row r="35" spans="2:87" s="30" customFormat="1" ht="10.5">
      <c r="B35" s="886" t="s">
        <v>497</v>
      </c>
      <c r="C35" s="273" t="s">
        <v>263</v>
      </c>
      <c r="D35" s="876"/>
      <c r="E35" s="876"/>
      <c r="F35" s="876"/>
      <c r="G35" s="876"/>
      <c r="H35" s="876"/>
      <c r="I35" s="876"/>
      <c r="J35" s="876"/>
      <c r="K35" s="876"/>
      <c r="L35" s="876"/>
      <c r="M35" s="876"/>
      <c r="N35" s="876"/>
      <c r="O35" s="876"/>
      <c r="P35" s="876"/>
      <c r="Q35" s="876"/>
      <c r="R35" s="876"/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6"/>
      <c r="AF35" s="876"/>
      <c r="AG35" s="876"/>
      <c r="AH35" s="876"/>
      <c r="AI35" s="876"/>
      <c r="AJ35" s="876"/>
      <c r="AK35" s="876"/>
      <c r="AL35" s="876"/>
      <c r="AM35" s="876"/>
      <c r="AN35" s="876"/>
      <c r="AO35" s="876"/>
      <c r="AP35" s="876"/>
      <c r="AQ35" s="876"/>
      <c r="AR35" s="876"/>
      <c r="AS35" s="876"/>
      <c r="AT35" s="876"/>
      <c r="AU35" s="876"/>
      <c r="AV35" s="876"/>
      <c r="AW35" s="876"/>
      <c r="AX35" s="876"/>
      <c r="AY35" s="876"/>
      <c r="AZ35" s="876"/>
      <c r="BA35" s="876"/>
      <c r="BB35" s="876"/>
      <c r="BC35" s="876"/>
      <c r="BD35" s="876"/>
      <c r="BE35" s="876"/>
      <c r="BF35" s="876"/>
      <c r="BG35" s="876"/>
      <c r="BH35" s="876"/>
      <c r="BI35" s="876"/>
      <c r="BJ35" s="876"/>
      <c r="BK35" s="876"/>
      <c r="BL35" s="876"/>
      <c r="BM35" s="876"/>
      <c r="BN35" s="876"/>
      <c r="BO35" s="876"/>
      <c r="BP35" s="876"/>
      <c r="BQ35" s="876"/>
      <c r="BR35" s="876"/>
      <c r="BS35" s="876"/>
      <c r="BT35" s="876"/>
      <c r="BU35" s="876"/>
      <c r="BV35" s="876"/>
      <c r="BW35" s="876"/>
      <c r="BX35" s="876"/>
      <c r="BY35" s="876"/>
      <c r="BZ35" s="876"/>
      <c r="CA35" s="876"/>
      <c r="CB35" s="876"/>
      <c r="CC35" s="876"/>
      <c r="CD35" s="876"/>
      <c r="CE35" s="876"/>
      <c r="CF35" s="876"/>
      <c r="CG35" s="876"/>
      <c r="CH35" s="876"/>
      <c r="CI35" s="714">
        <f>SUM(D35:CC35)</f>
        <v>0</v>
      </c>
    </row>
    <row r="36" spans="2:87" s="30" customFormat="1" ht="10.5">
      <c r="B36" s="886" t="s">
        <v>498</v>
      </c>
      <c r="C36" s="273" t="s">
        <v>263</v>
      </c>
      <c r="D36" s="876"/>
      <c r="E36" s="876"/>
      <c r="F36" s="876"/>
      <c r="G36" s="876"/>
      <c r="H36" s="876"/>
      <c r="I36" s="876"/>
      <c r="J36" s="876"/>
      <c r="K36" s="876"/>
      <c r="L36" s="876"/>
      <c r="M36" s="876"/>
      <c r="N36" s="876"/>
      <c r="O36" s="876"/>
      <c r="P36" s="876"/>
      <c r="Q36" s="876"/>
      <c r="R36" s="876"/>
      <c r="S36" s="876"/>
      <c r="T36" s="876"/>
      <c r="U36" s="876"/>
      <c r="V36" s="876"/>
      <c r="W36" s="876"/>
      <c r="X36" s="876"/>
      <c r="Y36" s="876"/>
      <c r="Z36" s="876"/>
      <c r="AA36" s="876"/>
      <c r="AB36" s="876"/>
      <c r="AC36" s="876"/>
      <c r="AD36" s="876"/>
      <c r="AE36" s="876"/>
      <c r="AF36" s="876"/>
      <c r="AG36" s="876"/>
      <c r="AH36" s="876"/>
      <c r="AI36" s="876"/>
      <c r="AJ36" s="876"/>
      <c r="AK36" s="876"/>
      <c r="AL36" s="876"/>
      <c r="AM36" s="876"/>
      <c r="AN36" s="876"/>
      <c r="AO36" s="876"/>
      <c r="AP36" s="876"/>
      <c r="AQ36" s="876"/>
      <c r="AR36" s="876"/>
      <c r="AS36" s="876"/>
      <c r="AT36" s="876"/>
      <c r="AU36" s="876"/>
      <c r="AV36" s="876"/>
      <c r="AW36" s="876"/>
      <c r="AX36" s="876"/>
      <c r="AY36" s="876"/>
      <c r="AZ36" s="876"/>
      <c r="BA36" s="876"/>
      <c r="BB36" s="876"/>
      <c r="BC36" s="876"/>
      <c r="BD36" s="876"/>
      <c r="BE36" s="876"/>
      <c r="BF36" s="876"/>
      <c r="BG36" s="876"/>
      <c r="BH36" s="876"/>
      <c r="BI36" s="876"/>
      <c r="BJ36" s="876"/>
      <c r="BK36" s="876"/>
      <c r="BL36" s="876"/>
      <c r="BM36" s="876"/>
      <c r="BN36" s="876"/>
      <c r="BO36" s="876"/>
      <c r="BP36" s="876"/>
      <c r="BQ36" s="876"/>
      <c r="BR36" s="876"/>
      <c r="BS36" s="876"/>
      <c r="BT36" s="876"/>
      <c r="BU36" s="876"/>
      <c r="BV36" s="876"/>
      <c r="BW36" s="876"/>
      <c r="BX36" s="876"/>
      <c r="BY36" s="876"/>
      <c r="BZ36" s="876"/>
      <c r="CA36" s="876"/>
      <c r="CB36" s="876"/>
      <c r="CC36" s="876"/>
      <c r="CD36" s="876"/>
      <c r="CE36" s="876"/>
      <c r="CF36" s="876"/>
      <c r="CG36" s="876"/>
      <c r="CH36" s="876"/>
      <c r="CI36" s="714">
        <f>SUM(D36:CC36)</f>
        <v>0</v>
      </c>
    </row>
    <row r="37" spans="2:87" s="30" customFormat="1" ht="10.5">
      <c r="B37" s="884"/>
      <c r="C37" s="255"/>
      <c r="D37" s="877"/>
      <c r="E37" s="877"/>
      <c r="F37" s="877"/>
      <c r="G37" s="877"/>
      <c r="H37" s="877"/>
      <c r="I37" s="877"/>
      <c r="J37" s="877"/>
      <c r="K37" s="877"/>
      <c r="L37" s="877"/>
      <c r="M37" s="877"/>
      <c r="N37" s="877"/>
      <c r="O37" s="877"/>
      <c r="P37" s="877"/>
      <c r="Q37" s="877"/>
      <c r="R37" s="877"/>
      <c r="S37" s="877"/>
      <c r="T37" s="877"/>
      <c r="U37" s="877"/>
      <c r="V37" s="877"/>
      <c r="W37" s="877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7"/>
      <c r="AM37" s="877"/>
      <c r="AN37" s="877"/>
      <c r="AO37" s="877"/>
      <c r="AP37" s="877"/>
      <c r="AQ37" s="877"/>
      <c r="AR37" s="877"/>
      <c r="AS37" s="877"/>
      <c r="AT37" s="877"/>
      <c r="AU37" s="877"/>
      <c r="AV37" s="877"/>
      <c r="AW37" s="877"/>
      <c r="AX37" s="877"/>
      <c r="AY37" s="877"/>
      <c r="AZ37" s="877"/>
      <c r="BA37" s="877"/>
      <c r="BB37" s="877"/>
      <c r="BC37" s="877"/>
      <c r="BD37" s="877"/>
      <c r="BE37" s="877"/>
      <c r="BF37" s="877"/>
      <c r="BG37" s="877"/>
      <c r="BH37" s="877"/>
      <c r="BI37" s="877"/>
      <c r="BJ37" s="877"/>
      <c r="BK37" s="877"/>
      <c r="BL37" s="877"/>
      <c r="BM37" s="877"/>
      <c r="BN37" s="877"/>
      <c r="BO37" s="877"/>
      <c r="BP37" s="877"/>
      <c r="BQ37" s="877"/>
      <c r="BR37" s="877"/>
      <c r="BS37" s="877"/>
      <c r="BT37" s="877"/>
      <c r="BU37" s="877"/>
      <c r="BV37" s="877"/>
      <c r="BW37" s="877"/>
      <c r="BX37" s="877"/>
      <c r="BY37" s="877"/>
      <c r="BZ37" s="877"/>
      <c r="CA37" s="877"/>
      <c r="CB37" s="877"/>
      <c r="CC37" s="877"/>
      <c r="CD37" s="877"/>
      <c r="CE37" s="877"/>
      <c r="CF37" s="877"/>
      <c r="CG37" s="877"/>
      <c r="CH37" s="877"/>
      <c r="CI37" s="882"/>
    </row>
    <row r="38" spans="2:87" s="30" customFormat="1" ht="10.5">
      <c r="B38" s="885" t="s">
        <v>237</v>
      </c>
      <c r="C38" s="255"/>
      <c r="D38" s="877"/>
      <c r="E38" s="877"/>
      <c r="F38" s="877"/>
      <c r="G38" s="877"/>
      <c r="H38" s="877"/>
      <c r="I38" s="877"/>
      <c r="J38" s="877"/>
      <c r="K38" s="877"/>
      <c r="L38" s="877"/>
      <c r="M38" s="877"/>
      <c r="N38" s="877"/>
      <c r="O38" s="877"/>
      <c r="P38" s="877"/>
      <c r="Q38" s="877"/>
      <c r="R38" s="877"/>
      <c r="S38" s="877"/>
      <c r="T38" s="877"/>
      <c r="U38" s="877"/>
      <c r="V38" s="877"/>
      <c r="W38" s="877"/>
      <c r="X38" s="877"/>
      <c r="Y38" s="877"/>
      <c r="Z38" s="877"/>
      <c r="AA38" s="877"/>
      <c r="AB38" s="877"/>
      <c r="AC38" s="877"/>
      <c r="AD38" s="877"/>
      <c r="AE38" s="877"/>
      <c r="AF38" s="877"/>
      <c r="AG38" s="877"/>
      <c r="AH38" s="877"/>
      <c r="AI38" s="877"/>
      <c r="AJ38" s="877"/>
      <c r="AK38" s="877"/>
      <c r="AL38" s="877"/>
      <c r="AM38" s="877"/>
      <c r="AN38" s="877"/>
      <c r="AO38" s="877"/>
      <c r="AP38" s="877"/>
      <c r="AQ38" s="877"/>
      <c r="AR38" s="877"/>
      <c r="AS38" s="877"/>
      <c r="AT38" s="877"/>
      <c r="AU38" s="877"/>
      <c r="AV38" s="877"/>
      <c r="AW38" s="877"/>
      <c r="AX38" s="877"/>
      <c r="AY38" s="877"/>
      <c r="AZ38" s="877"/>
      <c r="BA38" s="877"/>
      <c r="BB38" s="877"/>
      <c r="BC38" s="877"/>
      <c r="BD38" s="877"/>
      <c r="BE38" s="877"/>
      <c r="BF38" s="877"/>
      <c r="BG38" s="877"/>
      <c r="BH38" s="877"/>
      <c r="BI38" s="877"/>
      <c r="BJ38" s="877"/>
      <c r="BK38" s="877"/>
      <c r="BL38" s="877"/>
      <c r="BM38" s="877"/>
      <c r="BN38" s="877"/>
      <c r="BO38" s="877"/>
      <c r="BP38" s="877"/>
      <c r="BQ38" s="877"/>
      <c r="BR38" s="877"/>
      <c r="BS38" s="877"/>
      <c r="BT38" s="877"/>
      <c r="BU38" s="877"/>
      <c r="BV38" s="877"/>
      <c r="BW38" s="877"/>
      <c r="BX38" s="877"/>
      <c r="BY38" s="877"/>
      <c r="BZ38" s="877"/>
      <c r="CA38" s="877"/>
      <c r="CB38" s="877"/>
      <c r="CC38" s="877"/>
      <c r="CD38" s="877"/>
      <c r="CE38" s="877"/>
      <c r="CF38" s="877"/>
      <c r="CG38" s="877"/>
      <c r="CH38" s="877"/>
      <c r="CI38" s="882"/>
    </row>
    <row r="39" spans="2:87" s="30" customFormat="1" ht="10.5">
      <c r="B39" s="887" t="s">
        <v>499</v>
      </c>
      <c r="C39" s="273" t="s">
        <v>237</v>
      </c>
      <c r="D39" s="876"/>
      <c r="E39" s="876"/>
      <c r="F39" s="876"/>
      <c r="G39" s="876"/>
      <c r="H39" s="876"/>
      <c r="I39" s="876"/>
      <c r="J39" s="876"/>
      <c r="K39" s="876"/>
      <c r="L39" s="876"/>
      <c r="M39" s="876"/>
      <c r="N39" s="876"/>
      <c r="O39" s="876"/>
      <c r="P39" s="876"/>
      <c r="Q39" s="876"/>
      <c r="R39" s="876"/>
      <c r="S39" s="876"/>
      <c r="T39" s="876"/>
      <c r="U39" s="876"/>
      <c r="V39" s="876"/>
      <c r="W39" s="876"/>
      <c r="X39" s="876"/>
      <c r="Y39" s="876"/>
      <c r="Z39" s="876"/>
      <c r="AA39" s="876"/>
      <c r="AB39" s="876"/>
      <c r="AC39" s="876"/>
      <c r="AD39" s="876"/>
      <c r="AE39" s="876"/>
      <c r="AF39" s="876"/>
      <c r="AG39" s="876"/>
      <c r="AH39" s="876"/>
      <c r="AI39" s="876"/>
      <c r="AJ39" s="876"/>
      <c r="AK39" s="876"/>
      <c r="AL39" s="876"/>
      <c r="AM39" s="876"/>
      <c r="AN39" s="876"/>
      <c r="AO39" s="876"/>
      <c r="AP39" s="876"/>
      <c r="AQ39" s="876"/>
      <c r="AR39" s="876"/>
      <c r="AS39" s="876"/>
      <c r="AT39" s="876"/>
      <c r="AU39" s="876"/>
      <c r="AV39" s="876"/>
      <c r="AW39" s="876"/>
      <c r="AX39" s="876"/>
      <c r="AY39" s="876"/>
      <c r="AZ39" s="876"/>
      <c r="BA39" s="876"/>
      <c r="BB39" s="876"/>
      <c r="BC39" s="876"/>
      <c r="BD39" s="876"/>
      <c r="BE39" s="876"/>
      <c r="BF39" s="876"/>
      <c r="BG39" s="876"/>
      <c r="BH39" s="876"/>
      <c r="BI39" s="876"/>
      <c r="BJ39" s="876"/>
      <c r="BK39" s="876"/>
      <c r="BL39" s="876"/>
      <c r="BM39" s="876"/>
      <c r="BN39" s="876"/>
      <c r="BO39" s="876"/>
      <c r="BP39" s="876"/>
      <c r="BQ39" s="876"/>
      <c r="BR39" s="876"/>
      <c r="BS39" s="876"/>
      <c r="BT39" s="876"/>
      <c r="BU39" s="876"/>
      <c r="BV39" s="876"/>
      <c r="BW39" s="876"/>
      <c r="BX39" s="876"/>
      <c r="BY39" s="876"/>
      <c r="BZ39" s="876"/>
      <c r="CA39" s="876"/>
      <c r="CB39" s="876"/>
      <c r="CC39" s="876"/>
      <c r="CD39" s="876"/>
      <c r="CE39" s="876"/>
      <c r="CF39" s="876"/>
      <c r="CG39" s="876"/>
      <c r="CH39" s="876"/>
      <c r="CI39" s="714">
        <f aca="true" t="shared" si="3" ref="CI39:CI56">SUM(D39:CC39)</f>
        <v>0</v>
      </c>
    </row>
    <row r="40" spans="2:87" s="30" customFormat="1" ht="10.5">
      <c r="B40" s="887" t="s">
        <v>500</v>
      </c>
      <c r="C40" s="273" t="s">
        <v>237</v>
      </c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6"/>
      <c r="O40" s="876"/>
      <c r="P40" s="876"/>
      <c r="Q40" s="876"/>
      <c r="R40" s="876"/>
      <c r="S40" s="876"/>
      <c r="T40" s="876"/>
      <c r="U40" s="876"/>
      <c r="V40" s="876"/>
      <c r="W40" s="876"/>
      <c r="X40" s="876"/>
      <c r="Y40" s="876"/>
      <c r="Z40" s="876"/>
      <c r="AA40" s="876"/>
      <c r="AB40" s="876"/>
      <c r="AC40" s="876"/>
      <c r="AD40" s="876"/>
      <c r="AE40" s="876"/>
      <c r="AF40" s="876"/>
      <c r="AG40" s="876"/>
      <c r="AH40" s="876"/>
      <c r="AI40" s="876"/>
      <c r="AJ40" s="876"/>
      <c r="AK40" s="876"/>
      <c r="AL40" s="876"/>
      <c r="AM40" s="876"/>
      <c r="AN40" s="876"/>
      <c r="AO40" s="876"/>
      <c r="AP40" s="876"/>
      <c r="AQ40" s="876"/>
      <c r="AR40" s="876"/>
      <c r="AS40" s="876"/>
      <c r="AT40" s="876"/>
      <c r="AU40" s="876"/>
      <c r="AV40" s="876"/>
      <c r="AW40" s="876"/>
      <c r="AX40" s="876"/>
      <c r="AY40" s="876"/>
      <c r="AZ40" s="876"/>
      <c r="BA40" s="876"/>
      <c r="BB40" s="876"/>
      <c r="BC40" s="876"/>
      <c r="BD40" s="876"/>
      <c r="BE40" s="876"/>
      <c r="BF40" s="876"/>
      <c r="BG40" s="876"/>
      <c r="BH40" s="876"/>
      <c r="BI40" s="876"/>
      <c r="BJ40" s="876"/>
      <c r="BK40" s="876"/>
      <c r="BL40" s="876"/>
      <c r="BM40" s="876"/>
      <c r="BN40" s="876"/>
      <c r="BO40" s="876"/>
      <c r="BP40" s="876"/>
      <c r="BQ40" s="876"/>
      <c r="BR40" s="876"/>
      <c r="BS40" s="876"/>
      <c r="BT40" s="876"/>
      <c r="BU40" s="876"/>
      <c r="BV40" s="876"/>
      <c r="BW40" s="876"/>
      <c r="BX40" s="876"/>
      <c r="BY40" s="876"/>
      <c r="BZ40" s="876"/>
      <c r="CA40" s="876"/>
      <c r="CB40" s="876"/>
      <c r="CC40" s="876"/>
      <c r="CD40" s="876"/>
      <c r="CE40" s="876"/>
      <c r="CF40" s="876"/>
      <c r="CG40" s="876"/>
      <c r="CH40" s="876"/>
      <c r="CI40" s="714">
        <f t="shared" si="3"/>
        <v>0</v>
      </c>
    </row>
    <row r="41" spans="2:87" s="30" customFormat="1" ht="10.5">
      <c r="B41" s="887" t="s">
        <v>501</v>
      </c>
      <c r="C41" s="273" t="s">
        <v>237</v>
      </c>
      <c r="D41" s="876"/>
      <c r="E41" s="876"/>
      <c r="F41" s="876"/>
      <c r="G41" s="876"/>
      <c r="H41" s="876"/>
      <c r="I41" s="876"/>
      <c r="J41" s="876"/>
      <c r="K41" s="876"/>
      <c r="L41" s="876"/>
      <c r="M41" s="876"/>
      <c r="N41" s="876"/>
      <c r="O41" s="876"/>
      <c r="P41" s="876"/>
      <c r="Q41" s="876"/>
      <c r="R41" s="876"/>
      <c r="S41" s="876"/>
      <c r="T41" s="876"/>
      <c r="U41" s="876"/>
      <c r="V41" s="876"/>
      <c r="W41" s="876"/>
      <c r="X41" s="876"/>
      <c r="Y41" s="876"/>
      <c r="Z41" s="876"/>
      <c r="AA41" s="876"/>
      <c r="AB41" s="876"/>
      <c r="AC41" s="876"/>
      <c r="AD41" s="876"/>
      <c r="AE41" s="876"/>
      <c r="AF41" s="876"/>
      <c r="AG41" s="876"/>
      <c r="AH41" s="876"/>
      <c r="AI41" s="876"/>
      <c r="AJ41" s="876"/>
      <c r="AK41" s="876"/>
      <c r="AL41" s="876"/>
      <c r="AM41" s="876"/>
      <c r="AN41" s="876"/>
      <c r="AO41" s="876"/>
      <c r="AP41" s="876"/>
      <c r="AQ41" s="876"/>
      <c r="AR41" s="876"/>
      <c r="AS41" s="876"/>
      <c r="AT41" s="876"/>
      <c r="AU41" s="876"/>
      <c r="AV41" s="876"/>
      <c r="AW41" s="876"/>
      <c r="AX41" s="876"/>
      <c r="AY41" s="876"/>
      <c r="AZ41" s="876"/>
      <c r="BA41" s="876"/>
      <c r="BB41" s="876"/>
      <c r="BC41" s="876"/>
      <c r="BD41" s="876"/>
      <c r="BE41" s="876"/>
      <c r="BF41" s="876"/>
      <c r="BG41" s="876"/>
      <c r="BH41" s="876"/>
      <c r="BI41" s="876"/>
      <c r="BJ41" s="876"/>
      <c r="BK41" s="876"/>
      <c r="BL41" s="876"/>
      <c r="BM41" s="876"/>
      <c r="BN41" s="876"/>
      <c r="BO41" s="876"/>
      <c r="BP41" s="876"/>
      <c r="BQ41" s="876"/>
      <c r="BR41" s="876"/>
      <c r="BS41" s="876"/>
      <c r="BT41" s="876"/>
      <c r="BU41" s="876"/>
      <c r="BV41" s="876"/>
      <c r="BW41" s="876"/>
      <c r="BX41" s="876"/>
      <c r="BY41" s="876"/>
      <c r="BZ41" s="876"/>
      <c r="CA41" s="876"/>
      <c r="CB41" s="876"/>
      <c r="CC41" s="876"/>
      <c r="CD41" s="876"/>
      <c r="CE41" s="876"/>
      <c r="CF41" s="876"/>
      <c r="CG41" s="876"/>
      <c r="CH41" s="876"/>
      <c r="CI41" s="714">
        <f t="shared" si="3"/>
        <v>0</v>
      </c>
    </row>
    <row r="42" spans="2:87" s="30" customFormat="1" ht="10.5">
      <c r="B42" s="887" t="s">
        <v>502</v>
      </c>
      <c r="C42" s="273" t="s">
        <v>237</v>
      </c>
      <c r="D42" s="876"/>
      <c r="E42" s="876"/>
      <c r="F42" s="876"/>
      <c r="G42" s="876"/>
      <c r="H42" s="876"/>
      <c r="I42" s="876"/>
      <c r="J42" s="876"/>
      <c r="K42" s="876"/>
      <c r="L42" s="876"/>
      <c r="M42" s="876"/>
      <c r="N42" s="876"/>
      <c r="O42" s="876"/>
      <c r="P42" s="876"/>
      <c r="Q42" s="876"/>
      <c r="R42" s="876"/>
      <c r="S42" s="876"/>
      <c r="T42" s="876"/>
      <c r="U42" s="876"/>
      <c r="V42" s="876"/>
      <c r="W42" s="876"/>
      <c r="X42" s="876"/>
      <c r="Y42" s="876"/>
      <c r="Z42" s="876"/>
      <c r="AA42" s="876"/>
      <c r="AB42" s="876"/>
      <c r="AC42" s="876"/>
      <c r="AD42" s="876"/>
      <c r="AE42" s="876"/>
      <c r="AF42" s="876"/>
      <c r="AG42" s="876"/>
      <c r="AH42" s="876"/>
      <c r="AI42" s="876"/>
      <c r="AJ42" s="876"/>
      <c r="AK42" s="876"/>
      <c r="AL42" s="876"/>
      <c r="AM42" s="876"/>
      <c r="AN42" s="876"/>
      <c r="AO42" s="876"/>
      <c r="AP42" s="876"/>
      <c r="AQ42" s="876"/>
      <c r="AR42" s="876"/>
      <c r="AS42" s="876"/>
      <c r="AT42" s="876"/>
      <c r="AU42" s="876"/>
      <c r="AV42" s="876"/>
      <c r="AW42" s="876"/>
      <c r="AX42" s="876"/>
      <c r="AY42" s="876"/>
      <c r="AZ42" s="876"/>
      <c r="BA42" s="876"/>
      <c r="BB42" s="876"/>
      <c r="BC42" s="876"/>
      <c r="BD42" s="876"/>
      <c r="BE42" s="876"/>
      <c r="BF42" s="876"/>
      <c r="BG42" s="876"/>
      <c r="BH42" s="876"/>
      <c r="BI42" s="876"/>
      <c r="BJ42" s="876"/>
      <c r="BK42" s="876"/>
      <c r="BL42" s="876"/>
      <c r="BM42" s="876"/>
      <c r="BN42" s="876"/>
      <c r="BO42" s="876"/>
      <c r="BP42" s="876"/>
      <c r="BQ42" s="876"/>
      <c r="BR42" s="876"/>
      <c r="BS42" s="876"/>
      <c r="BT42" s="876"/>
      <c r="BU42" s="876"/>
      <c r="BV42" s="876"/>
      <c r="BW42" s="876"/>
      <c r="BX42" s="876"/>
      <c r="BY42" s="876"/>
      <c r="BZ42" s="876"/>
      <c r="CA42" s="876"/>
      <c r="CB42" s="876"/>
      <c r="CC42" s="876"/>
      <c r="CD42" s="876"/>
      <c r="CE42" s="876"/>
      <c r="CF42" s="876"/>
      <c r="CG42" s="876"/>
      <c r="CH42" s="876"/>
      <c r="CI42" s="714">
        <f t="shared" si="3"/>
        <v>0</v>
      </c>
    </row>
    <row r="43" spans="2:87" s="30" customFormat="1" ht="10.5">
      <c r="B43" s="782" t="s">
        <v>503</v>
      </c>
      <c r="C43" s="273" t="s">
        <v>237</v>
      </c>
      <c r="D43" s="876"/>
      <c r="E43" s="876"/>
      <c r="F43" s="876"/>
      <c r="G43" s="876"/>
      <c r="H43" s="876"/>
      <c r="I43" s="876"/>
      <c r="J43" s="876"/>
      <c r="K43" s="876"/>
      <c r="L43" s="876"/>
      <c r="M43" s="876"/>
      <c r="N43" s="876"/>
      <c r="O43" s="876"/>
      <c r="P43" s="876"/>
      <c r="Q43" s="876"/>
      <c r="R43" s="876"/>
      <c r="S43" s="876"/>
      <c r="T43" s="876"/>
      <c r="U43" s="876"/>
      <c r="V43" s="876"/>
      <c r="W43" s="876"/>
      <c r="X43" s="876"/>
      <c r="Y43" s="876"/>
      <c r="Z43" s="876"/>
      <c r="AA43" s="876"/>
      <c r="AB43" s="876"/>
      <c r="AC43" s="876"/>
      <c r="AD43" s="876"/>
      <c r="AE43" s="876"/>
      <c r="AF43" s="876"/>
      <c r="AG43" s="876"/>
      <c r="AH43" s="876"/>
      <c r="AI43" s="876"/>
      <c r="AJ43" s="876"/>
      <c r="AK43" s="876"/>
      <c r="AL43" s="876"/>
      <c r="AM43" s="876"/>
      <c r="AN43" s="876"/>
      <c r="AO43" s="876"/>
      <c r="AP43" s="876"/>
      <c r="AQ43" s="876"/>
      <c r="AR43" s="876"/>
      <c r="AS43" s="876"/>
      <c r="AT43" s="876"/>
      <c r="AU43" s="876"/>
      <c r="AV43" s="876"/>
      <c r="AW43" s="876"/>
      <c r="AX43" s="876"/>
      <c r="AY43" s="876"/>
      <c r="AZ43" s="876"/>
      <c r="BA43" s="876"/>
      <c r="BB43" s="876"/>
      <c r="BC43" s="876"/>
      <c r="BD43" s="876"/>
      <c r="BE43" s="876"/>
      <c r="BF43" s="876"/>
      <c r="BG43" s="876"/>
      <c r="BH43" s="876"/>
      <c r="BI43" s="876"/>
      <c r="BJ43" s="876"/>
      <c r="BK43" s="876"/>
      <c r="BL43" s="876"/>
      <c r="BM43" s="876"/>
      <c r="BN43" s="876"/>
      <c r="BO43" s="876"/>
      <c r="BP43" s="876"/>
      <c r="BQ43" s="876"/>
      <c r="BR43" s="876"/>
      <c r="BS43" s="876"/>
      <c r="BT43" s="876"/>
      <c r="BU43" s="876"/>
      <c r="BV43" s="876"/>
      <c r="BW43" s="876"/>
      <c r="BX43" s="876"/>
      <c r="BY43" s="876"/>
      <c r="BZ43" s="876"/>
      <c r="CA43" s="876"/>
      <c r="CB43" s="876"/>
      <c r="CC43" s="876"/>
      <c r="CD43" s="876"/>
      <c r="CE43" s="876"/>
      <c r="CF43" s="876"/>
      <c r="CG43" s="876"/>
      <c r="CH43" s="876"/>
      <c r="CI43" s="714">
        <f t="shared" si="3"/>
        <v>0</v>
      </c>
    </row>
    <row r="44" spans="2:87" s="30" customFormat="1" ht="10.5">
      <c r="B44" s="782" t="s">
        <v>504</v>
      </c>
      <c r="C44" s="273" t="s">
        <v>237</v>
      </c>
      <c r="D44" s="876"/>
      <c r="E44" s="876"/>
      <c r="F44" s="876"/>
      <c r="G44" s="876"/>
      <c r="H44" s="876"/>
      <c r="I44" s="876"/>
      <c r="J44" s="876"/>
      <c r="K44" s="876"/>
      <c r="L44" s="876"/>
      <c r="M44" s="876"/>
      <c r="N44" s="876"/>
      <c r="O44" s="876"/>
      <c r="P44" s="876"/>
      <c r="Q44" s="876"/>
      <c r="R44" s="876"/>
      <c r="S44" s="876"/>
      <c r="T44" s="876"/>
      <c r="U44" s="876"/>
      <c r="V44" s="876"/>
      <c r="W44" s="876"/>
      <c r="X44" s="876"/>
      <c r="Y44" s="876"/>
      <c r="Z44" s="876"/>
      <c r="AA44" s="876"/>
      <c r="AB44" s="876"/>
      <c r="AC44" s="876"/>
      <c r="AD44" s="876"/>
      <c r="AE44" s="876"/>
      <c r="AF44" s="876"/>
      <c r="AG44" s="876"/>
      <c r="AH44" s="876"/>
      <c r="AI44" s="876"/>
      <c r="AJ44" s="876"/>
      <c r="AK44" s="876"/>
      <c r="AL44" s="876"/>
      <c r="AM44" s="876"/>
      <c r="AN44" s="876"/>
      <c r="AO44" s="876"/>
      <c r="AP44" s="876"/>
      <c r="AQ44" s="876"/>
      <c r="AR44" s="876"/>
      <c r="AS44" s="876"/>
      <c r="AT44" s="876"/>
      <c r="AU44" s="876"/>
      <c r="AV44" s="876"/>
      <c r="AW44" s="876"/>
      <c r="AX44" s="876"/>
      <c r="AY44" s="876"/>
      <c r="AZ44" s="876"/>
      <c r="BA44" s="876"/>
      <c r="BB44" s="876"/>
      <c r="BC44" s="876"/>
      <c r="BD44" s="876"/>
      <c r="BE44" s="876"/>
      <c r="BF44" s="876"/>
      <c r="BG44" s="876"/>
      <c r="BH44" s="876"/>
      <c r="BI44" s="876"/>
      <c r="BJ44" s="876"/>
      <c r="BK44" s="876"/>
      <c r="BL44" s="876"/>
      <c r="BM44" s="876"/>
      <c r="BN44" s="876"/>
      <c r="BO44" s="876"/>
      <c r="BP44" s="876"/>
      <c r="BQ44" s="876"/>
      <c r="BR44" s="876"/>
      <c r="BS44" s="876"/>
      <c r="BT44" s="876"/>
      <c r="BU44" s="876"/>
      <c r="BV44" s="876"/>
      <c r="BW44" s="876"/>
      <c r="BX44" s="876"/>
      <c r="BY44" s="876"/>
      <c r="BZ44" s="876"/>
      <c r="CA44" s="876"/>
      <c r="CB44" s="876"/>
      <c r="CC44" s="876"/>
      <c r="CD44" s="876"/>
      <c r="CE44" s="876"/>
      <c r="CF44" s="876"/>
      <c r="CG44" s="876"/>
      <c r="CH44" s="876"/>
      <c r="CI44" s="714">
        <f t="shared" si="3"/>
        <v>0</v>
      </c>
    </row>
    <row r="45" spans="2:87" s="30" customFormat="1" ht="10.5">
      <c r="B45" s="782" t="s">
        <v>505</v>
      </c>
      <c r="C45" s="273" t="s">
        <v>237</v>
      </c>
      <c r="D45" s="876"/>
      <c r="E45" s="876"/>
      <c r="F45" s="876"/>
      <c r="G45" s="876"/>
      <c r="H45" s="876"/>
      <c r="I45" s="876"/>
      <c r="J45" s="876"/>
      <c r="K45" s="876"/>
      <c r="L45" s="876"/>
      <c r="M45" s="876"/>
      <c r="N45" s="876"/>
      <c r="O45" s="876"/>
      <c r="P45" s="876"/>
      <c r="Q45" s="876"/>
      <c r="R45" s="876"/>
      <c r="S45" s="876"/>
      <c r="T45" s="876"/>
      <c r="U45" s="876"/>
      <c r="V45" s="876"/>
      <c r="W45" s="876"/>
      <c r="X45" s="876"/>
      <c r="Y45" s="876"/>
      <c r="Z45" s="876"/>
      <c r="AA45" s="876"/>
      <c r="AB45" s="876"/>
      <c r="AC45" s="876"/>
      <c r="AD45" s="876"/>
      <c r="AE45" s="876"/>
      <c r="AF45" s="876"/>
      <c r="AG45" s="876"/>
      <c r="AH45" s="876"/>
      <c r="AI45" s="876"/>
      <c r="AJ45" s="876"/>
      <c r="AK45" s="876"/>
      <c r="AL45" s="876"/>
      <c r="AM45" s="876"/>
      <c r="AN45" s="876"/>
      <c r="AO45" s="876"/>
      <c r="AP45" s="876"/>
      <c r="AQ45" s="876"/>
      <c r="AR45" s="876"/>
      <c r="AS45" s="876"/>
      <c r="AT45" s="876"/>
      <c r="AU45" s="876"/>
      <c r="AV45" s="876"/>
      <c r="AW45" s="876"/>
      <c r="AX45" s="876"/>
      <c r="AY45" s="876"/>
      <c r="AZ45" s="876"/>
      <c r="BA45" s="876"/>
      <c r="BB45" s="876"/>
      <c r="BC45" s="876"/>
      <c r="BD45" s="876"/>
      <c r="BE45" s="876"/>
      <c r="BF45" s="876"/>
      <c r="BG45" s="876"/>
      <c r="BH45" s="876"/>
      <c r="BI45" s="876"/>
      <c r="BJ45" s="876"/>
      <c r="BK45" s="876"/>
      <c r="BL45" s="876"/>
      <c r="BM45" s="876"/>
      <c r="BN45" s="876"/>
      <c r="BO45" s="876"/>
      <c r="BP45" s="876"/>
      <c r="BQ45" s="876"/>
      <c r="BR45" s="876"/>
      <c r="BS45" s="876"/>
      <c r="BT45" s="876"/>
      <c r="BU45" s="876"/>
      <c r="BV45" s="876"/>
      <c r="BW45" s="876"/>
      <c r="BX45" s="876"/>
      <c r="BY45" s="876"/>
      <c r="BZ45" s="876"/>
      <c r="CA45" s="876"/>
      <c r="CB45" s="876"/>
      <c r="CC45" s="876"/>
      <c r="CD45" s="876"/>
      <c r="CE45" s="876"/>
      <c r="CF45" s="876"/>
      <c r="CG45" s="876"/>
      <c r="CH45" s="876"/>
      <c r="CI45" s="714">
        <f t="shared" si="3"/>
        <v>0</v>
      </c>
    </row>
    <row r="46" spans="2:87" s="30" customFormat="1" ht="10.5">
      <c r="B46" s="782" t="s">
        <v>506</v>
      </c>
      <c r="C46" s="273" t="s">
        <v>237</v>
      </c>
      <c r="D46" s="876"/>
      <c r="E46" s="876"/>
      <c r="F46" s="876"/>
      <c r="G46" s="876"/>
      <c r="H46" s="876"/>
      <c r="I46" s="876"/>
      <c r="J46" s="876"/>
      <c r="K46" s="876"/>
      <c r="L46" s="876"/>
      <c r="M46" s="876"/>
      <c r="N46" s="876"/>
      <c r="O46" s="876"/>
      <c r="P46" s="876"/>
      <c r="Q46" s="876"/>
      <c r="R46" s="876"/>
      <c r="S46" s="876"/>
      <c r="T46" s="876"/>
      <c r="U46" s="876"/>
      <c r="V46" s="876"/>
      <c r="W46" s="876"/>
      <c r="X46" s="876"/>
      <c r="Y46" s="876"/>
      <c r="Z46" s="876"/>
      <c r="AA46" s="876"/>
      <c r="AB46" s="876"/>
      <c r="AC46" s="876"/>
      <c r="AD46" s="876"/>
      <c r="AE46" s="876"/>
      <c r="AF46" s="876"/>
      <c r="AG46" s="876"/>
      <c r="AH46" s="876"/>
      <c r="AI46" s="876"/>
      <c r="AJ46" s="876"/>
      <c r="AK46" s="876"/>
      <c r="AL46" s="876"/>
      <c r="AM46" s="876"/>
      <c r="AN46" s="876"/>
      <c r="AO46" s="876"/>
      <c r="AP46" s="876"/>
      <c r="AQ46" s="876"/>
      <c r="AR46" s="876"/>
      <c r="AS46" s="876"/>
      <c r="AT46" s="876"/>
      <c r="AU46" s="876"/>
      <c r="AV46" s="876"/>
      <c r="AW46" s="876"/>
      <c r="AX46" s="876"/>
      <c r="AY46" s="876"/>
      <c r="AZ46" s="876"/>
      <c r="BA46" s="876"/>
      <c r="BB46" s="876"/>
      <c r="BC46" s="876"/>
      <c r="BD46" s="876"/>
      <c r="BE46" s="876"/>
      <c r="BF46" s="876"/>
      <c r="BG46" s="876"/>
      <c r="BH46" s="876"/>
      <c r="BI46" s="876"/>
      <c r="BJ46" s="876"/>
      <c r="BK46" s="876"/>
      <c r="BL46" s="876"/>
      <c r="BM46" s="876"/>
      <c r="BN46" s="876"/>
      <c r="BO46" s="876"/>
      <c r="BP46" s="876"/>
      <c r="BQ46" s="876"/>
      <c r="BR46" s="876"/>
      <c r="BS46" s="876"/>
      <c r="BT46" s="876"/>
      <c r="BU46" s="876"/>
      <c r="BV46" s="876"/>
      <c r="BW46" s="876"/>
      <c r="BX46" s="876"/>
      <c r="BY46" s="876"/>
      <c r="BZ46" s="876"/>
      <c r="CA46" s="876"/>
      <c r="CB46" s="876"/>
      <c r="CC46" s="876"/>
      <c r="CD46" s="876"/>
      <c r="CE46" s="876"/>
      <c r="CF46" s="876"/>
      <c r="CG46" s="876"/>
      <c r="CH46" s="876"/>
      <c r="CI46" s="714">
        <f t="shared" si="3"/>
        <v>0</v>
      </c>
    </row>
    <row r="47" spans="2:87" s="30" customFormat="1" ht="10.5">
      <c r="B47" s="782" t="s">
        <v>507</v>
      </c>
      <c r="C47" s="273" t="s">
        <v>237</v>
      </c>
      <c r="D47" s="876"/>
      <c r="E47" s="876"/>
      <c r="F47" s="876"/>
      <c r="G47" s="876"/>
      <c r="H47" s="876"/>
      <c r="I47" s="876"/>
      <c r="J47" s="876"/>
      <c r="K47" s="876"/>
      <c r="L47" s="876"/>
      <c r="M47" s="876"/>
      <c r="N47" s="876"/>
      <c r="O47" s="876"/>
      <c r="P47" s="876"/>
      <c r="Q47" s="876"/>
      <c r="R47" s="876"/>
      <c r="S47" s="876"/>
      <c r="T47" s="876"/>
      <c r="U47" s="876"/>
      <c r="V47" s="876"/>
      <c r="W47" s="876"/>
      <c r="X47" s="876"/>
      <c r="Y47" s="876"/>
      <c r="Z47" s="876"/>
      <c r="AA47" s="876"/>
      <c r="AB47" s="876"/>
      <c r="AC47" s="876"/>
      <c r="AD47" s="876"/>
      <c r="AE47" s="876"/>
      <c r="AF47" s="876"/>
      <c r="AG47" s="876"/>
      <c r="AH47" s="876"/>
      <c r="AI47" s="876"/>
      <c r="AJ47" s="876"/>
      <c r="AK47" s="876"/>
      <c r="AL47" s="876"/>
      <c r="AM47" s="876"/>
      <c r="AN47" s="876"/>
      <c r="AO47" s="876"/>
      <c r="AP47" s="876"/>
      <c r="AQ47" s="876"/>
      <c r="AR47" s="876"/>
      <c r="AS47" s="876"/>
      <c r="AT47" s="876"/>
      <c r="AU47" s="876"/>
      <c r="AV47" s="876"/>
      <c r="AW47" s="876"/>
      <c r="AX47" s="876"/>
      <c r="AY47" s="876"/>
      <c r="AZ47" s="876"/>
      <c r="BA47" s="876"/>
      <c r="BB47" s="876"/>
      <c r="BC47" s="876"/>
      <c r="BD47" s="876"/>
      <c r="BE47" s="876"/>
      <c r="BF47" s="876"/>
      <c r="BG47" s="876"/>
      <c r="BH47" s="876"/>
      <c r="BI47" s="876"/>
      <c r="BJ47" s="876"/>
      <c r="BK47" s="876"/>
      <c r="BL47" s="876"/>
      <c r="BM47" s="876"/>
      <c r="BN47" s="876"/>
      <c r="BO47" s="876"/>
      <c r="BP47" s="876"/>
      <c r="BQ47" s="876"/>
      <c r="BR47" s="876"/>
      <c r="BS47" s="876"/>
      <c r="BT47" s="876"/>
      <c r="BU47" s="876"/>
      <c r="BV47" s="876"/>
      <c r="BW47" s="876"/>
      <c r="BX47" s="876"/>
      <c r="BY47" s="876"/>
      <c r="BZ47" s="876"/>
      <c r="CA47" s="876"/>
      <c r="CB47" s="876"/>
      <c r="CC47" s="876"/>
      <c r="CD47" s="876"/>
      <c r="CE47" s="876"/>
      <c r="CF47" s="876"/>
      <c r="CG47" s="876"/>
      <c r="CH47" s="876"/>
      <c r="CI47" s="714">
        <f t="shared" si="3"/>
        <v>0</v>
      </c>
    </row>
    <row r="48" spans="2:87" s="30" customFormat="1" ht="10.5">
      <c r="B48" s="782" t="s">
        <v>508</v>
      </c>
      <c r="C48" s="273" t="s">
        <v>237</v>
      </c>
      <c r="D48" s="876"/>
      <c r="E48" s="876"/>
      <c r="F48" s="876"/>
      <c r="G48" s="876"/>
      <c r="H48" s="876"/>
      <c r="I48" s="876"/>
      <c r="J48" s="876"/>
      <c r="K48" s="876"/>
      <c r="L48" s="876"/>
      <c r="M48" s="876"/>
      <c r="N48" s="876"/>
      <c r="O48" s="876"/>
      <c r="P48" s="876"/>
      <c r="Q48" s="876"/>
      <c r="R48" s="876"/>
      <c r="S48" s="876"/>
      <c r="T48" s="876"/>
      <c r="U48" s="876"/>
      <c r="V48" s="876"/>
      <c r="W48" s="876"/>
      <c r="X48" s="876"/>
      <c r="Y48" s="876"/>
      <c r="Z48" s="876"/>
      <c r="AA48" s="876"/>
      <c r="AB48" s="876"/>
      <c r="AC48" s="876"/>
      <c r="AD48" s="876"/>
      <c r="AE48" s="876"/>
      <c r="AF48" s="876"/>
      <c r="AG48" s="876"/>
      <c r="AH48" s="876"/>
      <c r="AI48" s="876"/>
      <c r="AJ48" s="876"/>
      <c r="AK48" s="876"/>
      <c r="AL48" s="876"/>
      <c r="AM48" s="876"/>
      <c r="AN48" s="876"/>
      <c r="AO48" s="876"/>
      <c r="AP48" s="876"/>
      <c r="AQ48" s="876"/>
      <c r="AR48" s="876"/>
      <c r="AS48" s="876"/>
      <c r="AT48" s="876"/>
      <c r="AU48" s="876"/>
      <c r="AV48" s="876"/>
      <c r="AW48" s="876"/>
      <c r="AX48" s="876"/>
      <c r="AY48" s="876"/>
      <c r="AZ48" s="876"/>
      <c r="BA48" s="876"/>
      <c r="BB48" s="876"/>
      <c r="BC48" s="876"/>
      <c r="BD48" s="876"/>
      <c r="BE48" s="876"/>
      <c r="BF48" s="876"/>
      <c r="BG48" s="876"/>
      <c r="BH48" s="876"/>
      <c r="BI48" s="876"/>
      <c r="BJ48" s="876"/>
      <c r="BK48" s="876"/>
      <c r="BL48" s="876"/>
      <c r="BM48" s="876"/>
      <c r="BN48" s="876"/>
      <c r="BO48" s="876"/>
      <c r="BP48" s="876"/>
      <c r="BQ48" s="876"/>
      <c r="BR48" s="876"/>
      <c r="BS48" s="876"/>
      <c r="BT48" s="876"/>
      <c r="BU48" s="876"/>
      <c r="BV48" s="876"/>
      <c r="BW48" s="876"/>
      <c r="BX48" s="876"/>
      <c r="BY48" s="876"/>
      <c r="BZ48" s="876"/>
      <c r="CA48" s="876"/>
      <c r="CB48" s="876"/>
      <c r="CC48" s="876"/>
      <c r="CD48" s="876"/>
      <c r="CE48" s="876"/>
      <c r="CF48" s="876"/>
      <c r="CG48" s="876"/>
      <c r="CH48" s="876"/>
      <c r="CI48" s="714">
        <f t="shared" si="3"/>
        <v>0</v>
      </c>
    </row>
    <row r="49" spans="2:87" s="30" customFormat="1" ht="10.5">
      <c r="B49" s="782" t="s">
        <v>509</v>
      </c>
      <c r="C49" s="273" t="s">
        <v>237</v>
      </c>
      <c r="D49" s="876"/>
      <c r="E49" s="876"/>
      <c r="F49" s="876"/>
      <c r="G49" s="876"/>
      <c r="H49" s="876"/>
      <c r="I49" s="876"/>
      <c r="J49" s="876"/>
      <c r="K49" s="876"/>
      <c r="L49" s="876"/>
      <c r="M49" s="876"/>
      <c r="N49" s="876"/>
      <c r="O49" s="876"/>
      <c r="P49" s="876"/>
      <c r="Q49" s="876"/>
      <c r="R49" s="876"/>
      <c r="S49" s="876"/>
      <c r="T49" s="876"/>
      <c r="U49" s="876"/>
      <c r="V49" s="876"/>
      <c r="W49" s="876"/>
      <c r="X49" s="876"/>
      <c r="Y49" s="876"/>
      <c r="Z49" s="876"/>
      <c r="AA49" s="876"/>
      <c r="AB49" s="876"/>
      <c r="AC49" s="876"/>
      <c r="AD49" s="876"/>
      <c r="AE49" s="876"/>
      <c r="AF49" s="876"/>
      <c r="AG49" s="876"/>
      <c r="AH49" s="876"/>
      <c r="AI49" s="876"/>
      <c r="AJ49" s="876"/>
      <c r="AK49" s="876"/>
      <c r="AL49" s="876"/>
      <c r="AM49" s="876"/>
      <c r="AN49" s="876"/>
      <c r="AO49" s="876"/>
      <c r="AP49" s="876"/>
      <c r="AQ49" s="876"/>
      <c r="AR49" s="876"/>
      <c r="AS49" s="876"/>
      <c r="AT49" s="876"/>
      <c r="AU49" s="876"/>
      <c r="AV49" s="876"/>
      <c r="AW49" s="876"/>
      <c r="AX49" s="876"/>
      <c r="AY49" s="876"/>
      <c r="AZ49" s="876"/>
      <c r="BA49" s="876"/>
      <c r="BB49" s="876"/>
      <c r="BC49" s="876"/>
      <c r="BD49" s="876"/>
      <c r="BE49" s="876"/>
      <c r="BF49" s="876"/>
      <c r="BG49" s="876"/>
      <c r="BH49" s="876"/>
      <c r="BI49" s="876"/>
      <c r="BJ49" s="876"/>
      <c r="BK49" s="876"/>
      <c r="BL49" s="876"/>
      <c r="BM49" s="876"/>
      <c r="BN49" s="876"/>
      <c r="BO49" s="876"/>
      <c r="BP49" s="876"/>
      <c r="BQ49" s="876"/>
      <c r="BR49" s="876"/>
      <c r="BS49" s="876"/>
      <c r="BT49" s="876"/>
      <c r="BU49" s="876"/>
      <c r="BV49" s="876"/>
      <c r="BW49" s="876"/>
      <c r="BX49" s="876"/>
      <c r="BY49" s="876"/>
      <c r="BZ49" s="876"/>
      <c r="CA49" s="876"/>
      <c r="CB49" s="876"/>
      <c r="CC49" s="876"/>
      <c r="CD49" s="876"/>
      <c r="CE49" s="876"/>
      <c r="CF49" s="876"/>
      <c r="CG49" s="876"/>
      <c r="CH49" s="876"/>
      <c r="CI49" s="714">
        <f t="shared" si="3"/>
        <v>0</v>
      </c>
    </row>
    <row r="50" spans="2:87" s="30" customFormat="1" ht="10.5">
      <c r="B50" s="782" t="s">
        <v>510</v>
      </c>
      <c r="C50" s="273" t="s">
        <v>237</v>
      </c>
      <c r="D50" s="876"/>
      <c r="E50" s="876"/>
      <c r="F50" s="876"/>
      <c r="G50" s="876"/>
      <c r="H50" s="876"/>
      <c r="I50" s="876"/>
      <c r="J50" s="876"/>
      <c r="K50" s="876"/>
      <c r="L50" s="876"/>
      <c r="M50" s="876"/>
      <c r="N50" s="876"/>
      <c r="O50" s="876"/>
      <c r="P50" s="876"/>
      <c r="Q50" s="876"/>
      <c r="R50" s="876"/>
      <c r="S50" s="876"/>
      <c r="T50" s="876"/>
      <c r="U50" s="876"/>
      <c r="V50" s="876"/>
      <c r="W50" s="876"/>
      <c r="X50" s="876"/>
      <c r="Y50" s="876"/>
      <c r="Z50" s="876"/>
      <c r="AA50" s="876"/>
      <c r="AB50" s="876"/>
      <c r="AC50" s="876"/>
      <c r="AD50" s="876"/>
      <c r="AE50" s="876"/>
      <c r="AF50" s="876"/>
      <c r="AG50" s="876"/>
      <c r="AH50" s="876"/>
      <c r="AI50" s="876"/>
      <c r="AJ50" s="876"/>
      <c r="AK50" s="876"/>
      <c r="AL50" s="876"/>
      <c r="AM50" s="876"/>
      <c r="AN50" s="876"/>
      <c r="AO50" s="876"/>
      <c r="AP50" s="876"/>
      <c r="AQ50" s="876"/>
      <c r="AR50" s="876"/>
      <c r="AS50" s="876"/>
      <c r="AT50" s="876"/>
      <c r="AU50" s="876"/>
      <c r="AV50" s="876"/>
      <c r="AW50" s="876"/>
      <c r="AX50" s="876"/>
      <c r="AY50" s="876"/>
      <c r="AZ50" s="876"/>
      <c r="BA50" s="876"/>
      <c r="BB50" s="876"/>
      <c r="BC50" s="876"/>
      <c r="BD50" s="876"/>
      <c r="BE50" s="876"/>
      <c r="BF50" s="876"/>
      <c r="BG50" s="876"/>
      <c r="BH50" s="876"/>
      <c r="BI50" s="876"/>
      <c r="BJ50" s="876"/>
      <c r="BK50" s="876"/>
      <c r="BL50" s="876"/>
      <c r="BM50" s="876"/>
      <c r="BN50" s="876"/>
      <c r="BO50" s="876"/>
      <c r="BP50" s="876"/>
      <c r="BQ50" s="876"/>
      <c r="BR50" s="876"/>
      <c r="BS50" s="876"/>
      <c r="BT50" s="876"/>
      <c r="BU50" s="876"/>
      <c r="BV50" s="876"/>
      <c r="BW50" s="876"/>
      <c r="BX50" s="876"/>
      <c r="BY50" s="876"/>
      <c r="BZ50" s="876"/>
      <c r="CA50" s="876"/>
      <c r="CB50" s="876"/>
      <c r="CC50" s="876"/>
      <c r="CD50" s="876"/>
      <c r="CE50" s="876"/>
      <c r="CF50" s="876"/>
      <c r="CG50" s="876"/>
      <c r="CH50" s="876"/>
      <c r="CI50" s="714">
        <f t="shared" si="3"/>
        <v>0</v>
      </c>
    </row>
    <row r="51" spans="2:87" s="30" customFormat="1" ht="10.5">
      <c r="B51" s="782" t="s">
        <v>511</v>
      </c>
      <c r="C51" s="273" t="s">
        <v>237</v>
      </c>
      <c r="D51" s="876"/>
      <c r="E51" s="876"/>
      <c r="F51" s="876"/>
      <c r="G51" s="876"/>
      <c r="H51" s="876"/>
      <c r="I51" s="876"/>
      <c r="J51" s="876"/>
      <c r="K51" s="876"/>
      <c r="L51" s="876"/>
      <c r="M51" s="876"/>
      <c r="N51" s="876"/>
      <c r="O51" s="876"/>
      <c r="P51" s="876"/>
      <c r="Q51" s="876"/>
      <c r="R51" s="876"/>
      <c r="S51" s="876"/>
      <c r="T51" s="876"/>
      <c r="U51" s="876"/>
      <c r="V51" s="876"/>
      <c r="W51" s="876"/>
      <c r="X51" s="876"/>
      <c r="Y51" s="876"/>
      <c r="Z51" s="876"/>
      <c r="AA51" s="876"/>
      <c r="AB51" s="876"/>
      <c r="AC51" s="876"/>
      <c r="AD51" s="876"/>
      <c r="AE51" s="876"/>
      <c r="AF51" s="876"/>
      <c r="AG51" s="876"/>
      <c r="AH51" s="876"/>
      <c r="AI51" s="876"/>
      <c r="AJ51" s="876"/>
      <c r="AK51" s="876"/>
      <c r="AL51" s="876"/>
      <c r="AM51" s="876"/>
      <c r="AN51" s="876"/>
      <c r="AO51" s="876"/>
      <c r="AP51" s="876"/>
      <c r="AQ51" s="876"/>
      <c r="AR51" s="876"/>
      <c r="AS51" s="876"/>
      <c r="AT51" s="876"/>
      <c r="AU51" s="876"/>
      <c r="AV51" s="876"/>
      <c r="AW51" s="876"/>
      <c r="AX51" s="876"/>
      <c r="AY51" s="876"/>
      <c r="AZ51" s="876"/>
      <c r="BA51" s="876"/>
      <c r="BB51" s="876"/>
      <c r="BC51" s="876"/>
      <c r="BD51" s="876"/>
      <c r="BE51" s="876"/>
      <c r="BF51" s="876"/>
      <c r="BG51" s="876"/>
      <c r="BH51" s="876"/>
      <c r="BI51" s="876"/>
      <c r="BJ51" s="876"/>
      <c r="BK51" s="876"/>
      <c r="BL51" s="876"/>
      <c r="BM51" s="876"/>
      <c r="BN51" s="876"/>
      <c r="BO51" s="876"/>
      <c r="BP51" s="876"/>
      <c r="BQ51" s="876"/>
      <c r="BR51" s="876"/>
      <c r="BS51" s="876"/>
      <c r="BT51" s="876"/>
      <c r="BU51" s="876"/>
      <c r="BV51" s="876"/>
      <c r="BW51" s="876"/>
      <c r="BX51" s="876"/>
      <c r="BY51" s="876"/>
      <c r="BZ51" s="876"/>
      <c r="CA51" s="876"/>
      <c r="CB51" s="876"/>
      <c r="CC51" s="876"/>
      <c r="CD51" s="876"/>
      <c r="CE51" s="876"/>
      <c r="CF51" s="876"/>
      <c r="CG51" s="876"/>
      <c r="CH51" s="876"/>
      <c r="CI51" s="714">
        <f t="shared" si="3"/>
        <v>0</v>
      </c>
    </row>
    <row r="52" spans="2:87" s="30" customFormat="1" ht="10.5">
      <c r="B52" s="782" t="s">
        <v>512</v>
      </c>
      <c r="C52" s="273" t="s">
        <v>237</v>
      </c>
      <c r="D52" s="876"/>
      <c r="E52" s="876"/>
      <c r="F52" s="876"/>
      <c r="G52" s="876"/>
      <c r="H52" s="876"/>
      <c r="I52" s="876"/>
      <c r="J52" s="876"/>
      <c r="K52" s="876"/>
      <c r="L52" s="876"/>
      <c r="M52" s="876"/>
      <c r="N52" s="876"/>
      <c r="O52" s="876"/>
      <c r="P52" s="876"/>
      <c r="Q52" s="876"/>
      <c r="R52" s="876"/>
      <c r="S52" s="876"/>
      <c r="T52" s="876"/>
      <c r="U52" s="876"/>
      <c r="V52" s="876"/>
      <c r="W52" s="876"/>
      <c r="X52" s="876"/>
      <c r="Y52" s="876"/>
      <c r="Z52" s="876"/>
      <c r="AA52" s="876"/>
      <c r="AB52" s="876"/>
      <c r="AC52" s="876"/>
      <c r="AD52" s="876"/>
      <c r="AE52" s="876"/>
      <c r="AF52" s="876"/>
      <c r="AG52" s="876"/>
      <c r="AH52" s="876"/>
      <c r="AI52" s="876"/>
      <c r="AJ52" s="876"/>
      <c r="AK52" s="876"/>
      <c r="AL52" s="876"/>
      <c r="AM52" s="876"/>
      <c r="AN52" s="876"/>
      <c r="AO52" s="876"/>
      <c r="AP52" s="876"/>
      <c r="AQ52" s="876"/>
      <c r="AR52" s="876"/>
      <c r="AS52" s="876"/>
      <c r="AT52" s="876"/>
      <c r="AU52" s="876"/>
      <c r="AV52" s="876"/>
      <c r="AW52" s="876"/>
      <c r="AX52" s="876"/>
      <c r="AY52" s="876"/>
      <c r="AZ52" s="876"/>
      <c r="BA52" s="876"/>
      <c r="BB52" s="876"/>
      <c r="BC52" s="876"/>
      <c r="BD52" s="876"/>
      <c r="BE52" s="876"/>
      <c r="BF52" s="876"/>
      <c r="BG52" s="876"/>
      <c r="BH52" s="876"/>
      <c r="BI52" s="876"/>
      <c r="BJ52" s="876"/>
      <c r="BK52" s="876"/>
      <c r="BL52" s="876"/>
      <c r="BM52" s="876"/>
      <c r="BN52" s="876"/>
      <c r="BO52" s="876"/>
      <c r="BP52" s="876"/>
      <c r="BQ52" s="876"/>
      <c r="BR52" s="876"/>
      <c r="BS52" s="876"/>
      <c r="BT52" s="876"/>
      <c r="BU52" s="876"/>
      <c r="BV52" s="876"/>
      <c r="BW52" s="876"/>
      <c r="BX52" s="876"/>
      <c r="BY52" s="876"/>
      <c r="BZ52" s="876"/>
      <c r="CA52" s="876"/>
      <c r="CB52" s="876"/>
      <c r="CC52" s="876"/>
      <c r="CD52" s="876"/>
      <c r="CE52" s="876"/>
      <c r="CF52" s="876"/>
      <c r="CG52" s="876"/>
      <c r="CH52" s="876"/>
      <c r="CI52" s="714">
        <f t="shared" si="3"/>
        <v>0</v>
      </c>
    </row>
    <row r="53" spans="2:87" s="30" customFormat="1" ht="10.5">
      <c r="B53" s="782" t="s">
        <v>513</v>
      </c>
      <c r="C53" s="273" t="s">
        <v>237</v>
      </c>
      <c r="D53" s="876"/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6"/>
      <c r="Q53" s="876"/>
      <c r="R53" s="876"/>
      <c r="S53" s="876"/>
      <c r="T53" s="876"/>
      <c r="U53" s="876"/>
      <c r="V53" s="876"/>
      <c r="W53" s="876"/>
      <c r="X53" s="876"/>
      <c r="Y53" s="876"/>
      <c r="Z53" s="876"/>
      <c r="AA53" s="876"/>
      <c r="AB53" s="876"/>
      <c r="AC53" s="876"/>
      <c r="AD53" s="876"/>
      <c r="AE53" s="876"/>
      <c r="AF53" s="876"/>
      <c r="AG53" s="876"/>
      <c r="AH53" s="876"/>
      <c r="AI53" s="876"/>
      <c r="AJ53" s="876"/>
      <c r="AK53" s="876"/>
      <c r="AL53" s="876"/>
      <c r="AM53" s="876"/>
      <c r="AN53" s="876"/>
      <c r="AO53" s="876"/>
      <c r="AP53" s="876"/>
      <c r="AQ53" s="876"/>
      <c r="AR53" s="876"/>
      <c r="AS53" s="876"/>
      <c r="AT53" s="876"/>
      <c r="AU53" s="876"/>
      <c r="AV53" s="876"/>
      <c r="AW53" s="876"/>
      <c r="AX53" s="876"/>
      <c r="AY53" s="876"/>
      <c r="AZ53" s="876"/>
      <c r="BA53" s="876"/>
      <c r="BB53" s="876"/>
      <c r="BC53" s="876"/>
      <c r="BD53" s="876"/>
      <c r="BE53" s="876"/>
      <c r="BF53" s="876"/>
      <c r="BG53" s="876"/>
      <c r="BH53" s="876"/>
      <c r="BI53" s="876"/>
      <c r="BJ53" s="876"/>
      <c r="BK53" s="876"/>
      <c r="BL53" s="876"/>
      <c r="BM53" s="876"/>
      <c r="BN53" s="876"/>
      <c r="BO53" s="876"/>
      <c r="BP53" s="876"/>
      <c r="BQ53" s="876"/>
      <c r="BR53" s="876"/>
      <c r="BS53" s="876"/>
      <c r="BT53" s="876"/>
      <c r="BU53" s="876"/>
      <c r="BV53" s="876"/>
      <c r="BW53" s="876"/>
      <c r="BX53" s="876"/>
      <c r="BY53" s="876"/>
      <c r="BZ53" s="876"/>
      <c r="CA53" s="876"/>
      <c r="CB53" s="876"/>
      <c r="CC53" s="876"/>
      <c r="CD53" s="876"/>
      <c r="CE53" s="876"/>
      <c r="CF53" s="876"/>
      <c r="CG53" s="876"/>
      <c r="CH53" s="876"/>
      <c r="CI53" s="714">
        <f t="shared" si="3"/>
        <v>0</v>
      </c>
    </row>
    <row r="54" spans="2:87" s="30" customFormat="1" ht="10.5">
      <c r="B54" s="782" t="s">
        <v>514</v>
      </c>
      <c r="C54" s="273" t="s">
        <v>237</v>
      </c>
      <c r="D54" s="876"/>
      <c r="E54" s="876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6"/>
      <c r="Q54" s="876"/>
      <c r="R54" s="876"/>
      <c r="S54" s="876"/>
      <c r="T54" s="876"/>
      <c r="U54" s="876"/>
      <c r="V54" s="876"/>
      <c r="W54" s="876"/>
      <c r="X54" s="876"/>
      <c r="Y54" s="876"/>
      <c r="Z54" s="876"/>
      <c r="AA54" s="876"/>
      <c r="AB54" s="876"/>
      <c r="AC54" s="876"/>
      <c r="AD54" s="876"/>
      <c r="AE54" s="876"/>
      <c r="AF54" s="876"/>
      <c r="AG54" s="876"/>
      <c r="AH54" s="876"/>
      <c r="AI54" s="876"/>
      <c r="AJ54" s="876"/>
      <c r="AK54" s="876"/>
      <c r="AL54" s="876"/>
      <c r="AM54" s="876"/>
      <c r="AN54" s="876"/>
      <c r="AO54" s="876"/>
      <c r="AP54" s="876"/>
      <c r="AQ54" s="876"/>
      <c r="AR54" s="876"/>
      <c r="AS54" s="876"/>
      <c r="AT54" s="876"/>
      <c r="AU54" s="876"/>
      <c r="AV54" s="876"/>
      <c r="AW54" s="876"/>
      <c r="AX54" s="876"/>
      <c r="AY54" s="876"/>
      <c r="AZ54" s="876"/>
      <c r="BA54" s="876"/>
      <c r="BB54" s="876"/>
      <c r="BC54" s="876"/>
      <c r="BD54" s="876"/>
      <c r="BE54" s="876"/>
      <c r="BF54" s="876"/>
      <c r="BG54" s="876"/>
      <c r="BH54" s="876"/>
      <c r="BI54" s="876"/>
      <c r="BJ54" s="876"/>
      <c r="BK54" s="876"/>
      <c r="BL54" s="876"/>
      <c r="BM54" s="876"/>
      <c r="BN54" s="876"/>
      <c r="BO54" s="876"/>
      <c r="BP54" s="876"/>
      <c r="BQ54" s="876"/>
      <c r="BR54" s="876"/>
      <c r="BS54" s="876"/>
      <c r="BT54" s="876"/>
      <c r="BU54" s="876"/>
      <c r="BV54" s="876"/>
      <c r="BW54" s="876"/>
      <c r="BX54" s="876"/>
      <c r="BY54" s="876"/>
      <c r="BZ54" s="876"/>
      <c r="CA54" s="876"/>
      <c r="CB54" s="876"/>
      <c r="CC54" s="876"/>
      <c r="CD54" s="876"/>
      <c r="CE54" s="876"/>
      <c r="CF54" s="876"/>
      <c r="CG54" s="876"/>
      <c r="CH54" s="876"/>
      <c r="CI54" s="714">
        <f t="shared" si="3"/>
        <v>0</v>
      </c>
    </row>
    <row r="55" spans="2:87" s="30" customFormat="1" ht="10.5">
      <c r="B55" s="782" t="s">
        <v>515</v>
      </c>
      <c r="C55" s="273" t="s">
        <v>237</v>
      </c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6"/>
      <c r="Q55" s="876"/>
      <c r="R55" s="876"/>
      <c r="S55" s="876"/>
      <c r="T55" s="876"/>
      <c r="U55" s="876"/>
      <c r="V55" s="876"/>
      <c r="W55" s="876"/>
      <c r="X55" s="876"/>
      <c r="Y55" s="876"/>
      <c r="Z55" s="876"/>
      <c r="AA55" s="876"/>
      <c r="AB55" s="876"/>
      <c r="AC55" s="876"/>
      <c r="AD55" s="876"/>
      <c r="AE55" s="876"/>
      <c r="AF55" s="876"/>
      <c r="AG55" s="876"/>
      <c r="AH55" s="876"/>
      <c r="AI55" s="876"/>
      <c r="AJ55" s="876"/>
      <c r="AK55" s="876"/>
      <c r="AL55" s="876"/>
      <c r="AM55" s="876"/>
      <c r="AN55" s="876"/>
      <c r="AO55" s="876"/>
      <c r="AP55" s="876"/>
      <c r="AQ55" s="876"/>
      <c r="AR55" s="876"/>
      <c r="AS55" s="876"/>
      <c r="AT55" s="876"/>
      <c r="AU55" s="876"/>
      <c r="AV55" s="876"/>
      <c r="AW55" s="876"/>
      <c r="AX55" s="876"/>
      <c r="AY55" s="876"/>
      <c r="AZ55" s="876"/>
      <c r="BA55" s="876"/>
      <c r="BB55" s="876"/>
      <c r="BC55" s="876"/>
      <c r="BD55" s="876"/>
      <c r="BE55" s="876"/>
      <c r="BF55" s="876"/>
      <c r="BG55" s="876"/>
      <c r="BH55" s="876"/>
      <c r="BI55" s="876"/>
      <c r="BJ55" s="876"/>
      <c r="BK55" s="876"/>
      <c r="BL55" s="876"/>
      <c r="BM55" s="876"/>
      <c r="BN55" s="876"/>
      <c r="BO55" s="876"/>
      <c r="BP55" s="876"/>
      <c r="BQ55" s="876"/>
      <c r="BR55" s="876"/>
      <c r="BS55" s="876"/>
      <c r="BT55" s="876"/>
      <c r="BU55" s="876"/>
      <c r="BV55" s="876"/>
      <c r="BW55" s="876"/>
      <c r="BX55" s="876"/>
      <c r="BY55" s="876"/>
      <c r="BZ55" s="876"/>
      <c r="CA55" s="876"/>
      <c r="CB55" s="876"/>
      <c r="CC55" s="876"/>
      <c r="CD55" s="876"/>
      <c r="CE55" s="876"/>
      <c r="CF55" s="876"/>
      <c r="CG55" s="876"/>
      <c r="CH55" s="876"/>
      <c r="CI55" s="714">
        <f t="shared" si="3"/>
        <v>0</v>
      </c>
    </row>
    <row r="56" spans="2:87" s="30" customFormat="1" ht="10.5">
      <c r="B56" s="782" t="s">
        <v>516</v>
      </c>
      <c r="C56" s="273" t="s">
        <v>237</v>
      </c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6"/>
      <c r="Q56" s="876"/>
      <c r="R56" s="876"/>
      <c r="S56" s="876"/>
      <c r="T56" s="876"/>
      <c r="U56" s="876"/>
      <c r="V56" s="876"/>
      <c r="W56" s="876"/>
      <c r="X56" s="876"/>
      <c r="Y56" s="876"/>
      <c r="Z56" s="876"/>
      <c r="AA56" s="876"/>
      <c r="AB56" s="876"/>
      <c r="AC56" s="876"/>
      <c r="AD56" s="876"/>
      <c r="AE56" s="876"/>
      <c r="AF56" s="876"/>
      <c r="AG56" s="876"/>
      <c r="AH56" s="876"/>
      <c r="AI56" s="876"/>
      <c r="AJ56" s="876"/>
      <c r="AK56" s="876"/>
      <c r="AL56" s="876"/>
      <c r="AM56" s="876"/>
      <c r="AN56" s="876"/>
      <c r="AO56" s="876"/>
      <c r="AP56" s="876"/>
      <c r="AQ56" s="876"/>
      <c r="AR56" s="876"/>
      <c r="AS56" s="876"/>
      <c r="AT56" s="876"/>
      <c r="AU56" s="876"/>
      <c r="AV56" s="876"/>
      <c r="AW56" s="876"/>
      <c r="AX56" s="876"/>
      <c r="AY56" s="876"/>
      <c r="AZ56" s="876"/>
      <c r="BA56" s="876"/>
      <c r="BB56" s="876"/>
      <c r="BC56" s="876"/>
      <c r="BD56" s="876"/>
      <c r="BE56" s="876"/>
      <c r="BF56" s="876"/>
      <c r="BG56" s="876"/>
      <c r="BH56" s="876"/>
      <c r="BI56" s="876"/>
      <c r="BJ56" s="876"/>
      <c r="BK56" s="876"/>
      <c r="BL56" s="876"/>
      <c r="BM56" s="876"/>
      <c r="BN56" s="876"/>
      <c r="BO56" s="876"/>
      <c r="BP56" s="876"/>
      <c r="BQ56" s="876"/>
      <c r="BR56" s="876"/>
      <c r="BS56" s="876"/>
      <c r="BT56" s="876"/>
      <c r="BU56" s="876"/>
      <c r="BV56" s="876"/>
      <c r="BW56" s="876"/>
      <c r="BX56" s="876"/>
      <c r="BY56" s="876"/>
      <c r="BZ56" s="876"/>
      <c r="CA56" s="876"/>
      <c r="CB56" s="876"/>
      <c r="CC56" s="876"/>
      <c r="CD56" s="876"/>
      <c r="CE56" s="876"/>
      <c r="CF56" s="876"/>
      <c r="CG56" s="876"/>
      <c r="CH56" s="876"/>
      <c r="CI56" s="714">
        <f t="shared" si="3"/>
        <v>0</v>
      </c>
    </row>
    <row r="57" spans="2:87" s="30" customFormat="1" ht="10.5">
      <c r="B57" s="782"/>
      <c r="C57" s="273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877"/>
      <c r="AA57" s="877"/>
      <c r="AB57" s="877"/>
      <c r="AC57" s="877"/>
      <c r="AD57" s="877"/>
      <c r="AE57" s="877"/>
      <c r="AF57" s="877"/>
      <c r="AG57" s="877"/>
      <c r="AH57" s="877"/>
      <c r="AI57" s="877"/>
      <c r="AJ57" s="877"/>
      <c r="AK57" s="877"/>
      <c r="AL57" s="877"/>
      <c r="AM57" s="877"/>
      <c r="AN57" s="877"/>
      <c r="AO57" s="877"/>
      <c r="AP57" s="877"/>
      <c r="AQ57" s="877"/>
      <c r="AR57" s="877"/>
      <c r="AS57" s="877"/>
      <c r="AT57" s="877"/>
      <c r="AU57" s="877"/>
      <c r="AV57" s="877"/>
      <c r="AW57" s="877"/>
      <c r="AX57" s="877"/>
      <c r="AY57" s="877"/>
      <c r="AZ57" s="877"/>
      <c r="BA57" s="877"/>
      <c r="BB57" s="877"/>
      <c r="BC57" s="877"/>
      <c r="BD57" s="877"/>
      <c r="BE57" s="877"/>
      <c r="BF57" s="877"/>
      <c r="BG57" s="877"/>
      <c r="BH57" s="877"/>
      <c r="BI57" s="877"/>
      <c r="BJ57" s="877"/>
      <c r="BK57" s="877"/>
      <c r="BL57" s="877"/>
      <c r="BM57" s="877"/>
      <c r="BN57" s="877"/>
      <c r="BO57" s="877"/>
      <c r="BP57" s="877"/>
      <c r="BQ57" s="877"/>
      <c r="BR57" s="877"/>
      <c r="BS57" s="877"/>
      <c r="BT57" s="877"/>
      <c r="BU57" s="877"/>
      <c r="BV57" s="877"/>
      <c r="BW57" s="877"/>
      <c r="BX57" s="877"/>
      <c r="BY57" s="877"/>
      <c r="BZ57" s="877"/>
      <c r="CA57" s="877"/>
      <c r="CB57" s="877"/>
      <c r="CC57" s="877"/>
      <c r="CD57" s="877"/>
      <c r="CE57" s="877"/>
      <c r="CF57" s="877"/>
      <c r="CG57" s="877"/>
      <c r="CH57" s="877"/>
      <c r="CI57" s="882"/>
    </row>
    <row r="58" spans="2:87" s="30" customFormat="1" ht="10.5">
      <c r="B58" s="722" t="s">
        <v>156</v>
      </c>
      <c r="C58" s="255"/>
      <c r="D58" s="877"/>
      <c r="E58" s="877"/>
      <c r="F58" s="877"/>
      <c r="G58" s="877"/>
      <c r="H58" s="877"/>
      <c r="I58" s="877"/>
      <c r="J58" s="877"/>
      <c r="K58" s="877"/>
      <c r="L58" s="877"/>
      <c r="M58" s="877"/>
      <c r="N58" s="877"/>
      <c r="O58" s="877"/>
      <c r="P58" s="877"/>
      <c r="Q58" s="877"/>
      <c r="R58" s="877"/>
      <c r="S58" s="877"/>
      <c r="T58" s="877"/>
      <c r="U58" s="877"/>
      <c r="V58" s="877"/>
      <c r="W58" s="877"/>
      <c r="X58" s="877"/>
      <c r="Y58" s="877"/>
      <c r="Z58" s="877"/>
      <c r="AA58" s="877"/>
      <c r="AB58" s="877"/>
      <c r="AC58" s="877"/>
      <c r="AD58" s="877"/>
      <c r="AE58" s="877"/>
      <c r="AF58" s="877"/>
      <c r="AG58" s="877"/>
      <c r="AH58" s="877"/>
      <c r="AI58" s="877"/>
      <c r="AJ58" s="877"/>
      <c r="AK58" s="877"/>
      <c r="AL58" s="877"/>
      <c r="AM58" s="877"/>
      <c r="AN58" s="877"/>
      <c r="AO58" s="877"/>
      <c r="AP58" s="877"/>
      <c r="AQ58" s="877"/>
      <c r="AR58" s="877"/>
      <c r="AS58" s="877"/>
      <c r="AT58" s="877"/>
      <c r="AU58" s="877"/>
      <c r="AV58" s="877"/>
      <c r="AW58" s="877"/>
      <c r="AX58" s="877"/>
      <c r="AY58" s="877"/>
      <c r="AZ58" s="877"/>
      <c r="BA58" s="877"/>
      <c r="BB58" s="877"/>
      <c r="BC58" s="877"/>
      <c r="BD58" s="877"/>
      <c r="BE58" s="877"/>
      <c r="BF58" s="877"/>
      <c r="BG58" s="877"/>
      <c r="BH58" s="877"/>
      <c r="BI58" s="877"/>
      <c r="BJ58" s="877"/>
      <c r="BK58" s="877"/>
      <c r="BL58" s="877"/>
      <c r="BM58" s="877"/>
      <c r="BN58" s="877"/>
      <c r="BO58" s="877"/>
      <c r="BP58" s="877"/>
      <c r="BQ58" s="877"/>
      <c r="BR58" s="877"/>
      <c r="BS58" s="877"/>
      <c r="BT58" s="877"/>
      <c r="BU58" s="877"/>
      <c r="BV58" s="877"/>
      <c r="BW58" s="877"/>
      <c r="BX58" s="877"/>
      <c r="BY58" s="877"/>
      <c r="BZ58" s="877"/>
      <c r="CA58" s="877"/>
      <c r="CB58" s="877"/>
      <c r="CC58" s="877"/>
      <c r="CD58" s="877"/>
      <c r="CE58" s="877"/>
      <c r="CF58" s="877"/>
      <c r="CG58" s="877"/>
      <c r="CH58" s="877"/>
      <c r="CI58" s="882"/>
    </row>
    <row r="59" spans="2:87" s="30" customFormat="1" ht="10.5">
      <c r="B59" s="782" t="s">
        <v>517</v>
      </c>
      <c r="C59" s="273" t="s">
        <v>547</v>
      </c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  <c r="T59" s="876"/>
      <c r="U59" s="876"/>
      <c r="V59" s="876"/>
      <c r="W59" s="876"/>
      <c r="X59" s="876"/>
      <c r="Y59" s="876"/>
      <c r="Z59" s="876"/>
      <c r="AA59" s="876"/>
      <c r="AB59" s="876"/>
      <c r="AC59" s="876"/>
      <c r="AD59" s="876"/>
      <c r="AE59" s="876"/>
      <c r="AF59" s="876"/>
      <c r="AG59" s="876"/>
      <c r="AH59" s="876"/>
      <c r="AI59" s="876"/>
      <c r="AJ59" s="876"/>
      <c r="AK59" s="876"/>
      <c r="AL59" s="876"/>
      <c r="AM59" s="876"/>
      <c r="AN59" s="876"/>
      <c r="AO59" s="876"/>
      <c r="AP59" s="876"/>
      <c r="AQ59" s="876"/>
      <c r="AR59" s="876"/>
      <c r="AS59" s="876"/>
      <c r="AT59" s="876"/>
      <c r="AU59" s="876"/>
      <c r="AV59" s="876"/>
      <c r="AW59" s="876"/>
      <c r="AX59" s="876"/>
      <c r="AY59" s="876"/>
      <c r="AZ59" s="876"/>
      <c r="BA59" s="876"/>
      <c r="BB59" s="876"/>
      <c r="BC59" s="876"/>
      <c r="BD59" s="876"/>
      <c r="BE59" s="876"/>
      <c r="BF59" s="876"/>
      <c r="BG59" s="876"/>
      <c r="BH59" s="876"/>
      <c r="BI59" s="876"/>
      <c r="BJ59" s="876"/>
      <c r="BK59" s="876"/>
      <c r="BL59" s="876"/>
      <c r="BM59" s="876"/>
      <c r="BN59" s="876"/>
      <c r="BO59" s="876"/>
      <c r="BP59" s="876"/>
      <c r="BQ59" s="876"/>
      <c r="BR59" s="876"/>
      <c r="BS59" s="876"/>
      <c r="BT59" s="876"/>
      <c r="BU59" s="876"/>
      <c r="BV59" s="876"/>
      <c r="BW59" s="876"/>
      <c r="BX59" s="876"/>
      <c r="BY59" s="876"/>
      <c r="BZ59" s="876"/>
      <c r="CA59" s="876"/>
      <c r="CB59" s="876"/>
      <c r="CC59" s="876"/>
      <c r="CD59" s="876"/>
      <c r="CE59" s="876"/>
      <c r="CF59" s="876"/>
      <c r="CG59" s="876"/>
      <c r="CH59" s="876"/>
      <c r="CI59" s="714">
        <f aca="true" t="shared" si="4" ref="CI59:CI77">SUM(D59:CC59)</f>
        <v>0</v>
      </c>
    </row>
    <row r="60" spans="2:87" s="30" customFormat="1" ht="10.5">
      <c r="B60" s="782" t="s">
        <v>518</v>
      </c>
      <c r="C60" s="273" t="s">
        <v>547</v>
      </c>
      <c r="D60" s="876"/>
      <c r="E60" s="876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6"/>
      <c r="Q60" s="876"/>
      <c r="R60" s="876"/>
      <c r="S60" s="876"/>
      <c r="T60" s="876"/>
      <c r="U60" s="876"/>
      <c r="V60" s="876"/>
      <c r="W60" s="876"/>
      <c r="X60" s="876"/>
      <c r="Y60" s="876"/>
      <c r="Z60" s="876"/>
      <c r="AA60" s="876"/>
      <c r="AB60" s="876"/>
      <c r="AC60" s="876"/>
      <c r="AD60" s="876"/>
      <c r="AE60" s="876"/>
      <c r="AF60" s="876"/>
      <c r="AG60" s="876"/>
      <c r="AH60" s="876"/>
      <c r="AI60" s="876"/>
      <c r="AJ60" s="876"/>
      <c r="AK60" s="876"/>
      <c r="AL60" s="876"/>
      <c r="AM60" s="876"/>
      <c r="AN60" s="876"/>
      <c r="AO60" s="876"/>
      <c r="AP60" s="876"/>
      <c r="AQ60" s="876"/>
      <c r="AR60" s="876"/>
      <c r="AS60" s="876"/>
      <c r="AT60" s="876"/>
      <c r="AU60" s="876"/>
      <c r="AV60" s="876"/>
      <c r="AW60" s="876"/>
      <c r="AX60" s="876"/>
      <c r="AY60" s="876"/>
      <c r="AZ60" s="876"/>
      <c r="BA60" s="876"/>
      <c r="BB60" s="876"/>
      <c r="BC60" s="876"/>
      <c r="BD60" s="876"/>
      <c r="BE60" s="876"/>
      <c r="BF60" s="876"/>
      <c r="BG60" s="876"/>
      <c r="BH60" s="876"/>
      <c r="BI60" s="876"/>
      <c r="BJ60" s="876"/>
      <c r="BK60" s="876"/>
      <c r="BL60" s="876"/>
      <c r="BM60" s="876"/>
      <c r="BN60" s="876"/>
      <c r="BO60" s="876"/>
      <c r="BP60" s="876"/>
      <c r="BQ60" s="876"/>
      <c r="BR60" s="876"/>
      <c r="BS60" s="876"/>
      <c r="BT60" s="876"/>
      <c r="BU60" s="876"/>
      <c r="BV60" s="876"/>
      <c r="BW60" s="876"/>
      <c r="BX60" s="876"/>
      <c r="BY60" s="876"/>
      <c r="BZ60" s="876"/>
      <c r="CA60" s="876"/>
      <c r="CB60" s="876"/>
      <c r="CC60" s="876"/>
      <c r="CD60" s="876"/>
      <c r="CE60" s="876"/>
      <c r="CF60" s="876"/>
      <c r="CG60" s="876"/>
      <c r="CH60" s="876"/>
      <c r="CI60" s="714">
        <f t="shared" si="4"/>
        <v>0</v>
      </c>
    </row>
    <row r="61" spans="2:87" s="30" customFormat="1" ht="10.5">
      <c r="B61" s="782" t="s">
        <v>519</v>
      </c>
      <c r="C61" s="273" t="s">
        <v>547</v>
      </c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6"/>
      <c r="Q61" s="876"/>
      <c r="R61" s="876"/>
      <c r="S61" s="876"/>
      <c r="T61" s="876"/>
      <c r="U61" s="876"/>
      <c r="V61" s="876"/>
      <c r="W61" s="876"/>
      <c r="X61" s="876"/>
      <c r="Y61" s="876"/>
      <c r="Z61" s="876"/>
      <c r="AA61" s="876"/>
      <c r="AB61" s="876"/>
      <c r="AC61" s="876"/>
      <c r="AD61" s="876"/>
      <c r="AE61" s="876"/>
      <c r="AF61" s="876"/>
      <c r="AG61" s="876"/>
      <c r="AH61" s="876"/>
      <c r="AI61" s="876"/>
      <c r="AJ61" s="876"/>
      <c r="AK61" s="876"/>
      <c r="AL61" s="876"/>
      <c r="AM61" s="876"/>
      <c r="AN61" s="876"/>
      <c r="AO61" s="876"/>
      <c r="AP61" s="876"/>
      <c r="AQ61" s="876"/>
      <c r="AR61" s="876"/>
      <c r="AS61" s="876"/>
      <c r="AT61" s="876"/>
      <c r="AU61" s="876"/>
      <c r="AV61" s="876"/>
      <c r="AW61" s="876"/>
      <c r="AX61" s="876"/>
      <c r="AY61" s="876"/>
      <c r="AZ61" s="876"/>
      <c r="BA61" s="876"/>
      <c r="BB61" s="876"/>
      <c r="BC61" s="876"/>
      <c r="BD61" s="876"/>
      <c r="BE61" s="876"/>
      <c r="BF61" s="876"/>
      <c r="BG61" s="876"/>
      <c r="BH61" s="876"/>
      <c r="BI61" s="876"/>
      <c r="BJ61" s="876"/>
      <c r="BK61" s="876"/>
      <c r="BL61" s="876"/>
      <c r="BM61" s="876"/>
      <c r="BN61" s="876"/>
      <c r="BO61" s="876"/>
      <c r="BP61" s="876"/>
      <c r="BQ61" s="876"/>
      <c r="BR61" s="876"/>
      <c r="BS61" s="876"/>
      <c r="BT61" s="876"/>
      <c r="BU61" s="876"/>
      <c r="BV61" s="876"/>
      <c r="BW61" s="876"/>
      <c r="BX61" s="876"/>
      <c r="BY61" s="876"/>
      <c r="BZ61" s="876"/>
      <c r="CA61" s="876"/>
      <c r="CB61" s="876"/>
      <c r="CC61" s="876"/>
      <c r="CD61" s="876"/>
      <c r="CE61" s="876"/>
      <c r="CF61" s="876"/>
      <c r="CG61" s="876"/>
      <c r="CH61" s="876"/>
      <c r="CI61" s="714">
        <f t="shared" si="4"/>
        <v>0</v>
      </c>
    </row>
    <row r="62" spans="2:87" s="30" customFormat="1" ht="10.5">
      <c r="B62" s="782" t="s">
        <v>520</v>
      </c>
      <c r="C62" s="273" t="s">
        <v>548</v>
      </c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6"/>
      <c r="U62" s="876"/>
      <c r="V62" s="876"/>
      <c r="W62" s="876"/>
      <c r="X62" s="876"/>
      <c r="Y62" s="876"/>
      <c r="Z62" s="876"/>
      <c r="AA62" s="876"/>
      <c r="AB62" s="876"/>
      <c r="AC62" s="876"/>
      <c r="AD62" s="876"/>
      <c r="AE62" s="876"/>
      <c r="AF62" s="876"/>
      <c r="AG62" s="876"/>
      <c r="AH62" s="876"/>
      <c r="AI62" s="876"/>
      <c r="AJ62" s="876"/>
      <c r="AK62" s="876"/>
      <c r="AL62" s="876"/>
      <c r="AM62" s="876"/>
      <c r="AN62" s="876"/>
      <c r="AO62" s="876"/>
      <c r="AP62" s="876"/>
      <c r="AQ62" s="876"/>
      <c r="AR62" s="876"/>
      <c r="AS62" s="876"/>
      <c r="AT62" s="876"/>
      <c r="AU62" s="876"/>
      <c r="AV62" s="876"/>
      <c r="AW62" s="876"/>
      <c r="AX62" s="876"/>
      <c r="AY62" s="876"/>
      <c r="AZ62" s="876"/>
      <c r="BA62" s="876"/>
      <c r="BB62" s="876"/>
      <c r="BC62" s="876"/>
      <c r="BD62" s="876"/>
      <c r="BE62" s="876"/>
      <c r="BF62" s="876"/>
      <c r="BG62" s="876"/>
      <c r="BH62" s="876"/>
      <c r="BI62" s="876"/>
      <c r="BJ62" s="876"/>
      <c r="BK62" s="876"/>
      <c r="BL62" s="876"/>
      <c r="BM62" s="876"/>
      <c r="BN62" s="876"/>
      <c r="BO62" s="876"/>
      <c r="BP62" s="876"/>
      <c r="BQ62" s="876"/>
      <c r="BR62" s="876"/>
      <c r="BS62" s="876"/>
      <c r="BT62" s="876"/>
      <c r="BU62" s="876"/>
      <c r="BV62" s="876"/>
      <c r="BW62" s="876"/>
      <c r="BX62" s="876"/>
      <c r="BY62" s="876"/>
      <c r="BZ62" s="876"/>
      <c r="CA62" s="876"/>
      <c r="CB62" s="876"/>
      <c r="CC62" s="876"/>
      <c r="CD62" s="876"/>
      <c r="CE62" s="876"/>
      <c r="CF62" s="876"/>
      <c r="CG62" s="876"/>
      <c r="CH62" s="876"/>
      <c r="CI62" s="714">
        <f t="shared" si="4"/>
        <v>0</v>
      </c>
    </row>
    <row r="63" spans="2:87" s="30" customFormat="1" ht="10.5">
      <c r="B63" s="782" t="s">
        <v>521</v>
      </c>
      <c r="C63" s="273" t="s">
        <v>547</v>
      </c>
      <c r="D63" s="876"/>
      <c r="E63" s="876"/>
      <c r="F63" s="876"/>
      <c r="G63" s="876"/>
      <c r="H63" s="876"/>
      <c r="I63" s="876"/>
      <c r="J63" s="876"/>
      <c r="K63" s="876"/>
      <c r="L63" s="876"/>
      <c r="M63" s="876"/>
      <c r="N63" s="876"/>
      <c r="O63" s="876"/>
      <c r="P63" s="876"/>
      <c r="Q63" s="876"/>
      <c r="R63" s="876"/>
      <c r="S63" s="876"/>
      <c r="T63" s="876"/>
      <c r="U63" s="876"/>
      <c r="V63" s="876"/>
      <c r="W63" s="876"/>
      <c r="X63" s="876"/>
      <c r="Y63" s="876"/>
      <c r="Z63" s="876"/>
      <c r="AA63" s="876"/>
      <c r="AB63" s="876"/>
      <c r="AC63" s="876"/>
      <c r="AD63" s="876"/>
      <c r="AE63" s="876"/>
      <c r="AF63" s="876"/>
      <c r="AG63" s="876"/>
      <c r="AH63" s="876"/>
      <c r="AI63" s="876"/>
      <c r="AJ63" s="876"/>
      <c r="AK63" s="876"/>
      <c r="AL63" s="876"/>
      <c r="AM63" s="876"/>
      <c r="AN63" s="876"/>
      <c r="AO63" s="876"/>
      <c r="AP63" s="876"/>
      <c r="AQ63" s="876"/>
      <c r="AR63" s="876"/>
      <c r="AS63" s="876"/>
      <c r="AT63" s="876"/>
      <c r="AU63" s="876"/>
      <c r="AV63" s="876"/>
      <c r="AW63" s="876"/>
      <c r="AX63" s="876"/>
      <c r="AY63" s="876"/>
      <c r="AZ63" s="876"/>
      <c r="BA63" s="876"/>
      <c r="BB63" s="876"/>
      <c r="BC63" s="876"/>
      <c r="BD63" s="876"/>
      <c r="BE63" s="876"/>
      <c r="BF63" s="876"/>
      <c r="BG63" s="876"/>
      <c r="BH63" s="876"/>
      <c r="BI63" s="876"/>
      <c r="BJ63" s="876"/>
      <c r="BK63" s="876"/>
      <c r="BL63" s="876"/>
      <c r="BM63" s="876"/>
      <c r="BN63" s="876"/>
      <c r="BO63" s="876"/>
      <c r="BP63" s="876"/>
      <c r="BQ63" s="876"/>
      <c r="BR63" s="876"/>
      <c r="BS63" s="876"/>
      <c r="BT63" s="876"/>
      <c r="BU63" s="876"/>
      <c r="BV63" s="876"/>
      <c r="BW63" s="876"/>
      <c r="BX63" s="876"/>
      <c r="BY63" s="876"/>
      <c r="BZ63" s="876"/>
      <c r="CA63" s="876"/>
      <c r="CB63" s="876"/>
      <c r="CC63" s="876"/>
      <c r="CD63" s="876"/>
      <c r="CE63" s="876"/>
      <c r="CF63" s="876"/>
      <c r="CG63" s="876"/>
      <c r="CH63" s="876"/>
      <c r="CI63" s="714">
        <f t="shared" si="4"/>
        <v>0</v>
      </c>
    </row>
    <row r="64" spans="2:87" s="30" customFormat="1" ht="10.5">
      <c r="B64" s="782" t="s">
        <v>522</v>
      </c>
      <c r="C64" s="273" t="s">
        <v>547</v>
      </c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6"/>
      <c r="Q64" s="876"/>
      <c r="R64" s="876"/>
      <c r="S64" s="876"/>
      <c r="T64" s="876"/>
      <c r="U64" s="876"/>
      <c r="V64" s="876"/>
      <c r="W64" s="876"/>
      <c r="X64" s="876"/>
      <c r="Y64" s="876"/>
      <c r="Z64" s="876"/>
      <c r="AA64" s="876"/>
      <c r="AB64" s="876"/>
      <c r="AC64" s="876"/>
      <c r="AD64" s="876"/>
      <c r="AE64" s="876"/>
      <c r="AF64" s="876"/>
      <c r="AG64" s="876"/>
      <c r="AH64" s="876"/>
      <c r="AI64" s="876"/>
      <c r="AJ64" s="876"/>
      <c r="AK64" s="876"/>
      <c r="AL64" s="876"/>
      <c r="AM64" s="876"/>
      <c r="AN64" s="876"/>
      <c r="AO64" s="876"/>
      <c r="AP64" s="876"/>
      <c r="AQ64" s="876"/>
      <c r="AR64" s="876"/>
      <c r="AS64" s="876"/>
      <c r="AT64" s="876"/>
      <c r="AU64" s="876"/>
      <c r="AV64" s="876"/>
      <c r="AW64" s="876"/>
      <c r="AX64" s="876"/>
      <c r="AY64" s="876"/>
      <c r="AZ64" s="876"/>
      <c r="BA64" s="876"/>
      <c r="BB64" s="876"/>
      <c r="BC64" s="876"/>
      <c r="BD64" s="876"/>
      <c r="BE64" s="876"/>
      <c r="BF64" s="876"/>
      <c r="BG64" s="876"/>
      <c r="BH64" s="876"/>
      <c r="BI64" s="876"/>
      <c r="BJ64" s="876"/>
      <c r="BK64" s="876"/>
      <c r="BL64" s="876"/>
      <c r="BM64" s="876"/>
      <c r="BN64" s="876"/>
      <c r="BO64" s="876"/>
      <c r="BP64" s="876"/>
      <c r="BQ64" s="876"/>
      <c r="BR64" s="876"/>
      <c r="BS64" s="876"/>
      <c r="BT64" s="876"/>
      <c r="BU64" s="876"/>
      <c r="BV64" s="876"/>
      <c r="BW64" s="876"/>
      <c r="BX64" s="876"/>
      <c r="BY64" s="876"/>
      <c r="BZ64" s="876"/>
      <c r="CA64" s="876"/>
      <c r="CB64" s="876"/>
      <c r="CC64" s="876"/>
      <c r="CD64" s="876"/>
      <c r="CE64" s="876"/>
      <c r="CF64" s="876"/>
      <c r="CG64" s="876"/>
      <c r="CH64" s="876"/>
      <c r="CI64" s="714">
        <f t="shared" si="4"/>
        <v>0</v>
      </c>
    </row>
    <row r="65" spans="2:87" s="30" customFormat="1" ht="10.5">
      <c r="B65" s="782" t="s">
        <v>523</v>
      </c>
      <c r="C65" s="273" t="s">
        <v>547</v>
      </c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6"/>
      <c r="T65" s="876"/>
      <c r="U65" s="876"/>
      <c r="V65" s="876"/>
      <c r="W65" s="876"/>
      <c r="X65" s="876"/>
      <c r="Y65" s="876"/>
      <c r="Z65" s="876"/>
      <c r="AA65" s="876"/>
      <c r="AB65" s="876"/>
      <c r="AC65" s="876"/>
      <c r="AD65" s="876"/>
      <c r="AE65" s="876"/>
      <c r="AF65" s="876"/>
      <c r="AG65" s="876"/>
      <c r="AH65" s="876"/>
      <c r="AI65" s="876"/>
      <c r="AJ65" s="876"/>
      <c r="AK65" s="876"/>
      <c r="AL65" s="876"/>
      <c r="AM65" s="876"/>
      <c r="AN65" s="876"/>
      <c r="AO65" s="876"/>
      <c r="AP65" s="876"/>
      <c r="AQ65" s="876"/>
      <c r="AR65" s="876"/>
      <c r="AS65" s="876"/>
      <c r="AT65" s="876"/>
      <c r="AU65" s="876"/>
      <c r="AV65" s="876"/>
      <c r="AW65" s="876"/>
      <c r="AX65" s="876"/>
      <c r="AY65" s="876"/>
      <c r="AZ65" s="876"/>
      <c r="BA65" s="876"/>
      <c r="BB65" s="876"/>
      <c r="BC65" s="876"/>
      <c r="BD65" s="876"/>
      <c r="BE65" s="876"/>
      <c r="BF65" s="876"/>
      <c r="BG65" s="876"/>
      <c r="BH65" s="876"/>
      <c r="BI65" s="876"/>
      <c r="BJ65" s="876"/>
      <c r="BK65" s="876"/>
      <c r="BL65" s="876"/>
      <c r="BM65" s="876"/>
      <c r="BN65" s="876"/>
      <c r="BO65" s="876"/>
      <c r="BP65" s="876"/>
      <c r="BQ65" s="876"/>
      <c r="BR65" s="876"/>
      <c r="BS65" s="876"/>
      <c r="BT65" s="876"/>
      <c r="BU65" s="876"/>
      <c r="BV65" s="876"/>
      <c r="BW65" s="876"/>
      <c r="BX65" s="876"/>
      <c r="BY65" s="876"/>
      <c r="BZ65" s="876"/>
      <c r="CA65" s="876"/>
      <c r="CB65" s="876"/>
      <c r="CC65" s="876"/>
      <c r="CD65" s="876"/>
      <c r="CE65" s="876"/>
      <c r="CF65" s="876"/>
      <c r="CG65" s="876"/>
      <c r="CH65" s="876"/>
      <c r="CI65" s="714">
        <f t="shared" si="4"/>
        <v>0</v>
      </c>
    </row>
    <row r="66" spans="2:87" s="30" customFormat="1" ht="10.5">
      <c r="B66" s="782" t="s">
        <v>524</v>
      </c>
      <c r="C66" s="273" t="s">
        <v>549</v>
      </c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876"/>
      <c r="Y66" s="876"/>
      <c r="Z66" s="876"/>
      <c r="AA66" s="876"/>
      <c r="AB66" s="876"/>
      <c r="AC66" s="876"/>
      <c r="AD66" s="876"/>
      <c r="AE66" s="876"/>
      <c r="AF66" s="876"/>
      <c r="AG66" s="876"/>
      <c r="AH66" s="876"/>
      <c r="AI66" s="876"/>
      <c r="AJ66" s="876"/>
      <c r="AK66" s="876"/>
      <c r="AL66" s="876"/>
      <c r="AM66" s="876"/>
      <c r="AN66" s="876"/>
      <c r="AO66" s="876"/>
      <c r="AP66" s="876"/>
      <c r="AQ66" s="876"/>
      <c r="AR66" s="876"/>
      <c r="AS66" s="876"/>
      <c r="AT66" s="876"/>
      <c r="AU66" s="876"/>
      <c r="AV66" s="876"/>
      <c r="AW66" s="876"/>
      <c r="AX66" s="876"/>
      <c r="AY66" s="876"/>
      <c r="AZ66" s="876"/>
      <c r="BA66" s="876"/>
      <c r="BB66" s="876"/>
      <c r="BC66" s="876"/>
      <c r="BD66" s="876"/>
      <c r="BE66" s="876"/>
      <c r="BF66" s="876"/>
      <c r="BG66" s="876"/>
      <c r="BH66" s="876"/>
      <c r="BI66" s="876"/>
      <c r="BJ66" s="876"/>
      <c r="BK66" s="876"/>
      <c r="BL66" s="876"/>
      <c r="BM66" s="876"/>
      <c r="BN66" s="876"/>
      <c r="BO66" s="876"/>
      <c r="BP66" s="876"/>
      <c r="BQ66" s="876"/>
      <c r="BR66" s="876"/>
      <c r="BS66" s="876"/>
      <c r="BT66" s="876"/>
      <c r="BU66" s="876"/>
      <c r="BV66" s="876"/>
      <c r="BW66" s="876"/>
      <c r="BX66" s="876"/>
      <c r="BY66" s="876"/>
      <c r="BZ66" s="876"/>
      <c r="CA66" s="876"/>
      <c r="CB66" s="876"/>
      <c r="CC66" s="876"/>
      <c r="CD66" s="876"/>
      <c r="CE66" s="876"/>
      <c r="CF66" s="876"/>
      <c r="CG66" s="876"/>
      <c r="CH66" s="876"/>
      <c r="CI66" s="714">
        <f t="shared" si="4"/>
        <v>0</v>
      </c>
    </row>
    <row r="67" spans="2:87" s="30" customFormat="1" ht="10.5">
      <c r="B67" s="782" t="s">
        <v>525</v>
      </c>
      <c r="C67" s="273" t="s">
        <v>549</v>
      </c>
      <c r="D67" s="876"/>
      <c r="E67" s="876"/>
      <c r="F67" s="876"/>
      <c r="G67" s="876"/>
      <c r="H67" s="876"/>
      <c r="I67" s="876"/>
      <c r="J67" s="876"/>
      <c r="K67" s="876"/>
      <c r="L67" s="876"/>
      <c r="M67" s="876"/>
      <c r="N67" s="876"/>
      <c r="O67" s="876"/>
      <c r="P67" s="876"/>
      <c r="Q67" s="876"/>
      <c r="R67" s="876"/>
      <c r="S67" s="876"/>
      <c r="T67" s="876"/>
      <c r="U67" s="876"/>
      <c r="V67" s="876"/>
      <c r="W67" s="876"/>
      <c r="X67" s="876"/>
      <c r="Y67" s="876"/>
      <c r="Z67" s="876"/>
      <c r="AA67" s="876"/>
      <c r="AB67" s="876"/>
      <c r="AC67" s="876"/>
      <c r="AD67" s="876"/>
      <c r="AE67" s="876"/>
      <c r="AF67" s="876"/>
      <c r="AG67" s="876"/>
      <c r="AH67" s="876"/>
      <c r="AI67" s="876"/>
      <c r="AJ67" s="876"/>
      <c r="AK67" s="876"/>
      <c r="AL67" s="876"/>
      <c r="AM67" s="876"/>
      <c r="AN67" s="876"/>
      <c r="AO67" s="876"/>
      <c r="AP67" s="876"/>
      <c r="AQ67" s="876"/>
      <c r="AR67" s="876"/>
      <c r="AS67" s="876"/>
      <c r="AT67" s="876"/>
      <c r="AU67" s="876"/>
      <c r="AV67" s="876"/>
      <c r="AW67" s="876"/>
      <c r="AX67" s="876"/>
      <c r="AY67" s="876"/>
      <c r="AZ67" s="876"/>
      <c r="BA67" s="876"/>
      <c r="BB67" s="876"/>
      <c r="BC67" s="876"/>
      <c r="BD67" s="876"/>
      <c r="BE67" s="876"/>
      <c r="BF67" s="876"/>
      <c r="BG67" s="876"/>
      <c r="BH67" s="876"/>
      <c r="BI67" s="876"/>
      <c r="BJ67" s="876"/>
      <c r="BK67" s="876"/>
      <c r="BL67" s="876"/>
      <c r="BM67" s="876"/>
      <c r="BN67" s="876"/>
      <c r="BO67" s="876"/>
      <c r="BP67" s="876"/>
      <c r="BQ67" s="876"/>
      <c r="BR67" s="876"/>
      <c r="BS67" s="876"/>
      <c r="BT67" s="876"/>
      <c r="BU67" s="876"/>
      <c r="BV67" s="876"/>
      <c r="BW67" s="876"/>
      <c r="BX67" s="876"/>
      <c r="BY67" s="876"/>
      <c r="BZ67" s="876"/>
      <c r="CA67" s="876"/>
      <c r="CB67" s="876"/>
      <c r="CC67" s="876"/>
      <c r="CD67" s="876"/>
      <c r="CE67" s="876"/>
      <c r="CF67" s="876"/>
      <c r="CG67" s="876"/>
      <c r="CH67" s="876"/>
      <c r="CI67" s="714">
        <f t="shared" si="4"/>
        <v>0</v>
      </c>
    </row>
    <row r="68" spans="2:87" s="30" customFormat="1" ht="10.5">
      <c r="B68" s="782" t="s">
        <v>526</v>
      </c>
      <c r="C68" s="273" t="s">
        <v>549</v>
      </c>
      <c r="D68" s="876"/>
      <c r="E68" s="876"/>
      <c r="F68" s="876"/>
      <c r="G68" s="876"/>
      <c r="H68" s="876"/>
      <c r="I68" s="876"/>
      <c r="J68" s="876"/>
      <c r="K68" s="876"/>
      <c r="L68" s="876"/>
      <c r="M68" s="876"/>
      <c r="N68" s="876"/>
      <c r="O68" s="876"/>
      <c r="P68" s="876"/>
      <c r="Q68" s="876"/>
      <c r="R68" s="876"/>
      <c r="S68" s="876"/>
      <c r="T68" s="876"/>
      <c r="U68" s="876"/>
      <c r="V68" s="876"/>
      <c r="W68" s="876"/>
      <c r="X68" s="876"/>
      <c r="Y68" s="876"/>
      <c r="Z68" s="876"/>
      <c r="AA68" s="876"/>
      <c r="AB68" s="876"/>
      <c r="AC68" s="876"/>
      <c r="AD68" s="876"/>
      <c r="AE68" s="876"/>
      <c r="AF68" s="876"/>
      <c r="AG68" s="876"/>
      <c r="AH68" s="876"/>
      <c r="AI68" s="876"/>
      <c r="AJ68" s="876"/>
      <c r="AK68" s="876"/>
      <c r="AL68" s="876"/>
      <c r="AM68" s="876"/>
      <c r="AN68" s="876"/>
      <c r="AO68" s="876"/>
      <c r="AP68" s="876"/>
      <c r="AQ68" s="876"/>
      <c r="AR68" s="876"/>
      <c r="AS68" s="876"/>
      <c r="AT68" s="876"/>
      <c r="AU68" s="876"/>
      <c r="AV68" s="876"/>
      <c r="AW68" s="876"/>
      <c r="AX68" s="876"/>
      <c r="AY68" s="876"/>
      <c r="AZ68" s="876"/>
      <c r="BA68" s="876"/>
      <c r="BB68" s="876"/>
      <c r="BC68" s="876"/>
      <c r="BD68" s="876"/>
      <c r="BE68" s="876"/>
      <c r="BF68" s="876"/>
      <c r="BG68" s="876"/>
      <c r="BH68" s="876"/>
      <c r="BI68" s="876"/>
      <c r="BJ68" s="876"/>
      <c r="BK68" s="876"/>
      <c r="BL68" s="876"/>
      <c r="BM68" s="876"/>
      <c r="BN68" s="876"/>
      <c r="BO68" s="876"/>
      <c r="BP68" s="876"/>
      <c r="BQ68" s="876"/>
      <c r="BR68" s="876"/>
      <c r="BS68" s="876"/>
      <c r="BT68" s="876"/>
      <c r="BU68" s="876"/>
      <c r="BV68" s="876"/>
      <c r="BW68" s="876"/>
      <c r="BX68" s="876"/>
      <c r="BY68" s="876"/>
      <c r="BZ68" s="876"/>
      <c r="CA68" s="876"/>
      <c r="CB68" s="876"/>
      <c r="CC68" s="876"/>
      <c r="CD68" s="876"/>
      <c r="CE68" s="876"/>
      <c r="CF68" s="876"/>
      <c r="CG68" s="876"/>
      <c r="CH68" s="876"/>
      <c r="CI68" s="714">
        <f t="shared" si="4"/>
        <v>0</v>
      </c>
    </row>
    <row r="69" spans="2:87" s="30" customFormat="1" ht="10.5">
      <c r="B69" s="782" t="s">
        <v>527</v>
      </c>
      <c r="C69" s="273" t="s">
        <v>549</v>
      </c>
      <c r="D69" s="876"/>
      <c r="E69" s="876"/>
      <c r="F69" s="876"/>
      <c r="G69" s="876"/>
      <c r="H69" s="876"/>
      <c r="I69" s="876"/>
      <c r="J69" s="876"/>
      <c r="K69" s="876"/>
      <c r="L69" s="876"/>
      <c r="M69" s="876"/>
      <c r="N69" s="876"/>
      <c r="O69" s="876"/>
      <c r="P69" s="876"/>
      <c r="Q69" s="876"/>
      <c r="R69" s="876"/>
      <c r="S69" s="876"/>
      <c r="T69" s="876"/>
      <c r="U69" s="876"/>
      <c r="V69" s="876"/>
      <c r="W69" s="876"/>
      <c r="X69" s="876"/>
      <c r="Y69" s="876"/>
      <c r="Z69" s="876"/>
      <c r="AA69" s="876"/>
      <c r="AB69" s="876"/>
      <c r="AC69" s="876"/>
      <c r="AD69" s="876"/>
      <c r="AE69" s="876"/>
      <c r="AF69" s="876"/>
      <c r="AG69" s="876"/>
      <c r="AH69" s="876"/>
      <c r="AI69" s="876"/>
      <c r="AJ69" s="876"/>
      <c r="AK69" s="876"/>
      <c r="AL69" s="876"/>
      <c r="AM69" s="876"/>
      <c r="AN69" s="876"/>
      <c r="AO69" s="876"/>
      <c r="AP69" s="876"/>
      <c r="AQ69" s="876"/>
      <c r="AR69" s="876"/>
      <c r="AS69" s="876"/>
      <c r="AT69" s="876"/>
      <c r="AU69" s="876"/>
      <c r="AV69" s="876"/>
      <c r="AW69" s="876"/>
      <c r="AX69" s="876"/>
      <c r="AY69" s="876"/>
      <c r="AZ69" s="876"/>
      <c r="BA69" s="876"/>
      <c r="BB69" s="876"/>
      <c r="BC69" s="876"/>
      <c r="BD69" s="876"/>
      <c r="BE69" s="876"/>
      <c r="BF69" s="876"/>
      <c r="BG69" s="876"/>
      <c r="BH69" s="876"/>
      <c r="BI69" s="876"/>
      <c r="BJ69" s="876"/>
      <c r="BK69" s="876"/>
      <c r="BL69" s="876"/>
      <c r="BM69" s="876"/>
      <c r="BN69" s="876"/>
      <c r="BO69" s="876"/>
      <c r="BP69" s="876"/>
      <c r="BQ69" s="876"/>
      <c r="BR69" s="876"/>
      <c r="BS69" s="876"/>
      <c r="BT69" s="876"/>
      <c r="BU69" s="876"/>
      <c r="BV69" s="876"/>
      <c r="BW69" s="876"/>
      <c r="BX69" s="876"/>
      <c r="BY69" s="876"/>
      <c r="BZ69" s="876"/>
      <c r="CA69" s="876"/>
      <c r="CB69" s="876"/>
      <c r="CC69" s="876"/>
      <c r="CD69" s="876"/>
      <c r="CE69" s="876"/>
      <c r="CF69" s="876"/>
      <c r="CG69" s="876"/>
      <c r="CH69" s="876"/>
      <c r="CI69" s="714">
        <f t="shared" si="4"/>
        <v>0</v>
      </c>
    </row>
    <row r="70" spans="2:87" s="30" customFormat="1" ht="10.5">
      <c r="B70" s="782" t="s">
        <v>528</v>
      </c>
      <c r="C70" s="273" t="s">
        <v>549</v>
      </c>
      <c r="D70" s="876"/>
      <c r="E70" s="876"/>
      <c r="F70" s="876"/>
      <c r="G70" s="876"/>
      <c r="H70" s="876"/>
      <c r="I70" s="876"/>
      <c r="J70" s="876"/>
      <c r="K70" s="876"/>
      <c r="L70" s="876"/>
      <c r="M70" s="876"/>
      <c r="N70" s="876"/>
      <c r="O70" s="876"/>
      <c r="P70" s="876"/>
      <c r="Q70" s="876"/>
      <c r="R70" s="876"/>
      <c r="S70" s="876"/>
      <c r="T70" s="876"/>
      <c r="U70" s="876"/>
      <c r="V70" s="876"/>
      <c r="W70" s="876"/>
      <c r="X70" s="876"/>
      <c r="Y70" s="876"/>
      <c r="Z70" s="876"/>
      <c r="AA70" s="876"/>
      <c r="AB70" s="876"/>
      <c r="AC70" s="876"/>
      <c r="AD70" s="876"/>
      <c r="AE70" s="876"/>
      <c r="AF70" s="876"/>
      <c r="AG70" s="876"/>
      <c r="AH70" s="876"/>
      <c r="AI70" s="876"/>
      <c r="AJ70" s="876"/>
      <c r="AK70" s="876"/>
      <c r="AL70" s="876"/>
      <c r="AM70" s="876"/>
      <c r="AN70" s="876"/>
      <c r="AO70" s="876"/>
      <c r="AP70" s="876"/>
      <c r="AQ70" s="876"/>
      <c r="AR70" s="876"/>
      <c r="AS70" s="876"/>
      <c r="AT70" s="876"/>
      <c r="AU70" s="876"/>
      <c r="AV70" s="876"/>
      <c r="AW70" s="876"/>
      <c r="AX70" s="876"/>
      <c r="AY70" s="876"/>
      <c r="AZ70" s="876"/>
      <c r="BA70" s="876"/>
      <c r="BB70" s="876"/>
      <c r="BC70" s="876"/>
      <c r="BD70" s="876"/>
      <c r="BE70" s="876"/>
      <c r="BF70" s="876"/>
      <c r="BG70" s="876"/>
      <c r="BH70" s="876"/>
      <c r="BI70" s="876"/>
      <c r="BJ70" s="876"/>
      <c r="BK70" s="876"/>
      <c r="BL70" s="876"/>
      <c r="BM70" s="876"/>
      <c r="BN70" s="876"/>
      <c r="BO70" s="876"/>
      <c r="BP70" s="876"/>
      <c r="BQ70" s="876"/>
      <c r="BR70" s="876"/>
      <c r="BS70" s="876"/>
      <c r="BT70" s="876"/>
      <c r="BU70" s="876"/>
      <c r="BV70" s="876"/>
      <c r="BW70" s="876"/>
      <c r="BX70" s="876"/>
      <c r="BY70" s="876"/>
      <c r="BZ70" s="876"/>
      <c r="CA70" s="876"/>
      <c r="CB70" s="876"/>
      <c r="CC70" s="876"/>
      <c r="CD70" s="876"/>
      <c r="CE70" s="876"/>
      <c r="CF70" s="876"/>
      <c r="CG70" s="876"/>
      <c r="CH70" s="876"/>
      <c r="CI70" s="714">
        <f t="shared" si="4"/>
        <v>0</v>
      </c>
    </row>
    <row r="71" spans="2:87" s="30" customFormat="1" ht="10.5">
      <c r="B71" s="782" t="s">
        <v>529</v>
      </c>
      <c r="C71" s="273" t="s">
        <v>549</v>
      </c>
      <c r="D71" s="876"/>
      <c r="E71" s="876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6"/>
      <c r="Q71" s="876"/>
      <c r="R71" s="876"/>
      <c r="S71" s="876"/>
      <c r="T71" s="876"/>
      <c r="U71" s="876"/>
      <c r="V71" s="876"/>
      <c r="W71" s="876"/>
      <c r="X71" s="876"/>
      <c r="Y71" s="876"/>
      <c r="Z71" s="876"/>
      <c r="AA71" s="876"/>
      <c r="AB71" s="876"/>
      <c r="AC71" s="876"/>
      <c r="AD71" s="876"/>
      <c r="AE71" s="876"/>
      <c r="AF71" s="876"/>
      <c r="AG71" s="876"/>
      <c r="AH71" s="876"/>
      <c r="AI71" s="876"/>
      <c r="AJ71" s="876"/>
      <c r="AK71" s="876"/>
      <c r="AL71" s="876"/>
      <c r="AM71" s="876"/>
      <c r="AN71" s="876"/>
      <c r="AO71" s="876"/>
      <c r="AP71" s="876"/>
      <c r="AQ71" s="876"/>
      <c r="AR71" s="876"/>
      <c r="AS71" s="876"/>
      <c r="AT71" s="876"/>
      <c r="AU71" s="876"/>
      <c r="AV71" s="876"/>
      <c r="AW71" s="876"/>
      <c r="AX71" s="876"/>
      <c r="AY71" s="876"/>
      <c r="AZ71" s="876"/>
      <c r="BA71" s="876"/>
      <c r="BB71" s="876"/>
      <c r="BC71" s="876"/>
      <c r="BD71" s="876"/>
      <c r="BE71" s="876"/>
      <c r="BF71" s="876"/>
      <c r="BG71" s="876"/>
      <c r="BH71" s="876"/>
      <c r="BI71" s="876"/>
      <c r="BJ71" s="876"/>
      <c r="BK71" s="876"/>
      <c r="BL71" s="876"/>
      <c r="BM71" s="876"/>
      <c r="BN71" s="876"/>
      <c r="BO71" s="876"/>
      <c r="BP71" s="876"/>
      <c r="BQ71" s="876"/>
      <c r="BR71" s="876"/>
      <c r="BS71" s="876"/>
      <c r="BT71" s="876"/>
      <c r="BU71" s="876"/>
      <c r="BV71" s="876"/>
      <c r="BW71" s="876"/>
      <c r="BX71" s="876"/>
      <c r="BY71" s="876"/>
      <c r="BZ71" s="876"/>
      <c r="CA71" s="876"/>
      <c r="CB71" s="876"/>
      <c r="CC71" s="876"/>
      <c r="CD71" s="876"/>
      <c r="CE71" s="876"/>
      <c r="CF71" s="876"/>
      <c r="CG71" s="876"/>
      <c r="CH71" s="876"/>
      <c r="CI71" s="714">
        <f t="shared" si="4"/>
        <v>0</v>
      </c>
    </row>
    <row r="72" spans="2:87" s="30" customFormat="1" ht="10.5">
      <c r="B72" s="782" t="s">
        <v>530</v>
      </c>
      <c r="C72" s="273" t="s">
        <v>550</v>
      </c>
      <c r="D72" s="876"/>
      <c r="E72" s="876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6"/>
      <c r="Q72" s="876"/>
      <c r="R72" s="876"/>
      <c r="S72" s="876"/>
      <c r="T72" s="876"/>
      <c r="U72" s="876"/>
      <c r="V72" s="876"/>
      <c r="W72" s="876"/>
      <c r="X72" s="876"/>
      <c r="Y72" s="876"/>
      <c r="Z72" s="876"/>
      <c r="AA72" s="876"/>
      <c r="AB72" s="876"/>
      <c r="AC72" s="876"/>
      <c r="AD72" s="876"/>
      <c r="AE72" s="876"/>
      <c r="AF72" s="876"/>
      <c r="AG72" s="876"/>
      <c r="AH72" s="876"/>
      <c r="AI72" s="876"/>
      <c r="AJ72" s="876"/>
      <c r="AK72" s="876"/>
      <c r="AL72" s="876"/>
      <c r="AM72" s="876"/>
      <c r="AN72" s="876"/>
      <c r="AO72" s="876"/>
      <c r="AP72" s="876"/>
      <c r="AQ72" s="876"/>
      <c r="AR72" s="876"/>
      <c r="AS72" s="876"/>
      <c r="AT72" s="876"/>
      <c r="AU72" s="876"/>
      <c r="AV72" s="876"/>
      <c r="AW72" s="876"/>
      <c r="AX72" s="876"/>
      <c r="AY72" s="876"/>
      <c r="AZ72" s="876"/>
      <c r="BA72" s="876"/>
      <c r="BB72" s="876"/>
      <c r="BC72" s="876"/>
      <c r="BD72" s="876"/>
      <c r="BE72" s="876"/>
      <c r="BF72" s="876"/>
      <c r="BG72" s="876"/>
      <c r="BH72" s="876"/>
      <c r="BI72" s="876"/>
      <c r="BJ72" s="876"/>
      <c r="BK72" s="876"/>
      <c r="BL72" s="876"/>
      <c r="BM72" s="876"/>
      <c r="BN72" s="876"/>
      <c r="BO72" s="876"/>
      <c r="BP72" s="876"/>
      <c r="BQ72" s="876"/>
      <c r="BR72" s="876"/>
      <c r="BS72" s="876"/>
      <c r="BT72" s="876"/>
      <c r="BU72" s="876"/>
      <c r="BV72" s="876"/>
      <c r="BW72" s="876"/>
      <c r="BX72" s="876"/>
      <c r="BY72" s="876"/>
      <c r="BZ72" s="876"/>
      <c r="CA72" s="876"/>
      <c r="CB72" s="876"/>
      <c r="CC72" s="876"/>
      <c r="CD72" s="876"/>
      <c r="CE72" s="876"/>
      <c r="CF72" s="876"/>
      <c r="CG72" s="876"/>
      <c r="CH72" s="876"/>
      <c r="CI72" s="714">
        <f t="shared" si="4"/>
        <v>0</v>
      </c>
    </row>
    <row r="73" spans="2:87" s="30" customFormat="1" ht="10.5">
      <c r="B73" s="782" t="s">
        <v>531</v>
      </c>
      <c r="C73" s="273" t="s">
        <v>550</v>
      </c>
      <c r="D73" s="876"/>
      <c r="E73" s="876"/>
      <c r="F73" s="876"/>
      <c r="G73" s="876"/>
      <c r="H73" s="876"/>
      <c r="I73" s="876"/>
      <c r="J73" s="876"/>
      <c r="K73" s="876"/>
      <c r="L73" s="876"/>
      <c r="M73" s="876"/>
      <c r="N73" s="876"/>
      <c r="O73" s="876"/>
      <c r="P73" s="876"/>
      <c r="Q73" s="876"/>
      <c r="R73" s="876"/>
      <c r="S73" s="876"/>
      <c r="T73" s="876"/>
      <c r="U73" s="876"/>
      <c r="V73" s="876"/>
      <c r="W73" s="876"/>
      <c r="X73" s="876"/>
      <c r="Y73" s="876"/>
      <c r="Z73" s="876"/>
      <c r="AA73" s="876"/>
      <c r="AB73" s="876"/>
      <c r="AC73" s="876"/>
      <c r="AD73" s="876"/>
      <c r="AE73" s="876"/>
      <c r="AF73" s="876"/>
      <c r="AG73" s="876"/>
      <c r="AH73" s="876"/>
      <c r="AI73" s="876"/>
      <c r="AJ73" s="876"/>
      <c r="AK73" s="876"/>
      <c r="AL73" s="876"/>
      <c r="AM73" s="876"/>
      <c r="AN73" s="876"/>
      <c r="AO73" s="876"/>
      <c r="AP73" s="876"/>
      <c r="AQ73" s="876"/>
      <c r="AR73" s="876"/>
      <c r="AS73" s="876"/>
      <c r="AT73" s="876"/>
      <c r="AU73" s="876"/>
      <c r="AV73" s="876"/>
      <c r="AW73" s="876"/>
      <c r="AX73" s="876"/>
      <c r="AY73" s="876"/>
      <c r="AZ73" s="876"/>
      <c r="BA73" s="876"/>
      <c r="BB73" s="876"/>
      <c r="BC73" s="876"/>
      <c r="BD73" s="876"/>
      <c r="BE73" s="876"/>
      <c r="BF73" s="876"/>
      <c r="BG73" s="876"/>
      <c r="BH73" s="876"/>
      <c r="BI73" s="876"/>
      <c r="BJ73" s="876"/>
      <c r="BK73" s="876"/>
      <c r="BL73" s="876"/>
      <c r="BM73" s="876"/>
      <c r="BN73" s="876"/>
      <c r="BO73" s="876"/>
      <c r="BP73" s="876"/>
      <c r="BQ73" s="876"/>
      <c r="BR73" s="876"/>
      <c r="BS73" s="876"/>
      <c r="BT73" s="876"/>
      <c r="BU73" s="876"/>
      <c r="BV73" s="876"/>
      <c r="BW73" s="876"/>
      <c r="BX73" s="876"/>
      <c r="BY73" s="876"/>
      <c r="BZ73" s="876"/>
      <c r="CA73" s="876"/>
      <c r="CB73" s="876"/>
      <c r="CC73" s="876"/>
      <c r="CD73" s="876"/>
      <c r="CE73" s="876"/>
      <c r="CF73" s="876"/>
      <c r="CG73" s="876"/>
      <c r="CH73" s="876"/>
      <c r="CI73" s="714">
        <f t="shared" si="4"/>
        <v>0</v>
      </c>
    </row>
    <row r="74" spans="2:87" s="30" customFormat="1" ht="10.5">
      <c r="B74" s="782" t="s">
        <v>532</v>
      </c>
      <c r="C74" s="273" t="s">
        <v>550</v>
      </c>
      <c r="D74" s="876"/>
      <c r="E74" s="876"/>
      <c r="F74" s="876"/>
      <c r="G74" s="876"/>
      <c r="H74" s="876"/>
      <c r="I74" s="876"/>
      <c r="J74" s="876"/>
      <c r="K74" s="876"/>
      <c r="L74" s="876"/>
      <c r="M74" s="876"/>
      <c r="N74" s="876"/>
      <c r="O74" s="876"/>
      <c r="P74" s="876"/>
      <c r="Q74" s="876"/>
      <c r="R74" s="876"/>
      <c r="S74" s="876"/>
      <c r="T74" s="876"/>
      <c r="U74" s="876"/>
      <c r="V74" s="876"/>
      <c r="W74" s="876"/>
      <c r="X74" s="876"/>
      <c r="Y74" s="876"/>
      <c r="Z74" s="876"/>
      <c r="AA74" s="876"/>
      <c r="AB74" s="876"/>
      <c r="AC74" s="876"/>
      <c r="AD74" s="876"/>
      <c r="AE74" s="876"/>
      <c r="AF74" s="876"/>
      <c r="AG74" s="876"/>
      <c r="AH74" s="876"/>
      <c r="AI74" s="876"/>
      <c r="AJ74" s="876"/>
      <c r="AK74" s="876"/>
      <c r="AL74" s="876"/>
      <c r="AM74" s="876"/>
      <c r="AN74" s="876"/>
      <c r="AO74" s="876"/>
      <c r="AP74" s="876"/>
      <c r="AQ74" s="876"/>
      <c r="AR74" s="876"/>
      <c r="AS74" s="876"/>
      <c r="AT74" s="876"/>
      <c r="AU74" s="876"/>
      <c r="AV74" s="876"/>
      <c r="AW74" s="876"/>
      <c r="AX74" s="876"/>
      <c r="AY74" s="876"/>
      <c r="AZ74" s="876"/>
      <c r="BA74" s="876"/>
      <c r="BB74" s="876"/>
      <c r="BC74" s="876"/>
      <c r="BD74" s="876"/>
      <c r="BE74" s="876"/>
      <c r="BF74" s="876"/>
      <c r="BG74" s="876"/>
      <c r="BH74" s="876"/>
      <c r="BI74" s="876"/>
      <c r="BJ74" s="876"/>
      <c r="BK74" s="876"/>
      <c r="BL74" s="876"/>
      <c r="BM74" s="876"/>
      <c r="BN74" s="876"/>
      <c r="BO74" s="876"/>
      <c r="BP74" s="876"/>
      <c r="BQ74" s="876"/>
      <c r="BR74" s="876"/>
      <c r="BS74" s="876"/>
      <c r="BT74" s="876"/>
      <c r="BU74" s="876"/>
      <c r="BV74" s="876"/>
      <c r="BW74" s="876"/>
      <c r="BX74" s="876"/>
      <c r="BY74" s="876"/>
      <c r="BZ74" s="876"/>
      <c r="CA74" s="876"/>
      <c r="CB74" s="876"/>
      <c r="CC74" s="876"/>
      <c r="CD74" s="876"/>
      <c r="CE74" s="876"/>
      <c r="CF74" s="876"/>
      <c r="CG74" s="876"/>
      <c r="CH74" s="876"/>
      <c r="CI74" s="714">
        <f t="shared" si="4"/>
        <v>0</v>
      </c>
    </row>
    <row r="75" spans="2:87" s="30" customFormat="1" ht="10.5">
      <c r="B75" s="782" t="s">
        <v>533</v>
      </c>
      <c r="C75" s="273" t="s">
        <v>549</v>
      </c>
      <c r="D75" s="876"/>
      <c r="E75" s="876"/>
      <c r="F75" s="876"/>
      <c r="G75" s="876"/>
      <c r="H75" s="876"/>
      <c r="I75" s="876"/>
      <c r="J75" s="876"/>
      <c r="K75" s="876"/>
      <c r="L75" s="876"/>
      <c r="M75" s="876"/>
      <c r="N75" s="876"/>
      <c r="O75" s="876"/>
      <c r="P75" s="876"/>
      <c r="Q75" s="876"/>
      <c r="R75" s="876"/>
      <c r="S75" s="876"/>
      <c r="T75" s="876"/>
      <c r="U75" s="876"/>
      <c r="V75" s="876"/>
      <c r="W75" s="876"/>
      <c r="X75" s="876"/>
      <c r="Y75" s="876"/>
      <c r="Z75" s="876"/>
      <c r="AA75" s="876"/>
      <c r="AB75" s="876"/>
      <c r="AC75" s="876"/>
      <c r="AD75" s="876"/>
      <c r="AE75" s="876"/>
      <c r="AF75" s="876"/>
      <c r="AG75" s="876"/>
      <c r="AH75" s="876"/>
      <c r="AI75" s="876"/>
      <c r="AJ75" s="876"/>
      <c r="AK75" s="876"/>
      <c r="AL75" s="876"/>
      <c r="AM75" s="876"/>
      <c r="AN75" s="876"/>
      <c r="AO75" s="876"/>
      <c r="AP75" s="876"/>
      <c r="AQ75" s="876"/>
      <c r="AR75" s="876"/>
      <c r="AS75" s="876"/>
      <c r="AT75" s="876"/>
      <c r="AU75" s="876"/>
      <c r="AV75" s="876"/>
      <c r="AW75" s="876"/>
      <c r="AX75" s="876"/>
      <c r="AY75" s="876"/>
      <c r="AZ75" s="876"/>
      <c r="BA75" s="876"/>
      <c r="BB75" s="876"/>
      <c r="BC75" s="876"/>
      <c r="BD75" s="876"/>
      <c r="BE75" s="876"/>
      <c r="BF75" s="876"/>
      <c r="BG75" s="876"/>
      <c r="BH75" s="876"/>
      <c r="BI75" s="876"/>
      <c r="BJ75" s="876"/>
      <c r="BK75" s="876"/>
      <c r="BL75" s="876"/>
      <c r="BM75" s="876"/>
      <c r="BN75" s="876"/>
      <c r="BO75" s="876"/>
      <c r="BP75" s="876"/>
      <c r="BQ75" s="876"/>
      <c r="BR75" s="876"/>
      <c r="BS75" s="876"/>
      <c r="BT75" s="876"/>
      <c r="BU75" s="876"/>
      <c r="BV75" s="876"/>
      <c r="BW75" s="876"/>
      <c r="BX75" s="876"/>
      <c r="BY75" s="876"/>
      <c r="BZ75" s="876"/>
      <c r="CA75" s="876"/>
      <c r="CB75" s="876"/>
      <c r="CC75" s="876"/>
      <c r="CD75" s="876"/>
      <c r="CE75" s="876"/>
      <c r="CF75" s="876"/>
      <c r="CG75" s="876"/>
      <c r="CH75" s="876"/>
      <c r="CI75" s="714">
        <f t="shared" si="4"/>
        <v>0</v>
      </c>
    </row>
    <row r="76" spans="2:87" s="30" customFormat="1" ht="10.5">
      <c r="B76" s="782" t="s">
        <v>534</v>
      </c>
      <c r="C76" s="273" t="s">
        <v>549</v>
      </c>
      <c r="D76" s="876"/>
      <c r="E76" s="876"/>
      <c r="F76" s="876"/>
      <c r="G76" s="876"/>
      <c r="H76" s="876"/>
      <c r="I76" s="876"/>
      <c r="J76" s="876"/>
      <c r="K76" s="876"/>
      <c r="L76" s="876"/>
      <c r="M76" s="876"/>
      <c r="N76" s="876"/>
      <c r="O76" s="876"/>
      <c r="P76" s="876"/>
      <c r="Q76" s="876"/>
      <c r="R76" s="876"/>
      <c r="S76" s="876"/>
      <c r="T76" s="876"/>
      <c r="U76" s="876"/>
      <c r="V76" s="876"/>
      <c r="W76" s="876"/>
      <c r="X76" s="876"/>
      <c r="Y76" s="876"/>
      <c r="Z76" s="876"/>
      <c r="AA76" s="876"/>
      <c r="AB76" s="876"/>
      <c r="AC76" s="876"/>
      <c r="AD76" s="876"/>
      <c r="AE76" s="876"/>
      <c r="AF76" s="876"/>
      <c r="AG76" s="876"/>
      <c r="AH76" s="876"/>
      <c r="AI76" s="876"/>
      <c r="AJ76" s="876"/>
      <c r="AK76" s="876"/>
      <c r="AL76" s="876"/>
      <c r="AM76" s="876"/>
      <c r="AN76" s="876"/>
      <c r="AO76" s="876"/>
      <c r="AP76" s="876"/>
      <c r="AQ76" s="876"/>
      <c r="AR76" s="876"/>
      <c r="AS76" s="876"/>
      <c r="AT76" s="876"/>
      <c r="AU76" s="876"/>
      <c r="AV76" s="876"/>
      <c r="AW76" s="876"/>
      <c r="AX76" s="876"/>
      <c r="AY76" s="876"/>
      <c r="AZ76" s="876"/>
      <c r="BA76" s="876"/>
      <c r="BB76" s="876"/>
      <c r="BC76" s="876"/>
      <c r="BD76" s="876"/>
      <c r="BE76" s="876"/>
      <c r="BF76" s="876"/>
      <c r="BG76" s="876"/>
      <c r="BH76" s="876"/>
      <c r="BI76" s="876"/>
      <c r="BJ76" s="876"/>
      <c r="BK76" s="876"/>
      <c r="BL76" s="876"/>
      <c r="BM76" s="876"/>
      <c r="BN76" s="876"/>
      <c r="BO76" s="876"/>
      <c r="BP76" s="876"/>
      <c r="BQ76" s="876"/>
      <c r="BR76" s="876"/>
      <c r="BS76" s="876"/>
      <c r="BT76" s="876"/>
      <c r="BU76" s="876"/>
      <c r="BV76" s="876"/>
      <c r="BW76" s="876"/>
      <c r="BX76" s="876"/>
      <c r="BY76" s="876"/>
      <c r="BZ76" s="876"/>
      <c r="CA76" s="876"/>
      <c r="CB76" s="876"/>
      <c r="CC76" s="876"/>
      <c r="CD76" s="876"/>
      <c r="CE76" s="876"/>
      <c r="CF76" s="876"/>
      <c r="CG76" s="876"/>
      <c r="CH76" s="876"/>
      <c r="CI76" s="714">
        <f t="shared" si="4"/>
        <v>0</v>
      </c>
    </row>
    <row r="77" spans="2:87" s="30" customFormat="1" ht="10.5">
      <c r="B77" s="782" t="s">
        <v>535</v>
      </c>
      <c r="C77" s="273" t="s">
        <v>549</v>
      </c>
      <c r="D77" s="876"/>
      <c r="E77" s="876"/>
      <c r="F77" s="876"/>
      <c r="G77" s="876"/>
      <c r="H77" s="876"/>
      <c r="I77" s="876"/>
      <c r="J77" s="876"/>
      <c r="K77" s="876"/>
      <c r="L77" s="876"/>
      <c r="M77" s="876"/>
      <c r="N77" s="876"/>
      <c r="O77" s="876"/>
      <c r="P77" s="876"/>
      <c r="Q77" s="876"/>
      <c r="R77" s="876"/>
      <c r="S77" s="876"/>
      <c r="T77" s="876"/>
      <c r="U77" s="876"/>
      <c r="V77" s="876"/>
      <c r="W77" s="876"/>
      <c r="X77" s="876"/>
      <c r="Y77" s="876"/>
      <c r="Z77" s="876"/>
      <c r="AA77" s="876"/>
      <c r="AB77" s="876"/>
      <c r="AC77" s="876"/>
      <c r="AD77" s="876"/>
      <c r="AE77" s="876"/>
      <c r="AF77" s="876"/>
      <c r="AG77" s="876"/>
      <c r="AH77" s="876"/>
      <c r="AI77" s="876"/>
      <c r="AJ77" s="876"/>
      <c r="AK77" s="876"/>
      <c r="AL77" s="876"/>
      <c r="AM77" s="876"/>
      <c r="AN77" s="876"/>
      <c r="AO77" s="876"/>
      <c r="AP77" s="876"/>
      <c r="AQ77" s="876"/>
      <c r="AR77" s="876"/>
      <c r="AS77" s="876"/>
      <c r="AT77" s="876"/>
      <c r="AU77" s="876"/>
      <c r="AV77" s="876"/>
      <c r="AW77" s="876"/>
      <c r="AX77" s="876"/>
      <c r="AY77" s="876"/>
      <c r="AZ77" s="876"/>
      <c r="BA77" s="876"/>
      <c r="BB77" s="876"/>
      <c r="BC77" s="876"/>
      <c r="BD77" s="876"/>
      <c r="BE77" s="876"/>
      <c r="BF77" s="876"/>
      <c r="BG77" s="876"/>
      <c r="BH77" s="876"/>
      <c r="BI77" s="876"/>
      <c r="BJ77" s="876"/>
      <c r="BK77" s="876"/>
      <c r="BL77" s="876"/>
      <c r="BM77" s="876"/>
      <c r="BN77" s="876"/>
      <c r="BO77" s="876"/>
      <c r="BP77" s="876"/>
      <c r="BQ77" s="876"/>
      <c r="BR77" s="876"/>
      <c r="BS77" s="876"/>
      <c r="BT77" s="876"/>
      <c r="BU77" s="876"/>
      <c r="BV77" s="876"/>
      <c r="BW77" s="876"/>
      <c r="BX77" s="876"/>
      <c r="BY77" s="876"/>
      <c r="BZ77" s="876"/>
      <c r="CA77" s="876"/>
      <c r="CB77" s="876"/>
      <c r="CC77" s="876"/>
      <c r="CD77" s="876"/>
      <c r="CE77" s="876"/>
      <c r="CF77" s="876"/>
      <c r="CG77" s="876"/>
      <c r="CH77" s="876"/>
      <c r="CI77" s="714">
        <f t="shared" si="4"/>
        <v>0</v>
      </c>
    </row>
    <row r="78" spans="2:87" s="30" customFormat="1" ht="10.5">
      <c r="B78" s="782"/>
      <c r="C78" s="255"/>
      <c r="D78" s="877"/>
      <c r="E78" s="877"/>
      <c r="F78" s="877"/>
      <c r="G78" s="877"/>
      <c r="H78" s="877"/>
      <c r="I78" s="877"/>
      <c r="J78" s="877"/>
      <c r="K78" s="877"/>
      <c r="L78" s="877"/>
      <c r="M78" s="877"/>
      <c r="N78" s="877"/>
      <c r="O78" s="877"/>
      <c r="P78" s="877"/>
      <c r="Q78" s="877"/>
      <c r="R78" s="877"/>
      <c r="S78" s="877"/>
      <c r="T78" s="877"/>
      <c r="U78" s="877"/>
      <c r="V78" s="877"/>
      <c r="W78" s="877"/>
      <c r="X78" s="877"/>
      <c r="Y78" s="877"/>
      <c r="Z78" s="877"/>
      <c r="AA78" s="877"/>
      <c r="AB78" s="877"/>
      <c r="AC78" s="877"/>
      <c r="AD78" s="877"/>
      <c r="AE78" s="877"/>
      <c r="AF78" s="877"/>
      <c r="AG78" s="877"/>
      <c r="AH78" s="877"/>
      <c r="AI78" s="877"/>
      <c r="AJ78" s="877"/>
      <c r="AK78" s="877"/>
      <c r="AL78" s="877"/>
      <c r="AM78" s="877"/>
      <c r="AN78" s="877"/>
      <c r="AO78" s="877"/>
      <c r="AP78" s="877"/>
      <c r="AQ78" s="877"/>
      <c r="AR78" s="877"/>
      <c r="AS78" s="877"/>
      <c r="AT78" s="877"/>
      <c r="AU78" s="877"/>
      <c r="AV78" s="877"/>
      <c r="AW78" s="877"/>
      <c r="AX78" s="877"/>
      <c r="AY78" s="877"/>
      <c r="AZ78" s="877"/>
      <c r="BA78" s="877"/>
      <c r="BB78" s="877"/>
      <c r="BC78" s="877"/>
      <c r="BD78" s="877"/>
      <c r="BE78" s="877"/>
      <c r="BF78" s="877"/>
      <c r="BG78" s="877"/>
      <c r="BH78" s="877"/>
      <c r="BI78" s="877"/>
      <c r="BJ78" s="877"/>
      <c r="BK78" s="877"/>
      <c r="BL78" s="877"/>
      <c r="BM78" s="877"/>
      <c r="BN78" s="877"/>
      <c r="BO78" s="877"/>
      <c r="BP78" s="877"/>
      <c r="BQ78" s="877"/>
      <c r="BR78" s="877"/>
      <c r="BS78" s="877"/>
      <c r="BT78" s="877"/>
      <c r="BU78" s="877"/>
      <c r="BV78" s="877"/>
      <c r="BW78" s="877"/>
      <c r="BX78" s="877"/>
      <c r="BY78" s="877"/>
      <c r="BZ78" s="877"/>
      <c r="CA78" s="877"/>
      <c r="CB78" s="877"/>
      <c r="CC78" s="877"/>
      <c r="CD78" s="877"/>
      <c r="CE78" s="877"/>
      <c r="CF78" s="877"/>
      <c r="CG78" s="877"/>
      <c r="CH78" s="877"/>
      <c r="CI78" s="882"/>
    </row>
    <row r="79" spans="2:87" s="30" customFormat="1" ht="10.5">
      <c r="B79" s="722" t="s">
        <v>202</v>
      </c>
      <c r="C79" s="255"/>
      <c r="D79" s="877"/>
      <c r="E79" s="877"/>
      <c r="F79" s="877"/>
      <c r="G79" s="877"/>
      <c r="H79" s="877"/>
      <c r="I79" s="877"/>
      <c r="J79" s="877"/>
      <c r="K79" s="877"/>
      <c r="L79" s="877"/>
      <c r="M79" s="877"/>
      <c r="N79" s="877"/>
      <c r="O79" s="877"/>
      <c r="P79" s="877"/>
      <c r="Q79" s="877"/>
      <c r="R79" s="877"/>
      <c r="S79" s="877"/>
      <c r="T79" s="877"/>
      <c r="U79" s="877"/>
      <c r="V79" s="877"/>
      <c r="W79" s="877"/>
      <c r="X79" s="877"/>
      <c r="Y79" s="877"/>
      <c r="Z79" s="877"/>
      <c r="AA79" s="877"/>
      <c r="AB79" s="877"/>
      <c r="AC79" s="877"/>
      <c r="AD79" s="877"/>
      <c r="AE79" s="877"/>
      <c r="AF79" s="877"/>
      <c r="AG79" s="877"/>
      <c r="AH79" s="877"/>
      <c r="AI79" s="877"/>
      <c r="AJ79" s="877"/>
      <c r="AK79" s="877"/>
      <c r="AL79" s="877"/>
      <c r="AM79" s="877"/>
      <c r="AN79" s="877"/>
      <c r="AO79" s="877"/>
      <c r="AP79" s="877"/>
      <c r="AQ79" s="877"/>
      <c r="AR79" s="877"/>
      <c r="AS79" s="877"/>
      <c r="AT79" s="877"/>
      <c r="AU79" s="877"/>
      <c r="AV79" s="877"/>
      <c r="AW79" s="877"/>
      <c r="AX79" s="877"/>
      <c r="AY79" s="877"/>
      <c r="AZ79" s="877"/>
      <c r="BA79" s="877"/>
      <c r="BB79" s="877"/>
      <c r="BC79" s="877"/>
      <c r="BD79" s="877"/>
      <c r="BE79" s="877"/>
      <c r="BF79" s="877"/>
      <c r="BG79" s="877"/>
      <c r="BH79" s="877"/>
      <c r="BI79" s="877"/>
      <c r="BJ79" s="877"/>
      <c r="BK79" s="877"/>
      <c r="BL79" s="877"/>
      <c r="BM79" s="877"/>
      <c r="BN79" s="877"/>
      <c r="BO79" s="877"/>
      <c r="BP79" s="877"/>
      <c r="BQ79" s="877"/>
      <c r="BR79" s="877"/>
      <c r="BS79" s="877"/>
      <c r="BT79" s="877"/>
      <c r="BU79" s="877"/>
      <c r="BV79" s="877"/>
      <c r="BW79" s="877"/>
      <c r="BX79" s="877"/>
      <c r="BY79" s="877"/>
      <c r="BZ79" s="877"/>
      <c r="CA79" s="877"/>
      <c r="CB79" s="877"/>
      <c r="CC79" s="877"/>
      <c r="CD79" s="877"/>
      <c r="CE79" s="877"/>
      <c r="CF79" s="877"/>
      <c r="CG79" s="877"/>
      <c r="CH79" s="877"/>
      <c r="CI79" s="882"/>
    </row>
    <row r="80" spans="2:87" s="30" customFormat="1" ht="10.5">
      <c r="B80" s="782" t="s">
        <v>536</v>
      </c>
      <c r="C80" s="273" t="s">
        <v>551</v>
      </c>
      <c r="D80" s="876"/>
      <c r="E80" s="876"/>
      <c r="F80" s="876"/>
      <c r="G80" s="876"/>
      <c r="H80" s="876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76"/>
      <c r="Z80" s="876"/>
      <c r="AA80" s="876"/>
      <c r="AB80" s="876"/>
      <c r="AC80" s="876"/>
      <c r="AD80" s="876"/>
      <c r="AE80" s="876"/>
      <c r="AF80" s="876"/>
      <c r="AG80" s="876"/>
      <c r="AH80" s="876"/>
      <c r="AI80" s="876"/>
      <c r="AJ80" s="876"/>
      <c r="AK80" s="876"/>
      <c r="AL80" s="876"/>
      <c r="AM80" s="876"/>
      <c r="AN80" s="876"/>
      <c r="AO80" s="876"/>
      <c r="AP80" s="876"/>
      <c r="AQ80" s="876"/>
      <c r="AR80" s="876"/>
      <c r="AS80" s="876"/>
      <c r="AT80" s="876"/>
      <c r="AU80" s="876"/>
      <c r="AV80" s="876"/>
      <c r="AW80" s="876"/>
      <c r="AX80" s="876"/>
      <c r="AY80" s="876"/>
      <c r="AZ80" s="876"/>
      <c r="BA80" s="876"/>
      <c r="BB80" s="876"/>
      <c r="BC80" s="876"/>
      <c r="BD80" s="876"/>
      <c r="BE80" s="876"/>
      <c r="BF80" s="876"/>
      <c r="BG80" s="876"/>
      <c r="BH80" s="876"/>
      <c r="BI80" s="876"/>
      <c r="BJ80" s="876"/>
      <c r="BK80" s="876"/>
      <c r="BL80" s="876"/>
      <c r="BM80" s="876"/>
      <c r="BN80" s="876"/>
      <c r="BO80" s="876"/>
      <c r="BP80" s="876"/>
      <c r="BQ80" s="876"/>
      <c r="BR80" s="876"/>
      <c r="BS80" s="876"/>
      <c r="BT80" s="876"/>
      <c r="BU80" s="876"/>
      <c r="BV80" s="876"/>
      <c r="BW80" s="876"/>
      <c r="BX80" s="876"/>
      <c r="BY80" s="876"/>
      <c r="BZ80" s="876"/>
      <c r="CA80" s="876"/>
      <c r="CB80" s="876"/>
      <c r="CC80" s="876"/>
      <c r="CD80" s="876"/>
      <c r="CE80" s="876"/>
      <c r="CF80" s="876"/>
      <c r="CG80" s="876"/>
      <c r="CH80" s="876"/>
      <c r="CI80" s="714">
        <f aca="true" t="shared" si="5" ref="CI80:CI87">SUM(D80:CC80)</f>
        <v>0</v>
      </c>
    </row>
    <row r="81" spans="2:87" s="30" customFormat="1" ht="10.5">
      <c r="B81" s="782" t="s">
        <v>537</v>
      </c>
      <c r="C81" s="273" t="s">
        <v>551</v>
      </c>
      <c r="D81" s="876"/>
      <c r="E81" s="876"/>
      <c r="F81" s="876"/>
      <c r="G81" s="876"/>
      <c r="H81" s="876"/>
      <c r="I81" s="876"/>
      <c r="J81" s="876"/>
      <c r="K81" s="876"/>
      <c r="L81" s="876"/>
      <c r="M81" s="876"/>
      <c r="N81" s="876"/>
      <c r="O81" s="876"/>
      <c r="P81" s="876"/>
      <c r="Q81" s="876"/>
      <c r="R81" s="876"/>
      <c r="S81" s="876"/>
      <c r="T81" s="876"/>
      <c r="U81" s="876"/>
      <c r="V81" s="876"/>
      <c r="W81" s="876"/>
      <c r="X81" s="876"/>
      <c r="Y81" s="876"/>
      <c r="Z81" s="876"/>
      <c r="AA81" s="876"/>
      <c r="AB81" s="876"/>
      <c r="AC81" s="876"/>
      <c r="AD81" s="876"/>
      <c r="AE81" s="876"/>
      <c r="AF81" s="876"/>
      <c r="AG81" s="876"/>
      <c r="AH81" s="876"/>
      <c r="AI81" s="876"/>
      <c r="AJ81" s="876"/>
      <c r="AK81" s="876"/>
      <c r="AL81" s="876"/>
      <c r="AM81" s="876"/>
      <c r="AN81" s="876"/>
      <c r="AO81" s="876"/>
      <c r="AP81" s="876"/>
      <c r="AQ81" s="876"/>
      <c r="AR81" s="876"/>
      <c r="AS81" s="876"/>
      <c r="AT81" s="876"/>
      <c r="AU81" s="876"/>
      <c r="AV81" s="876"/>
      <c r="AW81" s="876"/>
      <c r="AX81" s="876"/>
      <c r="AY81" s="876"/>
      <c r="AZ81" s="876"/>
      <c r="BA81" s="876"/>
      <c r="BB81" s="876"/>
      <c r="BC81" s="876"/>
      <c r="BD81" s="876"/>
      <c r="BE81" s="876"/>
      <c r="BF81" s="876"/>
      <c r="BG81" s="876"/>
      <c r="BH81" s="876"/>
      <c r="BI81" s="876"/>
      <c r="BJ81" s="876"/>
      <c r="BK81" s="876"/>
      <c r="BL81" s="876"/>
      <c r="BM81" s="876"/>
      <c r="BN81" s="876"/>
      <c r="BO81" s="876"/>
      <c r="BP81" s="876"/>
      <c r="BQ81" s="876"/>
      <c r="BR81" s="876"/>
      <c r="BS81" s="876"/>
      <c r="BT81" s="876"/>
      <c r="BU81" s="876"/>
      <c r="BV81" s="876"/>
      <c r="BW81" s="876"/>
      <c r="BX81" s="876"/>
      <c r="BY81" s="876"/>
      <c r="BZ81" s="876"/>
      <c r="CA81" s="876"/>
      <c r="CB81" s="876"/>
      <c r="CC81" s="876"/>
      <c r="CD81" s="876"/>
      <c r="CE81" s="876"/>
      <c r="CF81" s="876"/>
      <c r="CG81" s="876"/>
      <c r="CH81" s="876"/>
      <c r="CI81" s="714">
        <f t="shared" si="5"/>
        <v>0</v>
      </c>
    </row>
    <row r="82" spans="2:87" s="30" customFormat="1" ht="10.5">
      <c r="B82" s="782" t="s">
        <v>538</v>
      </c>
      <c r="C82" s="273" t="s">
        <v>551</v>
      </c>
      <c r="D82" s="876"/>
      <c r="E82" s="876"/>
      <c r="F82" s="876"/>
      <c r="G82" s="876"/>
      <c r="H82" s="876"/>
      <c r="I82" s="876"/>
      <c r="J82" s="876"/>
      <c r="K82" s="876"/>
      <c r="L82" s="876"/>
      <c r="M82" s="876"/>
      <c r="N82" s="876"/>
      <c r="O82" s="876"/>
      <c r="P82" s="876"/>
      <c r="Q82" s="876"/>
      <c r="R82" s="876"/>
      <c r="S82" s="876"/>
      <c r="T82" s="876"/>
      <c r="U82" s="876"/>
      <c r="V82" s="876"/>
      <c r="W82" s="876"/>
      <c r="X82" s="876"/>
      <c r="Y82" s="876"/>
      <c r="Z82" s="876"/>
      <c r="AA82" s="876"/>
      <c r="AB82" s="876"/>
      <c r="AC82" s="876"/>
      <c r="AD82" s="876"/>
      <c r="AE82" s="876"/>
      <c r="AF82" s="876"/>
      <c r="AG82" s="876"/>
      <c r="AH82" s="876"/>
      <c r="AI82" s="876"/>
      <c r="AJ82" s="876"/>
      <c r="AK82" s="876"/>
      <c r="AL82" s="876"/>
      <c r="AM82" s="876"/>
      <c r="AN82" s="876"/>
      <c r="AO82" s="876"/>
      <c r="AP82" s="876"/>
      <c r="AQ82" s="876"/>
      <c r="AR82" s="876"/>
      <c r="AS82" s="876"/>
      <c r="AT82" s="876"/>
      <c r="AU82" s="876"/>
      <c r="AV82" s="876"/>
      <c r="AW82" s="876"/>
      <c r="AX82" s="876"/>
      <c r="AY82" s="876"/>
      <c r="AZ82" s="876"/>
      <c r="BA82" s="876"/>
      <c r="BB82" s="876"/>
      <c r="BC82" s="876"/>
      <c r="BD82" s="876"/>
      <c r="BE82" s="876"/>
      <c r="BF82" s="876"/>
      <c r="BG82" s="876"/>
      <c r="BH82" s="876"/>
      <c r="BI82" s="876"/>
      <c r="BJ82" s="876"/>
      <c r="BK82" s="876"/>
      <c r="BL82" s="876"/>
      <c r="BM82" s="876"/>
      <c r="BN82" s="876"/>
      <c r="BO82" s="876"/>
      <c r="BP82" s="876"/>
      <c r="BQ82" s="876"/>
      <c r="BR82" s="876"/>
      <c r="BS82" s="876"/>
      <c r="BT82" s="876"/>
      <c r="BU82" s="876"/>
      <c r="BV82" s="876"/>
      <c r="BW82" s="876"/>
      <c r="BX82" s="876"/>
      <c r="BY82" s="876"/>
      <c r="BZ82" s="876"/>
      <c r="CA82" s="876"/>
      <c r="CB82" s="876"/>
      <c r="CC82" s="876"/>
      <c r="CD82" s="876"/>
      <c r="CE82" s="876"/>
      <c r="CF82" s="876"/>
      <c r="CG82" s="876"/>
      <c r="CH82" s="876"/>
      <c r="CI82" s="714">
        <f t="shared" si="5"/>
        <v>0</v>
      </c>
    </row>
    <row r="83" spans="2:87" s="30" customFormat="1" ht="10.5">
      <c r="B83" s="782" t="s">
        <v>539</v>
      </c>
      <c r="C83" s="273" t="s">
        <v>551</v>
      </c>
      <c r="D83" s="876"/>
      <c r="E83" s="876"/>
      <c r="F83" s="876"/>
      <c r="G83" s="876"/>
      <c r="H83" s="876"/>
      <c r="I83" s="876"/>
      <c r="J83" s="876"/>
      <c r="K83" s="876"/>
      <c r="L83" s="876"/>
      <c r="M83" s="876"/>
      <c r="N83" s="876"/>
      <c r="O83" s="876"/>
      <c r="P83" s="876"/>
      <c r="Q83" s="876"/>
      <c r="R83" s="876"/>
      <c r="S83" s="876"/>
      <c r="T83" s="876"/>
      <c r="U83" s="876"/>
      <c r="V83" s="876"/>
      <c r="W83" s="876"/>
      <c r="X83" s="876"/>
      <c r="Y83" s="876"/>
      <c r="Z83" s="876"/>
      <c r="AA83" s="876"/>
      <c r="AB83" s="876"/>
      <c r="AC83" s="876"/>
      <c r="AD83" s="876"/>
      <c r="AE83" s="876"/>
      <c r="AF83" s="876"/>
      <c r="AG83" s="876"/>
      <c r="AH83" s="876"/>
      <c r="AI83" s="876"/>
      <c r="AJ83" s="876"/>
      <c r="AK83" s="876"/>
      <c r="AL83" s="876"/>
      <c r="AM83" s="876"/>
      <c r="AN83" s="876"/>
      <c r="AO83" s="876"/>
      <c r="AP83" s="876"/>
      <c r="AQ83" s="876"/>
      <c r="AR83" s="876"/>
      <c r="AS83" s="876"/>
      <c r="AT83" s="876"/>
      <c r="AU83" s="876"/>
      <c r="AV83" s="876"/>
      <c r="AW83" s="876"/>
      <c r="AX83" s="876"/>
      <c r="AY83" s="876"/>
      <c r="AZ83" s="876"/>
      <c r="BA83" s="876"/>
      <c r="BB83" s="876"/>
      <c r="BC83" s="876"/>
      <c r="BD83" s="876"/>
      <c r="BE83" s="876"/>
      <c r="BF83" s="876"/>
      <c r="BG83" s="876"/>
      <c r="BH83" s="876"/>
      <c r="BI83" s="876"/>
      <c r="BJ83" s="876"/>
      <c r="BK83" s="876"/>
      <c r="BL83" s="876"/>
      <c r="BM83" s="876"/>
      <c r="BN83" s="876"/>
      <c r="BO83" s="876"/>
      <c r="BP83" s="876"/>
      <c r="BQ83" s="876"/>
      <c r="BR83" s="876"/>
      <c r="BS83" s="876"/>
      <c r="BT83" s="876"/>
      <c r="BU83" s="876"/>
      <c r="BV83" s="876"/>
      <c r="BW83" s="876"/>
      <c r="BX83" s="876"/>
      <c r="BY83" s="876"/>
      <c r="BZ83" s="876"/>
      <c r="CA83" s="876"/>
      <c r="CB83" s="876"/>
      <c r="CC83" s="876"/>
      <c r="CD83" s="876"/>
      <c r="CE83" s="876"/>
      <c r="CF83" s="876"/>
      <c r="CG83" s="876"/>
      <c r="CH83" s="876"/>
      <c r="CI83" s="714">
        <f t="shared" si="5"/>
        <v>0</v>
      </c>
    </row>
    <row r="84" spans="2:87" s="30" customFormat="1" ht="10.5">
      <c r="B84" s="782" t="s">
        <v>540</v>
      </c>
      <c r="C84" s="273" t="s">
        <v>551</v>
      </c>
      <c r="D84" s="876"/>
      <c r="E84" s="876"/>
      <c r="F84" s="876"/>
      <c r="G84" s="876"/>
      <c r="H84" s="876"/>
      <c r="I84" s="876"/>
      <c r="J84" s="876"/>
      <c r="K84" s="876"/>
      <c r="L84" s="876"/>
      <c r="M84" s="876"/>
      <c r="N84" s="876"/>
      <c r="O84" s="876"/>
      <c r="P84" s="876"/>
      <c r="Q84" s="876"/>
      <c r="R84" s="876"/>
      <c r="S84" s="876"/>
      <c r="T84" s="876"/>
      <c r="U84" s="876"/>
      <c r="V84" s="876"/>
      <c r="W84" s="876"/>
      <c r="X84" s="876"/>
      <c r="Y84" s="876"/>
      <c r="Z84" s="876"/>
      <c r="AA84" s="876"/>
      <c r="AB84" s="876"/>
      <c r="AC84" s="876"/>
      <c r="AD84" s="876"/>
      <c r="AE84" s="876"/>
      <c r="AF84" s="876"/>
      <c r="AG84" s="876"/>
      <c r="AH84" s="876"/>
      <c r="AI84" s="876"/>
      <c r="AJ84" s="876"/>
      <c r="AK84" s="876"/>
      <c r="AL84" s="876"/>
      <c r="AM84" s="876"/>
      <c r="AN84" s="876"/>
      <c r="AO84" s="876"/>
      <c r="AP84" s="876"/>
      <c r="AQ84" s="876"/>
      <c r="AR84" s="876"/>
      <c r="AS84" s="876"/>
      <c r="AT84" s="876"/>
      <c r="AU84" s="876"/>
      <c r="AV84" s="876"/>
      <c r="AW84" s="876"/>
      <c r="AX84" s="876"/>
      <c r="AY84" s="876"/>
      <c r="AZ84" s="876"/>
      <c r="BA84" s="876"/>
      <c r="BB84" s="876"/>
      <c r="BC84" s="876"/>
      <c r="BD84" s="876"/>
      <c r="BE84" s="876"/>
      <c r="BF84" s="876"/>
      <c r="BG84" s="876"/>
      <c r="BH84" s="876"/>
      <c r="BI84" s="876"/>
      <c r="BJ84" s="876"/>
      <c r="BK84" s="876"/>
      <c r="BL84" s="876"/>
      <c r="BM84" s="876"/>
      <c r="BN84" s="876"/>
      <c r="BO84" s="876"/>
      <c r="BP84" s="876"/>
      <c r="BQ84" s="876"/>
      <c r="BR84" s="876"/>
      <c r="BS84" s="876"/>
      <c r="BT84" s="876"/>
      <c r="BU84" s="876"/>
      <c r="BV84" s="876"/>
      <c r="BW84" s="876"/>
      <c r="BX84" s="876"/>
      <c r="BY84" s="876"/>
      <c r="BZ84" s="876"/>
      <c r="CA84" s="876"/>
      <c r="CB84" s="876"/>
      <c r="CC84" s="876"/>
      <c r="CD84" s="876"/>
      <c r="CE84" s="876"/>
      <c r="CF84" s="876"/>
      <c r="CG84" s="876"/>
      <c r="CH84" s="876"/>
      <c r="CI84" s="714">
        <f t="shared" si="5"/>
        <v>0</v>
      </c>
    </row>
    <row r="85" spans="2:87" s="30" customFormat="1" ht="10.5">
      <c r="B85" s="782" t="s">
        <v>541</v>
      </c>
      <c r="C85" s="273" t="s">
        <v>551</v>
      </c>
      <c r="D85" s="876"/>
      <c r="E85" s="876"/>
      <c r="F85" s="876"/>
      <c r="G85" s="876"/>
      <c r="H85" s="876"/>
      <c r="I85" s="876"/>
      <c r="J85" s="876"/>
      <c r="K85" s="876"/>
      <c r="L85" s="876"/>
      <c r="M85" s="876"/>
      <c r="N85" s="876"/>
      <c r="O85" s="876"/>
      <c r="P85" s="876"/>
      <c r="Q85" s="876"/>
      <c r="R85" s="876"/>
      <c r="S85" s="876"/>
      <c r="T85" s="876"/>
      <c r="U85" s="876"/>
      <c r="V85" s="876"/>
      <c r="W85" s="876"/>
      <c r="X85" s="876"/>
      <c r="Y85" s="876"/>
      <c r="Z85" s="876"/>
      <c r="AA85" s="876"/>
      <c r="AB85" s="876"/>
      <c r="AC85" s="876"/>
      <c r="AD85" s="876"/>
      <c r="AE85" s="876"/>
      <c r="AF85" s="876"/>
      <c r="AG85" s="876"/>
      <c r="AH85" s="876"/>
      <c r="AI85" s="876"/>
      <c r="AJ85" s="876"/>
      <c r="AK85" s="876"/>
      <c r="AL85" s="876"/>
      <c r="AM85" s="876"/>
      <c r="AN85" s="876"/>
      <c r="AO85" s="876"/>
      <c r="AP85" s="876"/>
      <c r="AQ85" s="876"/>
      <c r="AR85" s="876"/>
      <c r="AS85" s="876"/>
      <c r="AT85" s="876"/>
      <c r="AU85" s="876"/>
      <c r="AV85" s="876"/>
      <c r="AW85" s="876"/>
      <c r="AX85" s="876"/>
      <c r="AY85" s="876"/>
      <c r="AZ85" s="876"/>
      <c r="BA85" s="876"/>
      <c r="BB85" s="876"/>
      <c r="BC85" s="876"/>
      <c r="BD85" s="876"/>
      <c r="BE85" s="876"/>
      <c r="BF85" s="876"/>
      <c r="BG85" s="876"/>
      <c r="BH85" s="876"/>
      <c r="BI85" s="876"/>
      <c r="BJ85" s="876"/>
      <c r="BK85" s="876"/>
      <c r="BL85" s="876"/>
      <c r="BM85" s="876"/>
      <c r="BN85" s="876"/>
      <c r="BO85" s="876"/>
      <c r="BP85" s="876"/>
      <c r="BQ85" s="876"/>
      <c r="BR85" s="876"/>
      <c r="BS85" s="876"/>
      <c r="BT85" s="876"/>
      <c r="BU85" s="876"/>
      <c r="BV85" s="876"/>
      <c r="BW85" s="876"/>
      <c r="BX85" s="876"/>
      <c r="BY85" s="876"/>
      <c r="BZ85" s="876"/>
      <c r="CA85" s="876"/>
      <c r="CB85" s="876"/>
      <c r="CC85" s="876"/>
      <c r="CD85" s="876"/>
      <c r="CE85" s="876"/>
      <c r="CF85" s="876"/>
      <c r="CG85" s="876"/>
      <c r="CH85" s="876"/>
      <c r="CI85" s="714">
        <f t="shared" si="5"/>
        <v>0</v>
      </c>
    </row>
    <row r="86" spans="2:87" s="30" customFormat="1" ht="10.5">
      <c r="B86" s="782" t="s">
        <v>542</v>
      </c>
      <c r="C86" s="273" t="s">
        <v>551</v>
      </c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876"/>
      <c r="AA86" s="876"/>
      <c r="AB86" s="876"/>
      <c r="AC86" s="876"/>
      <c r="AD86" s="876"/>
      <c r="AE86" s="876"/>
      <c r="AF86" s="876"/>
      <c r="AG86" s="876"/>
      <c r="AH86" s="876"/>
      <c r="AI86" s="876"/>
      <c r="AJ86" s="876"/>
      <c r="AK86" s="876"/>
      <c r="AL86" s="876"/>
      <c r="AM86" s="876"/>
      <c r="AN86" s="876"/>
      <c r="AO86" s="876"/>
      <c r="AP86" s="876"/>
      <c r="AQ86" s="876"/>
      <c r="AR86" s="876"/>
      <c r="AS86" s="876"/>
      <c r="AT86" s="876"/>
      <c r="AU86" s="876"/>
      <c r="AV86" s="876"/>
      <c r="AW86" s="876"/>
      <c r="AX86" s="876"/>
      <c r="AY86" s="876"/>
      <c r="AZ86" s="876"/>
      <c r="BA86" s="876"/>
      <c r="BB86" s="876"/>
      <c r="BC86" s="876"/>
      <c r="BD86" s="876"/>
      <c r="BE86" s="876"/>
      <c r="BF86" s="876"/>
      <c r="BG86" s="876"/>
      <c r="BH86" s="876"/>
      <c r="BI86" s="876"/>
      <c r="BJ86" s="876"/>
      <c r="BK86" s="876"/>
      <c r="BL86" s="876"/>
      <c r="BM86" s="876"/>
      <c r="BN86" s="876"/>
      <c r="BO86" s="876"/>
      <c r="BP86" s="876"/>
      <c r="BQ86" s="876"/>
      <c r="BR86" s="876"/>
      <c r="BS86" s="876"/>
      <c r="BT86" s="876"/>
      <c r="BU86" s="876"/>
      <c r="BV86" s="876"/>
      <c r="BW86" s="876"/>
      <c r="BX86" s="876"/>
      <c r="BY86" s="876"/>
      <c r="BZ86" s="876"/>
      <c r="CA86" s="876"/>
      <c r="CB86" s="876"/>
      <c r="CC86" s="876"/>
      <c r="CD86" s="876"/>
      <c r="CE86" s="876"/>
      <c r="CF86" s="876"/>
      <c r="CG86" s="876"/>
      <c r="CH86" s="876"/>
      <c r="CI86" s="714">
        <f t="shared" si="5"/>
        <v>0</v>
      </c>
    </row>
    <row r="87" spans="2:87" s="30" customFormat="1" ht="10.5">
      <c r="B87" s="782" t="s">
        <v>543</v>
      </c>
      <c r="C87" s="273" t="s">
        <v>551</v>
      </c>
      <c r="D87" s="876"/>
      <c r="E87" s="876"/>
      <c r="F87" s="876"/>
      <c r="G87" s="876"/>
      <c r="H87" s="876"/>
      <c r="I87" s="876"/>
      <c r="J87" s="876"/>
      <c r="K87" s="876"/>
      <c r="L87" s="876"/>
      <c r="M87" s="876"/>
      <c r="N87" s="876"/>
      <c r="O87" s="876"/>
      <c r="P87" s="876"/>
      <c r="Q87" s="876"/>
      <c r="R87" s="876"/>
      <c r="S87" s="876"/>
      <c r="T87" s="876"/>
      <c r="U87" s="876"/>
      <c r="V87" s="876"/>
      <c r="W87" s="876"/>
      <c r="X87" s="876"/>
      <c r="Y87" s="876"/>
      <c r="Z87" s="876"/>
      <c r="AA87" s="876"/>
      <c r="AB87" s="876"/>
      <c r="AC87" s="876"/>
      <c r="AD87" s="876"/>
      <c r="AE87" s="876"/>
      <c r="AF87" s="876"/>
      <c r="AG87" s="876"/>
      <c r="AH87" s="876"/>
      <c r="AI87" s="876"/>
      <c r="AJ87" s="876"/>
      <c r="AK87" s="876"/>
      <c r="AL87" s="876"/>
      <c r="AM87" s="876"/>
      <c r="AN87" s="876"/>
      <c r="AO87" s="876"/>
      <c r="AP87" s="876"/>
      <c r="AQ87" s="876"/>
      <c r="AR87" s="876"/>
      <c r="AS87" s="876"/>
      <c r="AT87" s="876"/>
      <c r="AU87" s="876"/>
      <c r="AV87" s="876"/>
      <c r="AW87" s="876"/>
      <c r="AX87" s="876"/>
      <c r="AY87" s="876"/>
      <c r="AZ87" s="876"/>
      <c r="BA87" s="876"/>
      <c r="BB87" s="876"/>
      <c r="BC87" s="876"/>
      <c r="BD87" s="876"/>
      <c r="BE87" s="876"/>
      <c r="BF87" s="876"/>
      <c r="BG87" s="876"/>
      <c r="BH87" s="876"/>
      <c r="BI87" s="876"/>
      <c r="BJ87" s="876"/>
      <c r="BK87" s="876"/>
      <c r="BL87" s="876"/>
      <c r="BM87" s="876"/>
      <c r="BN87" s="876"/>
      <c r="BO87" s="876"/>
      <c r="BP87" s="876"/>
      <c r="BQ87" s="876"/>
      <c r="BR87" s="876"/>
      <c r="BS87" s="876"/>
      <c r="BT87" s="876"/>
      <c r="BU87" s="876"/>
      <c r="BV87" s="876"/>
      <c r="BW87" s="876"/>
      <c r="BX87" s="876"/>
      <c r="BY87" s="876"/>
      <c r="BZ87" s="876"/>
      <c r="CA87" s="876"/>
      <c r="CB87" s="876"/>
      <c r="CC87" s="876"/>
      <c r="CD87" s="876"/>
      <c r="CE87" s="876"/>
      <c r="CF87" s="876"/>
      <c r="CG87" s="876"/>
      <c r="CH87" s="876"/>
      <c r="CI87" s="714">
        <f t="shared" si="5"/>
        <v>0</v>
      </c>
    </row>
    <row r="88" spans="2:87" s="30" customFormat="1" ht="10.5">
      <c r="B88" s="782"/>
      <c r="C88" s="273"/>
      <c r="D88" s="877"/>
      <c r="E88" s="877"/>
      <c r="F88" s="877"/>
      <c r="G88" s="877"/>
      <c r="H88" s="877"/>
      <c r="I88" s="877"/>
      <c r="J88" s="877"/>
      <c r="K88" s="877"/>
      <c r="L88" s="877"/>
      <c r="M88" s="877"/>
      <c r="N88" s="877"/>
      <c r="O88" s="877"/>
      <c r="P88" s="877"/>
      <c r="Q88" s="877"/>
      <c r="R88" s="877"/>
      <c r="S88" s="877"/>
      <c r="T88" s="877"/>
      <c r="U88" s="877"/>
      <c r="V88" s="877"/>
      <c r="W88" s="877"/>
      <c r="X88" s="877"/>
      <c r="Y88" s="877"/>
      <c r="Z88" s="877"/>
      <c r="AA88" s="877"/>
      <c r="AB88" s="877"/>
      <c r="AC88" s="877"/>
      <c r="AD88" s="877"/>
      <c r="AE88" s="877"/>
      <c r="AF88" s="877"/>
      <c r="AG88" s="877"/>
      <c r="AH88" s="877"/>
      <c r="AI88" s="877"/>
      <c r="AJ88" s="877"/>
      <c r="AK88" s="877"/>
      <c r="AL88" s="877"/>
      <c r="AM88" s="877"/>
      <c r="AN88" s="877"/>
      <c r="AO88" s="877"/>
      <c r="AP88" s="877"/>
      <c r="AQ88" s="877"/>
      <c r="AR88" s="877"/>
      <c r="AS88" s="877"/>
      <c r="AT88" s="877"/>
      <c r="AU88" s="877"/>
      <c r="AV88" s="877"/>
      <c r="AW88" s="877"/>
      <c r="AX88" s="877"/>
      <c r="AY88" s="877"/>
      <c r="AZ88" s="877"/>
      <c r="BA88" s="877"/>
      <c r="BB88" s="877"/>
      <c r="BC88" s="877"/>
      <c r="BD88" s="877"/>
      <c r="BE88" s="877"/>
      <c r="BF88" s="877"/>
      <c r="BG88" s="877"/>
      <c r="BH88" s="877"/>
      <c r="BI88" s="877"/>
      <c r="BJ88" s="877"/>
      <c r="BK88" s="877"/>
      <c r="BL88" s="877"/>
      <c r="BM88" s="877"/>
      <c r="BN88" s="877"/>
      <c r="BO88" s="877"/>
      <c r="BP88" s="877"/>
      <c r="BQ88" s="877"/>
      <c r="BR88" s="877"/>
      <c r="BS88" s="877"/>
      <c r="BT88" s="877"/>
      <c r="BU88" s="877"/>
      <c r="BV88" s="877"/>
      <c r="BW88" s="877"/>
      <c r="BX88" s="877"/>
      <c r="BY88" s="877"/>
      <c r="BZ88" s="877"/>
      <c r="CA88" s="877"/>
      <c r="CB88" s="877"/>
      <c r="CC88" s="877"/>
      <c r="CD88" s="877"/>
      <c r="CE88" s="877"/>
      <c r="CF88" s="877"/>
      <c r="CG88" s="877"/>
      <c r="CH88" s="877"/>
      <c r="CI88" s="882"/>
    </row>
    <row r="89" spans="2:87" s="30" customFormat="1" ht="11.25" thickBot="1">
      <c r="B89" s="888"/>
      <c r="C89" s="889"/>
      <c r="D89" s="878"/>
      <c r="E89" s="878"/>
      <c r="F89" s="878"/>
      <c r="G89" s="878"/>
      <c r="H89" s="878"/>
      <c r="I89" s="878"/>
      <c r="J89" s="878"/>
      <c r="K89" s="878"/>
      <c r="L89" s="878"/>
      <c r="M89" s="878"/>
      <c r="N89" s="878"/>
      <c r="O89" s="878"/>
      <c r="P89" s="878"/>
      <c r="Q89" s="878"/>
      <c r="R89" s="878"/>
      <c r="S89" s="878"/>
      <c r="T89" s="878"/>
      <c r="U89" s="878"/>
      <c r="V89" s="878"/>
      <c r="W89" s="878"/>
      <c r="X89" s="878"/>
      <c r="Y89" s="878"/>
      <c r="Z89" s="878"/>
      <c r="AA89" s="878"/>
      <c r="AB89" s="878"/>
      <c r="AC89" s="878"/>
      <c r="AD89" s="878"/>
      <c r="AE89" s="878"/>
      <c r="AF89" s="878"/>
      <c r="AG89" s="878"/>
      <c r="AH89" s="878"/>
      <c r="AI89" s="878"/>
      <c r="AJ89" s="878"/>
      <c r="AK89" s="878"/>
      <c r="AL89" s="878"/>
      <c r="AM89" s="878"/>
      <c r="AN89" s="878"/>
      <c r="AO89" s="878"/>
      <c r="AP89" s="878"/>
      <c r="AQ89" s="878"/>
      <c r="AR89" s="878"/>
      <c r="AS89" s="878"/>
      <c r="AT89" s="878"/>
      <c r="AU89" s="878"/>
      <c r="AV89" s="878"/>
      <c r="AW89" s="878"/>
      <c r="AX89" s="878"/>
      <c r="AY89" s="878"/>
      <c r="AZ89" s="878"/>
      <c r="BA89" s="878"/>
      <c r="BB89" s="878"/>
      <c r="BC89" s="878"/>
      <c r="BD89" s="878"/>
      <c r="BE89" s="878"/>
      <c r="BF89" s="878"/>
      <c r="BG89" s="878"/>
      <c r="BH89" s="878"/>
      <c r="BI89" s="878"/>
      <c r="BJ89" s="878"/>
      <c r="BK89" s="878"/>
      <c r="BL89" s="878"/>
      <c r="BM89" s="878"/>
      <c r="BN89" s="878"/>
      <c r="BO89" s="878"/>
      <c r="BP89" s="878"/>
      <c r="BQ89" s="878"/>
      <c r="BR89" s="878"/>
      <c r="BS89" s="878"/>
      <c r="BT89" s="878"/>
      <c r="BU89" s="878"/>
      <c r="BV89" s="878"/>
      <c r="BW89" s="878"/>
      <c r="BX89" s="878"/>
      <c r="BY89" s="878"/>
      <c r="BZ89" s="878"/>
      <c r="CA89" s="878"/>
      <c r="CB89" s="878"/>
      <c r="CC89" s="878"/>
      <c r="CD89" s="878"/>
      <c r="CE89" s="878"/>
      <c r="CF89" s="878"/>
      <c r="CG89" s="878"/>
      <c r="CH89" s="878"/>
      <c r="CI89" s="890"/>
    </row>
    <row r="90" s="30" customFormat="1" ht="10.5"/>
    <row r="91" s="30" customFormat="1" ht="10.5"/>
    <row r="92" s="30" customFormat="1" ht="10.5"/>
    <row r="93" s="30" customFormat="1" ht="10.5"/>
    <row r="94" s="30" customFormat="1" ht="10.5"/>
    <row r="95" s="30" customFormat="1" ht="10.5"/>
    <row r="96" s="30" customFormat="1" ht="10.5"/>
    <row r="97" s="30" customFormat="1" ht="10.5"/>
    <row r="98" s="30" customFormat="1" ht="10.5"/>
    <row r="99" s="30" customFormat="1" ht="10.5"/>
    <row r="100" s="30" customFormat="1" ht="10.5"/>
    <row r="101" s="30" customFormat="1" ht="10.5"/>
    <row r="102" s="30" customFormat="1" ht="10.5"/>
    <row r="103" s="30" customFormat="1" ht="10.5"/>
    <row r="104" s="30" customFormat="1" ht="10.5"/>
    <row r="105" s="30" customFormat="1" ht="10.5"/>
    <row r="106" s="30" customFormat="1" ht="10.5"/>
    <row r="107" s="30" customFormat="1" ht="10.5"/>
    <row r="108" s="30" customFormat="1" ht="10.5"/>
    <row r="109" s="30" customFormat="1" ht="10.5"/>
    <row r="110" s="30" customFormat="1" ht="10.5"/>
    <row r="111" s="30" customFormat="1" ht="10.5"/>
    <row r="112" s="30" customFormat="1" ht="10.5"/>
    <row r="113" s="30" customFormat="1" ht="10.5"/>
    <row r="114" s="30" customFormat="1" ht="10.5"/>
    <row r="115" s="30" customFormat="1" ht="10.5"/>
    <row r="116" s="30" customFormat="1" ht="10.5"/>
    <row r="117" s="30" customFormat="1" ht="10.5"/>
    <row r="118" s="30" customFormat="1" ht="10.5"/>
    <row r="119" s="30" customFormat="1" ht="10.5"/>
    <row r="120" s="30" customFormat="1" ht="10.5"/>
    <row r="121" s="30" customFormat="1" ht="10.5"/>
    <row r="122" s="30" customFormat="1" ht="10.5"/>
    <row r="123" s="30" customFormat="1" ht="10.5"/>
    <row r="124" s="30" customFormat="1" ht="10.5"/>
    <row r="125" s="30" customFormat="1" ht="10.5"/>
    <row r="126" s="30" customFormat="1" ht="10.5"/>
    <row r="127" s="30" customFormat="1" ht="10.5"/>
    <row r="128" s="30" customFormat="1" ht="10.5"/>
    <row r="129" s="30" customFormat="1" ht="10.5"/>
    <row r="130" s="30" customFormat="1" ht="10.5"/>
    <row r="131" s="30" customFormat="1" ht="10.5"/>
    <row r="132" s="30" customFormat="1" ht="10.5"/>
    <row r="133" s="30" customFormat="1" ht="10.5"/>
    <row r="134" s="30" customFormat="1" ht="10.5"/>
    <row r="135" s="30" customFormat="1" ht="10.5"/>
    <row r="136" s="30" customFormat="1" ht="10.5"/>
    <row r="137" s="30" customFormat="1" ht="10.5"/>
    <row r="138" s="30" customFormat="1" ht="10.5"/>
    <row r="139" s="30" customFormat="1" ht="10.5"/>
    <row r="140" s="30" customFormat="1" ht="10.5"/>
    <row r="141" s="30" customFormat="1" ht="10.5"/>
    <row r="142" s="30" customFormat="1" ht="10.5"/>
    <row r="143" s="30" customFormat="1" ht="10.5"/>
    <row r="144" s="30" customFormat="1" ht="10.5"/>
    <row r="145" s="30" customFormat="1" ht="10.5"/>
    <row r="146" s="30" customFormat="1" ht="10.5"/>
    <row r="147" s="30" customFormat="1" ht="10.5"/>
    <row r="148" s="30" customFormat="1" ht="10.5"/>
    <row r="149" s="30" customFormat="1" ht="10.5"/>
    <row r="150" s="30" customFormat="1" ht="10.5"/>
    <row r="151" s="30" customFormat="1" ht="10.5"/>
    <row r="152" s="30" customFormat="1" ht="10.5"/>
    <row r="153" s="30" customFormat="1" ht="10.5"/>
    <row r="154" s="30" customFormat="1" ht="10.5"/>
    <row r="155" s="30" customFormat="1" ht="10.5"/>
    <row r="156" s="30" customFormat="1" ht="10.5"/>
    <row r="157" s="30" customFormat="1" ht="10.5"/>
    <row r="158" s="30" customFormat="1" ht="10.5"/>
    <row r="159" s="30" customFormat="1" ht="10.5"/>
    <row r="160" s="30" customFormat="1" ht="10.5"/>
    <row r="161" s="30" customFormat="1" ht="10.5"/>
    <row r="162" s="30" customFormat="1" ht="10.5"/>
    <row r="163" s="30" customFormat="1" ht="10.5"/>
    <row r="164" s="30" customFormat="1" ht="10.5"/>
    <row r="165" s="30" customFormat="1" ht="10.5"/>
    <row r="166" s="30" customFormat="1" ht="10.5"/>
    <row r="167" s="30" customFormat="1" ht="10.5"/>
    <row r="168" s="30" customFormat="1" ht="10.5"/>
    <row r="169" s="30" customFormat="1" ht="15.75" customHeight="1"/>
    <row r="170" s="30" customFormat="1" ht="10.5"/>
    <row r="171" s="30" customFormat="1" ht="10.5"/>
    <row r="172" s="30" customFormat="1" ht="10.5"/>
    <row r="173" s="30" customFormat="1" ht="10.5"/>
    <row r="174" s="30" customFormat="1" ht="15" customHeight="1"/>
    <row r="175" s="30" customFormat="1" ht="10.5"/>
    <row r="176" s="30" customFormat="1" ht="10.5"/>
    <row r="177" s="30" customFormat="1" ht="10.5"/>
    <row r="178" s="30" customFormat="1" ht="10.5"/>
    <row r="179" s="30" customFormat="1" ht="10.5"/>
    <row r="180" s="30" customFormat="1" ht="10.5"/>
    <row r="181" s="30" customFormat="1" ht="10.5"/>
    <row r="182" s="30" customFormat="1" ht="10.5"/>
    <row r="183" s="30" customFormat="1" ht="10.5"/>
    <row r="184" s="30" customFormat="1" ht="10.5"/>
    <row r="185" s="30" customFormat="1" ht="10.5"/>
    <row r="186" s="30" customFormat="1" ht="10.5"/>
    <row r="187" s="30" customFormat="1" ht="10.5"/>
    <row r="188" s="30" customFormat="1" ht="10.5"/>
    <row r="189" s="30" customFormat="1" ht="10.5"/>
    <row r="190" s="30" customFormat="1" ht="10.5"/>
    <row r="191" s="30" customFormat="1" ht="10.5"/>
    <row r="192" s="30" customFormat="1" ht="10.5"/>
    <row r="193" s="30" customFormat="1" ht="10.5"/>
    <row r="194" s="30" customFormat="1" ht="10.5"/>
    <row r="195" s="30" customFormat="1" ht="10.5"/>
    <row r="196" s="30" customFormat="1" ht="10.5"/>
    <row r="197" s="30" customFormat="1" ht="10.5"/>
    <row r="198" s="30" customFormat="1" ht="10.5"/>
    <row r="199" s="30" customFormat="1" ht="10.5"/>
    <row r="200" s="30" customFormat="1" ht="10.5"/>
    <row r="201" s="30" customFormat="1" ht="10.5"/>
    <row r="202" s="30" customFormat="1" ht="10.5"/>
    <row r="203" s="30" customFormat="1" ht="10.5"/>
    <row r="204" s="30" customFormat="1" ht="10.5"/>
    <row r="205" s="30" customFormat="1" ht="10.5"/>
    <row r="206" spans="2:70" ht="10.5"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05"/>
      <c r="BO206" s="205"/>
      <c r="BP206" s="205"/>
      <c r="BQ206" s="205"/>
      <c r="BR206" s="205"/>
    </row>
    <row r="207" spans="2:70" ht="10.5"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</row>
    <row r="208" spans="2:70" ht="10.5"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05"/>
      <c r="BO208" s="205"/>
      <c r="BP208" s="205"/>
      <c r="BQ208" s="205"/>
      <c r="BR208" s="205"/>
    </row>
    <row r="209" spans="2:70" ht="10.5"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05"/>
      <c r="BO209" s="205"/>
      <c r="BP209" s="205"/>
      <c r="BQ209" s="205"/>
      <c r="BR209" s="205"/>
    </row>
    <row r="210" spans="2:70" ht="10.5"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05"/>
      <c r="BO210" s="205"/>
      <c r="BP210" s="205"/>
      <c r="BQ210" s="205"/>
      <c r="BR210" s="205"/>
    </row>
    <row r="211" spans="2:70" ht="10.5"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05"/>
      <c r="BO211" s="205"/>
      <c r="BP211" s="205"/>
      <c r="BQ211" s="205"/>
      <c r="BR211" s="205"/>
    </row>
  </sheetData>
  <sheetProtection/>
  <hyperlinks>
    <hyperlink ref="A3" location="Index!A1" display="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23" r:id="rId1"/>
  <headerFooter alignWithMargins="0">
    <oddHeader>&amp;R&amp;A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7"/>
  <sheetViews>
    <sheetView view="pageBreakPreview" zoomScale="85" zoomScaleNormal="85" zoomScaleSheetLayoutView="85" zoomScalePageLayoutView="0" workbookViewId="0" topLeftCell="A1">
      <selection activeCell="H24" sqref="H24"/>
    </sheetView>
  </sheetViews>
  <sheetFormatPr defaultColWidth="9.00390625" defaultRowHeight="15"/>
  <cols>
    <col min="2" max="2" width="63.25390625" style="0" customWidth="1"/>
    <col min="84" max="84" width="53.75390625" style="0" customWidth="1"/>
  </cols>
  <sheetData>
    <row r="1" spans="1:89" ht="14.25">
      <c r="A1" s="22" t="s">
        <v>419</v>
      </c>
      <c r="B1" s="23"/>
      <c r="C1" s="23"/>
      <c r="D1" s="319"/>
      <c r="E1" s="319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</row>
    <row r="2" spans="1:89" ht="14.25">
      <c r="A2" s="22" t="str">
        <f>Compname</f>
        <v>SPTL (Capex)</v>
      </c>
      <c r="B2" s="23"/>
      <c r="C2" s="23"/>
      <c r="D2" s="319"/>
      <c r="E2" s="319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</row>
    <row r="3" spans="1:89" ht="14.25">
      <c r="A3" s="26" t="s">
        <v>428</v>
      </c>
      <c r="B3" s="27"/>
      <c r="C3" s="27"/>
      <c r="D3" s="321"/>
      <c r="E3" s="321"/>
      <c r="F3" s="321"/>
      <c r="G3" s="321"/>
      <c r="H3" s="321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</row>
    <row r="4" spans="1:89" ht="14.25">
      <c r="A4" s="39" t="str">
        <f ca="1">LEFT(RIGHT(CELL("filename",A1),LEN(CELL("filename",A1))-FIND("]",CELL("filename",A1))),4)</f>
        <v>4.15</v>
      </c>
      <c r="B4" s="39"/>
      <c r="C4" s="3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23" t="str">
        <f ca="1">LEFT(RIGHT(CELL("filename",CF1),LEN(CELL("filename",CF1))-FIND("]",CELL("filename",CF1))),4)</f>
        <v>4.15</v>
      </c>
      <c r="CG4" s="323" t="str">
        <f ca="1">RIGHT(CELL("filename",CF1),LEN(CELL("filename",CF1))-4-FIND("]",CELL("filename",CF1)))</f>
        <v> Asset adds &amp; disps</v>
      </c>
      <c r="CH4" s="189"/>
      <c r="CI4" s="189"/>
      <c r="CJ4" s="189"/>
      <c r="CK4" s="189"/>
    </row>
    <row r="5" spans="1:89" ht="14.25">
      <c r="A5" s="244">
        <v>4.15</v>
      </c>
      <c r="B5" s="245" t="s">
        <v>42</v>
      </c>
      <c r="C5" s="247"/>
      <c r="D5" s="212"/>
      <c r="E5" s="212"/>
      <c r="F5" s="212"/>
      <c r="G5" s="212"/>
      <c r="H5" s="482"/>
      <c r="I5" s="482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482"/>
      <c r="AP5" s="482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483" t="s">
        <v>148</v>
      </c>
      <c r="CG5" s="484"/>
      <c r="CH5" s="246"/>
      <c r="CI5" s="482"/>
      <c r="CJ5" s="246"/>
      <c r="CK5" s="246"/>
    </row>
    <row r="6" spans="1:89" ht="14.25">
      <c r="A6" s="122"/>
      <c r="B6" s="245"/>
      <c r="C6" s="247"/>
      <c r="D6" s="482"/>
      <c r="E6" s="482"/>
      <c r="F6" s="482"/>
      <c r="G6" s="482"/>
      <c r="H6" s="482"/>
      <c r="I6" s="482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482"/>
      <c r="CG6" s="482"/>
      <c r="CH6" s="482"/>
      <c r="CI6" s="482"/>
      <c r="CJ6" s="482"/>
      <c r="CK6" s="482"/>
    </row>
    <row r="7" spans="1:89" ht="14.25">
      <c r="A7" s="122"/>
      <c r="B7" s="245" t="s">
        <v>47</v>
      </c>
      <c r="C7" s="247"/>
      <c r="D7" s="482"/>
      <c r="E7" s="482"/>
      <c r="F7" s="482"/>
      <c r="G7" s="482"/>
      <c r="H7" s="482"/>
      <c r="I7" s="482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2"/>
      <c r="AI7" s="192"/>
      <c r="AJ7" s="192"/>
      <c r="AK7" s="192"/>
      <c r="AL7" s="192"/>
      <c r="AM7" s="192"/>
      <c r="AN7" s="19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188"/>
      <c r="CG7" s="482"/>
      <c r="CH7" s="482"/>
      <c r="CI7" s="482"/>
      <c r="CJ7" s="482"/>
      <c r="CK7" s="482"/>
    </row>
    <row r="8" spans="1:89" ht="14.25">
      <c r="A8" s="122"/>
      <c r="B8" s="715" t="s">
        <v>48</v>
      </c>
      <c r="C8" s="723"/>
      <c r="D8" s="1200" t="s">
        <v>49</v>
      </c>
      <c r="E8" s="1201"/>
      <c r="F8" s="1201"/>
      <c r="G8" s="1201"/>
      <c r="H8" s="1201"/>
      <c r="I8" s="1202"/>
      <c r="J8" s="1197" t="s">
        <v>192</v>
      </c>
      <c r="K8" s="1198"/>
      <c r="L8" s="1198"/>
      <c r="M8" s="1198"/>
      <c r="N8" s="1199"/>
      <c r="O8" s="1197" t="s">
        <v>193</v>
      </c>
      <c r="P8" s="1198"/>
      <c r="Q8" s="1198"/>
      <c r="R8" s="1198"/>
      <c r="S8" s="1199"/>
      <c r="T8" s="1197" t="s">
        <v>194</v>
      </c>
      <c r="U8" s="1198"/>
      <c r="V8" s="1198"/>
      <c r="W8" s="1198"/>
      <c r="X8" s="1199"/>
      <c r="Y8" s="1197" t="s">
        <v>28</v>
      </c>
      <c r="Z8" s="1198"/>
      <c r="AA8" s="1198"/>
      <c r="AB8" s="1198"/>
      <c r="AC8" s="1199"/>
      <c r="AD8" s="1197" t="s">
        <v>29</v>
      </c>
      <c r="AE8" s="1198"/>
      <c r="AF8" s="1198"/>
      <c r="AG8" s="1198"/>
      <c r="AH8" s="1199"/>
      <c r="AI8" s="1197" t="s">
        <v>167</v>
      </c>
      <c r="AJ8" s="1198"/>
      <c r="AK8" s="1198"/>
      <c r="AL8" s="1198"/>
      <c r="AM8" s="1198"/>
      <c r="AN8" s="1199"/>
      <c r="AO8" s="1197" t="s">
        <v>168</v>
      </c>
      <c r="AP8" s="1198"/>
      <c r="AQ8" s="1198"/>
      <c r="AR8" s="1198"/>
      <c r="AS8" s="1198"/>
      <c r="AT8" s="1199"/>
      <c r="AU8" s="1197" t="s">
        <v>169</v>
      </c>
      <c r="AV8" s="1198"/>
      <c r="AW8" s="1198"/>
      <c r="AX8" s="1198"/>
      <c r="AY8" s="1198"/>
      <c r="AZ8" s="1199"/>
      <c r="BA8" s="1197" t="s">
        <v>170</v>
      </c>
      <c r="BB8" s="1198"/>
      <c r="BC8" s="1198"/>
      <c r="BD8" s="1198"/>
      <c r="BE8" s="1198"/>
      <c r="BF8" s="1199"/>
      <c r="BG8" s="1197" t="s">
        <v>171</v>
      </c>
      <c r="BH8" s="1198"/>
      <c r="BI8" s="1198"/>
      <c r="BJ8" s="1198"/>
      <c r="BK8" s="1198"/>
      <c r="BL8" s="1199"/>
      <c r="BM8" s="1198" t="s">
        <v>172</v>
      </c>
      <c r="BN8" s="1198"/>
      <c r="BO8" s="1198"/>
      <c r="BP8" s="1198"/>
      <c r="BQ8" s="1198"/>
      <c r="BR8" s="1199"/>
      <c r="BS8" s="1197" t="s">
        <v>173</v>
      </c>
      <c r="BT8" s="1198"/>
      <c r="BU8" s="1198"/>
      <c r="BV8" s="1198"/>
      <c r="BW8" s="1198"/>
      <c r="BX8" s="1199"/>
      <c r="BY8" s="1198" t="s">
        <v>249</v>
      </c>
      <c r="BZ8" s="1198"/>
      <c r="CA8" s="1198"/>
      <c r="CB8" s="1198"/>
      <c r="CC8" s="1198"/>
      <c r="CD8" s="1199"/>
      <c r="CE8" s="357"/>
      <c r="CF8" s="715" t="s">
        <v>48</v>
      </c>
      <c r="CG8" s="751" t="s">
        <v>418</v>
      </c>
      <c r="CH8" s="752"/>
      <c r="CI8" s="752"/>
      <c r="CJ8" s="753"/>
      <c r="CK8" s="620"/>
    </row>
    <row r="9" spans="1:89" ht="32.25">
      <c r="A9" s="122"/>
      <c r="B9" s="716" t="s">
        <v>68</v>
      </c>
      <c r="C9" s="715"/>
      <c r="D9" s="715"/>
      <c r="E9" s="269" t="s">
        <v>69</v>
      </c>
      <c r="F9" s="485"/>
      <c r="G9" s="1194" t="s">
        <v>176</v>
      </c>
      <c r="H9" s="1195"/>
      <c r="I9" s="715"/>
      <c r="J9" s="1194" t="s">
        <v>69</v>
      </c>
      <c r="K9" s="1195"/>
      <c r="L9" s="1194" t="s">
        <v>176</v>
      </c>
      <c r="M9" s="1195"/>
      <c r="N9" s="715"/>
      <c r="O9" s="1194" t="s">
        <v>69</v>
      </c>
      <c r="P9" s="1195"/>
      <c r="Q9" s="1194" t="s">
        <v>176</v>
      </c>
      <c r="R9" s="1195"/>
      <c r="S9" s="715"/>
      <c r="T9" s="1194" t="s">
        <v>69</v>
      </c>
      <c r="U9" s="1195"/>
      <c r="V9" s="1194" t="s">
        <v>176</v>
      </c>
      <c r="W9" s="1195"/>
      <c r="X9" s="715"/>
      <c r="Y9" s="1194" t="s">
        <v>69</v>
      </c>
      <c r="Z9" s="1195"/>
      <c r="AA9" s="1194" t="s">
        <v>176</v>
      </c>
      <c r="AB9" s="1195"/>
      <c r="AC9" s="715"/>
      <c r="AD9" s="1194" t="s">
        <v>69</v>
      </c>
      <c r="AE9" s="1195"/>
      <c r="AF9" s="1194" t="s">
        <v>176</v>
      </c>
      <c r="AG9" s="1195"/>
      <c r="AH9" s="715"/>
      <c r="AI9" s="715"/>
      <c r="AJ9" s="1196" t="s">
        <v>69</v>
      </c>
      <c r="AK9" s="1195"/>
      <c r="AL9" s="1194" t="s">
        <v>176</v>
      </c>
      <c r="AM9" s="1195"/>
      <c r="AN9" s="715"/>
      <c r="AO9" s="715"/>
      <c r="AP9" s="269" t="s">
        <v>69</v>
      </c>
      <c r="AQ9" s="485"/>
      <c r="AR9" s="269" t="s">
        <v>176</v>
      </c>
      <c r="AS9" s="485"/>
      <c r="AT9" s="715"/>
      <c r="AU9" s="715"/>
      <c r="AV9" s="269" t="s">
        <v>69</v>
      </c>
      <c r="AW9" s="485"/>
      <c r="AX9" s="269" t="s">
        <v>176</v>
      </c>
      <c r="AY9" s="485"/>
      <c r="AZ9" s="715"/>
      <c r="BA9" s="715"/>
      <c r="BB9" s="269" t="s">
        <v>69</v>
      </c>
      <c r="BC9" s="485"/>
      <c r="BD9" s="269" t="s">
        <v>176</v>
      </c>
      <c r="BE9" s="485"/>
      <c r="BF9" s="715"/>
      <c r="BG9" s="715"/>
      <c r="BH9" s="269" t="s">
        <v>69</v>
      </c>
      <c r="BI9" s="485"/>
      <c r="BJ9" s="269" t="s">
        <v>176</v>
      </c>
      <c r="BK9" s="485"/>
      <c r="BL9" s="715"/>
      <c r="BM9" s="268"/>
      <c r="BN9" s="269" t="s">
        <v>69</v>
      </c>
      <c r="BO9" s="485"/>
      <c r="BP9" s="269" t="s">
        <v>176</v>
      </c>
      <c r="BQ9" s="485"/>
      <c r="BR9" s="715"/>
      <c r="BS9" s="715"/>
      <c r="BT9" s="269" t="s">
        <v>69</v>
      </c>
      <c r="BU9" s="485"/>
      <c r="BV9" s="269" t="s">
        <v>176</v>
      </c>
      <c r="BW9" s="485"/>
      <c r="BX9" s="715"/>
      <c r="BY9" s="268"/>
      <c r="BZ9" s="269" t="s">
        <v>69</v>
      </c>
      <c r="CA9" s="485"/>
      <c r="CB9" s="269" t="s">
        <v>176</v>
      </c>
      <c r="CC9" s="485"/>
      <c r="CD9" s="715"/>
      <c r="CE9" s="357"/>
      <c r="CF9" s="585" t="s">
        <v>68</v>
      </c>
      <c r="CG9" s="269" t="s">
        <v>69</v>
      </c>
      <c r="CH9" s="269" t="s">
        <v>176</v>
      </c>
      <c r="CI9" s="269" t="s">
        <v>69</v>
      </c>
      <c r="CJ9" s="269" t="s">
        <v>176</v>
      </c>
      <c r="CK9" s="271"/>
    </row>
    <row r="10" spans="1:89" ht="31.5">
      <c r="A10" s="122"/>
      <c r="B10" s="253"/>
      <c r="C10" s="724"/>
      <c r="D10" s="248" t="s">
        <v>70</v>
      </c>
      <c r="E10" s="248" t="s">
        <v>71</v>
      </c>
      <c r="F10" s="248" t="s">
        <v>72</v>
      </c>
      <c r="G10" s="248" t="s">
        <v>72</v>
      </c>
      <c r="H10" s="270" t="s">
        <v>232</v>
      </c>
      <c r="I10" s="726" t="s">
        <v>73</v>
      </c>
      <c r="J10" s="248" t="s">
        <v>71</v>
      </c>
      <c r="K10" s="248" t="s">
        <v>72</v>
      </c>
      <c r="L10" s="248" t="s">
        <v>72</v>
      </c>
      <c r="M10" s="270" t="s">
        <v>232</v>
      </c>
      <c r="N10" s="726" t="s">
        <v>73</v>
      </c>
      <c r="O10" s="248" t="s">
        <v>71</v>
      </c>
      <c r="P10" s="248" t="s">
        <v>72</v>
      </c>
      <c r="Q10" s="248" t="s">
        <v>72</v>
      </c>
      <c r="R10" s="270" t="s">
        <v>232</v>
      </c>
      <c r="S10" s="726" t="s">
        <v>73</v>
      </c>
      <c r="T10" s="248" t="s">
        <v>71</v>
      </c>
      <c r="U10" s="248" t="s">
        <v>72</v>
      </c>
      <c r="V10" s="248" t="s">
        <v>72</v>
      </c>
      <c r="W10" s="270" t="s">
        <v>232</v>
      </c>
      <c r="X10" s="726" t="s">
        <v>73</v>
      </c>
      <c r="Y10" s="248" t="s">
        <v>71</v>
      </c>
      <c r="Z10" s="248" t="s">
        <v>72</v>
      </c>
      <c r="AA10" s="248" t="s">
        <v>72</v>
      </c>
      <c r="AB10" s="270" t="s">
        <v>232</v>
      </c>
      <c r="AC10" s="726" t="s">
        <v>73</v>
      </c>
      <c r="AD10" s="248" t="s">
        <v>71</v>
      </c>
      <c r="AE10" s="248" t="s">
        <v>72</v>
      </c>
      <c r="AF10" s="248" t="s">
        <v>72</v>
      </c>
      <c r="AG10" s="270" t="s">
        <v>232</v>
      </c>
      <c r="AH10" s="726" t="s">
        <v>73</v>
      </c>
      <c r="AI10" s="248" t="s">
        <v>70</v>
      </c>
      <c r="AJ10" s="249" t="s">
        <v>71</v>
      </c>
      <c r="AK10" s="248" t="s">
        <v>72</v>
      </c>
      <c r="AL10" s="248" t="s">
        <v>72</v>
      </c>
      <c r="AM10" s="270" t="s">
        <v>232</v>
      </c>
      <c r="AN10" s="726" t="s">
        <v>73</v>
      </c>
      <c r="AO10" s="248" t="s">
        <v>70</v>
      </c>
      <c r="AP10" s="248" t="s">
        <v>71</v>
      </c>
      <c r="AQ10" s="248" t="s">
        <v>96</v>
      </c>
      <c r="AR10" s="248" t="s">
        <v>71</v>
      </c>
      <c r="AS10" s="248" t="s">
        <v>96</v>
      </c>
      <c r="AT10" s="726" t="s">
        <v>73</v>
      </c>
      <c r="AU10" s="248" t="s">
        <v>70</v>
      </c>
      <c r="AV10" s="248" t="s">
        <v>71</v>
      </c>
      <c r="AW10" s="248" t="s">
        <v>96</v>
      </c>
      <c r="AX10" s="248" t="s">
        <v>71</v>
      </c>
      <c r="AY10" s="248" t="s">
        <v>96</v>
      </c>
      <c r="AZ10" s="726" t="s">
        <v>73</v>
      </c>
      <c r="BA10" s="248" t="s">
        <v>70</v>
      </c>
      <c r="BB10" s="248" t="s">
        <v>71</v>
      </c>
      <c r="BC10" s="248" t="s">
        <v>96</v>
      </c>
      <c r="BD10" s="248" t="s">
        <v>71</v>
      </c>
      <c r="BE10" s="248" t="s">
        <v>96</v>
      </c>
      <c r="BF10" s="726" t="s">
        <v>73</v>
      </c>
      <c r="BG10" s="248" t="s">
        <v>70</v>
      </c>
      <c r="BH10" s="248" t="s">
        <v>71</v>
      </c>
      <c r="BI10" s="248" t="s">
        <v>96</v>
      </c>
      <c r="BJ10" s="248" t="s">
        <v>71</v>
      </c>
      <c r="BK10" s="248" t="s">
        <v>96</v>
      </c>
      <c r="BL10" s="726" t="s">
        <v>73</v>
      </c>
      <c r="BM10" s="249" t="s">
        <v>70</v>
      </c>
      <c r="BN10" s="248" t="s">
        <v>71</v>
      </c>
      <c r="BO10" s="248" t="s">
        <v>96</v>
      </c>
      <c r="BP10" s="248" t="s">
        <v>71</v>
      </c>
      <c r="BQ10" s="248" t="s">
        <v>96</v>
      </c>
      <c r="BR10" s="726" t="s">
        <v>73</v>
      </c>
      <c r="BS10" s="248" t="s">
        <v>70</v>
      </c>
      <c r="BT10" s="248" t="s">
        <v>71</v>
      </c>
      <c r="BU10" s="248" t="s">
        <v>96</v>
      </c>
      <c r="BV10" s="248" t="s">
        <v>71</v>
      </c>
      <c r="BW10" s="248" t="s">
        <v>96</v>
      </c>
      <c r="BX10" s="726" t="s">
        <v>73</v>
      </c>
      <c r="BY10" s="249" t="s">
        <v>70</v>
      </c>
      <c r="BZ10" s="248" t="s">
        <v>71</v>
      </c>
      <c r="CA10" s="248" t="s">
        <v>96</v>
      </c>
      <c r="CB10" s="248" t="s">
        <v>71</v>
      </c>
      <c r="CC10" s="248" t="s">
        <v>96</v>
      </c>
      <c r="CD10" s="726" t="s">
        <v>73</v>
      </c>
      <c r="CE10" s="357"/>
      <c r="CF10" s="486"/>
      <c r="CG10" s="248" t="s">
        <v>96</v>
      </c>
      <c r="CH10" s="248" t="s">
        <v>96</v>
      </c>
      <c r="CI10" s="248" t="s">
        <v>95</v>
      </c>
      <c r="CJ10" s="250" t="s">
        <v>95</v>
      </c>
      <c r="CK10" s="726" t="s">
        <v>73</v>
      </c>
    </row>
    <row r="11" spans="1:89" ht="14.25">
      <c r="A11" s="122"/>
      <c r="B11" s="271" t="s">
        <v>214</v>
      </c>
      <c r="C11" s="693" t="s">
        <v>261</v>
      </c>
      <c r="D11" s="251" t="s">
        <v>262</v>
      </c>
      <c r="E11" s="251" t="s">
        <v>262</v>
      </c>
      <c r="F11" s="251" t="s">
        <v>262</v>
      </c>
      <c r="G11" s="251" t="s">
        <v>262</v>
      </c>
      <c r="H11" s="251" t="s">
        <v>262</v>
      </c>
      <c r="I11" s="251" t="s">
        <v>262</v>
      </c>
      <c r="J11" s="251" t="s">
        <v>262</v>
      </c>
      <c r="K11" s="251" t="s">
        <v>262</v>
      </c>
      <c r="L11" s="251" t="s">
        <v>262</v>
      </c>
      <c r="M11" s="251" t="s">
        <v>262</v>
      </c>
      <c r="N11" s="251" t="s">
        <v>262</v>
      </c>
      <c r="O11" s="251" t="s">
        <v>262</v>
      </c>
      <c r="P11" s="251" t="s">
        <v>262</v>
      </c>
      <c r="Q11" s="251" t="s">
        <v>262</v>
      </c>
      <c r="R11" s="251" t="s">
        <v>262</v>
      </c>
      <c r="S11" s="251" t="s">
        <v>262</v>
      </c>
      <c r="T11" s="251" t="s">
        <v>262</v>
      </c>
      <c r="U11" s="251" t="s">
        <v>262</v>
      </c>
      <c r="V11" s="251" t="s">
        <v>262</v>
      </c>
      <c r="W11" s="251" t="s">
        <v>262</v>
      </c>
      <c r="X11" s="251" t="s">
        <v>262</v>
      </c>
      <c r="Y11" s="251" t="s">
        <v>262</v>
      </c>
      <c r="Z11" s="251" t="s">
        <v>262</v>
      </c>
      <c r="AA11" s="251" t="s">
        <v>262</v>
      </c>
      <c r="AB11" s="251" t="s">
        <v>262</v>
      </c>
      <c r="AC11" s="251" t="s">
        <v>262</v>
      </c>
      <c r="AD11" s="251" t="s">
        <v>262</v>
      </c>
      <c r="AE11" s="251" t="s">
        <v>262</v>
      </c>
      <c r="AF11" s="251" t="s">
        <v>262</v>
      </c>
      <c r="AG11" s="251" t="s">
        <v>262</v>
      </c>
      <c r="AH11" s="251" t="s">
        <v>262</v>
      </c>
      <c r="AI11" s="251" t="s">
        <v>262</v>
      </c>
      <c r="AJ11" s="251" t="s">
        <v>262</v>
      </c>
      <c r="AK11" s="251" t="s">
        <v>262</v>
      </c>
      <c r="AL11" s="251" t="s">
        <v>262</v>
      </c>
      <c r="AM11" s="251" t="s">
        <v>262</v>
      </c>
      <c r="AN11" s="251" t="s">
        <v>262</v>
      </c>
      <c r="AO11" s="251" t="s">
        <v>262</v>
      </c>
      <c r="AP11" s="251" t="s">
        <v>262</v>
      </c>
      <c r="AQ11" s="251" t="s">
        <v>262</v>
      </c>
      <c r="AR11" s="251" t="s">
        <v>262</v>
      </c>
      <c r="AS11" s="251" t="s">
        <v>262</v>
      </c>
      <c r="AT11" s="251" t="s">
        <v>262</v>
      </c>
      <c r="AU11" s="251" t="s">
        <v>262</v>
      </c>
      <c r="AV11" s="251" t="s">
        <v>262</v>
      </c>
      <c r="AW11" s="251" t="s">
        <v>262</v>
      </c>
      <c r="AX11" s="251" t="s">
        <v>262</v>
      </c>
      <c r="AY11" s="251" t="s">
        <v>262</v>
      </c>
      <c r="AZ11" s="251" t="s">
        <v>262</v>
      </c>
      <c r="BA11" s="251" t="s">
        <v>262</v>
      </c>
      <c r="BB11" s="251" t="s">
        <v>262</v>
      </c>
      <c r="BC11" s="251" t="s">
        <v>262</v>
      </c>
      <c r="BD11" s="251" t="s">
        <v>262</v>
      </c>
      <c r="BE11" s="251" t="s">
        <v>262</v>
      </c>
      <c r="BF11" s="251" t="s">
        <v>262</v>
      </c>
      <c r="BG11" s="251" t="s">
        <v>262</v>
      </c>
      <c r="BH11" s="251" t="s">
        <v>262</v>
      </c>
      <c r="BI11" s="251" t="s">
        <v>262</v>
      </c>
      <c r="BJ11" s="251" t="s">
        <v>262</v>
      </c>
      <c r="BK11" s="251" t="s">
        <v>262</v>
      </c>
      <c r="BL11" s="251" t="s">
        <v>262</v>
      </c>
      <c r="BM11" s="252" t="s">
        <v>262</v>
      </c>
      <c r="BN11" s="251" t="s">
        <v>262</v>
      </c>
      <c r="BO11" s="251" t="s">
        <v>262</v>
      </c>
      <c r="BP11" s="251" t="s">
        <v>262</v>
      </c>
      <c r="BQ11" s="251" t="s">
        <v>262</v>
      </c>
      <c r="BR11" s="251" t="s">
        <v>262</v>
      </c>
      <c r="BS11" s="251" t="s">
        <v>262</v>
      </c>
      <c r="BT11" s="251" t="s">
        <v>262</v>
      </c>
      <c r="BU11" s="251" t="s">
        <v>262</v>
      </c>
      <c r="BV11" s="251" t="s">
        <v>262</v>
      </c>
      <c r="BW11" s="251" t="s">
        <v>262</v>
      </c>
      <c r="BX11" s="251" t="s">
        <v>262</v>
      </c>
      <c r="BY11" s="252" t="s">
        <v>262</v>
      </c>
      <c r="BZ11" s="251" t="s">
        <v>262</v>
      </c>
      <c r="CA11" s="251" t="s">
        <v>262</v>
      </c>
      <c r="CB11" s="251" t="s">
        <v>262</v>
      </c>
      <c r="CC11" s="251" t="s">
        <v>262</v>
      </c>
      <c r="CD11" s="251" t="s">
        <v>262</v>
      </c>
      <c r="CE11" s="357"/>
      <c r="CF11" s="271" t="s">
        <v>214</v>
      </c>
      <c r="CG11" s="271" t="s">
        <v>262</v>
      </c>
      <c r="CH11" s="271" t="s">
        <v>262</v>
      </c>
      <c r="CI11" s="271" t="s">
        <v>262</v>
      </c>
      <c r="CJ11" s="272" t="s">
        <v>262</v>
      </c>
      <c r="CK11" s="271" t="s">
        <v>262</v>
      </c>
    </row>
    <row r="12" spans="2:89" ht="14.25">
      <c r="B12" s="717" t="s">
        <v>544</v>
      </c>
      <c r="C12" s="253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F12" s="899" t="s">
        <v>177</v>
      </c>
      <c r="CG12" s="900"/>
      <c r="CH12" s="900"/>
      <c r="CI12" s="900"/>
      <c r="CJ12" s="900"/>
      <c r="CK12" s="891"/>
    </row>
    <row r="13" spans="2:89" ht="14.25">
      <c r="B13" s="892" t="s">
        <v>480</v>
      </c>
      <c r="C13" s="486" t="s">
        <v>393</v>
      </c>
      <c r="D13" s="893"/>
      <c r="E13" s="254"/>
      <c r="F13" s="254"/>
      <c r="G13" s="254"/>
      <c r="H13" s="254"/>
      <c r="I13" s="894"/>
      <c r="J13" s="254"/>
      <c r="K13" s="254"/>
      <c r="L13" s="254"/>
      <c r="M13" s="254"/>
      <c r="N13" s="894"/>
      <c r="O13" s="254"/>
      <c r="P13" s="254"/>
      <c r="Q13" s="254"/>
      <c r="R13" s="254"/>
      <c r="S13" s="894"/>
      <c r="T13" s="254"/>
      <c r="U13" s="254"/>
      <c r="V13" s="254"/>
      <c r="W13" s="254"/>
      <c r="X13" s="894"/>
      <c r="Y13" s="254"/>
      <c r="Z13" s="254"/>
      <c r="AA13" s="254"/>
      <c r="AB13" s="254"/>
      <c r="AC13" s="894"/>
      <c r="AD13" s="254"/>
      <c r="AE13" s="254"/>
      <c r="AF13" s="254"/>
      <c r="AG13" s="254"/>
      <c r="AH13" s="894"/>
      <c r="AI13" s="894"/>
      <c r="AJ13" s="254"/>
      <c r="AK13" s="254"/>
      <c r="AL13" s="254"/>
      <c r="AM13" s="254"/>
      <c r="AN13" s="894"/>
      <c r="AO13" s="894"/>
      <c r="AP13" s="254"/>
      <c r="AQ13" s="254"/>
      <c r="AR13" s="254"/>
      <c r="AS13" s="254"/>
      <c r="AT13" s="894"/>
      <c r="AU13" s="894"/>
      <c r="AV13" s="254"/>
      <c r="AW13" s="254"/>
      <c r="AX13" s="254"/>
      <c r="AY13" s="254"/>
      <c r="AZ13" s="894"/>
      <c r="BA13" s="894"/>
      <c r="BB13" s="254"/>
      <c r="BC13" s="254"/>
      <c r="BD13" s="254"/>
      <c r="BE13" s="254"/>
      <c r="BF13" s="894"/>
      <c r="BG13" s="894"/>
      <c r="BH13" s="254"/>
      <c r="BI13" s="254"/>
      <c r="BJ13" s="254"/>
      <c r="BK13" s="254"/>
      <c r="BL13" s="894"/>
      <c r="BM13" s="894"/>
      <c r="BN13" s="1192"/>
      <c r="BO13" s="1192"/>
      <c r="BP13" s="1192"/>
      <c r="BQ13" s="1192"/>
      <c r="BR13" s="894"/>
      <c r="BS13" s="894"/>
      <c r="BT13" s="1192"/>
      <c r="BU13" s="1192"/>
      <c r="BV13" s="1192"/>
      <c r="BW13" s="1192"/>
      <c r="BX13" s="894"/>
      <c r="BY13" s="894"/>
      <c r="BZ13" s="1192"/>
      <c r="CA13" s="1192"/>
      <c r="CB13" s="1192"/>
      <c r="CC13" s="1192"/>
      <c r="CD13" s="894"/>
      <c r="CF13" s="901" t="s">
        <v>74</v>
      </c>
      <c r="CG13" s="902"/>
      <c r="CH13" s="902"/>
      <c r="CI13" s="1091"/>
      <c r="CJ13" s="1091"/>
      <c r="CK13" s="1092"/>
    </row>
    <row r="14" spans="2:89" ht="14.25">
      <c r="B14" s="892" t="s">
        <v>481</v>
      </c>
      <c r="C14" s="486" t="s">
        <v>393</v>
      </c>
      <c r="D14" s="893"/>
      <c r="E14" s="254"/>
      <c r="F14" s="254"/>
      <c r="G14" s="254"/>
      <c r="H14" s="254"/>
      <c r="I14" s="894"/>
      <c r="J14" s="254"/>
      <c r="K14" s="254"/>
      <c r="L14" s="254"/>
      <c r="M14" s="254"/>
      <c r="N14" s="894"/>
      <c r="O14" s="254"/>
      <c r="P14" s="254"/>
      <c r="Q14" s="254"/>
      <c r="R14" s="254"/>
      <c r="S14" s="894"/>
      <c r="T14" s="254"/>
      <c r="U14" s="254"/>
      <c r="V14" s="254"/>
      <c r="W14" s="254"/>
      <c r="X14" s="894"/>
      <c r="Y14" s="254"/>
      <c r="Z14" s="254"/>
      <c r="AA14" s="254"/>
      <c r="AB14" s="254"/>
      <c r="AC14" s="894"/>
      <c r="AD14" s="254"/>
      <c r="AE14" s="254"/>
      <c r="AF14" s="254"/>
      <c r="AG14" s="254"/>
      <c r="AH14" s="894"/>
      <c r="AI14" s="894"/>
      <c r="AJ14" s="254"/>
      <c r="AK14" s="254"/>
      <c r="AL14" s="254"/>
      <c r="AM14" s="254"/>
      <c r="AN14" s="894"/>
      <c r="AO14" s="894"/>
      <c r="AP14" s="254"/>
      <c r="AQ14" s="254"/>
      <c r="AR14" s="254"/>
      <c r="AS14" s="254"/>
      <c r="AT14" s="894"/>
      <c r="AU14" s="894"/>
      <c r="AV14" s="254"/>
      <c r="AW14" s="254"/>
      <c r="AX14" s="254"/>
      <c r="AY14" s="254"/>
      <c r="AZ14" s="894"/>
      <c r="BA14" s="894"/>
      <c r="BB14" s="254"/>
      <c r="BC14" s="254"/>
      <c r="BD14" s="254"/>
      <c r="BE14" s="254"/>
      <c r="BF14" s="894"/>
      <c r="BG14" s="894"/>
      <c r="BH14" s="254"/>
      <c r="BI14" s="254"/>
      <c r="BJ14" s="254"/>
      <c r="BK14" s="254"/>
      <c r="BL14" s="894"/>
      <c r="BM14" s="894"/>
      <c r="BN14" s="1192"/>
      <c r="BO14" s="1192"/>
      <c r="BP14" s="1192"/>
      <c r="BQ14" s="1192"/>
      <c r="BR14" s="894"/>
      <c r="BS14" s="894"/>
      <c r="BT14" s="1192"/>
      <c r="BU14" s="1192"/>
      <c r="BV14" s="1192"/>
      <c r="BW14" s="1192"/>
      <c r="BX14" s="894"/>
      <c r="BY14" s="894"/>
      <c r="BZ14" s="1192"/>
      <c r="CA14" s="1192"/>
      <c r="CB14" s="1192"/>
      <c r="CC14" s="1192"/>
      <c r="CD14" s="894"/>
      <c r="CF14" s="901" t="s">
        <v>75</v>
      </c>
      <c r="CG14" s="902"/>
      <c r="CH14" s="902"/>
      <c r="CI14" s="1091"/>
      <c r="CJ14" s="1091"/>
      <c r="CK14" s="1092"/>
    </row>
    <row r="15" spans="2:89" ht="14.25">
      <c r="B15" s="892" t="s">
        <v>482</v>
      </c>
      <c r="C15" s="486" t="s">
        <v>393</v>
      </c>
      <c r="D15" s="893"/>
      <c r="E15" s="254"/>
      <c r="F15" s="254"/>
      <c r="G15" s="254"/>
      <c r="H15" s="254"/>
      <c r="I15" s="894"/>
      <c r="J15" s="254"/>
      <c r="K15" s="254"/>
      <c r="L15" s="254"/>
      <c r="M15" s="254"/>
      <c r="N15" s="894"/>
      <c r="O15" s="254"/>
      <c r="P15" s="254"/>
      <c r="Q15" s="254"/>
      <c r="R15" s="254"/>
      <c r="S15" s="894"/>
      <c r="T15" s="254"/>
      <c r="U15" s="254"/>
      <c r="V15" s="254"/>
      <c r="W15" s="254"/>
      <c r="X15" s="894"/>
      <c r="Y15" s="254"/>
      <c r="Z15" s="254"/>
      <c r="AA15" s="254"/>
      <c r="AB15" s="254"/>
      <c r="AC15" s="894"/>
      <c r="AD15" s="254"/>
      <c r="AE15" s="254"/>
      <c r="AF15" s="254"/>
      <c r="AG15" s="254"/>
      <c r="AH15" s="894"/>
      <c r="AI15" s="894"/>
      <c r="AJ15" s="254"/>
      <c r="AK15" s="254"/>
      <c r="AL15" s="254"/>
      <c r="AM15" s="254"/>
      <c r="AN15" s="894"/>
      <c r="AO15" s="894"/>
      <c r="AP15" s="254"/>
      <c r="AQ15" s="254"/>
      <c r="AR15" s="254"/>
      <c r="AS15" s="254"/>
      <c r="AT15" s="894"/>
      <c r="AU15" s="894"/>
      <c r="AV15" s="254"/>
      <c r="AW15" s="254"/>
      <c r="AX15" s="254"/>
      <c r="AY15" s="254"/>
      <c r="AZ15" s="894"/>
      <c r="BA15" s="894"/>
      <c r="BB15" s="254"/>
      <c r="BC15" s="254"/>
      <c r="BD15" s="254"/>
      <c r="BE15" s="254"/>
      <c r="BF15" s="894"/>
      <c r="BG15" s="894"/>
      <c r="BH15" s="254"/>
      <c r="BI15" s="254"/>
      <c r="BJ15" s="254"/>
      <c r="BK15" s="254"/>
      <c r="BL15" s="894"/>
      <c r="BM15" s="894"/>
      <c r="BN15" s="1192"/>
      <c r="BO15" s="1192"/>
      <c r="BP15" s="1192"/>
      <c r="BQ15" s="1192"/>
      <c r="BR15" s="894"/>
      <c r="BS15" s="894"/>
      <c r="BT15" s="1192"/>
      <c r="BU15" s="1192"/>
      <c r="BV15" s="1192"/>
      <c r="BW15" s="1192"/>
      <c r="BX15" s="894"/>
      <c r="BY15" s="894"/>
      <c r="BZ15" s="1192"/>
      <c r="CA15" s="1192"/>
      <c r="CB15" s="1192"/>
      <c r="CC15" s="1192"/>
      <c r="CD15" s="894"/>
      <c r="CF15" s="901" t="s">
        <v>76</v>
      </c>
      <c r="CG15" s="902"/>
      <c r="CH15" s="902"/>
      <c r="CI15" s="1091"/>
      <c r="CJ15" s="1091"/>
      <c r="CK15" s="1092"/>
    </row>
    <row r="16" spans="2:89" ht="14.25">
      <c r="B16" s="892" t="s">
        <v>483</v>
      </c>
      <c r="C16" s="486" t="s">
        <v>393</v>
      </c>
      <c r="D16" s="893"/>
      <c r="E16" s="254"/>
      <c r="F16" s="254"/>
      <c r="G16" s="254"/>
      <c r="H16" s="254"/>
      <c r="I16" s="894"/>
      <c r="J16" s="254"/>
      <c r="K16" s="254"/>
      <c r="L16" s="254"/>
      <c r="M16" s="254"/>
      <c r="N16" s="894"/>
      <c r="O16" s="254"/>
      <c r="P16" s="254"/>
      <c r="Q16" s="254"/>
      <c r="R16" s="254"/>
      <c r="S16" s="894"/>
      <c r="T16" s="254"/>
      <c r="U16" s="254"/>
      <c r="V16" s="254"/>
      <c r="W16" s="254"/>
      <c r="X16" s="894"/>
      <c r="Y16" s="254"/>
      <c r="Z16" s="254"/>
      <c r="AA16" s="254"/>
      <c r="AB16" s="254"/>
      <c r="AC16" s="894"/>
      <c r="AD16" s="254"/>
      <c r="AE16" s="254"/>
      <c r="AF16" s="254"/>
      <c r="AG16" s="254"/>
      <c r="AH16" s="894"/>
      <c r="AI16" s="894"/>
      <c r="AJ16" s="254"/>
      <c r="AK16" s="254"/>
      <c r="AL16" s="254"/>
      <c r="AM16" s="254"/>
      <c r="AN16" s="894"/>
      <c r="AO16" s="894"/>
      <c r="AP16" s="254"/>
      <c r="AQ16" s="254"/>
      <c r="AR16" s="254"/>
      <c r="AS16" s="254"/>
      <c r="AT16" s="894"/>
      <c r="AU16" s="894"/>
      <c r="AV16" s="254"/>
      <c r="AW16" s="254"/>
      <c r="AX16" s="254"/>
      <c r="AY16" s="254"/>
      <c r="AZ16" s="894"/>
      <c r="BA16" s="894"/>
      <c r="BB16" s="254"/>
      <c r="BC16" s="254"/>
      <c r="BD16" s="254"/>
      <c r="BE16" s="254"/>
      <c r="BF16" s="894"/>
      <c r="BG16" s="894"/>
      <c r="BH16" s="254"/>
      <c r="BI16" s="254"/>
      <c r="BJ16" s="254"/>
      <c r="BK16" s="254"/>
      <c r="BL16" s="894"/>
      <c r="BM16" s="894"/>
      <c r="BN16" s="1192"/>
      <c r="BO16" s="1192"/>
      <c r="BP16" s="1192"/>
      <c r="BQ16" s="1192"/>
      <c r="BR16" s="894"/>
      <c r="BS16" s="894"/>
      <c r="BT16" s="1192"/>
      <c r="BU16" s="1192"/>
      <c r="BV16" s="1192"/>
      <c r="BW16" s="1192"/>
      <c r="BX16" s="894"/>
      <c r="BY16" s="894"/>
      <c r="BZ16" s="1192"/>
      <c r="CA16" s="1192"/>
      <c r="CB16" s="1192"/>
      <c r="CC16" s="1192"/>
      <c r="CD16" s="894"/>
      <c r="CF16" s="901" t="s">
        <v>448</v>
      </c>
      <c r="CG16" s="902"/>
      <c r="CH16" s="902"/>
      <c r="CI16" s="1091"/>
      <c r="CJ16" s="1091"/>
      <c r="CK16" s="1092"/>
    </row>
    <row r="17" spans="2:89" ht="14.25">
      <c r="B17" s="274"/>
      <c r="C17" s="273"/>
      <c r="D17" s="255"/>
      <c r="E17" s="255"/>
      <c r="F17" s="255"/>
      <c r="G17" s="255"/>
      <c r="H17" s="255"/>
      <c r="I17" s="895"/>
      <c r="J17" s="255"/>
      <c r="K17" s="255"/>
      <c r="L17" s="255"/>
      <c r="M17" s="255"/>
      <c r="N17" s="895"/>
      <c r="O17" s="255"/>
      <c r="P17" s="255"/>
      <c r="Q17" s="255"/>
      <c r="R17" s="255"/>
      <c r="S17" s="895"/>
      <c r="T17" s="255"/>
      <c r="U17" s="255"/>
      <c r="V17" s="255"/>
      <c r="W17" s="255"/>
      <c r="X17" s="895"/>
      <c r="Y17" s="255"/>
      <c r="Z17" s="255"/>
      <c r="AA17" s="255"/>
      <c r="AB17" s="255"/>
      <c r="AC17" s="895"/>
      <c r="AD17" s="255"/>
      <c r="AE17" s="255"/>
      <c r="AF17" s="255"/>
      <c r="AG17" s="255"/>
      <c r="AH17" s="895"/>
      <c r="AI17" s="895"/>
      <c r="AJ17" s="255"/>
      <c r="AK17" s="255"/>
      <c r="AL17" s="255"/>
      <c r="AM17" s="255"/>
      <c r="AN17" s="895"/>
      <c r="AO17" s="895"/>
      <c r="AP17" s="255"/>
      <c r="AQ17" s="255"/>
      <c r="AR17" s="255"/>
      <c r="AS17" s="255"/>
      <c r="AT17" s="895"/>
      <c r="AU17" s="895"/>
      <c r="AV17" s="255"/>
      <c r="AW17" s="255"/>
      <c r="AX17" s="255"/>
      <c r="AY17" s="255"/>
      <c r="AZ17" s="895"/>
      <c r="BA17" s="895"/>
      <c r="BB17" s="255"/>
      <c r="BC17" s="255"/>
      <c r="BD17" s="255"/>
      <c r="BE17" s="255"/>
      <c r="BF17" s="895"/>
      <c r="BG17" s="895"/>
      <c r="BH17" s="255"/>
      <c r="BI17" s="255"/>
      <c r="BJ17" s="255"/>
      <c r="BK17" s="255"/>
      <c r="BL17" s="895"/>
      <c r="BM17" s="895"/>
      <c r="BN17" s="255"/>
      <c r="BO17" s="255"/>
      <c r="BP17" s="255"/>
      <c r="BQ17" s="255"/>
      <c r="BR17" s="895"/>
      <c r="BS17" s="895"/>
      <c r="BT17" s="255"/>
      <c r="BU17" s="255"/>
      <c r="BV17" s="255"/>
      <c r="BW17" s="255"/>
      <c r="BX17" s="895"/>
      <c r="BY17" s="895"/>
      <c r="BZ17" s="255"/>
      <c r="CA17" s="255"/>
      <c r="CB17" s="255"/>
      <c r="CC17" s="255"/>
      <c r="CD17" s="895"/>
      <c r="CF17" s="903"/>
      <c r="CG17" s="273"/>
      <c r="CH17" s="273"/>
      <c r="CI17" s="273"/>
      <c r="CJ17" s="273"/>
      <c r="CK17" s="727"/>
    </row>
    <row r="18" spans="2:89" ht="14.25">
      <c r="B18" s="694" t="s">
        <v>553</v>
      </c>
      <c r="C18" s="273"/>
      <c r="D18" s="255"/>
      <c r="E18" s="255"/>
      <c r="F18" s="255"/>
      <c r="G18" s="255"/>
      <c r="H18" s="255"/>
      <c r="I18" s="895"/>
      <c r="J18" s="255"/>
      <c r="K18" s="255"/>
      <c r="L18" s="255"/>
      <c r="M18" s="255"/>
      <c r="N18" s="895"/>
      <c r="O18" s="255"/>
      <c r="P18" s="255"/>
      <c r="Q18" s="255"/>
      <c r="R18" s="255"/>
      <c r="S18" s="895"/>
      <c r="T18" s="255"/>
      <c r="U18" s="255"/>
      <c r="V18" s="255"/>
      <c r="W18" s="255"/>
      <c r="X18" s="895"/>
      <c r="Y18" s="255"/>
      <c r="Z18" s="255"/>
      <c r="AA18" s="255"/>
      <c r="AB18" s="255"/>
      <c r="AC18" s="895"/>
      <c r="AD18" s="255"/>
      <c r="AE18" s="255"/>
      <c r="AF18" s="255"/>
      <c r="AG18" s="255"/>
      <c r="AH18" s="895"/>
      <c r="AI18" s="895"/>
      <c r="AJ18" s="255"/>
      <c r="AK18" s="255"/>
      <c r="AL18" s="255"/>
      <c r="AM18" s="255"/>
      <c r="AN18" s="895"/>
      <c r="AO18" s="895"/>
      <c r="AP18" s="255"/>
      <c r="AQ18" s="255"/>
      <c r="AR18" s="255"/>
      <c r="AS18" s="255"/>
      <c r="AT18" s="895"/>
      <c r="AU18" s="895"/>
      <c r="AV18" s="255"/>
      <c r="AW18" s="255"/>
      <c r="AX18" s="255"/>
      <c r="AY18" s="255"/>
      <c r="AZ18" s="895"/>
      <c r="BA18" s="895"/>
      <c r="BB18" s="255"/>
      <c r="BC18" s="255"/>
      <c r="BD18" s="255"/>
      <c r="BE18" s="255"/>
      <c r="BF18" s="895"/>
      <c r="BG18" s="895"/>
      <c r="BH18" s="255"/>
      <c r="BI18" s="255"/>
      <c r="BJ18" s="255"/>
      <c r="BK18" s="255"/>
      <c r="BL18" s="895"/>
      <c r="BM18" s="895"/>
      <c r="BN18" s="255"/>
      <c r="BO18" s="255"/>
      <c r="BP18" s="255"/>
      <c r="BQ18" s="255"/>
      <c r="BR18" s="895"/>
      <c r="BS18" s="895"/>
      <c r="BT18" s="255"/>
      <c r="BU18" s="255"/>
      <c r="BV18" s="255"/>
      <c r="BW18" s="255"/>
      <c r="BX18" s="895"/>
      <c r="BY18" s="895"/>
      <c r="BZ18" s="255"/>
      <c r="CA18" s="255"/>
      <c r="CB18" s="255"/>
      <c r="CC18" s="255"/>
      <c r="CD18" s="895"/>
      <c r="CF18" s="892"/>
      <c r="CG18" s="273"/>
      <c r="CH18" s="273"/>
      <c r="CI18" s="273"/>
      <c r="CJ18" s="273"/>
      <c r="CK18" s="727"/>
    </row>
    <row r="19" spans="2:89" ht="14.25">
      <c r="B19" s="892" t="s">
        <v>486</v>
      </c>
      <c r="C19" s="486" t="s">
        <v>545</v>
      </c>
      <c r="D19" s="893"/>
      <c r="E19" s="254"/>
      <c r="F19" s="254"/>
      <c r="G19" s="254"/>
      <c r="H19" s="254"/>
      <c r="I19" s="894"/>
      <c r="J19" s="254"/>
      <c r="K19" s="254"/>
      <c r="L19" s="254"/>
      <c r="M19" s="254"/>
      <c r="N19" s="894"/>
      <c r="O19" s="254"/>
      <c r="P19" s="254"/>
      <c r="Q19" s="254"/>
      <c r="R19" s="254"/>
      <c r="S19" s="894"/>
      <c r="T19" s="254"/>
      <c r="U19" s="254"/>
      <c r="V19" s="254"/>
      <c r="W19" s="254"/>
      <c r="X19" s="894"/>
      <c r="Y19" s="254"/>
      <c r="Z19" s="254"/>
      <c r="AA19" s="254"/>
      <c r="AB19" s="254"/>
      <c r="AC19" s="894"/>
      <c r="AD19" s="254"/>
      <c r="AE19" s="254"/>
      <c r="AF19" s="254"/>
      <c r="AG19" s="254"/>
      <c r="AH19" s="894"/>
      <c r="AI19" s="894"/>
      <c r="AJ19" s="254"/>
      <c r="AK19" s="254"/>
      <c r="AL19" s="254"/>
      <c r="AM19" s="254"/>
      <c r="AN19" s="894"/>
      <c r="AO19" s="894"/>
      <c r="AP19" s="254"/>
      <c r="AQ19" s="254"/>
      <c r="AR19" s="254"/>
      <c r="AS19" s="254"/>
      <c r="AT19" s="894"/>
      <c r="AU19" s="894"/>
      <c r="AV19" s="254"/>
      <c r="AW19" s="254"/>
      <c r="AX19" s="254"/>
      <c r="AY19" s="254"/>
      <c r="AZ19" s="894"/>
      <c r="BA19" s="894"/>
      <c r="BB19" s="254"/>
      <c r="BC19" s="254"/>
      <c r="BD19" s="254"/>
      <c r="BE19" s="254"/>
      <c r="BF19" s="894"/>
      <c r="BG19" s="894"/>
      <c r="BH19" s="254"/>
      <c r="BI19" s="254"/>
      <c r="BJ19" s="254"/>
      <c r="BK19" s="254"/>
      <c r="BL19" s="894"/>
      <c r="BM19" s="894"/>
      <c r="BN19" s="1192"/>
      <c r="BO19" s="1192"/>
      <c r="BP19" s="1192"/>
      <c r="BQ19" s="1192"/>
      <c r="BR19" s="894"/>
      <c r="BS19" s="894"/>
      <c r="BT19" s="1192"/>
      <c r="BU19" s="1192"/>
      <c r="BV19" s="1192"/>
      <c r="BW19" s="1192"/>
      <c r="BX19" s="894"/>
      <c r="BY19" s="894"/>
      <c r="BZ19" s="1192"/>
      <c r="CA19" s="1192"/>
      <c r="CB19" s="1192"/>
      <c r="CC19" s="1192"/>
      <c r="CD19" s="894"/>
      <c r="CF19" s="717" t="s">
        <v>88</v>
      </c>
      <c r="CG19" s="273"/>
      <c r="CH19" s="273"/>
      <c r="CI19" s="273"/>
      <c r="CJ19" s="273"/>
      <c r="CK19" s="727"/>
    </row>
    <row r="20" spans="2:89" ht="14.25">
      <c r="B20" s="892" t="s">
        <v>487</v>
      </c>
      <c r="C20" s="486" t="s">
        <v>545</v>
      </c>
      <c r="D20" s="893"/>
      <c r="E20" s="254"/>
      <c r="F20" s="254"/>
      <c r="G20" s="254"/>
      <c r="H20" s="254"/>
      <c r="I20" s="894"/>
      <c r="J20" s="254"/>
      <c r="K20" s="254"/>
      <c r="L20" s="254"/>
      <c r="M20" s="254"/>
      <c r="N20" s="894"/>
      <c r="O20" s="254"/>
      <c r="P20" s="254"/>
      <c r="Q20" s="254"/>
      <c r="R20" s="254"/>
      <c r="S20" s="894"/>
      <c r="T20" s="254"/>
      <c r="U20" s="254"/>
      <c r="V20" s="254"/>
      <c r="W20" s="254"/>
      <c r="X20" s="894"/>
      <c r="Y20" s="254"/>
      <c r="Z20" s="254"/>
      <c r="AA20" s="254"/>
      <c r="AB20" s="254"/>
      <c r="AC20" s="894"/>
      <c r="AD20" s="254"/>
      <c r="AE20" s="254"/>
      <c r="AF20" s="254"/>
      <c r="AG20" s="254"/>
      <c r="AH20" s="894"/>
      <c r="AI20" s="894"/>
      <c r="AJ20" s="254"/>
      <c r="AK20" s="254"/>
      <c r="AL20" s="254"/>
      <c r="AM20" s="254"/>
      <c r="AN20" s="894"/>
      <c r="AO20" s="894"/>
      <c r="AP20" s="254"/>
      <c r="AQ20" s="254"/>
      <c r="AR20" s="254"/>
      <c r="AS20" s="254"/>
      <c r="AT20" s="894"/>
      <c r="AU20" s="894"/>
      <c r="AV20" s="254"/>
      <c r="AW20" s="254"/>
      <c r="AX20" s="254"/>
      <c r="AY20" s="254"/>
      <c r="AZ20" s="894"/>
      <c r="BA20" s="894"/>
      <c r="BB20" s="254"/>
      <c r="BC20" s="254"/>
      <c r="BD20" s="254"/>
      <c r="BE20" s="254"/>
      <c r="BF20" s="894"/>
      <c r="BG20" s="894"/>
      <c r="BH20" s="254"/>
      <c r="BI20" s="254"/>
      <c r="BJ20" s="254"/>
      <c r="BK20" s="254"/>
      <c r="BL20" s="894"/>
      <c r="BM20" s="894"/>
      <c r="BN20" s="1192"/>
      <c r="BO20" s="1192"/>
      <c r="BP20" s="1192"/>
      <c r="BQ20" s="1192"/>
      <c r="BR20" s="894"/>
      <c r="BS20" s="894"/>
      <c r="BT20" s="1192"/>
      <c r="BU20" s="1192"/>
      <c r="BV20" s="1192"/>
      <c r="BW20" s="1192"/>
      <c r="BX20" s="894"/>
      <c r="BY20" s="894"/>
      <c r="BZ20" s="1192"/>
      <c r="CA20" s="1192"/>
      <c r="CB20" s="1192"/>
      <c r="CC20" s="1192"/>
      <c r="CD20" s="894"/>
      <c r="CF20" s="901" t="s">
        <v>74</v>
      </c>
      <c r="CG20" s="902"/>
      <c r="CH20" s="902"/>
      <c r="CI20" s="1091"/>
      <c r="CJ20" s="1091"/>
      <c r="CK20" s="1092"/>
    </row>
    <row r="21" spans="2:89" ht="14.25">
      <c r="B21" s="892" t="s">
        <v>488</v>
      </c>
      <c r="C21" s="273" t="s">
        <v>545</v>
      </c>
      <c r="D21" s="893"/>
      <c r="E21" s="254"/>
      <c r="F21" s="254"/>
      <c r="G21" s="254"/>
      <c r="H21" s="254"/>
      <c r="I21" s="894"/>
      <c r="J21" s="254"/>
      <c r="K21" s="254"/>
      <c r="L21" s="254"/>
      <c r="M21" s="254"/>
      <c r="N21" s="894"/>
      <c r="O21" s="254"/>
      <c r="P21" s="254"/>
      <c r="Q21" s="254"/>
      <c r="R21" s="254"/>
      <c r="S21" s="894"/>
      <c r="T21" s="254"/>
      <c r="U21" s="254"/>
      <c r="V21" s="254"/>
      <c r="W21" s="254"/>
      <c r="X21" s="894"/>
      <c r="Y21" s="254"/>
      <c r="Z21" s="254"/>
      <c r="AA21" s="254"/>
      <c r="AB21" s="254"/>
      <c r="AC21" s="894"/>
      <c r="AD21" s="254"/>
      <c r="AE21" s="254"/>
      <c r="AF21" s="254"/>
      <c r="AG21" s="254"/>
      <c r="AH21" s="894"/>
      <c r="AI21" s="894"/>
      <c r="AJ21" s="254"/>
      <c r="AK21" s="254"/>
      <c r="AL21" s="254"/>
      <c r="AM21" s="254"/>
      <c r="AN21" s="894"/>
      <c r="AO21" s="894"/>
      <c r="AP21" s="254"/>
      <c r="AQ21" s="254"/>
      <c r="AR21" s="254"/>
      <c r="AS21" s="254"/>
      <c r="AT21" s="894"/>
      <c r="AU21" s="894"/>
      <c r="AV21" s="254"/>
      <c r="AW21" s="254"/>
      <c r="AX21" s="254"/>
      <c r="AY21" s="254"/>
      <c r="AZ21" s="894"/>
      <c r="BA21" s="894"/>
      <c r="BB21" s="254"/>
      <c r="BC21" s="254"/>
      <c r="BD21" s="254"/>
      <c r="BE21" s="254"/>
      <c r="BF21" s="894"/>
      <c r="BG21" s="894"/>
      <c r="BH21" s="254"/>
      <c r="BI21" s="254"/>
      <c r="BJ21" s="254"/>
      <c r="BK21" s="254"/>
      <c r="BL21" s="894"/>
      <c r="BM21" s="894"/>
      <c r="BN21" s="1192"/>
      <c r="BO21" s="1192"/>
      <c r="BP21" s="1192"/>
      <c r="BQ21" s="1192"/>
      <c r="BR21" s="894"/>
      <c r="BS21" s="894"/>
      <c r="BT21" s="1192"/>
      <c r="BU21" s="1192"/>
      <c r="BV21" s="1192"/>
      <c r="BW21" s="1192"/>
      <c r="BX21" s="894"/>
      <c r="BY21" s="894"/>
      <c r="BZ21" s="1192"/>
      <c r="CA21" s="1192"/>
      <c r="CB21" s="1192"/>
      <c r="CC21" s="1192"/>
      <c r="CD21" s="894"/>
      <c r="CF21" s="901" t="s">
        <v>75</v>
      </c>
      <c r="CG21" s="902"/>
      <c r="CH21" s="902"/>
      <c r="CI21" s="1091"/>
      <c r="CJ21" s="1091"/>
      <c r="CK21" s="1092"/>
    </row>
    <row r="22" spans="2:89" ht="14.25">
      <c r="B22" s="718" t="s">
        <v>489</v>
      </c>
      <c r="C22" s="486" t="s">
        <v>545</v>
      </c>
      <c r="D22" s="893"/>
      <c r="E22" s="254"/>
      <c r="F22" s="254"/>
      <c r="G22" s="254"/>
      <c r="H22" s="254"/>
      <c r="I22" s="894"/>
      <c r="J22" s="254"/>
      <c r="K22" s="254"/>
      <c r="L22" s="254"/>
      <c r="M22" s="254"/>
      <c r="N22" s="894"/>
      <c r="O22" s="254"/>
      <c r="P22" s="254"/>
      <c r="Q22" s="254"/>
      <c r="R22" s="254"/>
      <c r="S22" s="894"/>
      <c r="T22" s="254"/>
      <c r="U22" s="254"/>
      <c r="V22" s="254"/>
      <c r="W22" s="254"/>
      <c r="X22" s="894"/>
      <c r="Y22" s="254"/>
      <c r="Z22" s="254"/>
      <c r="AA22" s="254"/>
      <c r="AB22" s="254"/>
      <c r="AC22" s="894"/>
      <c r="AD22" s="254"/>
      <c r="AE22" s="254"/>
      <c r="AF22" s="254"/>
      <c r="AG22" s="254"/>
      <c r="AH22" s="894"/>
      <c r="AI22" s="894"/>
      <c r="AJ22" s="254"/>
      <c r="AK22" s="254"/>
      <c r="AL22" s="254"/>
      <c r="AM22" s="254"/>
      <c r="AN22" s="894"/>
      <c r="AO22" s="894"/>
      <c r="AP22" s="254"/>
      <c r="AQ22" s="254"/>
      <c r="AR22" s="254"/>
      <c r="AS22" s="254"/>
      <c r="AT22" s="894"/>
      <c r="AU22" s="894"/>
      <c r="AV22" s="254"/>
      <c r="AW22" s="254"/>
      <c r="AX22" s="254"/>
      <c r="AY22" s="254"/>
      <c r="AZ22" s="894"/>
      <c r="BA22" s="894"/>
      <c r="BB22" s="254"/>
      <c r="BC22" s="254"/>
      <c r="BD22" s="254"/>
      <c r="BE22" s="254"/>
      <c r="BF22" s="894"/>
      <c r="BG22" s="894"/>
      <c r="BH22" s="254"/>
      <c r="BI22" s="254"/>
      <c r="BJ22" s="254"/>
      <c r="BK22" s="254"/>
      <c r="BL22" s="894"/>
      <c r="BM22" s="894"/>
      <c r="BN22" s="1192"/>
      <c r="BO22" s="1192"/>
      <c r="BP22" s="1192"/>
      <c r="BQ22" s="1192"/>
      <c r="BR22" s="894"/>
      <c r="BS22" s="894"/>
      <c r="BT22" s="1192"/>
      <c r="BU22" s="1192"/>
      <c r="BV22" s="1192"/>
      <c r="BW22" s="1192"/>
      <c r="BX22" s="894"/>
      <c r="BY22" s="894"/>
      <c r="BZ22" s="1192"/>
      <c r="CA22" s="1192"/>
      <c r="CB22" s="1192"/>
      <c r="CC22" s="1192"/>
      <c r="CD22" s="894"/>
      <c r="CF22" s="901" t="s">
        <v>76</v>
      </c>
      <c r="CG22" s="902"/>
      <c r="CH22" s="902"/>
      <c r="CI22" s="1091"/>
      <c r="CJ22" s="1091"/>
      <c r="CK22" s="1092"/>
    </row>
    <row r="23" spans="2:89" ht="14.25">
      <c r="B23" s="718" t="s">
        <v>490</v>
      </c>
      <c r="C23" s="486" t="s">
        <v>545</v>
      </c>
      <c r="D23" s="893"/>
      <c r="E23" s="254"/>
      <c r="F23" s="254"/>
      <c r="G23" s="254"/>
      <c r="H23" s="254"/>
      <c r="I23" s="894"/>
      <c r="J23" s="254"/>
      <c r="K23" s="254"/>
      <c r="L23" s="254"/>
      <c r="M23" s="254"/>
      <c r="N23" s="894"/>
      <c r="O23" s="254"/>
      <c r="P23" s="254"/>
      <c r="Q23" s="254"/>
      <c r="R23" s="254"/>
      <c r="S23" s="894"/>
      <c r="T23" s="254"/>
      <c r="U23" s="254"/>
      <c r="V23" s="254"/>
      <c r="W23" s="254"/>
      <c r="X23" s="894"/>
      <c r="Y23" s="254"/>
      <c r="Z23" s="254"/>
      <c r="AA23" s="254"/>
      <c r="AB23" s="254"/>
      <c r="AC23" s="894"/>
      <c r="AD23" s="254"/>
      <c r="AE23" s="254"/>
      <c r="AF23" s="254"/>
      <c r="AG23" s="254"/>
      <c r="AH23" s="894"/>
      <c r="AI23" s="894"/>
      <c r="AJ23" s="254"/>
      <c r="AK23" s="254"/>
      <c r="AL23" s="254"/>
      <c r="AM23" s="254"/>
      <c r="AN23" s="894"/>
      <c r="AO23" s="894"/>
      <c r="AP23" s="254"/>
      <c r="AQ23" s="254"/>
      <c r="AR23" s="254"/>
      <c r="AS23" s="254"/>
      <c r="AT23" s="894"/>
      <c r="AU23" s="894"/>
      <c r="AV23" s="254"/>
      <c r="AW23" s="254"/>
      <c r="AX23" s="254"/>
      <c r="AY23" s="254"/>
      <c r="AZ23" s="894"/>
      <c r="BA23" s="894"/>
      <c r="BB23" s="254"/>
      <c r="BC23" s="254"/>
      <c r="BD23" s="254"/>
      <c r="BE23" s="254"/>
      <c r="BF23" s="894"/>
      <c r="BG23" s="894"/>
      <c r="BH23" s="254"/>
      <c r="BI23" s="254"/>
      <c r="BJ23" s="254"/>
      <c r="BK23" s="254"/>
      <c r="BL23" s="894"/>
      <c r="BM23" s="894"/>
      <c r="BN23" s="1192"/>
      <c r="BO23" s="1192"/>
      <c r="BP23" s="1192"/>
      <c r="BQ23" s="1192"/>
      <c r="BR23" s="894"/>
      <c r="BS23" s="894"/>
      <c r="BT23" s="1192"/>
      <c r="BU23" s="1192"/>
      <c r="BV23" s="1192"/>
      <c r="BW23" s="1192"/>
      <c r="BX23" s="894"/>
      <c r="BY23" s="894"/>
      <c r="BZ23" s="1192"/>
      <c r="CA23" s="1192"/>
      <c r="CB23" s="1192"/>
      <c r="CC23" s="1192"/>
      <c r="CD23" s="894"/>
      <c r="CF23" s="901" t="s">
        <v>448</v>
      </c>
      <c r="CG23" s="902"/>
      <c r="CH23" s="902"/>
      <c r="CI23" s="1091"/>
      <c r="CJ23" s="1091"/>
      <c r="CK23" s="1092"/>
    </row>
    <row r="24" spans="2:89" ht="14.25">
      <c r="B24" s="718" t="s">
        <v>491</v>
      </c>
      <c r="C24" s="273" t="s">
        <v>545</v>
      </c>
      <c r="D24" s="893"/>
      <c r="E24" s="254"/>
      <c r="F24" s="254"/>
      <c r="G24" s="254"/>
      <c r="H24" s="254"/>
      <c r="I24" s="894"/>
      <c r="J24" s="254"/>
      <c r="K24" s="254"/>
      <c r="L24" s="254"/>
      <c r="M24" s="254"/>
      <c r="N24" s="894"/>
      <c r="O24" s="254"/>
      <c r="P24" s="254"/>
      <c r="Q24" s="254"/>
      <c r="R24" s="254"/>
      <c r="S24" s="894"/>
      <c r="T24" s="254"/>
      <c r="U24" s="254"/>
      <c r="V24" s="254"/>
      <c r="W24" s="254"/>
      <c r="X24" s="894"/>
      <c r="Y24" s="254"/>
      <c r="Z24" s="254"/>
      <c r="AA24" s="254"/>
      <c r="AB24" s="254"/>
      <c r="AC24" s="894"/>
      <c r="AD24" s="254"/>
      <c r="AE24" s="254"/>
      <c r="AF24" s="254"/>
      <c r="AG24" s="254"/>
      <c r="AH24" s="894"/>
      <c r="AI24" s="894"/>
      <c r="AJ24" s="254"/>
      <c r="AK24" s="254"/>
      <c r="AL24" s="254"/>
      <c r="AM24" s="254"/>
      <c r="AN24" s="894"/>
      <c r="AO24" s="894"/>
      <c r="AP24" s="254"/>
      <c r="AQ24" s="254"/>
      <c r="AR24" s="254"/>
      <c r="AS24" s="254"/>
      <c r="AT24" s="894"/>
      <c r="AU24" s="894"/>
      <c r="AV24" s="254"/>
      <c r="AW24" s="254"/>
      <c r="AX24" s="254"/>
      <c r="AY24" s="254"/>
      <c r="AZ24" s="894"/>
      <c r="BA24" s="894"/>
      <c r="BB24" s="254"/>
      <c r="BC24" s="254"/>
      <c r="BD24" s="254"/>
      <c r="BE24" s="254"/>
      <c r="BF24" s="894"/>
      <c r="BG24" s="894"/>
      <c r="BH24" s="254"/>
      <c r="BI24" s="254"/>
      <c r="BJ24" s="254"/>
      <c r="BK24" s="254"/>
      <c r="BL24" s="894"/>
      <c r="BM24" s="894"/>
      <c r="BN24" s="1192"/>
      <c r="BO24" s="1192"/>
      <c r="BP24" s="1192"/>
      <c r="BQ24" s="1192"/>
      <c r="BR24" s="894"/>
      <c r="BS24" s="894"/>
      <c r="BT24" s="1192"/>
      <c r="BU24" s="1192"/>
      <c r="BV24" s="1192"/>
      <c r="BW24" s="1192"/>
      <c r="BX24" s="894"/>
      <c r="BY24" s="894"/>
      <c r="BZ24" s="1192"/>
      <c r="CA24" s="1192"/>
      <c r="CB24" s="1192"/>
      <c r="CC24" s="1192"/>
      <c r="CD24" s="894"/>
      <c r="CF24" s="718"/>
      <c r="CG24" s="273"/>
      <c r="CH24" s="273"/>
      <c r="CI24" s="273"/>
      <c r="CJ24" s="273"/>
      <c r="CK24" s="727"/>
    </row>
    <row r="25" spans="2:89" ht="14.25">
      <c r="B25" s="718" t="s">
        <v>492</v>
      </c>
      <c r="C25" s="486" t="s">
        <v>545</v>
      </c>
      <c r="D25" s="893"/>
      <c r="E25" s="254"/>
      <c r="F25" s="254"/>
      <c r="G25" s="254"/>
      <c r="H25" s="254"/>
      <c r="I25" s="894"/>
      <c r="J25" s="254"/>
      <c r="K25" s="254"/>
      <c r="L25" s="254"/>
      <c r="M25" s="254"/>
      <c r="N25" s="894"/>
      <c r="O25" s="254"/>
      <c r="P25" s="254"/>
      <c r="Q25" s="254"/>
      <c r="R25" s="254"/>
      <c r="S25" s="894"/>
      <c r="T25" s="254"/>
      <c r="U25" s="254"/>
      <c r="V25" s="254"/>
      <c r="W25" s="254"/>
      <c r="X25" s="894"/>
      <c r="Y25" s="254"/>
      <c r="Z25" s="254"/>
      <c r="AA25" s="254"/>
      <c r="AB25" s="254"/>
      <c r="AC25" s="894"/>
      <c r="AD25" s="254"/>
      <c r="AE25" s="254"/>
      <c r="AF25" s="254"/>
      <c r="AG25" s="254"/>
      <c r="AH25" s="894"/>
      <c r="AI25" s="894"/>
      <c r="AJ25" s="254"/>
      <c r="AK25" s="254"/>
      <c r="AL25" s="254"/>
      <c r="AM25" s="254"/>
      <c r="AN25" s="894"/>
      <c r="AO25" s="894"/>
      <c r="AP25" s="254"/>
      <c r="AQ25" s="254"/>
      <c r="AR25" s="254"/>
      <c r="AS25" s="254"/>
      <c r="AT25" s="894"/>
      <c r="AU25" s="894"/>
      <c r="AV25" s="254"/>
      <c r="AW25" s="254"/>
      <c r="AX25" s="254"/>
      <c r="AY25" s="254"/>
      <c r="AZ25" s="894"/>
      <c r="BA25" s="894"/>
      <c r="BB25" s="254"/>
      <c r="BC25" s="254"/>
      <c r="BD25" s="254"/>
      <c r="BE25" s="254"/>
      <c r="BF25" s="894"/>
      <c r="BG25" s="894"/>
      <c r="BH25" s="254"/>
      <c r="BI25" s="254"/>
      <c r="BJ25" s="254"/>
      <c r="BK25" s="254"/>
      <c r="BL25" s="894"/>
      <c r="BM25" s="894"/>
      <c r="BN25" s="1192"/>
      <c r="BO25" s="1192"/>
      <c r="BP25" s="1192"/>
      <c r="BQ25" s="1192"/>
      <c r="BR25" s="894"/>
      <c r="BS25" s="894"/>
      <c r="BT25" s="1192"/>
      <c r="BU25" s="1192"/>
      <c r="BV25" s="1192"/>
      <c r="BW25" s="1192"/>
      <c r="BX25" s="894"/>
      <c r="BY25" s="894"/>
      <c r="BZ25" s="1192"/>
      <c r="CA25" s="1192"/>
      <c r="CB25" s="1192"/>
      <c r="CC25" s="1192"/>
      <c r="CD25" s="894"/>
      <c r="CF25" s="694" t="s">
        <v>449</v>
      </c>
      <c r="CG25" s="273"/>
      <c r="CH25" s="273"/>
      <c r="CI25" s="273"/>
      <c r="CJ25" s="273"/>
      <c r="CK25" s="727"/>
    </row>
    <row r="26" spans="2:89" ht="14.25">
      <c r="B26" s="892" t="s">
        <v>493</v>
      </c>
      <c r="C26" s="486" t="s">
        <v>545</v>
      </c>
      <c r="D26" s="893"/>
      <c r="E26" s="254"/>
      <c r="F26" s="254"/>
      <c r="G26" s="254"/>
      <c r="H26" s="254"/>
      <c r="I26" s="894"/>
      <c r="J26" s="254"/>
      <c r="K26" s="254"/>
      <c r="L26" s="254"/>
      <c r="M26" s="254"/>
      <c r="N26" s="894"/>
      <c r="O26" s="254"/>
      <c r="P26" s="254"/>
      <c r="Q26" s="254"/>
      <c r="R26" s="254"/>
      <c r="S26" s="894"/>
      <c r="T26" s="254"/>
      <c r="U26" s="254"/>
      <c r="V26" s="254"/>
      <c r="W26" s="254"/>
      <c r="X26" s="894"/>
      <c r="Y26" s="254"/>
      <c r="Z26" s="254"/>
      <c r="AA26" s="254"/>
      <c r="AB26" s="254"/>
      <c r="AC26" s="894"/>
      <c r="AD26" s="254"/>
      <c r="AE26" s="254"/>
      <c r="AF26" s="254"/>
      <c r="AG26" s="254"/>
      <c r="AH26" s="894"/>
      <c r="AI26" s="894"/>
      <c r="AJ26" s="254"/>
      <c r="AK26" s="254"/>
      <c r="AL26" s="254"/>
      <c r="AM26" s="254"/>
      <c r="AN26" s="894"/>
      <c r="AO26" s="894"/>
      <c r="AP26" s="254"/>
      <c r="AQ26" s="254"/>
      <c r="AR26" s="254"/>
      <c r="AS26" s="254"/>
      <c r="AT26" s="894"/>
      <c r="AU26" s="894"/>
      <c r="AV26" s="254"/>
      <c r="AW26" s="254"/>
      <c r="AX26" s="254"/>
      <c r="AY26" s="254"/>
      <c r="AZ26" s="894"/>
      <c r="BA26" s="894"/>
      <c r="BB26" s="254"/>
      <c r="BC26" s="254"/>
      <c r="BD26" s="254"/>
      <c r="BE26" s="254"/>
      <c r="BF26" s="894"/>
      <c r="BG26" s="894"/>
      <c r="BH26" s="254"/>
      <c r="BI26" s="254"/>
      <c r="BJ26" s="254"/>
      <c r="BK26" s="254"/>
      <c r="BL26" s="894"/>
      <c r="BM26" s="894"/>
      <c r="BN26" s="1192"/>
      <c r="BO26" s="1192"/>
      <c r="BP26" s="1192"/>
      <c r="BQ26" s="1192"/>
      <c r="BR26" s="894"/>
      <c r="BS26" s="894"/>
      <c r="BT26" s="1192"/>
      <c r="BU26" s="1192"/>
      <c r="BV26" s="1192"/>
      <c r="BW26" s="1192"/>
      <c r="BX26" s="894"/>
      <c r="BY26" s="894"/>
      <c r="BZ26" s="1192"/>
      <c r="CA26" s="1192"/>
      <c r="CB26" s="1192"/>
      <c r="CC26" s="1192"/>
      <c r="CD26" s="894"/>
      <c r="CF26" s="901" t="s">
        <v>450</v>
      </c>
      <c r="CG26" s="902"/>
      <c r="CH26" s="902"/>
      <c r="CI26" s="1091"/>
      <c r="CJ26" s="1091"/>
      <c r="CK26" s="1092"/>
    </row>
    <row r="27" spans="2:89" ht="14.25">
      <c r="B27" s="718" t="s">
        <v>494</v>
      </c>
      <c r="C27" s="486" t="s">
        <v>545</v>
      </c>
      <c r="D27" s="893"/>
      <c r="E27" s="254"/>
      <c r="F27" s="254"/>
      <c r="G27" s="254"/>
      <c r="H27" s="254"/>
      <c r="I27" s="894"/>
      <c r="J27" s="254"/>
      <c r="K27" s="254"/>
      <c r="L27" s="254"/>
      <c r="M27" s="254"/>
      <c r="N27" s="894"/>
      <c r="O27" s="254"/>
      <c r="P27" s="254"/>
      <c r="Q27" s="254"/>
      <c r="R27" s="254"/>
      <c r="S27" s="894"/>
      <c r="T27" s="254"/>
      <c r="U27" s="254"/>
      <c r="V27" s="254"/>
      <c r="W27" s="254"/>
      <c r="X27" s="894"/>
      <c r="Y27" s="254"/>
      <c r="Z27" s="254"/>
      <c r="AA27" s="254"/>
      <c r="AB27" s="254"/>
      <c r="AC27" s="894"/>
      <c r="AD27" s="254"/>
      <c r="AE27" s="254"/>
      <c r="AF27" s="254"/>
      <c r="AG27" s="254"/>
      <c r="AH27" s="894"/>
      <c r="AI27" s="894"/>
      <c r="AJ27" s="254"/>
      <c r="AK27" s="254"/>
      <c r="AL27" s="254"/>
      <c r="AM27" s="254"/>
      <c r="AN27" s="894"/>
      <c r="AO27" s="894"/>
      <c r="AP27" s="254"/>
      <c r="AQ27" s="254"/>
      <c r="AR27" s="254"/>
      <c r="AS27" s="254"/>
      <c r="AT27" s="894"/>
      <c r="AU27" s="894"/>
      <c r="AV27" s="254"/>
      <c r="AW27" s="254"/>
      <c r="AX27" s="254"/>
      <c r="AY27" s="254"/>
      <c r="AZ27" s="894"/>
      <c r="BA27" s="894"/>
      <c r="BB27" s="254"/>
      <c r="BC27" s="254"/>
      <c r="BD27" s="254"/>
      <c r="BE27" s="254"/>
      <c r="BF27" s="894"/>
      <c r="BG27" s="894"/>
      <c r="BH27" s="254"/>
      <c r="BI27" s="254"/>
      <c r="BJ27" s="254"/>
      <c r="BK27" s="254"/>
      <c r="BL27" s="894"/>
      <c r="BM27" s="894"/>
      <c r="BN27" s="1192"/>
      <c r="BO27" s="1192"/>
      <c r="BP27" s="1192"/>
      <c r="BQ27" s="1192"/>
      <c r="BR27" s="894"/>
      <c r="BS27" s="894"/>
      <c r="BT27" s="1192"/>
      <c r="BU27" s="1192"/>
      <c r="BV27" s="1192"/>
      <c r="BW27" s="1192"/>
      <c r="BX27" s="894"/>
      <c r="BY27" s="894"/>
      <c r="BZ27" s="1192"/>
      <c r="CA27" s="1192"/>
      <c r="CB27" s="1192"/>
      <c r="CC27" s="1192"/>
      <c r="CD27" s="894"/>
      <c r="CF27" s="901" t="s">
        <v>451</v>
      </c>
      <c r="CG27" s="902"/>
      <c r="CH27" s="902"/>
      <c r="CI27" s="1091"/>
      <c r="CJ27" s="1091"/>
      <c r="CK27" s="1092"/>
    </row>
    <row r="28" spans="2:89" ht="14.25">
      <c r="B28" s="718" t="s">
        <v>495</v>
      </c>
      <c r="C28" s="486" t="s">
        <v>545</v>
      </c>
      <c r="D28" s="893"/>
      <c r="E28" s="254"/>
      <c r="F28" s="254"/>
      <c r="G28" s="254"/>
      <c r="H28" s="254"/>
      <c r="I28" s="894"/>
      <c r="J28" s="254"/>
      <c r="K28" s="254"/>
      <c r="L28" s="254"/>
      <c r="M28" s="254"/>
      <c r="N28" s="894"/>
      <c r="O28" s="254"/>
      <c r="P28" s="254"/>
      <c r="Q28" s="254"/>
      <c r="R28" s="254"/>
      <c r="S28" s="894"/>
      <c r="T28" s="254"/>
      <c r="U28" s="254"/>
      <c r="V28" s="254"/>
      <c r="W28" s="254"/>
      <c r="X28" s="894"/>
      <c r="Y28" s="254"/>
      <c r="Z28" s="254"/>
      <c r="AA28" s="254"/>
      <c r="AB28" s="254"/>
      <c r="AC28" s="894"/>
      <c r="AD28" s="254"/>
      <c r="AE28" s="254"/>
      <c r="AF28" s="254"/>
      <c r="AG28" s="254"/>
      <c r="AH28" s="894"/>
      <c r="AI28" s="894"/>
      <c r="AJ28" s="254"/>
      <c r="AK28" s="254"/>
      <c r="AL28" s="254"/>
      <c r="AM28" s="254"/>
      <c r="AN28" s="894"/>
      <c r="AO28" s="894"/>
      <c r="AP28" s="254"/>
      <c r="AQ28" s="254"/>
      <c r="AR28" s="254"/>
      <c r="AS28" s="254"/>
      <c r="AT28" s="894"/>
      <c r="AU28" s="894"/>
      <c r="AV28" s="254"/>
      <c r="AW28" s="254"/>
      <c r="AX28" s="254"/>
      <c r="AY28" s="254"/>
      <c r="AZ28" s="894"/>
      <c r="BA28" s="894"/>
      <c r="BB28" s="254"/>
      <c r="BC28" s="254"/>
      <c r="BD28" s="254"/>
      <c r="BE28" s="254"/>
      <c r="BF28" s="894"/>
      <c r="BG28" s="894"/>
      <c r="BH28" s="254"/>
      <c r="BI28" s="254"/>
      <c r="BJ28" s="254"/>
      <c r="BK28" s="254"/>
      <c r="BL28" s="894"/>
      <c r="BM28" s="894"/>
      <c r="BN28" s="1192"/>
      <c r="BO28" s="1192"/>
      <c r="BP28" s="1192"/>
      <c r="BQ28" s="1192"/>
      <c r="BR28" s="894"/>
      <c r="BS28" s="894"/>
      <c r="BT28" s="1192"/>
      <c r="BU28" s="1192"/>
      <c r="BV28" s="1192"/>
      <c r="BW28" s="1192"/>
      <c r="BX28" s="894"/>
      <c r="BY28" s="894"/>
      <c r="BZ28" s="1192"/>
      <c r="CA28" s="1192"/>
      <c r="CB28" s="1192"/>
      <c r="CC28" s="1192"/>
      <c r="CD28" s="894"/>
      <c r="CF28" s="901" t="s">
        <v>452</v>
      </c>
      <c r="CG28" s="902"/>
      <c r="CH28" s="902"/>
      <c r="CI28" s="1091"/>
      <c r="CJ28" s="1091"/>
      <c r="CK28" s="1092"/>
    </row>
    <row r="29" spans="2:89" ht="14.25">
      <c r="B29" s="718"/>
      <c r="C29" s="273"/>
      <c r="D29" s="255"/>
      <c r="E29" s="255"/>
      <c r="F29" s="255"/>
      <c r="G29" s="255"/>
      <c r="H29" s="255"/>
      <c r="I29" s="895"/>
      <c r="J29" s="255"/>
      <c r="K29" s="255"/>
      <c r="L29" s="255"/>
      <c r="M29" s="255"/>
      <c r="N29" s="895"/>
      <c r="O29" s="255"/>
      <c r="P29" s="255"/>
      <c r="Q29" s="255"/>
      <c r="R29" s="255"/>
      <c r="S29" s="895"/>
      <c r="T29" s="255"/>
      <c r="U29" s="255"/>
      <c r="V29" s="255"/>
      <c r="W29" s="255"/>
      <c r="X29" s="895"/>
      <c r="Y29" s="255"/>
      <c r="Z29" s="255"/>
      <c r="AA29" s="255"/>
      <c r="AB29" s="255"/>
      <c r="AC29" s="895"/>
      <c r="AD29" s="255"/>
      <c r="AE29" s="255"/>
      <c r="AF29" s="255"/>
      <c r="AG29" s="255"/>
      <c r="AH29" s="895"/>
      <c r="AI29" s="895"/>
      <c r="AJ29" s="255"/>
      <c r="AK29" s="255"/>
      <c r="AL29" s="255"/>
      <c r="AM29" s="255"/>
      <c r="AN29" s="895"/>
      <c r="AO29" s="895"/>
      <c r="AP29" s="255"/>
      <c r="AQ29" s="255"/>
      <c r="AR29" s="255"/>
      <c r="AS29" s="255"/>
      <c r="AT29" s="895"/>
      <c r="AU29" s="895"/>
      <c r="AV29" s="255"/>
      <c r="AW29" s="255"/>
      <c r="AX29" s="255"/>
      <c r="AY29" s="255"/>
      <c r="AZ29" s="895"/>
      <c r="BA29" s="895"/>
      <c r="BB29" s="255"/>
      <c r="BC29" s="255"/>
      <c r="BD29" s="255"/>
      <c r="BE29" s="255"/>
      <c r="BF29" s="895"/>
      <c r="BG29" s="895"/>
      <c r="BH29" s="255"/>
      <c r="BI29" s="255"/>
      <c r="BJ29" s="255"/>
      <c r="BK29" s="255"/>
      <c r="BL29" s="895"/>
      <c r="BM29" s="895"/>
      <c r="BN29" s="255"/>
      <c r="BO29" s="255"/>
      <c r="BP29" s="255"/>
      <c r="BQ29" s="255"/>
      <c r="BR29" s="895"/>
      <c r="BS29" s="895"/>
      <c r="BT29" s="255"/>
      <c r="BU29" s="255"/>
      <c r="BV29" s="255"/>
      <c r="BW29" s="255"/>
      <c r="BX29" s="895"/>
      <c r="BY29" s="895"/>
      <c r="BZ29" s="255"/>
      <c r="CA29" s="255"/>
      <c r="CB29" s="255"/>
      <c r="CC29" s="255"/>
      <c r="CD29" s="895"/>
      <c r="CF29" s="901" t="s">
        <v>448</v>
      </c>
      <c r="CG29" s="902"/>
      <c r="CH29" s="902"/>
      <c r="CI29" s="1091"/>
      <c r="CJ29" s="1091"/>
      <c r="CK29" s="1092"/>
    </row>
    <row r="30" spans="2:89" ht="14.25">
      <c r="B30" s="695" t="s">
        <v>145</v>
      </c>
      <c r="C30" s="273"/>
      <c r="D30" s="255"/>
      <c r="E30" s="255"/>
      <c r="F30" s="255"/>
      <c r="G30" s="255"/>
      <c r="H30" s="255"/>
      <c r="I30" s="895"/>
      <c r="J30" s="255"/>
      <c r="K30" s="255"/>
      <c r="L30" s="255"/>
      <c r="M30" s="255"/>
      <c r="N30" s="895"/>
      <c r="O30" s="255"/>
      <c r="P30" s="255"/>
      <c r="Q30" s="255"/>
      <c r="R30" s="255"/>
      <c r="S30" s="895"/>
      <c r="T30" s="255"/>
      <c r="U30" s="255"/>
      <c r="V30" s="255"/>
      <c r="W30" s="255"/>
      <c r="X30" s="895"/>
      <c r="Y30" s="255"/>
      <c r="Z30" s="255"/>
      <c r="AA30" s="255"/>
      <c r="AB30" s="255"/>
      <c r="AC30" s="895"/>
      <c r="AD30" s="255"/>
      <c r="AE30" s="255"/>
      <c r="AF30" s="255"/>
      <c r="AG30" s="255"/>
      <c r="AH30" s="895"/>
      <c r="AI30" s="895"/>
      <c r="AJ30" s="255"/>
      <c r="AK30" s="255"/>
      <c r="AL30" s="255"/>
      <c r="AM30" s="255"/>
      <c r="AN30" s="895"/>
      <c r="AO30" s="895"/>
      <c r="AP30" s="255"/>
      <c r="AQ30" s="255"/>
      <c r="AR30" s="255"/>
      <c r="AS30" s="255"/>
      <c r="AT30" s="895"/>
      <c r="AU30" s="895"/>
      <c r="AV30" s="255"/>
      <c r="AW30" s="255"/>
      <c r="AX30" s="255"/>
      <c r="AY30" s="255"/>
      <c r="AZ30" s="895"/>
      <c r="BA30" s="895"/>
      <c r="BB30" s="255"/>
      <c r="BC30" s="255"/>
      <c r="BD30" s="255"/>
      <c r="BE30" s="255"/>
      <c r="BF30" s="895"/>
      <c r="BG30" s="895"/>
      <c r="BH30" s="255"/>
      <c r="BI30" s="255"/>
      <c r="BJ30" s="255"/>
      <c r="BK30" s="255"/>
      <c r="BL30" s="895"/>
      <c r="BM30" s="895"/>
      <c r="BN30" s="255"/>
      <c r="BO30" s="255"/>
      <c r="BP30" s="255"/>
      <c r="BQ30" s="255"/>
      <c r="BR30" s="895"/>
      <c r="BS30" s="895"/>
      <c r="BT30" s="255"/>
      <c r="BU30" s="255"/>
      <c r="BV30" s="255"/>
      <c r="BW30" s="255"/>
      <c r="BX30" s="895"/>
      <c r="BY30" s="895"/>
      <c r="BZ30" s="255"/>
      <c r="CA30" s="255"/>
      <c r="CB30" s="255"/>
      <c r="CC30" s="255"/>
      <c r="CD30" s="895"/>
      <c r="CF30" s="904"/>
      <c r="CG30" s="273"/>
      <c r="CH30" s="273"/>
      <c r="CI30" s="273"/>
      <c r="CJ30" s="273"/>
      <c r="CK30" s="727"/>
    </row>
    <row r="31" spans="2:89" ht="14.25">
      <c r="B31" s="719" t="s">
        <v>146</v>
      </c>
      <c r="C31" s="486"/>
      <c r="D31" s="893"/>
      <c r="E31" s="254"/>
      <c r="F31" s="254"/>
      <c r="G31" s="254"/>
      <c r="H31" s="254"/>
      <c r="I31" s="894"/>
      <c r="J31" s="254"/>
      <c r="K31" s="254"/>
      <c r="L31" s="254"/>
      <c r="M31" s="254"/>
      <c r="N31" s="894"/>
      <c r="O31" s="254"/>
      <c r="P31" s="254"/>
      <c r="Q31" s="254"/>
      <c r="R31" s="254"/>
      <c r="S31" s="894"/>
      <c r="T31" s="254"/>
      <c r="U31" s="254"/>
      <c r="V31" s="254"/>
      <c r="W31" s="254"/>
      <c r="X31" s="894"/>
      <c r="Y31" s="254"/>
      <c r="Z31" s="254"/>
      <c r="AA31" s="254"/>
      <c r="AB31" s="254"/>
      <c r="AC31" s="894"/>
      <c r="AD31" s="254"/>
      <c r="AE31" s="254"/>
      <c r="AF31" s="254"/>
      <c r="AG31" s="254"/>
      <c r="AH31" s="894"/>
      <c r="AI31" s="894"/>
      <c r="AJ31" s="254"/>
      <c r="AK31" s="254"/>
      <c r="AL31" s="254"/>
      <c r="AM31" s="254"/>
      <c r="AN31" s="894"/>
      <c r="AO31" s="894"/>
      <c r="AP31" s="254"/>
      <c r="AQ31" s="254"/>
      <c r="AR31" s="254"/>
      <c r="AS31" s="254"/>
      <c r="AT31" s="894"/>
      <c r="AU31" s="894"/>
      <c r="AV31" s="254"/>
      <c r="AW31" s="254"/>
      <c r="AX31" s="254"/>
      <c r="AY31" s="254"/>
      <c r="AZ31" s="894"/>
      <c r="BA31" s="894"/>
      <c r="BB31" s="254"/>
      <c r="BC31" s="254"/>
      <c r="BD31" s="254"/>
      <c r="BE31" s="254"/>
      <c r="BF31" s="894"/>
      <c r="BG31" s="894"/>
      <c r="BH31" s="254"/>
      <c r="BI31" s="254"/>
      <c r="BJ31" s="254"/>
      <c r="BK31" s="254"/>
      <c r="BL31" s="894"/>
      <c r="BM31" s="894"/>
      <c r="BN31" s="1192"/>
      <c r="BO31" s="1192"/>
      <c r="BP31" s="1192"/>
      <c r="BQ31" s="1192"/>
      <c r="BR31" s="894"/>
      <c r="BS31" s="894"/>
      <c r="BT31" s="1192"/>
      <c r="BU31" s="1192"/>
      <c r="BV31" s="1192"/>
      <c r="BW31" s="1192"/>
      <c r="BX31" s="894"/>
      <c r="BY31" s="894"/>
      <c r="BZ31" s="1192"/>
      <c r="CA31" s="1192"/>
      <c r="CB31" s="1192"/>
      <c r="CC31" s="1192"/>
      <c r="CD31" s="894"/>
      <c r="CF31" s="695" t="s">
        <v>145</v>
      </c>
      <c r="CG31" s="273"/>
      <c r="CH31" s="273"/>
      <c r="CI31" s="273"/>
      <c r="CJ31" s="273"/>
      <c r="CK31" s="727"/>
    </row>
    <row r="32" spans="2:89" ht="14.25">
      <c r="B32" s="720" t="s">
        <v>496</v>
      </c>
      <c r="C32" s="486" t="s">
        <v>546</v>
      </c>
      <c r="D32" s="893"/>
      <c r="E32" s="254"/>
      <c r="F32" s="254"/>
      <c r="G32" s="254"/>
      <c r="H32" s="254"/>
      <c r="I32" s="894"/>
      <c r="J32" s="254"/>
      <c r="K32" s="254"/>
      <c r="L32" s="254"/>
      <c r="M32" s="254"/>
      <c r="N32" s="894"/>
      <c r="O32" s="254"/>
      <c r="P32" s="254"/>
      <c r="Q32" s="254"/>
      <c r="R32" s="254"/>
      <c r="S32" s="894"/>
      <c r="T32" s="254"/>
      <c r="U32" s="254"/>
      <c r="V32" s="254"/>
      <c r="W32" s="254"/>
      <c r="X32" s="894"/>
      <c r="Y32" s="254"/>
      <c r="Z32" s="254"/>
      <c r="AA32" s="254"/>
      <c r="AB32" s="254"/>
      <c r="AC32" s="894"/>
      <c r="AD32" s="254"/>
      <c r="AE32" s="254"/>
      <c r="AF32" s="254"/>
      <c r="AG32" s="254"/>
      <c r="AH32" s="894"/>
      <c r="AI32" s="894"/>
      <c r="AJ32" s="254"/>
      <c r="AK32" s="254"/>
      <c r="AL32" s="254"/>
      <c r="AM32" s="254"/>
      <c r="AN32" s="894"/>
      <c r="AO32" s="894"/>
      <c r="AP32" s="254"/>
      <c r="AQ32" s="254"/>
      <c r="AR32" s="254"/>
      <c r="AS32" s="254"/>
      <c r="AT32" s="894"/>
      <c r="AU32" s="894"/>
      <c r="AV32" s="254"/>
      <c r="AW32" s="254"/>
      <c r="AX32" s="254"/>
      <c r="AY32" s="254"/>
      <c r="AZ32" s="894"/>
      <c r="BA32" s="894"/>
      <c r="BB32" s="254"/>
      <c r="BC32" s="254"/>
      <c r="BD32" s="254"/>
      <c r="BE32" s="254"/>
      <c r="BF32" s="894"/>
      <c r="BG32" s="894"/>
      <c r="BH32" s="254"/>
      <c r="BI32" s="254"/>
      <c r="BJ32" s="254"/>
      <c r="BK32" s="254"/>
      <c r="BL32" s="894"/>
      <c r="BM32" s="894"/>
      <c r="BN32" s="1192"/>
      <c r="BO32" s="1192"/>
      <c r="BP32" s="1192"/>
      <c r="BQ32" s="1192"/>
      <c r="BR32" s="894"/>
      <c r="BS32" s="894"/>
      <c r="BT32" s="1192"/>
      <c r="BU32" s="1192"/>
      <c r="BV32" s="1192"/>
      <c r="BW32" s="1192"/>
      <c r="BX32" s="894"/>
      <c r="BY32" s="894"/>
      <c r="BZ32" s="1192"/>
      <c r="CA32" s="1192"/>
      <c r="CB32" s="1192"/>
      <c r="CC32" s="1192"/>
      <c r="CD32" s="894"/>
      <c r="CF32" s="719" t="s">
        <v>146</v>
      </c>
      <c r="CG32" s="273"/>
      <c r="CH32" s="273"/>
      <c r="CI32" s="273"/>
      <c r="CJ32" s="273"/>
      <c r="CK32" s="727"/>
    </row>
    <row r="33" spans="2:89" ht="14.25">
      <c r="B33" s="720"/>
      <c r="C33" s="273"/>
      <c r="D33" s="255"/>
      <c r="E33" s="255"/>
      <c r="F33" s="255"/>
      <c r="G33" s="255"/>
      <c r="H33" s="255"/>
      <c r="I33" s="895"/>
      <c r="J33" s="255"/>
      <c r="K33" s="255"/>
      <c r="L33" s="255"/>
      <c r="M33" s="255"/>
      <c r="N33" s="895"/>
      <c r="O33" s="255"/>
      <c r="P33" s="255"/>
      <c r="Q33" s="255"/>
      <c r="R33" s="255"/>
      <c r="S33" s="895"/>
      <c r="T33" s="255"/>
      <c r="U33" s="255"/>
      <c r="V33" s="255"/>
      <c r="W33" s="255"/>
      <c r="X33" s="895"/>
      <c r="Y33" s="255"/>
      <c r="Z33" s="255"/>
      <c r="AA33" s="255"/>
      <c r="AB33" s="255"/>
      <c r="AC33" s="895"/>
      <c r="AD33" s="255"/>
      <c r="AE33" s="255"/>
      <c r="AF33" s="255"/>
      <c r="AG33" s="255"/>
      <c r="AH33" s="895"/>
      <c r="AI33" s="895"/>
      <c r="AJ33" s="255"/>
      <c r="AK33" s="255"/>
      <c r="AL33" s="255"/>
      <c r="AM33" s="255"/>
      <c r="AN33" s="895"/>
      <c r="AO33" s="895"/>
      <c r="AP33" s="255"/>
      <c r="AQ33" s="255"/>
      <c r="AR33" s="255"/>
      <c r="AS33" s="255"/>
      <c r="AT33" s="895"/>
      <c r="AU33" s="895"/>
      <c r="AV33" s="255"/>
      <c r="AW33" s="255"/>
      <c r="AX33" s="255"/>
      <c r="AY33" s="255"/>
      <c r="AZ33" s="895"/>
      <c r="BA33" s="895"/>
      <c r="BB33" s="255"/>
      <c r="BC33" s="255"/>
      <c r="BD33" s="255"/>
      <c r="BE33" s="255"/>
      <c r="BF33" s="895"/>
      <c r="BG33" s="895"/>
      <c r="BH33" s="255"/>
      <c r="BI33" s="255"/>
      <c r="BJ33" s="255"/>
      <c r="BK33" s="255"/>
      <c r="BL33" s="895"/>
      <c r="BM33" s="895"/>
      <c r="BN33" s="255"/>
      <c r="BO33" s="255"/>
      <c r="BP33" s="255"/>
      <c r="BQ33" s="255"/>
      <c r="BR33" s="895"/>
      <c r="BS33" s="895"/>
      <c r="BT33" s="255"/>
      <c r="BU33" s="255"/>
      <c r="BV33" s="255"/>
      <c r="BW33" s="255"/>
      <c r="BX33" s="895"/>
      <c r="BY33" s="895"/>
      <c r="BZ33" s="255"/>
      <c r="CA33" s="255"/>
      <c r="CB33" s="255"/>
      <c r="CC33" s="255"/>
      <c r="CD33" s="895"/>
      <c r="CF33" s="901" t="s">
        <v>147</v>
      </c>
      <c r="CG33" s="902"/>
      <c r="CH33" s="902"/>
      <c r="CI33" s="1091"/>
      <c r="CJ33" s="1091"/>
      <c r="CK33" s="1092"/>
    </row>
    <row r="34" spans="2:89" ht="14.25">
      <c r="B34" s="719" t="s">
        <v>25</v>
      </c>
      <c r="C34" s="486"/>
      <c r="D34" s="255"/>
      <c r="E34" s="255"/>
      <c r="F34" s="255"/>
      <c r="G34" s="255"/>
      <c r="H34" s="255"/>
      <c r="I34" s="895"/>
      <c r="J34" s="255"/>
      <c r="K34" s="255"/>
      <c r="L34" s="255"/>
      <c r="M34" s="255"/>
      <c r="N34" s="895"/>
      <c r="O34" s="255"/>
      <c r="P34" s="255"/>
      <c r="Q34" s="255"/>
      <c r="R34" s="255"/>
      <c r="S34" s="895"/>
      <c r="T34" s="255"/>
      <c r="U34" s="255"/>
      <c r="V34" s="255"/>
      <c r="W34" s="255"/>
      <c r="X34" s="895"/>
      <c r="Y34" s="255"/>
      <c r="Z34" s="255"/>
      <c r="AA34" s="255"/>
      <c r="AB34" s="255"/>
      <c r="AC34" s="895"/>
      <c r="AD34" s="255"/>
      <c r="AE34" s="255"/>
      <c r="AF34" s="255"/>
      <c r="AG34" s="255"/>
      <c r="AH34" s="895"/>
      <c r="AI34" s="895"/>
      <c r="AJ34" s="255"/>
      <c r="AK34" s="255"/>
      <c r="AL34" s="255"/>
      <c r="AM34" s="255"/>
      <c r="AN34" s="895"/>
      <c r="AO34" s="895"/>
      <c r="AP34" s="255"/>
      <c r="AQ34" s="255"/>
      <c r="AR34" s="255"/>
      <c r="AS34" s="255"/>
      <c r="AT34" s="895"/>
      <c r="AU34" s="895"/>
      <c r="AV34" s="255"/>
      <c r="AW34" s="255"/>
      <c r="AX34" s="255"/>
      <c r="AY34" s="255"/>
      <c r="AZ34" s="895"/>
      <c r="BA34" s="895"/>
      <c r="BB34" s="255"/>
      <c r="BC34" s="255"/>
      <c r="BD34" s="255"/>
      <c r="BE34" s="255"/>
      <c r="BF34" s="895"/>
      <c r="BG34" s="895"/>
      <c r="BH34" s="255"/>
      <c r="BI34" s="255"/>
      <c r="BJ34" s="255"/>
      <c r="BK34" s="255"/>
      <c r="BL34" s="895"/>
      <c r="BM34" s="895"/>
      <c r="BN34" s="255"/>
      <c r="BO34" s="255"/>
      <c r="BP34" s="255"/>
      <c r="BQ34" s="255"/>
      <c r="BR34" s="895"/>
      <c r="BS34" s="895"/>
      <c r="BT34" s="255"/>
      <c r="BU34" s="255"/>
      <c r="BV34" s="255"/>
      <c r="BW34" s="255"/>
      <c r="BX34" s="895"/>
      <c r="BY34" s="895"/>
      <c r="BZ34" s="255"/>
      <c r="CA34" s="255"/>
      <c r="CB34" s="255"/>
      <c r="CC34" s="255"/>
      <c r="CD34" s="895"/>
      <c r="CF34" s="901" t="s">
        <v>24</v>
      </c>
      <c r="CG34" s="902"/>
      <c r="CH34" s="902"/>
      <c r="CI34" s="1091"/>
      <c r="CJ34" s="1091"/>
      <c r="CK34" s="1092"/>
    </row>
    <row r="35" spans="2:89" ht="14.25">
      <c r="B35" s="720" t="s">
        <v>497</v>
      </c>
      <c r="C35" s="486" t="s">
        <v>263</v>
      </c>
      <c r="D35" s="893"/>
      <c r="E35" s="254"/>
      <c r="F35" s="254"/>
      <c r="G35" s="254"/>
      <c r="H35" s="254"/>
      <c r="I35" s="894"/>
      <c r="J35" s="254"/>
      <c r="K35" s="254"/>
      <c r="L35" s="254"/>
      <c r="M35" s="254"/>
      <c r="N35" s="894"/>
      <c r="O35" s="254"/>
      <c r="P35" s="254"/>
      <c r="Q35" s="254"/>
      <c r="R35" s="254"/>
      <c r="S35" s="894"/>
      <c r="T35" s="254"/>
      <c r="U35" s="254"/>
      <c r="V35" s="254"/>
      <c r="W35" s="254"/>
      <c r="X35" s="894"/>
      <c r="Y35" s="254"/>
      <c r="Z35" s="254"/>
      <c r="AA35" s="254"/>
      <c r="AB35" s="254"/>
      <c r="AC35" s="894"/>
      <c r="AD35" s="254"/>
      <c r="AE35" s="254"/>
      <c r="AF35" s="254"/>
      <c r="AG35" s="254"/>
      <c r="AH35" s="894"/>
      <c r="AI35" s="894"/>
      <c r="AJ35" s="254"/>
      <c r="AK35" s="254"/>
      <c r="AL35" s="254"/>
      <c r="AM35" s="254"/>
      <c r="AN35" s="894"/>
      <c r="AO35" s="894"/>
      <c r="AP35" s="254"/>
      <c r="AQ35" s="254"/>
      <c r="AR35" s="254"/>
      <c r="AS35" s="254"/>
      <c r="AT35" s="894"/>
      <c r="AU35" s="894"/>
      <c r="AV35" s="254"/>
      <c r="AW35" s="254"/>
      <c r="AX35" s="254"/>
      <c r="AY35" s="254"/>
      <c r="AZ35" s="894"/>
      <c r="BA35" s="894"/>
      <c r="BB35" s="254"/>
      <c r="BC35" s="254"/>
      <c r="BD35" s="254"/>
      <c r="BE35" s="254"/>
      <c r="BF35" s="894"/>
      <c r="BG35" s="894"/>
      <c r="BH35" s="254"/>
      <c r="BI35" s="254"/>
      <c r="BJ35" s="254"/>
      <c r="BK35" s="254"/>
      <c r="BL35" s="894"/>
      <c r="BM35" s="894"/>
      <c r="BN35" s="1192"/>
      <c r="BO35" s="1192"/>
      <c r="BP35" s="1192"/>
      <c r="BQ35" s="1192"/>
      <c r="BR35" s="894"/>
      <c r="BS35" s="894"/>
      <c r="BT35" s="1192"/>
      <c r="BU35" s="1192"/>
      <c r="BV35" s="1192"/>
      <c r="BW35" s="1192"/>
      <c r="BX35" s="894"/>
      <c r="BY35" s="894"/>
      <c r="BZ35" s="1192"/>
      <c r="CA35" s="1192"/>
      <c r="CB35" s="1192"/>
      <c r="CC35" s="1192"/>
      <c r="CD35" s="894"/>
      <c r="CF35" s="720"/>
      <c r="CG35" s="273"/>
      <c r="CH35" s="273"/>
      <c r="CI35" s="273"/>
      <c r="CJ35" s="273"/>
      <c r="CK35" s="727"/>
    </row>
    <row r="36" spans="2:89" ht="14.25">
      <c r="B36" s="720" t="s">
        <v>498</v>
      </c>
      <c r="C36" s="486" t="s">
        <v>263</v>
      </c>
      <c r="D36" s="893"/>
      <c r="E36" s="254"/>
      <c r="F36" s="254"/>
      <c r="G36" s="254"/>
      <c r="H36" s="254"/>
      <c r="I36" s="894"/>
      <c r="J36" s="254"/>
      <c r="K36" s="254"/>
      <c r="L36" s="254"/>
      <c r="M36" s="254"/>
      <c r="N36" s="894"/>
      <c r="O36" s="254"/>
      <c r="P36" s="254"/>
      <c r="Q36" s="254"/>
      <c r="R36" s="254"/>
      <c r="S36" s="894"/>
      <c r="T36" s="254"/>
      <c r="U36" s="254"/>
      <c r="V36" s="254"/>
      <c r="W36" s="254"/>
      <c r="X36" s="894"/>
      <c r="Y36" s="254"/>
      <c r="Z36" s="254"/>
      <c r="AA36" s="254"/>
      <c r="AB36" s="254"/>
      <c r="AC36" s="894"/>
      <c r="AD36" s="254"/>
      <c r="AE36" s="254"/>
      <c r="AF36" s="254"/>
      <c r="AG36" s="254"/>
      <c r="AH36" s="894"/>
      <c r="AI36" s="894"/>
      <c r="AJ36" s="254"/>
      <c r="AK36" s="254"/>
      <c r="AL36" s="254"/>
      <c r="AM36" s="254"/>
      <c r="AN36" s="894"/>
      <c r="AO36" s="894"/>
      <c r="AP36" s="254"/>
      <c r="AQ36" s="254"/>
      <c r="AR36" s="254"/>
      <c r="AS36" s="254"/>
      <c r="AT36" s="894"/>
      <c r="AU36" s="894"/>
      <c r="AV36" s="254"/>
      <c r="AW36" s="254"/>
      <c r="AX36" s="254"/>
      <c r="AY36" s="254"/>
      <c r="AZ36" s="894"/>
      <c r="BA36" s="894"/>
      <c r="BB36" s="254"/>
      <c r="BC36" s="254"/>
      <c r="BD36" s="254"/>
      <c r="BE36" s="254"/>
      <c r="BF36" s="894"/>
      <c r="BG36" s="894"/>
      <c r="BH36" s="254"/>
      <c r="BI36" s="254"/>
      <c r="BJ36" s="254"/>
      <c r="BK36" s="254"/>
      <c r="BL36" s="894"/>
      <c r="BM36" s="894"/>
      <c r="BN36" s="1192"/>
      <c r="BO36" s="1192"/>
      <c r="BP36" s="1192"/>
      <c r="BQ36" s="1192"/>
      <c r="BR36" s="894"/>
      <c r="BS36" s="894"/>
      <c r="BT36" s="1192"/>
      <c r="BU36" s="1192"/>
      <c r="BV36" s="1192"/>
      <c r="BW36" s="1192"/>
      <c r="BX36" s="894"/>
      <c r="BY36" s="894"/>
      <c r="BZ36" s="1192"/>
      <c r="CA36" s="1192"/>
      <c r="CB36" s="1192"/>
      <c r="CC36" s="1192"/>
      <c r="CD36" s="894"/>
      <c r="CF36" s="719" t="s">
        <v>25</v>
      </c>
      <c r="CG36" s="273"/>
      <c r="CH36" s="273"/>
      <c r="CI36" s="273"/>
      <c r="CJ36" s="273"/>
      <c r="CK36" s="727"/>
    </row>
    <row r="37" spans="2:89" ht="14.25">
      <c r="B37" s="695"/>
      <c r="C37" s="273"/>
      <c r="D37" s="255"/>
      <c r="E37" s="255"/>
      <c r="F37" s="255"/>
      <c r="G37" s="255"/>
      <c r="H37" s="255"/>
      <c r="I37" s="895"/>
      <c r="J37" s="255"/>
      <c r="K37" s="255"/>
      <c r="L37" s="255"/>
      <c r="M37" s="255"/>
      <c r="N37" s="895"/>
      <c r="O37" s="255"/>
      <c r="P37" s="255"/>
      <c r="Q37" s="255"/>
      <c r="R37" s="255"/>
      <c r="S37" s="895"/>
      <c r="T37" s="255"/>
      <c r="U37" s="255"/>
      <c r="V37" s="255"/>
      <c r="W37" s="255"/>
      <c r="X37" s="895"/>
      <c r="Y37" s="255"/>
      <c r="Z37" s="255"/>
      <c r="AA37" s="255"/>
      <c r="AB37" s="255"/>
      <c r="AC37" s="895"/>
      <c r="AD37" s="255"/>
      <c r="AE37" s="255"/>
      <c r="AF37" s="255"/>
      <c r="AG37" s="255"/>
      <c r="AH37" s="895"/>
      <c r="AI37" s="895"/>
      <c r="AJ37" s="255"/>
      <c r="AK37" s="255"/>
      <c r="AL37" s="255"/>
      <c r="AM37" s="255"/>
      <c r="AN37" s="895"/>
      <c r="AO37" s="895"/>
      <c r="AP37" s="255"/>
      <c r="AQ37" s="255"/>
      <c r="AR37" s="255"/>
      <c r="AS37" s="255"/>
      <c r="AT37" s="895"/>
      <c r="AU37" s="895"/>
      <c r="AV37" s="255"/>
      <c r="AW37" s="255"/>
      <c r="AX37" s="255"/>
      <c r="AY37" s="255"/>
      <c r="AZ37" s="895"/>
      <c r="BA37" s="895"/>
      <c r="BB37" s="255"/>
      <c r="BC37" s="255"/>
      <c r="BD37" s="255"/>
      <c r="BE37" s="255"/>
      <c r="BF37" s="895"/>
      <c r="BG37" s="895"/>
      <c r="BH37" s="255"/>
      <c r="BI37" s="255"/>
      <c r="BJ37" s="255"/>
      <c r="BK37" s="255"/>
      <c r="BL37" s="895"/>
      <c r="BM37" s="895"/>
      <c r="BN37" s="255"/>
      <c r="BO37" s="255"/>
      <c r="BP37" s="255"/>
      <c r="BQ37" s="255"/>
      <c r="BR37" s="895"/>
      <c r="BS37" s="895"/>
      <c r="BT37" s="255"/>
      <c r="BU37" s="255"/>
      <c r="BV37" s="255"/>
      <c r="BW37" s="255"/>
      <c r="BX37" s="895"/>
      <c r="BY37" s="895"/>
      <c r="BZ37" s="255"/>
      <c r="CA37" s="255"/>
      <c r="CB37" s="255"/>
      <c r="CC37" s="255"/>
      <c r="CD37" s="895"/>
      <c r="CF37" s="901" t="s">
        <v>26</v>
      </c>
      <c r="CG37" s="902"/>
      <c r="CH37" s="902"/>
      <c r="CI37" s="1091"/>
      <c r="CJ37" s="1091"/>
      <c r="CK37" s="1092"/>
    </row>
    <row r="38" spans="2:89" ht="14.25">
      <c r="B38" s="719" t="s">
        <v>237</v>
      </c>
      <c r="C38" s="273"/>
      <c r="D38" s="255"/>
      <c r="E38" s="255"/>
      <c r="F38" s="255"/>
      <c r="G38" s="255"/>
      <c r="H38" s="255"/>
      <c r="I38" s="895"/>
      <c r="J38" s="255"/>
      <c r="K38" s="255"/>
      <c r="L38" s="255"/>
      <c r="M38" s="255"/>
      <c r="N38" s="895"/>
      <c r="O38" s="255"/>
      <c r="P38" s="255"/>
      <c r="Q38" s="255"/>
      <c r="R38" s="255"/>
      <c r="S38" s="895"/>
      <c r="T38" s="255"/>
      <c r="U38" s="255"/>
      <c r="V38" s="255"/>
      <c r="W38" s="255"/>
      <c r="X38" s="895"/>
      <c r="Y38" s="255"/>
      <c r="Z38" s="255"/>
      <c r="AA38" s="255"/>
      <c r="AB38" s="255"/>
      <c r="AC38" s="895"/>
      <c r="AD38" s="255"/>
      <c r="AE38" s="255"/>
      <c r="AF38" s="255"/>
      <c r="AG38" s="255"/>
      <c r="AH38" s="895"/>
      <c r="AI38" s="895"/>
      <c r="AJ38" s="255"/>
      <c r="AK38" s="255"/>
      <c r="AL38" s="255"/>
      <c r="AM38" s="255"/>
      <c r="AN38" s="895"/>
      <c r="AO38" s="895"/>
      <c r="AP38" s="255"/>
      <c r="AQ38" s="255"/>
      <c r="AR38" s="255"/>
      <c r="AS38" s="255"/>
      <c r="AT38" s="895"/>
      <c r="AU38" s="895"/>
      <c r="AV38" s="255"/>
      <c r="AW38" s="255"/>
      <c r="AX38" s="255"/>
      <c r="AY38" s="255"/>
      <c r="AZ38" s="895"/>
      <c r="BA38" s="895"/>
      <c r="BB38" s="255"/>
      <c r="BC38" s="255"/>
      <c r="BD38" s="255"/>
      <c r="BE38" s="255"/>
      <c r="BF38" s="895"/>
      <c r="BG38" s="895"/>
      <c r="BH38" s="255"/>
      <c r="BI38" s="255"/>
      <c r="BJ38" s="255"/>
      <c r="BK38" s="255"/>
      <c r="BL38" s="895"/>
      <c r="BM38" s="895"/>
      <c r="BN38" s="255"/>
      <c r="BO38" s="255"/>
      <c r="BP38" s="255"/>
      <c r="BQ38" s="255"/>
      <c r="BR38" s="895"/>
      <c r="BS38" s="895"/>
      <c r="BT38" s="255"/>
      <c r="BU38" s="255"/>
      <c r="BV38" s="255"/>
      <c r="BW38" s="255"/>
      <c r="BX38" s="895"/>
      <c r="BY38" s="895"/>
      <c r="BZ38" s="255"/>
      <c r="CA38" s="255"/>
      <c r="CB38" s="255"/>
      <c r="CC38" s="255"/>
      <c r="CD38" s="895"/>
      <c r="CF38" s="901" t="s">
        <v>27</v>
      </c>
      <c r="CG38" s="902"/>
      <c r="CH38" s="902"/>
      <c r="CI38" s="1091"/>
      <c r="CJ38" s="1091"/>
      <c r="CK38" s="1092"/>
    </row>
    <row r="39" spans="2:89" ht="14.25">
      <c r="B39" s="887" t="s">
        <v>499</v>
      </c>
      <c r="C39" s="486" t="s">
        <v>237</v>
      </c>
      <c r="D39" s="893"/>
      <c r="E39" s="254"/>
      <c r="F39" s="254"/>
      <c r="G39" s="254"/>
      <c r="H39" s="254"/>
      <c r="I39" s="894"/>
      <c r="J39" s="254"/>
      <c r="K39" s="254"/>
      <c r="L39" s="254"/>
      <c r="M39" s="254"/>
      <c r="N39" s="894"/>
      <c r="O39" s="254"/>
      <c r="P39" s="254"/>
      <c r="Q39" s="254"/>
      <c r="R39" s="254"/>
      <c r="S39" s="894"/>
      <c r="T39" s="254"/>
      <c r="U39" s="254"/>
      <c r="V39" s="254"/>
      <c r="W39" s="254"/>
      <c r="X39" s="894"/>
      <c r="Y39" s="254"/>
      <c r="Z39" s="254"/>
      <c r="AA39" s="254"/>
      <c r="AB39" s="254"/>
      <c r="AC39" s="894"/>
      <c r="AD39" s="254"/>
      <c r="AE39" s="254"/>
      <c r="AF39" s="254"/>
      <c r="AG39" s="254"/>
      <c r="AH39" s="894"/>
      <c r="AI39" s="894"/>
      <c r="AJ39" s="254"/>
      <c r="AK39" s="254"/>
      <c r="AL39" s="254"/>
      <c r="AM39" s="254"/>
      <c r="AN39" s="894"/>
      <c r="AO39" s="894"/>
      <c r="AP39" s="254"/>
      <c r="AQ39" s="254"/>
      <c r="AR39" s="254"/>
      <c r="AS39" s="254"/>
      <c r="AT39" s="894"/>
      <c r="AU39" s="894"/>
      <c r="AV39" s="254"/>
      <c r="AW39" s="254"/>
      <c r="AX39" s="254"/>
      <c r="AY39" s="254"/>
      <c r="AZ39" s="894"/>
      <c r="BA39" s="894"/>
      <c r="BB39" s="254"/>
      <c r="BC39" s="254"/>
      <c r="BD39" s="254"/>
      <c r="BE39" s="254"/>
      <c r="BF39" s="894"/>
      <c r="BG39" s="894"/>
      <c r="BH39" s="254"/>
      <c r="BI39" s="254"/>
      <c r="BJ39" s="254"/>
      <c r="BK39" s="254"/>
      <c r="BL39" s="894"/>
      <c r="BM39" s="894"/>
      <c r="BN39" s="1192"/>
      <c r="BO39" s="1192"/>
      <c r="BP39" s="1192"/>
      <c r="BQ39" s="1192"/>
      <c r="BR39" s="894"/>
      <c r="BS39" s="894"/>
      <c r="BT39" s="1192"/>
      <c r="BU39" s="1192"/>
      <c r="BV39" s="1192"/>
      <c r="BW39" s="1192"/>
      <c r="BX39" s="894"/>
      <c r="BY39" s="894"/>
      <c r="BZ39" s="1192"/>
      <c r="CA39" s="1192"/>
      <c r="CB39" s="1192"/>
      <c r="CC39" s="1192"/>
      <c r="CD39" s="894"/>
      <c r="CF39" s="695"/>
      <c r="CG39" s="273"/>
      <c r="CH39" s="273"/>
      <c r="CI39" s="273"/>
      <c r="CJ39" s="273"/>
      <c r="CK39" s="727"/>
    </row>
    <row r="40" spans="2:89" ht="14.25">
      <c r="B40" s="887" t="s">
        <v>500</v>
      </c>
      <c r="C40" s="486" t="s">
        <v>237</v>
      </c>
      <c r="D40" s="893"/>
      <c r="E40" s="254"/>
      <c r="F40" s="254"/>
      <c r="G40" s="254"/>
      <c r="H40" s="254"/>
      <c r="I40" s="894"/>
      <c r="J40" s="254"/>
      <c r="K40" s="254"/>
      <c r="L40" s="254"/>
      <c r="M40" s="254"/>
      <c r="N40" s="894"/>
      <c r="O40" s="254"/>
      <c r="P40" s="254"/>
      <c r="Q40" s="254"/>
      <c r="R40" s="254"/>
      <c r="S40" s="894"/>
      <c r="T40" s="254"/>
      <c r="U40" s="254"/>
      <c r="V40" s="254"/>
      <c r="W40" s="254"/>
      <c r="X40" s="894"/>
      <c r="Y40" s="254"/>
      <c r="Z40" s="254"/>
      <c r="AA40" s="254"/>
      <c r="AB40" s="254"/>
      <c r="AC40" s="894"/>
      <c r="AD40" s="254"/>
      <c r="AE40" s="254"/>
      <c r="AF40" s="254"/>
      <c r="AG40" s="254"/>
      <c r="AH40" s="894"/>
      <c r="AI40" s="894"/>
      <c r="AJ40" s="254"/>
      <c r="AK40" s="254"/>
      <c r="AL40" s="254"/>
      <c r="AM40" s="254"/>
      <c r="AN40" s="894"/>
      <c r="AO40" s="894"/>
      <c r="AP40" s="254"/>
      <c r="AQ40" s="254"/>
      <c r="AR40" s="254"/>
      <c r="AS40" s="254"/>
      <c r="AT40" s="894"/>
      <c r="AU40" s="894"/>
      <c r="AV40" s="254"/>
      <c r="AW40" s="254"/>
      <c r="AX40" s="254"/>
      <c r="AY40" s="254"/>
      <c r="AZ40" s="894"/>
      <c r="BA40" s="894"/>
      <c r="BB40" s="254"/>
      <c r="BC40" s="254"/>
      <c r="BD40" s="254"/>
      <c r="BE40" s="254"/>
      <c r="BF40" s="894"/>
      <c r="BG40" s="894"/>
      <c r="BH40" s="254"/>
      <c r="BI40" s="254"/>
      <c r="BJ40" s="254"/>
      <c r="BK40" s="254"/>
      <c r="BL40" s="894"/>
      <c r="BM40" s="894"/>
      <c r="BN40" s="1192"/>
      <c r="BO40" s="1192"/>
      <c r="BP40" s="1192"/>
      <c r="BQ40" s="1192"/>
      <c r="BR40" s="894"/>
      <c r="BS40" s="894"/>
      <c r="BT40" s="1192"/>
      <c r="BU40" s="1192"/>
      <c r="BV40" s="1192"/>
      <c r="BW40" s="1192"/>
      <c r="BX40" s="894"/>
      <c r="BY40" s="894"/>
      <c r="BZ40" s="1192"/>
      <c r="CA40" s="1192"/>
      <c r="CB40" s="1192"/>
      <c r="CC40" s="1192"/>
      <c r="CD40" s="894"/>
      <c r="CF40" s="719" t="s">
        <v>237</v>
      </c>
      <c r="CG40" s="273"/>
      <c r="CH40" s="273"/>
      <c r="CI40" s="273"/>
      <c r="CJ40" s="273"/>
      <c r="CK40" s="727"/>
    </row>
    <row r="41" spans="2:89" ht="14.25">
      <c r="B41" s="887" t="s">
        <v>501</v>
      </c>
      <c r="C41" s="486" t="s">
        <v>237</v>
      </c>
      <c r="D41" s="893"/>
      <c r="E41" s="254"/>
      <c r="F41" s="254"/>
      <c r="G41" s="254"/>
      <c r="H41" s="254"/>
      <c r="I41" s="894"/>
      <c r="J41" s="254"/>
      <c r="K41" s="254"/>
      <c r="L41" s="254"/>
      <c r="M41" s="254"/>
      <c r="N41" s="894"/>
      <c r="O41" s="254"/>
      <c r="P41" s="254"/>
      <c r="Q41" s="254"/>
      <c r="R41" s="254"/>
      <c r="S41" s="894"/>
      <c r="T41" s="254"/>
      <c r="U41" s="254"/>
      <c r="V41" s="254"/>
      <c r="W41" s="254"/>
      <c r="X41" s="894"/>
      <c r="Y41" s="254"/>
      <c r="Z41" s="254"/>
      <c r="AA41" s="254"/>
      <c r="AB41" s="254"/>
      <c r="AC41" s="894"/>
      <c r="AD41" s="254"/>
      <c r="AE41" s="254"/>
      <c r="AF41" s="254"/>
      <c r="AG41" s="254"/>
      <c r="AH41" s="894"/>
      <c r="AI41" s="894"/>
      <c r="AJ41" s="254"/>
      <c r="AK41" s="254"/>
      <c r="AL41" s="254"/>
      <c r="AM41" s="254"/>
      <c r="AN41" s="894"/>
      <c r="AO41" s="894"/>
      <c r="AP41" s="254"/>
      <c r="AQ41" s="254"/>
      <c r="AR41" s="254"/>
      <c r="AS41" s="254"/>
      <c r="AT41" s="894"/>
      <c r="AU41" s="894"/>
      <c r="AV41" s="254"/>
      <c r="AW41" s="254"/>
      <c r="AX41" s="254"/>
      <c r="AY41" s="254"/>
      <c r="AZ41" s="894"/>
      <c r="BA41" s="894"/>
      <c r="BB41" s="254"/>
      <c r="BC41" s="254"/>
      <c r="BD41" s="254"/>
      <c r="BE41" s="254"/>
      <c r="BF41" s="894"/>
      <c r="BG41" s="894"/>
      <c r="BH41" s="254"/>
      <c r="BI41" s="254"/>
      <c r="BJ41" s="254"/>
      <c r="BK41" s="254"/>
      <c r="BL41" s="894"/>
      <c r="BM41" s="894"/>
      <c r="BN41" s="1192"/>
      <c r="BO41" s="1192"/>
      <c r="BP41" s="1192"/>
      <c r="BQ41" s="1192"/>
      <c r="BR41" s="894"/>
      <c r="BS41" s="894"/>
      <c r="BT41" s="1192"/>
      <c r="BU41" s="1192"/>
      <c r="BV41" s="1192"/>
      <c r="BW41" s="1192"/>
      <c r="BX41" s="894"/>
      <c r="BY41" s="894"/>
      <c r="BZ41" s="1192"/>
      <c r="CA41" s="1192"/>
      <c r="CB41" s="1192"/>
      <c r="CC41" s="1192"/>
      <c r="CD41" s="894"/>
      <c r="CF41" s="901" t="s">
        <v>554</v>
      </c>
      <c r="CG41" s="902"/>
      <c r="CH41" s="902"/>
      <c r="CI41" s="1091"/>
      <c r="CJ41" s="1091"/>
      <c r="CK41" s="1092"/>
    </row>
    <row r="42" spans="2:89" ht="14.25">
      <c r="B42" s="887" t="s">
        <v>502</v>
      </c>
      <c r="C42" s="486" t="s">
        <v>237</v>
      </c>
      <c r="D42" s="893"/>
      <c r="E42" s="254"/>
      <c r="F42" s="254"/>
      <c r="G42" s="254"/>
      <c r="H42" s="254"/>
      <c r="I42" s="894"/>
      <c r="J42" s="254"/>
      <c r="K42" s="254"/>
      <c r="L42" s="254"/>
      <c r="M42" s="254"/>
      <c r="N42" s="894"/>
      <c r="O42" s="254"/>
      <c r="P42" s="254"/>
      <c r="Q42" s="254"/>
      <c r="R42" s="254"/>
      <c r="S42" s="894"/>
      <c r="T42" s="254"/>
      <c r="U42" s="254"/>
      <c r="V42" s="254"/>
      <c r="W42" s="254"/>
      <c r="X42" s="894"/>
      <c r="Y42" s="254"/>
      <c r="Z42" s="254"/>
      <c r="AA42" s="254"/>
      <c r="AB42" s="254"/>
      <c r="AC42" s="894"/>
      <c r="AD42" s="254"/>
      <c r="AE42" s="254"/>
      <c r="AF42" s="254"/>
      <c r="AG42" s="254"/>
      <c r="AH42" s="894"/>
      <c r="AI42" s="894"/>
      <c r="AJ42" s="254"/>
      <c r="AK42" s="254"/>
      <c r="AL42" s="254"/>
      <c r="AM42" s="254"/>
      <c r="AN42" s="894"/>
      <c r="AO42" s="894"/>
      <c r="AP42" s="254"/>
      <c r="AQ42" s="254"/>
      <c r="AR42" s="254"/>
      <c r="AS42" s="254"/>
      <c r="AT42" s="894"/>
      <c r="AU42" s="894"/>
      <c r="AV42" s="254"/>
      <c r="AW42" s="254"/>
      <c r="AX42" s="254"/>
      <c r="AY42" s="254"/>
      <c r="AZ42" s="894"/>
      <c r="BA42" s="894"/>
      <c r="BB42" s="254"/>
      <c r="BC42" s="254"/>
      <c r="BD42" s="254"/>
      <c r="BE42" s="254"/>
      <c r="BF42" s="894"/>
      <c r="BG42" s="894"/>
      <c r="BH42" s="254"/>
      <c r="BI42" s="254"/>
      <c r="BJ42" s="254"/>
      <c r="BK42" s="254"/>
      <c r="BL42" s="894"/>
      <c r="BM42" s="894"/>
      <c r="BN42" s="1192"/>
      <c r="BO42" s="1192"/>
      <c r="BP42" s="1192"/>
      <c r="BQ42" s="1192"/>
      <c r="BR42" s="894"/>
      <c r="BS42" s="894"/>
      <c r="BT42" s="1192"/>
      <c r="BU42" s="1192"/>
      <c r="BV42" s="1192"/>
      <c r="BW42" s="1192"/>
      <c r="BX42" s="894"/>
      <c r="BY42" s="894"/>
      <c r="BZ42" s="1192"/>
      <c r="CA42" s="1192"/>
      <c r="CB42" s="1192"/>
      <c r="CC42" s="1192"/>
      <c r="CD42" s="894"/>
      <c r="CF42" s="718"/>
      <c r="CG42" s="273"/>
      <c r="CH42" s="273"/>
      <c r="CI42" s="273"/>
      <c r="CJ42" s="273"/>
      <c r="CK42" s="727"/>
    </row>
    <row r="43" spans="2:89" ht="14.25">
      <c r="B43" s="718" t="s">
        <v>503</v>
      </c>
      <c r="C43" s="486" t="s">
        <v>237</v>
      </c>
      <c r="D43" s="893"/>
      <c r="E43" s="254"/>
      <c r="F43" s="254"/>
      <c r="G43" s="254"/>
      <c r="H43" s="254"/>
      <c r="I43" s="894"/>
      <c r="J43" s="254"/>
      <c r="K43" s="254"/>
      <c r="L43" s="254"/>
      <c r="M43" s="254"/>
      <c r="N43" s="894"/>
      <c r="O43" s="254"/>
      <c r="P43" s="254"/>
      <c r="Q43" s="254"/>
      <c r="R43" s="254"/>
      <c r="S43" s="894"/>
      <c r="T43" s="254"/>
      <c r="U43" s="254"/>
      <c r="V43" s="254"/>
      <c r="W43" s="254"/>
      <c r="X43" s="894"/>
      <c r="Y43" s="254"/>
      <c r="Z43" s="254"/>
      <c r="AA43" s="254"/>
      <c r="AB43" s="254"/>
      <c r="AC43" s="894"/>
      <c r="AD43" s="254"/>
      <c r="AE43" s="254"/>
      <c r="AF43" s="254"/>
      <c r="AG43" s="254"/>
      <c r="AH43" s="894"/>
      <c r="AI43" s="894"/>
      <c r="AJ43" s="254"/>
      <c r="AK43" s="254"/>
      <c r="AL43" s="254"/>
      <c r="AM43" s="254"/>
      <c r="AN43" s="894"/>
      <c r="AO43" s="894"/>
      <c r="AP43" s="254"/>
      <c r="AQ43" s="254"/>
      <c r="AR43" s="254"/>
      <c r="AS43" s="254"/>
      <c r="AT43" s="894"/>
      <c r="AU43" s="894"/>
      <c r="AV43" s="254"/>
      <c r="AW43" s="254"/>
      <c r="AX43" s="254"/>
      <c r="AY43" s="254"/>
      <c r="AZ43" s="894"/>
      <c r="BA43" s="894"/>
      <c r="BB43" s="254"/>
      <c r="BC43" s="254"/>
      <c r="BD43" s="254"/>
      <c r="BE43" s="254"/>
      <c r="BF43" s="894"/>
      <c r="BG43" s="894"/>
      <c r="BH43" s="254"/>
      <c r="BI43" s="254"/>
      <c r="BJ43" s="254"/>
      <c r="BK43" s="254"/>
      <c r="BL43" s="894"/>
      <c r="BM43" s="894"/>
      <c r="BN43" s="1192"/>
      <c r="BO43" s="1192"/>
      <c r="BP43" s="1192"/>
      <c r="BQ43" s="1192"/>
      <c r="BR43" s="894"/>
      <c r="BS43" s="894"/>
      <c r="BT43" s="1192"/>
      <c r="BU43" s="1192"/>
      <c r="BV43" s="1192"/>
      <c r="BW43" s="1192"/>
      <c r="BX43" s="894"/>
      <c r="BY43" s="894"/>
      <c r="BZ43" s="1192"/>
      <c r="CA43" s="1192"/>
      <c r="CB43" s="1192"/>
      <c r="CC43" s="1192"/>
      <c r="CD43" s="894"/>
      <c r="CF43" s="721" t="s">
        <v>250</v>
      </c>
      <c r="CG43" s="273"/>
      <c r="CH43" s="273"/>
      <c r="CI43" s="273"/>
      <c r="CJ43" s="273"/>
      <c r="CK43" s="727"/>
    </row>
    <row r="44" spans="2:89" ht="14.25">
      <c r="B44" s="718" t="s">
        <v>504</v>
      </c>
      <c r="C44" s="253" t="s">
        <v>237</v>
      </c>
      <c r="D44" s="893"/>
      <c r="E44" s="254"/>
      <c r="F44" s="254"/>
      <c r="G44" s="254"/>
      <c r="H44" s="254"/>
      <c r="I44" s="894"/>
      <c r="J44" s="254"/>
      <c r="K44" s="254"/>
      <c r="L44" s="254"/>
      <c r="M44" s="254"/>
      <c r="N44" s="894"/>
      <c r="O44" s="254"/>
      <c r="P44" s="254"/>
      <c r="Q44" s="254"/>
      <c r="R44" s="254"/>
      <c r="S44" s="894"/>
      <c r="T44" s="254"/>
      <c r="U44" s="254"/>
      <c r="V44" s="254"/>
      <c r="W44" s="254"/>
      <c r="X44" s="894"/>
      <c r="Y44" s="254"/>
      <c r="Z44" s="254"/>
      <c r="AA44" s="254"/>
      <c r="AB44" s="254"/>
      <c r="AC44" s="894"/>
      <c r="AD44" s="254"/>
      <c r="AE44" s="254"/>
      <c r="AF44" s="254"/>
      <c r="AG44" s="254"/>
      <c r="AH44" s="894"/>
      <c r="AI44" s="894"/>
      <c r="AJ44" s="254"/>
      <c r="AK44" s="254"/>
      <c r="AL44" s="254"/>
      <c r="AM44" s="254"/>
      <c r="AN44" s="894"/>
      <c r="AO44" s="894"/>
      <c r="AP44" s="254"/>
      <c r="AQ44" s="254"/>
      <c r="AR44" s="254"/>
      <c r="AS44" s="254"/>
      <c r="AT44" s="894"/>
      <c r="AU44" s="894"/>
      <c r="AV44" s="254"/>
      <c r="AW44" s="254"/>
      <c r="AX44" s="254"/>
      <c r="AY44" s="254"/>
      <c r="AZ44" s="894"/>
      <c r="BA44" s="894"/>
      <c r="BB44" s="254"/>
      <c r="BC44" s="254"/>
      <c r="BD44" s="254"/>
      <c r="BE44" s="254"/>
      <c r="BF44" s="894"/>
      <c r="BG44" s="894"/>
      <c r="BH44" s="254"/>
      <c r="BI44" s="254"/>
      <c r="BJ44" s="254"/>
      <c r="BK44" s="254"/>
      <c r="BL44" s="894"/>
      <c r="BM44" s="894"/>
      <c r="BN44" s="1192"/>
      <c r="BO44" s="1192"/>
      <c r="BP44" s="1192"/>
      <c r="BQ44" s="1192"/>
      <c r="BR44" s="894"/>
      <c r="BS44" s="894"/>
      <c r="BT44" s="1192"/>
      <c r="BU44" s="1192"/>
      <c r="BV44" s="1192"/>
      <c r="BW44" s="1192"/>
      <c r="BX44" s="894"/>
      <c r="BY44" s="894"/>
      <c r="BZ44" s="1192"/>
      <c r="CA44" s="1192"/>
      <c r="CB44" s="1192"/>
      <c r="CC44" s="1192"/>
      <c r="CD44" s="894"/>
      <c r="CF44" s="901" t="s">
        <v>555</v>
      </c>
      <c r="CG44" s="902"/>
      <c r="CH44" s="902"/>
      <c r="CI44" s="1091"/>
      <c r="CJ44" s="1091"/>
      <c r="CK44" s="1092"/>
    </row>
    <row r="45" spans="2:89" ht="14.25">
      <c r="B45" s="718" t="s">
        <v>505</v>
      </c>
      <c r="C45" s="486" t="s">
        <v>237</v>
      </c>
      <c r="D45" s="893"/>
      <c r="E45" s="254"/>
      <c r="F45" s="254"/>
      <c r="G45" s="254"/>
      <c r="H45" s="254"/>
      <c r="I45" s="894"/>
      <c r="J45" s="254"/>
      <c r="K45" s="254"/>
      <c r="L45" s="254"/>
      <c r="M45" s="254"/>
      <c r="N45" s="894"/>
      <c r="O45" s="254"/>
      <c r="P45" s="254"/>
      <c r="Q45" s="254"/>
      <c r="R45" s="254"/>
      <c r="S45" s="894"/>
      <c r="T45" s="254"/>
      <c r="U45" s="254"/>
      <c r="V45" s="254"/>
      <c r="W45" s="254"/>
      <c r="X45" s="894"/>
      <c r="Y45" s="254"/>
      <c r="Z45" s="254"/>
      <c r="AA45" s="254"/>
      <c r="AB45" s="254"/>
      <c r="AC45" s="894"/>
      <c r="AD45" s="254"/>
      <c r="AE45" s="254"/>
      <c r="AF45" s="254"/>
      <c r="AG45" s="254"/>
      <c r="AH45" s="894"/>
      <c r="AI45" s="894"/>
      <c r="AJ45" s="254"/>
      <c r="AK45" s="254"/>
      <c r="AL45" s="254"/>
      <c r="AM45" s="254"/>
      <c r="AN45" s="894"/>
      <c r="AO45" s="894"/>
      <c r="AP45" s="254"/>
      <c r="AQ45" s="254"/>
      <c r="AR45" s="254"/>
      <c r="AS45" s="254"/>
      <c r="AT45" s="894"/>
      <c r="AU45" s="894"/>
      <c r="AV45" s="254"/>
      <c r="AW45" s="254"/>
      <c r="AX45" s="254"/>
      <c r="AY45" s="254"/>
      <c r="AZ45" s="894"/>
      <c r="BA45" s="894"/>
      <c r="BB45" s="254"/>
      <c r="BC45" s="254"/>
      <c r="BD45" s="254"/>
      <c r="BE45" s="254"/>
      <c r="BF45" s="894"/>
      <c r="BG45" s="894"/>
      <c r="BH45" s="254"/>
      <c r="BI45" s="254"/>
      <c r="BJ45" s="254"/>
      <c r="BK45" s="254"/>
      <c r="BL45" s="894"/>
      <c r="BM45" s="894"/>
      <c r="BN45" s="1192"/>
      <c r="BO45" s="1192"/>
      <c r="BP45" s="1192"/>
      <c r="BQ45" s="1192"/>
      <c r="BR45" s="894"/>
      <c r="BS45" s="894"/>
      <c r="BT45" s="1192"/>
      <c r="BU45" s="1192"/>
      <c r="BV45" s="1192"/>
      <c r="BW45" s="1192"/>
      <c r="BX45" s="894"/>
      <c r="BY45" s="894"/>
      <c r="BZ45" s="1192"/>
      <c r="CA45" s="1192"/>
      <c r="CB45" s="1192"/>
      <c r="CC45" s="1192"/>
      <c r="CD45" s="894"/>
      <c r="CF45" s="718"/>
      <c r="CG45" s="273"/>
      <c r="CH45" s="273"/>
      <c r="CI45" s="273"/>
      <c r="CJ45" s="273"/>
      <c r="CK45" s="727"/>
    </row>
    <row r="46" spans="2:89" ht="14.25">
      <c r="B46" s="718" t="s">
        <v>506</v>
      </c>
      <c r="C46" s="486" t="s">
        <v>237</v>
      </c>
      <c r="D46" s="893"/>
      <c r="E46" s="254"/>
      <c r="F46" s="254"/>
      <c r="G46" s="254"/>
      <c r="H46" s="254"/>
      <c r="I46" s="894"/>
      <c r="J46" s="254"/>
      <c r="K46" s="254"/>
      <c r="L46" s="254"/>
      <c r="M46" s="254"/>
      <c r="N46" s="894"/>
      <c r="O46" s="254"/>
      <c r="P46" s="254"/>
      <c r="Q46" s="254"/>
      <c r="R46" s="254"/>
      <c r="S46" s="894"/>
      <c r="T46" s="254"/>
      <c r="U46" s="254"/>
      <c r="V46" s="254"/>
      <c r="W46" s="254"/>
      <c r="X46" s="894"/>
      <c r="Y46" s="254"/>
      <c r="Z46" s="254"/>
      <c r="AA46" s="254"/>
      <c r="AB46" s="254"/>
      <c r="AC46" s="894"/>
      <c r="AD46" s="254"/>
      <c r="AE46" s="254"/>
      <c r="AF46" s="254"/>
      <c r="AG46" s="254"/>
      <c r="AH46" s="894"/>
      <c r="AI46" s="894"/>
      <c r="AJ46" s="254"/>
      <c r="AK46" s="254"/>
      <c r="AL46" s="254"/>
      <c r="AM46" s="254"/>
      <c r="AN46" s="894"/>
      <c r="AO46" s="894"/>
      <c r="AP46" s="254"/>
      <c r="AQ46" s="254"/>
      <c r="AR46" s="254"/>
      <c r="AS46" s="254"/>
      <c r="AT46" s="894"/>
      <c r="AU46" s="894"/>
      <c r="AV46" s="254"/>
      <c r="AW46" s="254"/>
      <c r="AX46" s="254"/>
      <c r="AY46" s="254"/>
      <c r="AZ46" s="894"/>
      <c r="BA46" s="894"/>
      <c r="BB46" s="254"/>
      <c r="BC46" s="254"/>
      <c r="BD46" s="254"/>
      <c r="BE46" s="254"/>
      <c r="BF46" s="894"/>
      <c r="BG46" s="894"/>
      <c r="BH46" s="254"/>
      <c r="BI46" s="254"/>
      <c r="BJ46" s="254"/>
      <c r="BK46" s="254"/>
      <c r="BL46" s="894"/>
      <c r="BM46" s="894"/>
      <c r="BN46" s="1192"/>
      <c r="BO46" s="1192"/>
      <c r="BP46" s="1192"/>
      <c r="BQ46" s="1192"/>
      <c r="BR46" s="894"/>
      <c r="BS46" s="894"/>
      <c r="BT46" s="1192"/>
      <c r="BU46" s="1192"/>
      <c r="BV46" s="1192"/>
      <c r="BW46" s="1192"/>
      <c r="BX46" s="894"/>
      <c r="BY46" s="894"/>
      <c r="BZ46" s="1192"/>
      <c r="CA46" s="1192"/>
      <c r="CB46" s="1192"/>
      <c r="CC46" s="1192"/>
      <c r="CD46" s="894"/>
      <c r="CF46" s="717" t="s">
        <v>251</v>
      </c>
      <c r="CG46" s="273"/>
      <c r="CH46" s="273"/>
      <c r="CI46" s="273"/>
      <c r="CJ46" s="273"/>
      <c r="CK46" s="727"/>
    </row>
    <row r="47" spans="2:89" ht="14.25">
      <c r="B47" s="718" t="s">
        <v>507</v>
      </c>
      <c r="C47" s="486" t="s">
        <v>237</v>
      </c>
      <c r="D47" s="893"/>
      <c r="E47" s="254"/>
      <c r="F47" s="254"/>
      <c r="G47" s="254"/>
      <c r="H47" s="254"/>
      <c r="I47" s="894"/>
      <c r="J47" s="254"/>
      <c r="K47" s="254"/>
      <c r="L47" s="254"/>
      <c r="M47" s="254"/>
      <c r="N47" s="894"/>
      <c r="O47" s="254"/>
      <c r="P47" s="254"/>
      <c r="Q47" s="254"/>
      <c r="R47" s="254"/>
      <c r="S47" s="894"/>
      <c r="T47" s="254"/>
      <c r="U47" s="254"/>
      <c r="V47" s="254"/>
      <c r="W47" s="254"/>
      <c r="X47" s="894"/>
      <c r="Y47" s="254"/>
      <c r="Z47" s="254"/>
      <c r="AA47" s="254"/>
      <c r="AB47" s="254"/>
      <c r="AC47" s="894"/>
      <c r="AD47" s="254"/>
      <c r="AE47" s="254"/>
      <c r="AF47" s="254"/>
      <c r="AG47" s="254"/>
      <c r="AH47" s="894"/>
      <c r="AI47" s="894"/>
      <c r="AJ47" s="254"/>
      <c r="AK47" s="254"/>
      <c r="AL47" s="254"/>
      <c r="AM47" s="254"/>
      <c r="AN47" s="894"/>
      <c r="AO47" s="894"/>
      <c r="AP47" s="254"/>
      <c r="AQ47" s="254"/>
      <c r="AR47" s="254"/>
      <c r="AS47" s="254"/>
      <c r="AT47" s="894"/>
      <c r="AU47" s="894"/>
      <c r="AV47" s="254"/>
      <c r="AW47" s="254"/>
      <c r="AX47" s="254"/>
      <c r="AY47" s="254"/>
      <c r="AZ47" s="894"/>
      <c r="BA47" s="894"/>
      <c r="BB47" s="254"/>
      <c r="BC47" s="254"/>
      <c r="BD47" s="254"/>
      <c r="BE47" s="254"/>
      <c r="BF47" s="894"/>
      <c r="BG47" s="894"/>
      <c r="BH47" s="254"/>
      <c r="BI47" s="254"/>
      <c r="BJ47" s="254"/>
      <c r="BK47" s="254"/>
      <c r="BL47" s="894"/>
      <c r="BM47" s="894"/>
      <c r="BN47" s="1192"/>
      <c r="BO47" s="1192"/>
      <c r="BP47" s="1192"/>
      <c r="BQ47" s="1192"/>
      <c r="BR47" s="894"/>
      <c r="BS47" s="894"/>
      <c r="BT47" s="1192"/>
      <c r="BU47" s="1192"/>
      <c r="BV47" s="1192"/>
      <c r="BW47" s="1192"/>
      <c r="BX47" s="894"/>
      <c r="BY47" s="894"/>
      <c r="BZ47" s="1192"/>
      <c r="CA47" s="1192"/>
      <c r="CB47" s="1192"/>
      <c r="CC47" s="1192"/>
      <c r="CD47" s="894"/>
      <c r="CF47" s="901" t="s">
        <v>453</v>
      </c>
      <c r="CG47" s="902"/>
      <c r="CH47" s="902"/>
      <c r="CI47" s="1091"/>
      <c r="CJ47" s="1091"/>
      <c r="CK47" s="1092"/>
    </row>
    <row r="48" spans="2:89" ht="14.25">
      <c r="B48" s="718" t="s">
        <v>508</v>
      </c>
      <c r="C48" s="486" t="s">
        <v>237</v>
      </c>
      <c r="D48" s="893"/>
      <c r="E48" s="254"/>
      <c r="F48" s="254"/>
      <c r="G48" s="254"/>
      <c r="H48" s="254"/>
      <c r="I48" s="894"/>
      <c r="J48" s="254"/>
      <c r="K48" s="254"/>
      <c r="L48" s="254"/>
      <c r="M48" s="254"/>
      <c r="N48" s="894"/>
      <c r="O48" s="254"/>
      <c r="P48" s="254"/>
      <c r="Q48" s="254"/>
      <c r="R48" s="254"/>
      <c r="S48" s="894"/>
      <c r="T48" s="254"/>
      <c r="U48" s="254"/>
      <c r="V48" s="254"/>
      <c r="W48" s="254"/>
      <c r="X48" s="894"/>
      <c r="Y48" s="254"/>
      <c r="Z48" s="254"/>
      <c r="AA48" s="254"/>
      <c r="AB48" s="254"/>
      <c r="AC48" s="894"/>
      <c r="AD48" s="254"/>
      <c r="AE48" s="254"/>
      <c r="AF48" s="254"/>
      <c r="AG48" s="254"/>
      <c r="AH48" s="894"/>
      <c r="AI48" s="894"/>
      <c r="AJ48" s="254"/>
      <c r="AK48" s="254"/>
      <c r="AL48" s="254"/>
      <c r="AM48" s="254"/>
      <c r="AN48" s="894"/>
      <c r="AO48" s="894"/>
      <c r="AP48" s="254"/>
      <c r="AQ48" s="254"/>
      <c r="AR48" s="254"/>
      <c r="AS48" s="254"/>
      <c r="AT48" s="894"/>
      <c r="AU48" s="894"/>
      <c r="AV48" s="254"/>
      <c r="AW48" s="254"/>
      <c r="AX48" s="254"/>
      <c r="AY48" s="254"/>
      <c r="AZ48" s="894"/>
      <c r="BA48" s="894"/>
      <c r="BB48" s="254"/>
      <c r="BC48" s="254"/>
      <c r="BD48" s="254"/>
      <c r="BE48" s="254"/>
      <c r="BF48" s="894"/>
      <c r="BG48" s="894"/>
      <c r="BH48" s="254"/>
      <c r="BI48" s="254"/>
      <c r="BJ48" s="254"/>
      <c r="BK48" s="254"/>
      <c r="BL48" s="894"/>
      <c r="BM48" s="894"/>
      <c r="BN48" s="1192"/>
      <c r="BO48" s="1192"/>
      <c r="BP48" s="1192"/>
      <c r="BQ48" s="1192"/>
      <c r="BR48" s="894"/>
      <c r="BS48" s="894"/>
      <c r="BT48" s="1192"/>
      <c r="BU48" s="1192"/>
      <c r="BV48" s="1192"/>
      <c r="BW48" s="1192"/>
      <c r="BX48" s="894"/>
      <c r="BY48" s="894"/>
      <c r="BZ48" s="1192"/>
      <c r="CA48" s="1192"/>
      <c r="CB48" s="1192"/>
      <c r="CC48" s="1192"/>
      <c r="CD48" s="894"/>
      <c r="CF48" s="901" t="s">
        <v>252</v>
      </c>
      <c r="CG48" s="902"/>
      <c r="CH48" s="902"/>
      <c r="CI48" s="1091"/>
      <c r="CJ48" s="1091"/>
      <c r="CK48" s="1092"/>
    </row>
    <row r="49" spans="2:89" ht="14.25">
      <c r="B49" s="718" t="s">
        <v>509</v>
      </c>
      <c r="C49" s="486" t="s">
        <v>237</v>
      </c>
      <c r="D49" s="893"/>
      <c r="E49" s="254"/>
      <c r="F49" s="254"/>
      <c r="G49" s="254"/>
      <c r="H49" s="254"/>
      <c r="I49" s="894"/>
      <c r="J49" s="254"/>
      <c r="K49" s="254"/>
      <c r="L49" s="254"/>
      <c r="M49" s="254"/>
      <c r="N49" s="894"/>
      <c r="O49" s="254"/>
      <c r="P49" s="254"/>
      <c r="Q49" s="254"/>
      <c r="R49" s="254"/>
      <c r="S49" s="894"/>
      <c r="T49" s="254"/>
      <c r="U49" s="254"/>
      <c r="V49" s="254"/>
      <c r="W49" s="254"/>
      <c r="X49" s="894"/>
      <c r="Y49" s="254"/>
      <c r="Z49" s="254"/>
      <c r="AA49" s="254"/>
      <c r="AB49" s="254"/>
      <c r="AC49" s="894"/>
      <c r="AD49" s="254"/>
      <c r="AE49" s="254"/>
      <c r="AF49" s="254"/>
      <c r="AG49" s="254"/>
      <c r="AH49" s="894"/>
      <c r="AI49" s="894"/>
      <c r="AJ49" s="254"/>
      <c r="AK49" s="254"/>
      <c r="AL49" s="254"/>
      <c r="AM49" s="254"/>
      <c r="AN49" s="894"/>
      <c r="AO49" s="894"/>
      <c r="AP49" s="254"/>
      <c r="AQ49" s="254"/>
      <c r="AR49" s="254"/>
      <c r="AS49" s="254"/>
      <c r="AT49" s="894"/>
      <c r="AU49" s="894"/>
      <c r="AV49" s="254"/>
      <c r="AW49" s="254"/>
      <c r="AX49" s="254"/>
      <c r="AY49" s="254"/>
      <c r="AZ49" s="894"/>
      <c r="BA49" s="894"/>
      <c r="BB49" s="254"/>
      <c r="BC49" s="254"/>
      <c r="BD49" s="254"/>
      <c r="BE49" s="254"/>
      <c r="BF49" s="894"/>
      <c r="BG49" s="894"/>
      <c r="BH49" s="254"/>
      <c r="BI49" s="254"/>
      <c r="BJ49" s="254"/>
      <c r="BK49" s="254"/>
      <c r="BL49" s="894"/>
      <c r="BM49" s="894"/>
      <c r="BN49" s="1192"/>
      <c r="BO49" s="1192"/>
      <c r="BP49" s="1192"/>
      <c r="BQ49" s="1192"/>
      <c r="BR49" s="894"/>
      <c r="BS49" s="894"/>
      <c r="BT49" s="1192"/>
      <c r="BU49" s="1192"/>
      <c r="BV49" s="1192"/>
      <c r="BW49" s="1192"/>
      <c r="BX49" s="894"/>
      <c r="BY49" s="894"/>
      <c r="BZ49" s="1192"/>
      <c r="CA49" s="1192"/>
      <c r="CB49" s="1192"/>
      <c r="CC49" s="1192"/>
      <c r="CD49" s="894"/>
      <c r="CF49" s="901" t="s">
        <v>253</v>
      </c>
      <c r="CG49" s="902"/>
      <c r="CH49" s="902"/>
      <c r="CI49" s="1091"/>
      <c r="CJ49" s="1091"/>
      <c r="CK49" s="1092"/>
    </row>
    <row r="50" spans="2:89" ht="14.25">
      <c r="B50" s="718" t="s">
        <v>510</v>
      </c>
      <c r="C50" s="486" t="s">
        <v>237</v>
      </c>
      <c r="D50" s="893"/>
      <c r="E50" s="254"/>
      <c r="F50" s="254"/>
      <c r="G50" s="254"/>
      <c r="H50" s="254"/>
      <c r="I50" s="894"/>
      <c r="J50" s="254"/>
      <c r="K50" s="254"/>
      <c r="L50" s="254"/>
      <c r="M50" s="254"/>
      <c r="N50" s="894"/>
      <c r="O50" s="254"/>
      <c r="P50" s="254"/>
      <c r="Q50" s="254"/>
      <c r="R50" s="254"/>
      <c r="S50" s="894"/>
      <c r="T50" s="254"/>
      <c r="U50" s="254"/>
      <c r="V50" s="254"/>
      <c r="W50" s="254"/>
      <c r="X50" s="894"/>
      <c r="Y50" s="254"/>
      <c r="Z50" s="254"/>
      <c r="AA50" s="254"/>
      <c r="AB50" s="254"/>
      <c r="AC50" s="894"/>
      <c r="AD50" s="254"/>
      <c r="AE50" s="254"/>
      <c r="AF50" s="254"/>
      <c r="AG50" s="254"/>
      <c r="AH50" s="894"/>
      <c r="AI50" s="894"/>
      <c r="AJ50" s="254"/>
      <c r="AK50" s="254"/>
      <c r="AL50" s="254"/>
      <c r="AM50" s="254"/>
      <c r="AN50" s="894"/>
      <c r="AO50" s="894"/>
      <c r="AP50" s="254"/>
      <c r="AQ50" s="254"/>
      <c r="AR50" s="254"/>
      <c r="AS50" s="254"/>
      <c r="AT50" s="894"/>
      <c r="AU50" s="894"/>
      <c r="AV50" s="254"/>
      <c r="AW50" s="254"/>
      <c r="AX50" s="254"/>
      <c r="AY50" s="254"/>
      <c r="AZ50" s="894"/>
      <c r="BA50" s="894"/>
      <c r="BB50" s="254"/>
      <c r="BC50" s="254"/>
      <c r="BD50" s="254"/>
      <c r="BE50" s="254"/>
      <c r="BF50" s="894"/>
      <c r="BG50" s="894"/>
      <c r="BH50" s="254"/>
      <c r="BI50" s="254"/>
      <c r="BJ50" s="254"/>
      <c r="BK50" s="254"/>
      <c r="BL50" s="894"/>
      <c r="BM50" s="894"/>
      <c r="BN50" s="1192"/>
      <c r="BO50" s="1192"/>
      <c r="BP50" s="1192"/>
      <c r="BQ50" s="1192"/>
      <c r="BR50" s="894"/>
      <c r="BS50" s="894"/>
      <c r="BT50" s="1192"/>
      <c r="BU50" s="1192"/>
      <c r="BV50" s="1192"/>
      <c r="BW50" s="1192"/>
      <c r="BX50" s="894"/>
      <c r="BY50" s="894"/>
      <c r="BZ50" s="1192"/>
      <c r="CA50" s="1192"/>
      <c r="CB50" s="1192"/>
      <c r="CC50" s="1192"/>
      <c r="CD50" s="894"/>
      <c r="CF50" s="901"/>
      <c r="CG50" s="902"/>
      <c r="CH50" s="902"/>
      <c r="CI50" s="1091"/>
      <c r="CJ50" s="1091"/>
      <c r="CK50" s="1092"/>
    </row>
    <row r="51" spans="2:89" ht="14.25">
      <c r="B51" s="718" t="s">
        <v>511</v>
      </c>
      <c r="C51" s="486" t="s">
        <v>237</v>
      </c>
      <c r="D51" s="893"/>
      <c r="E51" s="254"/>
      <c r="F51" s="254"/>
      <c r="G51" s="254"/>
      <c r="H51" s="254"/>
      <c r="I51" s="894"/>
      <c r="J51" s="254"/>
      <c r="K51" s="254"/>
      <c r="L51" s="254"/>
      <c r="M51" s="254"/>
      <c r="N51" s="894"/>
      <c r="O51" s="254"/>
      <c r="P51" s="254"/>
      <c r="Q51" s="254"/>
      <c r="R51" s="254"/>
      <c r="S51" s="894"/>
      <c r="T51" s="254"/>
      <c r="U51" s="254"/>
      <c r="V51" s="254"/>
      <c r="W51" s="254"/>
      <c r="X51" s="894"/>
      <c r="Y51" s="254"/>
      <c r="Z51" s="254"/>
      <c r="AA51" s="254"/>
      <c r="AB51" s="254"/>
      <c r="AC51" s="894"/>
      <c r="AD51" s="254"/>
      <c r="AE51" s="254"/>
      <c r="AF51" s="254"/>
      <c r="AG51" s="254"/>
      <c r="AH51" s="894"/>
      <c r="AI51" s="894"/>
      <c r="AJ51" s="254"/>
      <c r="AK51" s="254"/>
      <c r="AL51" s="254"/>
      <c r="AM51" s="254"/>
      <c r="AN51" s="894"/>
      <c r="AO51" s="894"/>
      <c r="AP51" s="254"/>
      <c r="AQ51" s="254"/>
      <c r="AR51" s="254"/>
      <c r="AS51" s="254"/>
      <c r="AT51" s="894"/>
      <c r="AU51" s="894"/>
      <c r="AV51" s="254"/>
      <c r="AW51" s="254"/>
      <c r="AX51" s="254"/>
      <c r="AY51" s="254"/>
      <c r="AZ51" s="894"/>
      <c r="BA51" s="894"/>
      <c r="BB51" s="254"/>
      <c r="BC51" s="254"/>
      <c r="BD51" s="254"/>
      <c r="BE51" s="254"/>
      <c r="BF51" s="894"/>
      <c r="BG51" s="894"/>
      <c r="BH51" s="254"/>
      <c r="BI51" s="254"/>
      <c r="BJ51" s="254"/>
      <c r="BK51" s="254"/>
      <c r="BL51" s="894"/>
      <c r="BM51" s="894"/>
      <c r="BN51" s="1192"/>
      <c r="BO51" s="1192"/>
      <c r="BP51" s="1192"/>
      <c r="BQ51" s="1192"/>
      <c r="BR51" s="894"/>
      <c r="BS51" s="894"/>
      <c r="BT51" s="1192"/>
      <c r="BU51" s="1192"/>
      <c r="BV51" s="1192"/>
      <c r="BW51" s="1192"/>
      <c r="BX51" s="894"/>
      <c r="BY51" s="894"/>
      <c r="BZ51" s="1192"/>
      <c r="CA51" s="1192"/>
      <c r="CB51" s="1192"/>
      <c r="CC51" s="1192"/>
      <c r="CD51" s="894"/>
      <c r="CF51" s="718"/>
      <c r="CG51" s="273"/>
      <c r="CH51" s="273"/>
      <c r="CI51" s="273"/>
      <c r="CJ51" s="273"/>
      <c r="CK51" s="727"/>
    </row>
    <row r="52" spans="2:89" ht="14.25">
      <c r="B52" s="718" t="s">
        <v>512</v>
      </c>
      <c r="C52" s="486" t="s">
        <v>237</v>
      </c>
      <c r="D52" s="893"/>
      <c r="E52" s="254"/>
      <c r="F52" s="254"/>
      <c r="G52" s="254"/>
      <c r="H52" s="254"/>
      <c r="I52" s="894"/>
      <c r="J52" s="254"/>
      <c r="K52" s="254"/>
      <c r="L52" s="254"/>
      <c r="M52" s="254"/>
      <c r="N52" s="894"/>
      <c r="O52" s="254"/>
      <c r="P52" s="254"/>
      <c r="Q52" s="254"/>
      <c r="R52" s="254"/>
      <c r="S52" s="894"/>
      <c r="T52" s="254"/>
      <c r="U52" s="254"/>
      <c r="V52" s="254"/>
      <c r="W52" s="254"/>
      <c r="X52" s="894"/>
      <c r="Y52" s="254"/>
      <c r="Z52" s="254"/>
      <c r="AA52" s="254"/>
      <c r="AB52" s="254"/>
      <c r="AC52" s="894"/>
      <c r="AD52" s="254"/>
      <c r="AE52" s="254"/>
      <c r="AF52" s="254"/>
      <c r="AG52" s="254"/>
      <c r="AH52" s="894"/>
      <c r="AI52" s="894"/>
      <c r="AJ52" s="254"/>
      <c r="AK52" s="254"/>
      <c r="AL52" s="254"/>
      <c r="AM52" s="254"/>
      <c r="AN52" s="894"/>
      <c r="AO52" s="894"/>
      <c r="AP52" s="254"/>
      <c r="AQ52" s="254"/>
      <c r="AR52" s="254"/>
      <c r="AS52" s="254"/>
      <c r="AT52" s="894"/>
      <c r="AU52" s="894"/>
      <c r="AV52" s="254"/>
      <c r="AW52" s="254"/>
      <c r="AX52" s="254"/>
      <c r="AY52" s="254"/>
      <c r="AZ52" s="894"/>
      <c r="BA52" s="894"/>
      <c r="BB52" s="254"/>
      <c r="BC52" s="254"/>
      <c r="BD52" s="254"/>
      <c r="BE52" s="254"/>
      <c r="BF52" s="894"/>
      <c r="BG52" s="894"/>
      <c r="BH52" s="254"/>
      <c r="BI52" s="254"/>
      <c r="BJ52" s="254"/>
      <c r="BK52" s="254"/>
      <c r="BL52" s="894"/>
      <c r="BM52" s="894"/>
      <c r="BN52" s="1192"/>
      <c r="BO52" s="1192"/>
      <c r="BP52" s="1192"/>
      <c r="BQ52" s="1192"/>
      <c r="BR52" s="894"/>
      <c r="BS52" s="894"/>
      <c r="BT52" s="1192"/>
      <c r="BU52" s="1192"/>
      <c r="BV52" s="1192"/>
      <c r="BW52" s="1192"/>
      <c r="BX52" s="894"/>
      <c r="BY52" s="894"/>
      <c r="BZ52" s="1192"/>
      <c r="CA52" s="1192"/>
      <c r="CB52" s="1192"/>
      <c r="CC52" s="1192"/>
      <c r="CD52" s="894"/>
      <c r="CF52" s="717" t="s">
        <v>156</v>
      </c>
      <c r="CG52" s="273"/>
      <c r="CH52" s="273"/>
      <c r="CI52" s="273"/>
      <c r="CJ52" s="273"/>
      <c r="CK52" s="727"/>
    </row>
    <row r="53" spans="2:89" ht="14.25">
      <c r="B53" s="718" t="s">
        <v>513</v>
      </c>
      <c r="C53" s="486" t="s">
        <v>237</v>
      </c>
      <c r="D53" s="893"/>
      <c r="E53" s="254"/>
      <c r="F53" s="254"/>
      <c r="G53" s="254"/>
      <c r="H53" s="254"/>
      <c r="I53" s="894"/>
      <c r="J53" s="254"/>
      <c r="K53" s="254"/>
      <c r="L53" s="254"/>
      <c r="M53" s="254"/>
      <c r="N53" s="894"/>
      <c r="O53" s="254"/>
      <c r="P53" s="254"/>
      <c r="Q53" s="254"/>
      <c r="R53" s="254"/>
      <c r="S53" s="894"/>
      <c r="T53" s="254"/>
      <c r="U53" s="254"/>
      <c r="V53" s="254"/>
      <c r="W53" s="254"/>
      <c r="X53" s="894"/>
      <c r="Y53" s="254"/>
      <c r="Z53" s="254"/>
      <c r="AA53" s="254"/>
      <c r="AB53" s="254"/>
      <c r="AC53" s="894"/>
      <c r="AD53" s="254"/>
      <c r="AE53" s="254"/>
      <c r="AF53" s="254"/>
      <c r="AG53" s="254"/>
      <c r="AH53" s="894"/>
      <c r="AI53" s="894"/>
      <c r="AJ53" s="254"/>
      <c r="AK53" s="254"/>
      <c r="AL53" s="254"/>
      <c r="AM53" s="254"/>
      <c r="AN53" s="894"/>
      <c r="AO53" s="894"/>
      <c r="AP53" s="254"/>
      <c r="AQ53" s="254"/>
      <c r="AR53" s="254"/>
      <c r="AS53" s="254"/>
      <c r="AT53" s="894"/>
      <c r="AU53" s="894"/>
      <c r="AV53" s="254"/>
      <c r="AW53" s="254"/>
      <c r="AX53" s="254"/>
      <c r="AY53" s="254"/>
      <c r="AZ53" s="894"/>
      <c r="BA53" s="894"/>
      <c r="BB53" s="254"/>
      <c r="BC53" s="254"/>
      <c r="BD53" s="254"/>
      <c r="BE53" s="254"/>
      <c r="BF53" s="894"/>
      <c r="BG53" s="894"/>
      <c r="BH53" s="254"/>
      <c r="BI53" s="254"/>
      <c r="BJ53" s="254"/>
      <c r="BK53" s="254"/>
      <c r="BL53" s="894"/>
      <c r="BM53" s="894"/>
      <c r="BN53" s="1192"/>
      <c r="BO53" s="1192"/>
      <c r="BP53" s="1192"/>
      <c r="BQ53" s="1192"/>
      <c r="BR53" s="894"/>
      <c r="BS53" s="894"/>
      <c r="BT53" s="1192"/>
      <c r="BU53" s="1192"/>
      <c r="BV53" s="1192"/>
      <c r="BW53" s="1192"/>
      <c r="BX53" s="894"/>
      <c r="BY53" s="894"/>
      <c r="BZ53" s="1192"/>
      <c r="CA53" s="1192"/>
      <c r="CB53" s="1192"/>
      <c r="CC53" s="1192"/>
      <c r="CD53" s="894"/>
      <c r="CF53" s="901" t="s">
        <v>454</v>
      </c>
      <c r="CG53" s="902"/>
      <c r="CH53" s="902"/>
      <c r="CI53" s="1091"/>
      <c r="CJ53" s="1091"/>
      <c r="CK53" s="1092"/>
    </row>
    <row r="54" spans="2:89" ht="14.25">
      <c r="B54" s="718" t="s">
        <v>514</v>
      </c>
      <c r="C54" s="486" t="s">
        <v>237</v>
      </c>
      <c r="D54" s="893"/>
      <c r="E54" s="254"/>
      <c r="F54" s="254"/>
      <c r="G54" s="254"/>
      <c r="H54" s="254"/>
      <c r="I54" s="894"/>
      <c r="J54" s="254"/>
      <c r="K54" s="254"/>
      <c r="L54" s="254"/>
      <c r="M54" s="254"/>
      <c r="N54" s="894"/>
      <c r="O54" s="254"/>
      <c r="P54" s="254"/>
      <c r="Q54" s="254"/>
      <c r="R54" s="254"/>
      <c r="S54" s="894"/>
      <c r="T54" s="254"/>
      <c r="U54" s="254"/>
      <c r="V54" s="254"/>
      <c r="W54" s="254"/>
      <c r="X54" s="894"/>
      <c r="Y54" s="254"/>
      <c r="Z54" s="254"/>
      <c r="AA54" s="254"/>
      <c r="AB54" s="254"/>
      <c r="AC54" s="894"/>
      <c r="AD54" s="254"/>
      <c r="AE54" s="254"/>
      <c r="AF54" s="254"/>
      <c r="AG54" s="254"/>
      <c r="AH54" s="894"/>
      <c r="AI54" s="894"/>
      <c r="AJ54" s="254"/>
      <c r="AK54" s="254"/>
      <c r="AL54" s="254"/>
      <c r="AM54" s="254"/>
      <c r="AN54" s="894"/>
      <c r="AO54" s="894"/>
      <c r="AP54" s="254"/>
      <c r="AQ54" s="254"/>
      <c r="AR54" s="254"/>
      <c r="AS54" s="254"/>
      <c r="AT54" s="894"/>
      <c r="AU54" s="894"/>
      <c r="AV54" s="254"/>
      <c r="AW54" s="254"/>
      <c r="AX54" s="254"/>
      <c r="AY54" s="254"/>
      <c r="AZ54" s="894"/>
      <c r="BA54" s="894"/>
      <c r="BB54" s="254"/>
      <c r="BC54" s="254"/>
      <c r="BD54" s="254"/>
      <c r="BE54" s="254"/>
      <c r="BF54" s="894"/>
      <c r="BG54" s="894"/>
      <c r="BH54" s="254"/>
      <c r="BI54" s="254"/>
      <c r="BJ54" s="254"/>
      <c r="BK54" s="254"/>
      <c r="BL54" s="894"/>
      <c r="BM54" s="894"/>
      <c r="BN54" s="1192"/>
      <c r="BO54" s="1192"/>
      <c r="BP54" s="1192"/>
      <c r="BQ54" s="1192"/>
      <c r="BR54" s="894"/>
      <c r="BS54" s="894"/>
      <c r="BT54" s="1192"/>
      <c r="BU54" s="1192"/>
      <c r="BV54" s="1192"/>
      <c r="BW54" s="1192"/>
      <c r="BX54" s="894"/>
      <c r="BY54" s="894"/>
      <c r="BZ54" s="1192"/>
      <c r="CA54" s="1192"/>
      <c r="CB54" s="1192"/>
      <c r="CC54" s="1192"/>
      <c r="CD54" s="894"/>
      <c r="CF54" s="901" t="s">
        <v>455</v>
      </c>
      <c r="CG54" s="902"/>
      <c r="CH54" s="902"/>
      <c r="CI54" s="1091"/>
      <c r="CJ54" s="1091"/>
      <c r="CK54" s="1092"/>
    </row>
    <row r="55" spans="2:89" ht="14.25">
      <c r="B55" s="718" t="s">
        <v>515</v>
      </c>
      <c r="C55" s="486" t="s">
        <v>237</v>
      </c>
      <c r="D55" s="893"/>
      <c r="E55" s="254"/>
      <c r="F55" s="254"/>
      <c r="G55" s="254"/>
      <c r="H55" s="254"/>
      <c r="I55" s="894"/>
      <c r="J55" s="254"/>
      <c r="K55" s="254"/>
      <c r="L55" s="254"/>
      <c r="M55" s="254"/>
      <c r="N55" s="894"/>
      <c r="O55" s="254"/>
      <c r="P55" s="254"/>
      <c r="Q55" s="254"/>
      <c r="R55" s="254"/>
      <c r="S55" s="894"/>
      <c r="T55" s="254"/>
      <c r="U55" s="254"/>
      <c r="V55" s="254"/>
      <c r="W55" s="254"/>
      <c r="X55" s="894"/>
      <c r="Y55" s="254"/>
      <c r="Z55" s="254"/>
      <c r="AA55" s="254"/>
      <c r="AB55" s="254"/>
      <c r="AC55" s="894"/>
      <c r="AD55" s="254"/>
      <c r="AE55" s="254"/>
      <c r="AF55" s="254"/>
      <c r="AG55" s="254"/>
      <c r="AH55" s="894"/>
      <c r="AI55" s="894"/>
      <c r="AJ55" s="254"/>
      <c r="AK55" s="254"/>
      <c r="AL55" s="254"/>
      <c r="AM55" s="254"/>
      <c r="AN55" s="894"/>
      <c r="AO55" s="894"/>
      <c r="AP55" s="254"/>
      <c r="AQ55" s="254"/>
      <c r="AR55" s="254"/>
      <c r="AS55" s="254"/>
      <c r="AT55" s="894"/>
      <c r="AU55" s="894"/>
      <c r="AV55" s="254"/>
      <c r="AW55" s="254"/>
      <c r="AX55" s="254"/>
      <c r="AY55" s="254"/>
      <c r="AZ55" s="894"/>
      <c r="BA55" s="894"/>
      <c r="BB55" s="254"/>
      <c r="BC55" s="254"/>
      <c r="BD55" s="254"/>
      <c r="BE55" s="254"/>
      <c r="BF55" s="894"/>
      <c r="BG55" s="894"/>
      <c r="BH55" s="254"/>
      <c r="BI55" s="254"/>
      <c r="BJ55" s="254"/>
      <c r="BK55" s="254"/>
      <c r="BL55" s="894"/>
      <c r="BM55" s="894"/>
      <c r="BN55" s="1192"/>
      <c r="BO55" s="1192"/>
      <c r="BP55" s="1192"/>
      <c r="BQ55" s="1192"/>
      <c r="BR55" s="894"/>
      <c r="BS55" s="894"/>
      <c r="BT55" s="1192"/>
      <c r="BU55" s="1192"/>
      <c r="BV55" s="1192"/>
      <c r="BW55" s="1192"/>
      <c r="BX55" s="894"/>
      <c r="BY55" s="894"/>
      <c r="BZ55" s="1192"/>
      <c r="CA55" s="1192"/>
      <c r="CB55" s="1192"/>
      <c r="CC55" s="1192"/>
      <c r="CD55" s="894"/>
      <c r="CF55" s="901" t="s">
        <v>456</v>
      </c>
      <c r="CG55" s="902"/>
      <c r="CH55" s="902"/>
      <c r="CI55" s="1091"/>
      <c r="CJ55" s="1091"/>
      <c r="CK55" s="1092"/>
    </row>
    <row r="56" spans="2:89" ht="14.25">
      <c r="B56" s="718" t="s">
        <v>516</v>
      </c>
      <c r="C56" s="486" t="s">
        <v>237</v>
      </c>
      <c r="D56" s="893"/>
      <c r="E56" s="254"/>
      <c r="F56" s="254"/>
      <c r="G56" s="254"/>
      <c r="H56" s="254"/>
      <c r="I56" s="894"/>
      <c r="J56" s="254"/>
      <c r="K56" s="254"/>
      <c r="L56" s="254"/>
      <c r="M56" s="254"/>
      <c r="N56" s="894"/>
      <c r="O56" s="254"/>
      <c r="P56" s="254"/>
      <c r="Q56" s="254"/>
      <c r="R56" s="254"/>
      <c r="S56" s="894"/>
      <c r="T56" s="254"/>
      <c r="U56" s="254"/>
      <c r="V56" s="254"/>
      <c r="W56" s="254"/>
      <c r="X56" s="894"/>
      <c r="Y56" s="254"/>
      <c r="Z56" s="254"/>
      <c r="AA56" s="254"/>
      <c r="AB56" s="254"/>
      <c r="AC56" s="894"/>
      <c r="AD56" s="254"/>
      <c r="AE56" s="254"/>
      <c r="AF56" s="254"/>
      <c r="AG56" s="254"/>
      <c r="AH56" s="894"/>
      <c r="AI56" s="894"/>
      <c r="AJ56" s="254"/>
      <c r="AK56" s="254"/>
      <c r="AL56" s="254"/>
      <c r="AM56" s="254"/>
      <c r="AN56" s="894"/>
      <c r="AO56" s="894"/>
      <c r="AP56" s="254"/>
      <c r="AQ56" s="254"/>
      <c r="AR56" s="254"/>
      <c r="AS56" s="254"/>
      <c r="AT56" s="894"/>
      <c r="AU56" s="894"/>
      <c r="AV56" s="254"/>
      <c r="AW56" s="254"/>
      <c r="AX56" s="254"/>
      <c r="AY56" s="254"/>
      <c r="AZ56" s="894"/>
      <c r="BA56" s="894"/>
      <c r="BB56" s="254"/>
      <c r="BC56" s="254"/>
      <c r="BD56" s="254"/>
      <c r="BE56" s="254"/>
      <c r="BF56" s="894"/>
      <c r="BG56" s="894"/>
      <c r="BH56" s="254"/>
      <c r="BI56" s="254"/>
      <c r="BJ56" s="254"/>
      <c r="BK56" s="254"/>
      <c r="BL56" s="894"/>
      <c r="BM56" s="894"/>
      <c r="BN56" s="1192"/>
      <c r="BO56" s="1192"/>
      <c r="BP56" s="1192"/>
      <c r="BQ56" s="1192"/>
      <c r="BR56" s="894"/>
      <c r="BS56" s="894"/>
      <c r="BT56" s="1192"/>
      <c r="BU56" s="1192"/>
      <c r="BV56" s="1192"/>
      <c r="BW56" s="1192"/>
      <c r="BX56" s="894"/>
      <c r="BY56" s="894"/>
      <c r="BZ56" s="1192"/>
      <c r="CA56" s="1192"/>
      <c r="CB56" s="1192"/>
      <c r="CC56" s="1192"/>
      <c r="CD56" s="894"/>
      <c r="CF56" s="901" t="s">
        <v>457</v>
      </c>
      <c r="CG56" s="902"/>
      <c r="CH56" s="902"/>
      <c r="CI56" s="1091"/>
      <c r="CJ56" s="1091"/>
      <c r="CK56" s="1092"/>
    </row>
    <row r="57" spans="2:89" ht="14.25">
      <c r="B57" s="718"/>
      <c r="C57" s="273"/>
      <c r="D57" s="255"/>
      <c r="E57" s="255"/>
      <c r="F57" s="255"/>
      <c r="G57" s="255"/>
      <c r="H57" s="255"/>
      <c r="I57" s="895"/>
      <c r="J57" s="255"/>
      <c r="K57" s="255"/>
      <c r="L57" s="255"/>
      <c r="M57" s="255"/>
      <c r="N57" s="895"/>
      <c r="O57" s="255"/>
      <c r="P57" s="255"/>
      <c r="Q57" s="255"/>
      <c r="R57" s="255"/>
      <c r="S57" s="895"/>
      <c r="T57" s="255"/>
      <c r="U57" s="255"/>
      <c r="V57" s="255"/>
      <c r="W57" s="255"/>
      <c r="X57" s="895"/>
      <c r="Y57" s="255"/>
      <c r="Z57" s="255"/>
      <c r="AA57" s="255"/>
      <c r="AB57" s="255"/>
      <c r="AC57" s="895"/>
      <c r="AD57" s="255"/>
      <c r="AE57" s="255"/>
      <c r="AF57" s="255"/>
      <c r="AG57" s="255"/>
      <c r="AH57" s="895"/>
      <c r="AI57" s="895"/>
      <c r="AJ57" s="255"/>
      <c r="AK57" s="255"/>
      <c r="AL57" s="255"/>
      <c r="AM57" s="255"/>
      <c r="AN57" s="895"/>
      <c r="AO57" s="895"/>
      <c r="AP57" s="255"/>
      <c r="AQ57" s="255"/>
      <c r="AR57" s="255"/>
      <c r="AS57" s="255"/>
      <c r="AT57" s="895"/>
      <c r="AU57" s="895"/>
      <c r="AV57" s="255"/>
      <c r="AW57" s="255"/>
      <c r="AX57" s="255"/>
      <c r="AY57" s="255"/>
      <c r="AZ57" s="895"/>
      <c r="BA57" s="895"/>
      <c r="BB57" s="255"/>
      <c r="BC57" s="255"/>
      <c r="BD57" s="255"/>
      <c r="BE57" s="255"/>
      <c r="BF57" s="895"/>
      <c r="BG57" s="895"/>
      <c r="BH57" s="255"/>
      <c r="BI57" s="255"/>
      <c r="BJ57" s="255"/>
      <c r="BK57" s="255"/>
      <c r="BL57" s="895"/>
      <c r="BM57" s="895"/>
      <c r="BN57" s="255"/>
      <c r="BO57" s="255"/>
      <c r="BP57" s="255"/>
      <c r="BQ57" s="255"/>
      <c r="BR57" s="895"/>
      <c r="BS57" s="895"/>
      <c r="BT57" s="255"/>
      <c r="BU57" s="255"/>
      <c r="BV57" s="255"/>
      <c r="BW57" s="255"/>
      <c r="BX57" s="895"/>
      <c r="BY57" s="895"/>
      <c r="BZ57" s="255"/>
      <c r="CA57" s="255"/>
      <c r="CB57" s="255"/>
      <c r="CC57" s="255"/>
      <c r="CD57" s="895"/>
      <c r="CF57" s="901" t="s">
        <v>556</v>
      </c>
      <c r="CG57" s="902"/>
      <c r="CH57" s="902"/>
      <c r="CI57" s="1091"/>
      <c r="CJ57" s="1091"/>
      <c r="CK57" s="1092"/>
    </row>
    <row r="58" spans="2:89" ht="14.25">
      <c r="B58" s="717" t="s">
        <v>156</v>
      </c>
      <c r="C58" s="273"/>
      <c r="D58" s="255"/>
      <c r="E58" s="255"/>
      <c r="F58" s="255"/>
      <c r="G58" s="255"/>
      <c r="H58" s="255"/>
      <c r="I58" s="895"/>
      <c r="J58" s="255"/>
      <c r="K58" s="255"/>
      <c r="L58" s="255"/>
      <c r="M58" s="255"/>
      <c r="N58" s="895"/>
      <c r="O58" s="255"/>
      <c r="P58" s="255"/>
      <c r="Q58" s="255"/>
      <c r="R58" s="255"/>
      <c r="S58" s="895"/>
      <c r="T58" s="255"/>
      <c r="U58" s="255"/>
      <c r="V58" s="255"/>
      <c r="W58" s="255"/>
      <c r="X58" s="895"/>
      <c r="Y58" s="255"/>
      <c r="Z58" s="255"/>
      <c r="AA58" s="255"/>
      <c r="AB58" s="255"/>
      <c r="AC58" s="895"/>
      <c r="AD58" s="255"/>
      <c r="AE58" s="255"/>
      <c r="AF58" s="255"/>
      <c r="AG58" s="255"/>
      <c r="AH58" s="895"/>
      <c r="AI58" s="895"/>
      <c r="AJ58" s="255"/>
      <c r="AK58" s="255"/>
      <c r="AL58" s="255"/>
      <c r="AM58" s="255"/>
      <c r="AN58" s="895"/>
      <c r="AO58" s="895"/>
      <c r="AP58" s="255"/>
      <c r="AQ58" s="255"/>
      <c r="AR58" s="255"/>
      <c r="AS58" s="255"/>
      <c r="AT58" s="895"/>
      <c r="AU58" s="895"/>
      <c r="AV58" s="255"/>
      <c r="AW58" s="255"/>
      <c r="AX58" s="255"/>
      <c r="AY58" s="255"/>
      <c r="AZ58" s="895"/>
      <c r="BA58" s="895"/>
      <c r="BB58" s="255"/>
      <c r="BC58" s="255"/>
      <c r="BD58" s="255"/>
      <c r="BE58" s="255"/>
      <c r="BF58" s="895"/>
      <c r="BG58" s="895"/>
      <c r="BH58" s="255"/>
      <c r="BI58" s="255"/>
      <c r="BJ58" s="255"/>
      <c r="BK58" s="255"/>
      <c r="BL58" s="895"/>
      <c r="BM58" s="895"/>
      <c r="BN58" s="255"/>
      <c r="BO58" s="255"/>
      <c r="BP58" s="255"/>
      <c r="BQ58" s="255"/>
      <c r="BR58" s="895"/>
      <c r="BS58" s="895"/>
      <c r="BT58" s="255"/>
      <c r="BU58" s="255"/>
      <c r="BV58" s="255"/>
      <c r="BW58" s="255"/>
      <c r="BX58" s="895"/>
      <c r="BY58" s="895"/>
      <c r="BZ58" s="255"/>
      <c r="CA58" s="255"/>
      <c r="CB58" s="255"/>
      <c r="CC58" s="255"/>
      <c r="CD58" s="895"/>
      <c r="CF58" s="901"/>
      <c r="CG58" s="273"/>
      <c r="CH58" s="273"/>
      <c r="CI58" s="273"/>
      <c r="CJ58" s="273"/>
      <c r="CK58" s="727"/>
    </row>
    <row r="59" spans="2:89" ht="14.25">
      <c r="B59" s="718" t="s">
        <v>517</v>
      </c>
      <c r="C59" s="486" t="s">
        <v>547</v>
      </c>
      <c r="D59" s="893"/>
      <c r="E59" s="254"/>
      <c r="F59" s="254"/>
      <c r="G59" s="254"/>
      <c r="H59" s="254"/>
      <c r="I59" s="894"/>
      <c r="J59" s="254"/>
      <c r="K59" s="254"/>
      <c r="L59" s="254"/>
      <c r="M59" s="254"/>
      <c r="N59" s="894"/>
      <c r="O59" s="254"/>
      <c r="P59" s="254"/>
      <c r="Q59" s="254"/>
      <c r="R59" s="254"/>
      <c r="S59" s="894"/>
      <c r="T59" s="254"/>
      <c r="U59" s="254"/>
      <c r="V59" s="254"/>
      <c r="W59" s="254"/>
      <c r="X59" s="894"/>
      <c r="Y59" s="254"/>
      <c r="Z59" s="254"/>
      <c r="AA59" s="254"/>
      <c r="AB59" s="254"/>
      <c r="AC59" s="894"/>
      <c r="AD59" s="254"/>
      <c r="AE59" s="254"/>
      <c r="AF59" s="254"/>
      <c r="AG59" s="254"/>
      <c r="AH59" s="894"/>
      <c r="AI59" s="894"/>
      <c r="AJ59" s="254"/>
      <c r="AK59" s="254"/>
      <c r="AL59" s="254"/>
      <c r="AM59" s="254"/>
      <c r="AN59" s="894"/>
      <c r="AO59" s="894"/>
      <c r="AP59" s="254"/>
      <c r="AQ59" s="254"/>
      <c r="AR59" s="254"/>
      <c r="AS59" s="254"/>
      <c r="AT59" s="894"/>
      <c r="AU59" s="894"/>
      <c r="AV59" s="254"/>
      <c r="AW59" s="254"/>
      <c r="AX59" s="254"/>
      <c r="AY59" s="254"/>
      <c r="AZ59" s="894"/>
      <c r="BA59" s="894"/>
      <c r="BB59" s="254"/>
      <c r="BC59" s="254"/>
      <c r="BD59" s="254"/>
      <c r="BE59" s="254"/>
      <c r="BF59" s="894"/>
      <c r="BG59" s="894"/>
      <c r="BH59" s="254"/>
      <c r="BI59" s="254"/>
      <c r="BJ59" s="254"/>
      <c r="BK59" s="254"/>
      <c r="BL59" s="894"/>
      <c r="BM59" s="894"/>
      <c r="BN59" s="1192"/>
      <c r="BO59" s="1192"/>
      <c r="BP59" s="1192"/>
      <c r="BQ59" s="1192"/>
      <c r="BR59" s="894"/>
      <c r="BS59" s="894"/>
      <c r="BT59" s="1192"/>
      <c r="BU59" s="1192"/>
      <c r="BV59" s="1192"/>
      <c r="BW59" s="1192"/>
      <c r="BX59" s="894"/>
      <c r="BY59" s="894"/>
      <c r="BZ59" s="1192"/>
      <c r="CA59" s="1192"/>
      <c r="CB59" s="1192"/>
      <c r="CC59" s="1192"/>
      <c r="CD59" s="894"/>
      <c r="CF59" s="722" t="s">
        <v>84</v>
      </c>
      <c r="CG59" s="273"/>
      <c r="CH59" s="273"/>
      <c r="CI59" s="273"/>
      <c r="CJ59" s="273"/>
      <c r="CK59" s="727"/>
    </row>
    <row r="60" spans="2:89" ht="14.25">
      <c r="B60" s="718" t="s">
        <v>518</v>
      </c>
      <c r="C60" s="486" t="s">
        <v>547</v>
      </c>
      <c r="D60" s="893"/>
      <c r="E60" s="254"/>
      <c r="F60" s="254"/>
      <c r="G60" s="254"/>
      <c r="H60" s="254"/>
      <c r="I60" s="894"/>
      <c r="J60" s="254"/>
      <c r="K60" s="254"/>
      <c r="L60" s="254"/>
      <c r="M60" s="254"/>
      <c r="N60" s="894"/>
      <c r="O60" s="254"/>
      <c r="P60" s="254"/>
      <c r="Q60" s="254"/>
      <c r="R60" s="254"/>
      <c r="S60" s="894"/>
      <c r="T60" s="254"/>
      <c r="U60" s="254"/>
      <c r="V60" s="254"/>
      <c r="W60" s="254"/>
      <c r="X60" s="894"/>
      <c r="Y60" s="254"/>
      <c r="Z60" s="254"/>
      <c r="AA60" s="254"/>
      <c r="AB60" s="254"/>
      <c r="AC60" s="894"/>
      <c r="AD60" s="254"/>
      <c r="AE60" s="254"/>
      <c r="AF60" s="254"/>
      <c r="AG60" s="254"/>
      <c r="AH60" s="894"/>
      <c r="AI60" s="894"/>
      <c r="AJ60" s="254"/>
      <c r="AK60" s="254"/>
      <c r="AL60" s="254"/>
      <c r="AM60" s="254"/>
      <c r="AN60" s="894"/>
      <c r="AO60" s="894"/>
      <c r="AP60" s="254"/>
      <c r="AQ60" s="254"/>
      <c r="AR60" s="254"/>
      <c r="AS60" s="254"/>
      <c r="AT60" s="894"/>
      <c r="AU60" s="894"/>
      <c r="AV60" s="254"/>
      <c r="AW60" s="254"/>
      <c r="AX60" s="254"/>
      <c r="AY60" s="254"/>
      <c r="AZ60" s="894"/>
      <c r="BA60" s="894"/>
      <c r="BB60" s="254"/>
      <c r="BC60" s="254"/>
      <c r="BD60" s="254"/>
      <c r="BE60" s="254"/>
      <c r="BF60" s="894"/>
      <c r="BG60" s="894"/>
      <c r="BH60" s="254"/>
      <c r="BI60" s="254"/>
      <c r="BJ60" s="254"/>
      <c r="BK60" s="254"/>
      <c r="BL60" s="894"/>
      <c r="BM60" s="894"/>
      <c r="BN60" s="1192"/>
      <c r="BO60" s="1192"/>
      <c r="BP60" s="1192"/>
      <c r="BQ60" s="1192"/>
      <c r="BR60" s="894"/>
      <c r="BS60" s="894"/>
      <c r="BT60" s="1192"/>
      <c r="BU60" s="1192"/>
      <c r="BV60" s="1192"/>
      <c r="BW60" s="1192"/>
      <c r="BX60" s="894"/>
      <c r="BY60" s="894"/>
      <c r="BZ60" s="1192"/>
      <c r="CA60" s="1192"/>
      <c r="CB60" s="1192"/>
      <c r="CC60" s="1192"/>
      <c r="CD60" s="894"/>
      <c r="CF60" s="901" t="s">
        <v>458</v>
      </c>
      <c r="CG60" s="902"/>
      <c r="CH60" s="902"/>
      <c r="CI60" s="1091"/>
      <c r="CJ60" s="1091"/>
      <c r="CK60" s="1092"/>
    </row>
    <row r="61" spans="2:89" ht="14.25">
      <c r="B61" s="718" t="s">
        <v>519</v>
      </c>
      <c r="C61" s="486" t="s">
        <v>547</v>
      </c>
      <c r="D61" s="893"/>
      <c r="E61" s="254"/>
      <c r="F61" s="254"/>
      <c r="G61" s="254"/>
      <c r="H61" s="254"/>
      <c r="I61" s="894"/>
      <c r="J61" s="254"/>
      <c r="K61" s="254"/>
      <c r="L61" s="254"/>
      <c r="M61" s="254"/>
      <c r="N61" s="894"/>
      <c r="O61" s="254"/>
      <c r="P61" s="254"/>
      <c r="Q61" s="254"/>
      <c r="R61" s="254"/>
      <c r="S61" s="894"/>
      <c r="T61" s="254"/>
      <c r="U61" s="254"/>
      <c r="V61" s="254"/>
      <c r="W61" s="254"/>
      <c r="X61" s="894"/>
      <c r="Y61" s="254"/>
      <c r="Z61" s="254"/>
      <c r="AA61" s="254"/>
      <c r="AB61" s="254"/>
      <c r="AC61" s="894"/>
      <c r="AD61" s="254"/>
      <c r="AE61" s="254"/>
      <c r="AF61" s="254"/>
      <c r="AG61" s="254"/>
      <c r="AH61" s="894"/>
      <c r="AI61" s="894"/>
      <c r="AJ61" s="254"/>
      <c r="AK61" s="254"/>
      <c r="AL61" s="254"/>
      <c r="AM61" s="254"/>
      <c r="AN61" s="894"/>
      <c r="AO61" s="894"/>
      <c r="AP61" s="254"/>
      <c r="AQ61" s="254"/>
      <c r="AR61" s="254"/>
      <c r="AS61" s="254"/>
      <c r="AT61" s="894"/>
      <c r="AU61" s="894"/>
      <c r="AV61" s="254"/>
      <c r="AW61" s="254"/>
      <c r="AX61" s="254"/>
      <c r="AY61" s="254"/>
      <c r="AZ61" s="894"/>
      <c r="BA61" s="894"/>
      <c r="BB61" s="254"/>
      <c r="BC61" s="254"/>
      <c r="BD61" s="254"/>
      <c r="BE61" s="254"/>
      <c r="BF61" s="894"/>
      <c r="BG61" s="894"/>
      <c r="BH61" s="254"/>
      <c r="BI61" s="254"/>
      <c r="BJ61" s="254"/>
      <c r="BK61" s="254"/>
      <c r="BL61" s="894"/>
      <c r="BM61" s="894"/>
      <c r="BN61" s="1192"/>
      <c r="BO61" s="1192"/>
      <c r="BP61" s="1192"/>
      <c r="BQ61" s="1192"/>
      <c r="BR61" s="894"/>
      <c r="BS61" s="894"/>
      <c r="BT61" s="1192"/>
      <c r="BU61" s="1192"/>
      <c r="BV61" s="1192"/>
      <c r="BW61" s="1192"/>
      <c r="BX61" s="894"/>
      <c r="BY61" s="894"/>
      <c r="BZ61" s="1192"/>
      <c r="CA61" s="1192"/>
      <c r="CB61" s="1192"/>
      <c r="CC61" s="1192"/>
      <c r="CD61" s="894"/>
      <c r="CF61" s="901" t="s">
        <v>459</v>
      </c>
      <c r="CG61" s="902"/>
      <c r="CH61" s="902"/>
      <c r="CI61" s="1091"/>
      <c r="CJ61" s="1091"/>
      <c r="CK61" s="1092"/>
    </row>
    <row r="62" spans="2:89" ht="14.25">
      <c r="B62" s="718" t="s">
        <v>520</v>
      </c>
      <c r="C62" s="486" t="s">
        <v>548</v>
      </c>
      <c r="D62" s="893"/>
      <c r="E62" s="254"/>
      <c r="F62" s="254"/>
      <c r="G62" s="254"/>
      <c r="H62" s="254"/>
      <c r="I62" s="894"/>
      <c r="J62" s="254"/>
      <c r="K62" s="254"/>
      <c r="L62" s="254"/>
      <c r="M62" s="254"/>
      <c r="N62" s="894"/>
      <c r="O62" s="254"/>
      <c r="P62" s="254"/>
      <c r="Q62" s="254"/>
      <c r="R62" s="254"/>
      <c r="S62" s="894"/>
      <c r="T62" s="254"/>
      <c r="U62" s="254"/>
      <c r="V62" s="254"/>
      <c r="W62" s="254"/>
      <c r="X62" s="894"/>
      <c r="Y62" s="254"/>
      <c r="Z62" s="254"/>
      <c r="AA62" s="254"/>
      <c r="AB62" s="254"/>
      <c r="AC62" s="894"/>
      <c r="AD62" s="254"/>
      <c r="AE62" s="254"/>
      <c r="AF62" s="254"/>
      <c r="AG62" s="254"/>
      <c r="AH62" s="894"/>
      <c r="AI62" s="894"/>
      <c r="AJ62" s="254"/>
      <c r="AK62" s="254"/>
      <c r="AL62" s="254"/>
      <c r="AM62" s="254"/>
      <c r="AN62" s="894"/>
      <c r="AO62" s="894"/>
      <c r="AP62" s="254"/>
      <c r="AQ62" s="254"/>
      <c r="AR62" s="254"/>
      <c r="AS62" s="254"/>
      <c r="AT62" s="894"/>
      <c r="AU62" s="894"/>
      <c r="AV62" s="254"/>
      <c r="AW62" s="254"/>
      <c r="AX62" s="254"/>
      <c r="AY62" s="254"/>
      <c r="AZ62" s="894"/>
      <c r="BA62" s="894"/>
      <c r="BB62" s="254"/>
      <c r="BC62" s="254"/>
      <c r="BD62" s="254"/>
      <c r="BE62" s="254"/>
      <c r="BF62" s="894"/>
      <c r="BG62" s="894"/>
      <c r="BH62" s="254"/>
      <c r="BI62" s="254"/>
      <c r="BJ62" s="254"/>
      <c r="BK62" s="254"/>
      <c r="BL62" s="894"/>
      <c r="BM62" s="894"/>
      <c r="BN62" s="1192"/>
      <c r="BO62" s="1192"/>
      <c r="BP62" s="1192"/>
      <c r="BQ62" s="1192"/>
      <c r="BR62" s="894"/>
      <c r="BS62" s="894"/>
      <c r="BT62" s="1192"/>
      <c r="BU62" s="1192"/>
      <c r="BV62" s="1192"/>
      <c r="BW62" s="1192"/>
      <c r="BX62" s="894"/>
      <c r="BY62" s="894"/>
      <c r="BZ62" s="1192"/>
      <c r="CA62" s="1192"/>
      <c r="CB62" s="1192"/>
      <c r="CC62" s="1192"/>
      <c r="CD62" s="894"/>
      <c r="CF62" s="901"/>
      <c r="CG62" s="273"/>
      <c r="CH62" s="273"/>
      <c r="CI62" s="273"/>
      <c r="CJ62" s="273"/>
      <c r="CK62" s="727"/>
    </row>
    <row r="63" spans="2:89" ht="14.25">
      <c r="B63" s="718" t="s">
        <v>521</v>
      </c>
      <c r="C63" s="486" t="s">
        <v>547</v>
      </c>
      <c r="D63" s="893"/>
      <c r="E63" s="254"/>
      <c r="F63" s="254"/>
      <c r="G63" s="254"/>
      <c r="H63" s="254"/>
      <c r="I63" s="894"/>
      <c r="J63" s="254"/>
      <c r="K63" s="254"/>
      <c r="L63" s="254"/>
      <c r="M63" s="254"/>
      <c r="N63" s="894"/>
      <c r="O63" s="254"/>
      <c r="P63" s="254"/>
      <c r="Q63" s="254"/>
      <c r="R63" s="254"/>
      <c r="S63" s="894"/>
      <c r="T63" s="254"/>
      <c r="U63" s="254"/>
      <c r="V63" s="254"/>
      <c r="W63" s="254"/>
      <c r="X63" s="894"/>
      <c r="Y63" s="254"/>
      <c r="Z63" s="254"/>
      <c r="AA63" s="254"/>
      <c r="AB63" s="254"/>
      <c r="AC63" s="894"/>
      <c r="AD63" s="254"/>
      <c r="AE63" s="254"/>
      <c r="AF63" s="254"/>
      <c r="AG63" s="254"/>
      <c r="AH63" s="894"/>
      <c r="AI63" s="894"/>
      <c r="AJ63" s="254"/>
      <c r="AK63" s="254"/>
      <c r="AL63" s="254"/>
      <c r="AM63" s="254"/>
      <c r="AN63" s="894"/>
      <c r="AO63" s="894"/>
      <c r="AP63" s="254"/>
      <c r="AQ63" s="254"/>
      <c r="AR63" s="254"/>
      <c r="AS63" s="254"/>
      <c r="AT63" s="894"/>
      <c r="AU63" s="894"/>
      <c r="AV63" s="254"/>
      <c r="AW63" s="254"/>
      <c r="AX63" s="254"/>
      <c r="AY63" s="254"/>
      <c r="AZ63" s="894"/>
      <c r="BA63" s="894"/>
      <c r="BB63" s="254"/>
      <c r="BC63" s="254"/>
      <c r="BD63" s="254"/>
      <c r="BE63" s="254"/>
      <c r="BF63" s="894"/>
      <c r="BG63" s="894"/>
      <c r="BH63" s="254"/>
      <c r="BI63" s="254"/>
      <c r="BJ63" s="254"/>
      <c r="BK63" s="254"/>
      <c r="BL63" s="894"/>
      <c r="BM63" s="894"/>
      <c r="BN63" s="1192"/>
      <c r="BO63" s="1192"/>
      <c r="BP63" s="1192"/>
      <c r="BQ63" s="1192"/>
      <c r="BR63" s="894"/>
      <c r="BS63" s="894"/>
      <c r="BT63" s="1192"/>
      <c r="BU63" s="1192"/>
      <c r="BV63" s="1192"/>
      <c r="BW63" s="1192"/>
      <c r="BX63" s="894"/>
      <c r="BY63" s="894"/>
      <c r="BZ63" s="1192"/>
      <c r="CA63" s="1192"/>
      <c r="CB63" s="1192"/>
      <c r="CC63" s="1192"/>
      <c r="CD63" s="894"/>
      <c r="CF63" s="905" t="s">
        <v>254</v>
      </c>
      <c r="CG63" s="273"/>
      <c r="CH63" s="273"/>
      <c r="CI63" s="273"/>
      <c r="CJ63" s="273"/>
      <c r="CK63" s="727"/>
    </row>
    <row r="64" spans="2:89" ht="14.25">
      <c r="B64" s="718" t="s">
        <v>522</v>
      </c>
      <c r="C64" s="486" t="s">
        <v>547</v>
      </c>
      <c r="D64" s="893"/>
      <c r="E64" s="254"/>
      <c r="F64" s="254"/>
      <c r="G64" s="254"/>
      <c r="H64" s="254"/>
      <c r="I64" s="894"/>
      <c r="J64" s="254"/>
      <c r="K64" s="254"/>
      <c r="L64" s="254"/>
      <c r="M64" s="254"/>
      <c r="N64" s="894"/>
      <c r="O64" s="254"/>
      <c r="P64" s="254"/>
      <c r="Q64" s="254"/>
      <c r="R64" s="254"/>
      <c r="S64" s="894"/>
      <c r="T64" s="254"/>
      <c r="U64" s="254"/>
      <c r="V64" s="254"/>
      <c r="W64" s="254"/>
      <c r="X64" s="894"/>
      <c r="Y64" s="254"/>
      <c r="Z64" s="254"/>
      <c r="AA64" s="254"/>
      <c r="AB64" s="254"/>
      <c r="AC64" s="894"/>
      <c r="AD64" s="254"/>
      <c r="AE64" s="254"/>
      <c r="AF64" s="254"/>
      <c r="AG64" s="254"/>
      <c r="AH64" s="894"/>
      <c r="AI64" s="894"/>
      <c r="AJ64" s="254"/>
      <c r="AK64" s="254"/>
      <c r="AL64" s="254"/>
      <c r="AM64" s="254"/>
      <c r="AN64" s="894"/>
      <c r="AO64" s="894"/>
      <c r="AP64" s="254"/>
      <c r="AQ64" s="254"/>
      <c r="AR64" s="254"/>
      <c r="AS64" s="254"/>
      <c r="AT64" s="894"/>
      <c r="AU64" s="894"/>
      <c r="AV64" s="254"/>
      <c r="AW64" s="254"/>
      <c r="AX64" s="254"/>
      <c r="AY64" s="254"/>
      <c r="AZ64" s="894"/>
      <c r="BA64" s="894"/>
      <c r="BB64" s="254"/>
      <c r="BC64" s="254"/>
      <c r="BD64" s="254"/>
      <c r="BE64" s="254"/>
      <c r="BF64" s="894"/>
      <c r="BG64" s="894"/>
      <c r="BH64" s="254"/>
      <c r="BI64" s="254"/>
      <c r="BJ64" s="254"/>
      <c r="BK64" s="254"/>
      <c r="BL64" s="894"/>
      <c r="BM64" s="894"/>
      <c r="BN64" s="1192"/>
      <c r="BO64" s="1192"/>
      <c r="BP64" s="1192"/>
      <c r="BQ64" s="1192"/>
      <c r="BR64" s="894"/>
      <c r="BS64" s="894"/>
      <c r="BT64" s="1192"/>
      <c r="BU64" s="1192"/>
      <c r="BV64" s="1192"/>
      <c r="BW64" s="1192"/>
      <c r="BX64" s="894"/>
      <c r="BY64" s="894"/>
      <c r="BZ64" s="1192"/>
      <c r="CA64" s="1192"/>
      <c r="CB64" s="1192"/>
      <c r="CC64" s="1192"/>
      <c r="CD64" s="894"/>
      <c r="CF64" s="901" t="s">
        <v>255</v>
      </c>
      <c r="CG64" s="902"/>
      <c r="CH64" s="902"/>
      <c r="CI64" s="1091"/>
      <c r="CJ64" s="1091"/>
      <c r="CK64" s="1092"/>
    </row>
    <row r="65" spans="2:89" ht="14.25">
      <c r="B65" s="718" t="s">
        <v>523</v>
      </c>
      <c r="C65" s="486" t="s">
        <v>547</v>
      </c>
      <c r="D65" s="893"/>
      <c r="E65" s="254"/>
      <c r="F65" s="254"/>
      <c r="G65" s="254"/>
      <c r="H65" s="254"/>
      <c r="I65" s="894"/>
      <c r="J65" s="254"/>
      <c r="K65" s="254"/>
      <c r="L65" s="254"/>
      <c r="M65" s="254"/>
      <c r="N65" s="894"/>
      <c r="O65" s="254"/>
      <c r="P65" s="254"/>
      <c r="Q65" s="254"/>
      <c r="R65" s="254"/>
      <c r="S65" s="894"/>
      <c r="T65" s="254"/>
      <c r="U65" s="254"/>
      <c r="V65" s="254"/>
      <c r="W65" s="254"/>
      <c r="X65" s="894"/>
      <c r="Y65" s="254"/>
      <c r="Z65" s="254"/>
      <c r="AA65" s="254"/>
      <c r="AB65" s="254"/>
      <c r="AC65" s="894"/>
      <c r="AD65" s="254"/>
      <c r="AE65" s="254"/>
      <c r="AF65" s="254"/>
      <c r="AG65" s="254"/>
      <c r="AH65" s="894"/>
      <c r="AI65" s="894"/>
      <c r="AJ65" s="254"/>
      <c r="AK65" s="254"/>
      <c r="AL65" s="254"/>
      <c r="AM65" s="254"/>
      <c r="AN65" s="894"/>
      <c r="AO65" s="894"/>
      <c r="AP65" s="254"/>
      <c r="AQ65" s="254"/>
      <c r="AR65" s="254"/>
      <c r="AS65" s="254"/>
      <c r="AT65" s="894"/>
      <c r="AU65" s="894"/>
      <c r="AV65" s="254"/>
      <c r="AW65" s="254"/>
      <c r="AX65" s="254"/>
      <c r="AY65" s="254"/>
      <c r="AZ65" s="894"/>
      <c r="BA65" s="894"/>
      <c r="BB65" s="254"/>
      <c r="BC65" s="254"/>
      <c r="BD65" s="254"/>
      <c r="BE65" s="254"/>
      <c r="BF65" s="894"/>
      <c r="BG65" s="894"/>
      <c r="BH65" s="254"/>
      <c r="BI65" s="254"/>
      <c r="BJ65" s="254"/>
      <c r="BK65" s="254"/>
      <c r="BL65" s="894"/>
      <c r="BM65" s="894"/>
      <c r="BN65" s="1192"/>
      <c r="BO65" s="1192"/>
      <c r="BP65" s="1192"/>
      <c r="BQ65" s="1192"/>
      <c r="BR65" s="894"/>
      <c r="BS65" s="894"/>
      <c r="BT65" s="1192"/>
      <c r="BU65" s="1192"/>
      <c r="BV65" s="1192"/>
      <c r="BW65" s="1192"/>
      <c r="BX65" s="894"/>
      <c r="BY65" s="894"/>
      <c r="BZ65" s="1192"/>
      <c r="CA65" s="1192"/>
      <c r="CB65" s="1192"/>
      <c r="CC65" s="1192"/>
      <c r="CD65" s="894"/>
      <c r="CF65" s="904"/>
      <c r="CG65" s="273"/>
      <c r="CH65" s="273"/>
      <c r="CI65" s="273"/>
      <c r="CJ65" s="273"/>
      <c r="CK65" s="727"/>
    </row>
    <row r="66" spans="2:89" ht="14.25">
      <c r="B66" s="718" t="s">
        <v>524</v>
      </c>
      <c r="C66" s="486" t="s">
        <v>549</v>
      </c>
      <c r="D66" s="893"/>
      <c r="E66" s="254"/>
      <c r="F66" s="254"/>
      <c r="G66" s="254"/>
      <c r="H66" s="254"/>
      <c r="I66" s="894"/>
      <c r="J66" s="254"/>
      <c r="K66" s="254"/>
      <c r="L66" s="254"/>
      <c r="M66" s="254"/>
      <c r="N66" s="894"/>
      <c r="O66" s="254"/>
      <c r="P66" s="254"/>
      <c r="Q66" s="254"/>
      <c r="R66" s="254"/>
      <c r="S66" s="894"/>
      <c r="T66" s="254"/>
      <c r="U66" s="254"/>
      <c r="V66" s="254"/>
      <c r="W66" s="254"/>
      <c r="X66" s="894"/>
      <c r="Y66" s="254"/>
      <c r="Z66" s="254"/>
      <c r="AA66" s="254"/>
      <c r="AB66" s="254"/>
      <c r="AC66" s="894"/>
      <c r="AD66" s="254"/>
      <c r="AE66" s="254"/>
      <c r="AF66" s="254"/>
      <c r="AG66" s="254"/>
      <c r="AH66" s="894"/>
      <c r="AI66" s="894"/>
      <c r="AJ66" s="254"/>
      <c r="AK66" s="254"/>
      <c r="AL66" s="254"/>
      <c r="AM66" s="254"/>
      <c r="AN66" s="894"/>
      <c r="AO66" s="894"/>
      <c r="AP66" s="254"/>
      <c r="AQ66" s="254"/>
      <c r="AR66" s="254"/>
      <c r="AS66" s="254"/>
      <c r="AT66" s="894"/>
      <c r="AU66" s="894"/>
      <c r="AV66" s="254"/>
      <c r="AW66" s="254"/>
      <c r="AX66" s="254"/>
      <c r="AY66" s="254"/>
      <c r="AZ66" s="894"/>
      <c r="BA66" s="894"/>
      <c r="BB66" s="254"/>
      <c r="BC66" s="254"/>
      <c r="BD66" s="254"/>
      <c r="BE66" s="254"/>
      <c r="BF66" s="894"/>
      <c r="BG66" s="894"/>
      <c r="BH66" s="254"/>
      <c r="BI66" s="254"/>
      <c r="BJ66" s="254"/>
      <c r="BK66" s="254"/>
      <c r="BL66" s="894"/>
      <c r="BM66" s="894"/>
      <c r="BN66" s="1192"/>
      <c r="BO66" s="1192"/>
      <c r="BP66" s="1192"/>
      <c r="BQ66" s="1192"/>
      <c r="BR66" s="894"/>
      <c r="BS66" s="894"/>
      <c r="BT66" s="1192"/>
      <c r="BU66" s="1192"/>
      <c r="BV66" s="1192"/>
      <c r="BW66" s="1192"/>
      <c r="BX66" s="894"/>
      <c r="BY66" s="894"/>
      <c r="BZ66" s="1192"/>
      <c r="CA66" s="1192"/>
      <c r="CB66" s="1192"/>
      <c r="CC66" s="1192"/>
      <c r="CD66" s="894"/>
      <c r="CF66" s="905" t="s">
        <v>256</v>
      </c>
      <c r="CG66" s="273"/>
      <c r="CH66" s="273"/>
      <c r="CI66" s="273"/>
      <c r="CJ66" s="273"/>
      <c r="CK66" s="727"/>
    </row>
    <row r="67" spans="2:89" ht="14.25">
      <c r="B67" s="718" t="s">
        <v>525</v>
      </c>
      <c r="C67" s="486" t="s">
        <v>549</v>
      </c>
      <c r="D67" s="893"/>
      <c r="E67" s="254"/>
      <c r="F67" s="254"/>
      <c r="G67" s="254"/>
      <c r="H67" s="254"/>
      <c r="I67" s="894"/>
      <c r="J67" s="254"/>
      <c r="K67" s="254"/>
      <c r="L67" s="254"/>
      <c r="M67" s="254"/>
      <c r="N67" s="894"/>
      <c r="O67" s="254"/>
      <c r="P67" s="254"/>
      <c r="Q67" s="254"/>
      <c r="R67" s="254"/>
      <c r="S67" s="894"/>
      <c r="T67" s="254"/>
      <c r="U67" s="254"/>
      <c r="V67" s="254"/>
      <c r="W67" s="254"/>
      <c r="X67" s="894"/>
      <c r="Y67" s="254"/>
      <c r="Z67" s="254"/>
      <c r="AA67" s="254"/>
      <c r="AB67" s="254"/>
      <c r="AC67" s="894"/>
      <c r="AD67" s="254"/>
      <c r="AE67" s="254"/>
      <c r="AF67" s="254"/>
      <c r="AG67" s="254"/>
      <c r="AH67" s="894"/>
      <c r="AI67" s="894"/>
      <c r="AJ67" s="254"/>
      <c r="AK67" s="254"/>
      <c r="AL67" s="254"/>
      <c r="AM67" s="254"/>
      <c r="AN67" s="894"/>
      <c r="AO67" s="894"/>
      <c r="AP67" s="254"/>
      <c r="AQ67" s="254"/>
      <c r="AR67" s="254"/>
      <c r="AS67" s="254"/>
      <c r="AT67" s="894"/>
      <c r="AU67" s="894"/>
      <c r="AV67" s="254"/>
      <c r="AW67" s="254"/>
      <c r="AX67" s="254"/>
      <c r="AY67" s="254"/>
      <c r="AZ67" s="894"/>
      <c r="BA67" s="894"/>
      <c r="BB67" s="254"/>
      <c r="BC67" s="254"/>
      <c r="BD67" s="254"/>
      <c r="BE67" s="254"/>
      <c r="BF67" s="894"/>
      <c r="BG67" s="894"/>
      <c r="BH67" s="254"/>
      <c r="BI67" s="254"/>
      <c r="BJ67" s="254"/>
      <c r="BK67" s="254"/>
      <c r="BL67" s="894"/>
      <c r="BM67" s="894"/>
      <c r="BN67" s="1192"/>
      <c r="BO67" s="1192"/>
      <c r="BP67" s="1192"/>
      <c r="BQ67" s="1192"/>
      <c r="BR67" s="894"/>
      <c r="BS67" s="894"/>
      <c r="BT67" s="1192"/>
      <c r="BU67" s="1192"/>
      <c r="BV67" s="1192"/>
      <c r="BW67" s="1192"/>
      <c r="BX67" s="894"/>
      <c r="BY67" s="894"/>
      <c r="BZ67" s="1192"/>
      <c r="CA67" s="1192"/>
      <c r="CB67" s="1192"/>
      <c r="CC67" s="1192"/>
      <c r="CD67" s="894"/>
      <c r="CF67" s="901" t="s">
        <v>257</v>
      </c>
      <c r="CG67" s="902"/>
      <c r="CH67" s="902"/>
      <c r="CI67" s="1091"/>
      <c r="CJ67" s="1091"/>
      <c r="CK67" s="1092"/>
    </row>
    <row r="68" spans="2:89" ht="14.25">
      <c r="B68" s="718" t="s">
        <v>526</v>
      </c>
      <c r="C68" s="486" t="s">
        <v>549</v>
      </c>
      <c r="D68" s="893"/>
      <c r="E68" s="254"/>
      <c r="F68" s="254"/>
      <c r="G68" s="254"/>
      <c r="H68" s="254"/>
      <c r="I68" s="894"/>
      <c r="J68" s="254"/>
      <c r="K68" s="254"/>
      <c r="L68" s="254"/>
      <c r="M68" s="254"/>
      <c r="N68" s="894"/>
      <c r="O68" s="254"/>
      <c r="P68" s="254"/>
      <c r="Q68" s="254"/>
      <c r="R68" s="254"/>
      <c r="S68" s="894"/>
      <c r="T68" s="254"/>
      <c r="U68" s="254"/>
      <c r="V68" s="254"/>
      <c r="W68" s="254"/>
      <c r="X68" s="894"/>
      <c r="Y68" s="254"/>
      <c r="Z68" s="254"/>
      <c r="AA68" s="254"/>
      <c r="AB68" s="254"/>
      <c r="AC68" s="894"/>
      <c r="AD68" s="254"/>
      <c r="AE68" s="254"/>
      <c r="AF68" s="254"/>
      <c r="AG68" s="254"/>
      <c r="AH68" s="894"/>
      <c r="AI68" s="894"/>
      <c r="AJ68" s="254"/>
      <c r="AK68" s="254"/>
      <c r="AL68" s="254"/>
      <c r="AM68" s="254"/>
      <c r="AN68" s="894"/>
      <c r="AO68" s="894"/>
      <c r="AP68" s="254"/>
      <c r="AQ68" s="254"/>
      <c r="AR68" s="254"/>
      <c r="AS68" s="254"/>
      <c r="AT68" s="894"/>
      <c r="AU68" s="894"/>
      <c r="AV68" s="254"/>
      <c r="AW68" s="254"/>
      <c r="AX68" s="254"/>
      <c r="AY68" s="254"/>
      <c r="AZ68" s="894"/>
      <c r="BA68" s="894"/>
      <c r="BB68" s="254"/>
      <c r="BC68" s="254"/>
      <c r="BD68" s="254"/>
      <c r="BE68" s="254"/>
      <c r="BF68" s="894"/>
      <c r="BG68" s="894"/>
      <c r="BH68" s="254"/>
      <c r="BI68" s="254"/>
      <c r="BJ68" s="254"/>
      <c r="BK68" s="254"/>
      <c r="BL68" s="894"/>
      <c r="BM68" s="894"/>
      <c r="BN68" s="1192"/>
      <c r="BO68" s="1192"/>
      <c r="BP68" s="1192"/>
      <c r="BQ68" s="1192"/>
      <c r="BR68" s="894"/>
      <c r="BS68" s="894"/>
      <c r="BT68" s="1192"/>
      <c r="BU68" s="1192"/>
      <c r="BV68" s="1192"/>
      <c r="BW68" s="1192"/>
      <c r="BX68" s="894"/>
      <c r="BY68" s="894"/>
      <c r="BZ68" s="1192"/>
      <c r="CA68" s="1192"/>
      <c r="CB68" s="1192"/>
      <c r="CC68" s="1192"/>
      <c r="CD68" s="894"/>
      <c r="CF68" s="901" t="s">
        <v>82</v>
      </c>
      <c r="CG68" s="902"/>
      <c r="CH68" s="902"/>
      <c r="CI68" s="1091"/>
      <c r="CJ68" s="1091"/>
      <c r="CK68" s="1092"/>
    </row>
    <row r="69" spans="2:89" ht="14.25">
      <c r="B69" s="718" t="s">
        <v>527</v>
      </c>
      <c r="C69" s="255" t="s">
        <v>549</v>
      </c>
      <c r="D69" s="893"/>
      <c r="E69" s="254"/>
      <c r="F69" s="254"/>
      <c r="G69" s="254"/>
      <c r="H69" s="254"/>
      <c r="I69" s="894"/>
      <c r="J69" s="254"/>
      <c r="K69" s="254"/>
      <c r="L69" s="254"/>
      <c r="M69" s="254"/>
      <c r="N69" s="894"/>
      <c r="O69" s="254"/>
      <c r="P69" s="254"/>
      <c r="Q69" s="254"/>
      <c r="R69" s="254"/>
      <c r="S69" s="894"/>
      <c r="T69" s="254"/>
      <c r="U69" s="254"/>
      <c r="V69" s="254"/>
      <c r="W69" s="254"/>
      <c r="X69" s="894"/>
      <c r="Y69" s="254"/>
      <c r="Z69" s="254"/>
      <c r="AA69" s="254"/>
      <c r="AB69" s="254"/>
      <c r="AC69" s="894"/>
      <c r="AD69" s="254"/>
      <c r="AE69" s="254"/>
      <c r="AF69" s="254"/>
      <c r="AG69" s="254"/>
      <c r="AH69" s="894"/>
      <c r="AI69" s="894"/>
      <c r="AJ69" s="254"/>
      <c r="AK69" s="254"/>
      <c r="AL69" s="254"/>
      <c r="AM69" s="254"/>
      <c r="AN69" s="894"/>
      <c r="AO69" s="894"/>
      <c r="AP69" s="254"/>
      <c r="AQ69" s="254"/>
      <c r="AR69" s="254"/>
      <c r="AS69" s="254"/>
      <c r="AT69" s="894"/>
      <c r="AU69" s="894"/>
      <c r="AV69" s="254"/>
      <c r="AW69" s="254"/>
      <c r="AX69" s="254"/>
      <c r="AY69" s="254"/>
      <c r="AZ69" s="894"/>
      <c r="BA69" s="894"/>
      <c r="BB69" s="254"/>
      <c r="BC69" s="254"/>
      <c r="BD69" s="254"/>
      <c r="BE69" s="254"/>
      <c r="BF69" s="894"/>
      <c r="BG69" s="894"/>
      <c r="BH69" s="254"/>
      <c r="BI69" s="254"/>
      <c r="BJ69" s="254"/>
      <c r="BK69" s="254"/>
      <c r="BL69" s="894"/>
      <c r="BM69" s="894"/>
      <c r="BN69" s="1192"/>
      <c r="BO69" s="1192"/>
      <c r="BP69" s="1192"/>
      <c r="BQ69" s="1192"/>
      <c r="BR69" s="894"/>
      <c r="BS69" s="894"/>
      <c r="BT69" s="1192"/>
      <c r="BU69" s="1192"/>
      <c r="BV69" s="1192"/>
      <c r="BW69" s="1192"/>
      <c r="BX69" s="894"/>
      <c r="BY69" s="894"/>
      <c r="BZ69" s="1192"/>
      <c r="CA69" s="1192"/>
      <c r="CB69" s="1192"/>
      <c r="CC69" s="1192"/>
      <c r="CD69" s="894"/>
      <c r="CF69" s="901" t="s">
        <v>83</v>
      </c>
      <c r="CG69" s="902"/>
      <c r="CH69" s="902"/>
      <c r="CI69" s="1091"/>
      <c r="CJ69" s="1091"/>
      <c r="CK69" s="1092"/>
    </row>
    <row r="70" spans="2:89" ht="14.25">
      <c r="B70" s="718" t="s">
        <v>528</v>
      </c>
      <c r="C70" s="253" t="s">
        <v>549</v>
      </c>
      <c r="D70" s="893"/>
      <c r="E70" s="254"/>
      <c r="F70" s="254"/>
      <c r="G70" s="254"/>
      <c r="H70" s="254"/>
      <c r="I70" s="894"/>
      <c r="J70" s="254"/>
      <c r="K70" s="254"/>
      <c r="L70" s="254"/>
      <c r="M70" s="254"/>
      <c r="N70" s="894"/>
      <c r="O70" s="254"/>
      <c r="P70" s="254"/>
      <c r="Q70" s="254"/>
      <c r="R70" s="254"/>
      <c r="S70" s="894"/>
      <c r="T70" s="254"/>
      <c r="U70" s="254"/>
      <c r="V70" s="254"/>
      <c r="W70" s="254"/>
      <c r="X70" s="894"/>
      <c r="Y70" s="254"/>
      <c r="Z70" s="254"/>
      <c r="AA70" s="254"/>
      <c r="AB70" s="254"/>
      <c r="AC70" s="894"/>
      <c r="AD70" s="254"/>
      <c r="AE70" s="254"/>
      <c r="AF70" s="254"/>
      <c r="AG70" s="254"/>
      <c r="AH70" s="894"/>
      <c r="AI70" s="894"/>
      <c r="AJ70" s="254"/>
      <c r="AK70" s="254"/>
      <c r="AL70" s="254"/>
      <c r="AM70" s="254"/>
      <c r="AN70" s="894"/>
      <c r="AO70" s="894"/>
      <c r="AP70" s="254"/>
      <c r="AQ70" s="254"/>
      <c r="AR70" s="254"/>
      <c r="AS70" s="254"/>
      <c r="AT70" s="894"/>
      <c r="AU70" s="894"/>
      <c r="AV70" s="254"/>
      <c r="AW70" s="254"/>
      <c r="AX70" s="254"/>
      <c r="AY70" s="254"/>
      <c r="AZ70" s="894"/>
      <c r="BA70" s="894"/>
      <c r="BB70" s="254"/>
      <c r="BC70" s="254"/>
      <c r="BD70" s="254"/>
      <c r="BE70" s="254"/>
      <c r="BF70" s="894"/>
      <c r="BG70" s="894"/>
      <c r="BH70" s="254"/>
      <c r="BI70" s="254"/>
      <c r="BJ70" s="254"/>
      <c r="BK70" s="254"/>
      <c r="BL70" s="894"/>
      <c r="BM70" s="894"/>
      <c r="BN70" s="1192"/>
      <c r="BO70" s="1192"/>
      <c r="BP70" s="1192"/>
      <c r="BQ70" s="1192"/>
      <c r="BR70" s="894"/>
      <c r="BS70" s="894"/>
      <c r="BT70" s="1192"/>
      <c r="BU70" s="1192"/>
      <c r="BV70" s="1192"/>
      <c r="BW70" s="1192"/>
      <c r="BX70" s="894"/>
      <c r="BY70" s="894"/>
      <c r="BZ70" s="1192"/>
      <c r="CA70" s="1192"/>
      <c r="CB70" s="1192"/>
      <c r="CC70" s="1192"/>
      <c r="CD70" s="894"/>
      <c r="CF70" s="901"/>
      <c r="CG70" s="273"/>
      <c r="CH70" s="273"/>
      <c r="CI70" s="273"/>
      <c r="CJ70" s="273"/>
      <c r="CK70" s="727"/>
    </row>
    <row r="71" spans="2:89" ht="14.25">
      <c r="B71" s="718" t="s">
        <v>529</v>
      </c>
      <c r="C71" s="253" t="s">
        <v>549</v>
      </c>
      <c r="D71" s="893"/>
      <c r="E71" s="254"/>
      <c r="F71" s="254"/>
      <c r="G71" s="254"/>
      <c r="H71" s="254"/>
      <c r="I71" s="894"/>
      <c r="J71" s="254"/>
      <c r="K71" s="254"/>
      <c r="L71" s="254"/>
      <c r="M71" s="254"/>
      <c r="N71" s="894"/>
      <c r="O71" s="254"/>
      <c r="P71" s="254"/>
      <c r="Q71" s="254"/>
      <c r="R71" s="254"/>
      <c r="S71" s="894"/>
      <c r="T71" s="254"/>
      <c r="U71" s="254"/>
      <c r="V71" s="254"/>
      <c r="W71" s="254"/>
      <c r="X71" s="894"/>
      <c r="Y71" s="254"/>
      <c r="Z71" s="254"/>
      <c r="AA71" s="254"/>
      <c r="AB71" s="254"/>
      <c r="AC71" s="894"/>
      <c r="AD71" s="254"/>
      <c r="AE71" s="254"/>
      <c r="AF71" s="254"/>
      <c r="AG71" s="254"/>
      <c r="AH71" s="894"/>
      <c r="AI71" s="894"/>
      <c r="AJ71" s="254"/>
      <c r="AK71" s="254"/>
      <c r="AL71" s="254"/>
      <c r="AM71" s="254"/>
      <c r="AN71" s="894"/>
      <c r="AO71" s="894"/>
      <c r="AP71" s="254"/>
      <c r="AQ71" s="254"/>
      <c r="AR71" s="254"/>
      <c r="AS71" s="254"/>
      <c r="AT71" s="894"/>
      <c r="AU71" s="894"/>
      <c r="AV71" s="254"/>
      <c r="AW71" s="254"/>
      <c r="AX71" s="254"/>
      <c r="AY71" s="254"/>
      <c r="AZ71" s="894"/>
      <c r="BA71" s="894"/>
      <c r="BB71" s="254"/>
      <c r="BC71" s="254"/>
      <c r="BD71" s="254"/>
      <c r="BE71" s="254"/>
      <c r="BF71" s="894"/>
      <c r="BG71" s="894"/>
      <c r="BH71" s="254"/>
      <c r="BI71" s="254"/>
      <c r="BJ71" s="254"/>
      <c r="BK71" s="254"/>
      <c r="BL71" s="894"/>
      <c r="BM71" s="894"/>
      <c r="BN71" s="1192"/>
      <c r="BO71" s="1192"/>
      <c r="BP71" s="1192"/>
      <c r="BQ71" s="1192"/>
      <c r="BR71" s="894"/>
      <c r="BS71" s="894"/>
      <c r="BT71" s="1192"/>
      <c r="BU71" s="1192"/>
      <c r="BV71" s="1192"/>
      <c r="BW71" s="1192"/>
      <c r="BX71" s="894"/>
      <c r="BY71" s="894"/>
      <c r="BZ71" s="1192"/>
      <c r="CA71" s="1192"/>
      <c r="CB71" s="1192"/>
      <c r="CC71" s="1192"/>
      <c r="CD71" s="894"/>
      <c r="CF71" s="717" t="s">
        <v>202</v>
      </c>
      <c r="CG71" s="273"/>
      <c r="CH71" s="273"/>
      <c r="CI71" s="273"/>
      <c r="CJ71" s="273"/>
      <c r="CK71" s="727"/>
    </row>
    <row r="72" spans="2:89" ht="14.25">
      <c r="B72" s="718" t="s">
        <v>530</v>
      </c>
      <c r="C72" s="486" t="s">
        <v>550</v>
      </c>
      <c r="D72" s="893"/>
      <c r="E72" s="254"/>
      <c r="F72" s="254"/>
      <c r="G72" s="254"/>
      <c r="H72" s="254"/>
      <c r="I72" s="894"/>
      <c r="J72" s="254"/>
      <c r="K72" s="254"/>
      <c r="L72" s="254"/>
      <c r="M72" s="254"/>
      <c r="N72" s="894"/>
      <c r="O72" s="254"/>
      <c r="P72" s="254"/>
      <c r="Q72" s="254"/>
      <c r="R72" s="254"/>
      <c r="S72" s="894"/>
      <c r="T72" s="254"/>
      <c r="U72" s="254"/>
      <c r="V72" s="254"/>
      <c r="W72" s="254"/>
      <c r="X72" s="894"/>
      <c r="Y72" s="254"/>
      <c r="Z72" s="254"/>
      <c r="AA72" s="254"/>
      <c r="AB72" s="254"/>
      <c r="AC72" s="894"/>
      <c r="AD72" s="254"/>
      <c r="AE72" s="254"/>
      <c r="AF72" s="254"/>
      <c r="AG72" s="254"/>
      <c r="AH72" s="894"/>
      <c r="AI72" s="894"/>
      <c r="AJ72" s="254"/>
      <c r="AK72" s="254"/>
      <c r="AL72" s="254"/>
      <c r="AM72" s="254"/>
      <c r="AN72" s="894"/>
      <c r="AO72" s="894"/>
      <c r="AP72" s="254"/>
      <c r="AQ72" s="254"/>
      <c r="AR72" s="254"/>
      <c r="AS72" s="254"/>
      <c r="AT72" s="894"/>
      <c r="AU72" s="894"/>
      <c r="AV72" s="254"/>
      <c r="AW72" s="254"/>
      <c r="AX72" s="254"/>
      <c r="AY72" s="254"/>
      <c r="AZ72" s="894"/>
      <c r="BA72" s="894"/>
      <c r="BB72" s="254"/>
      <c r="BC72" s="254"/>
      <c r="BD72" s="254"/>
      <c r="BE72" s="254"/>
      <c r="BF72" s="894"/>
      <c r="BG72" s="894"/>
      <c r="BH72" s="254"/>
      <c r="BI72" s="254"/>
      <c r="BJ72" s="254"/>
      <c r="BK72" s="254"/>
      <c r="BL72" s="894"/>
      <c r="BM72" s="894"/>
      <c r="BN72" s="1192"/>
      <c r="BO72" s="1192"/>
      <c r="BP72" s="1192"/>
      <c r="BQ72" s="1192"/>
      <c r="BR72" s="894"/>
      <c r="BS72" s="894"/>
      <c r="BT72" s="1192"/>
      <c r="BU72" s="1192"/>
      <c r="BV72" s="1192"/>
      <c r="BW72" s="1192"/>
      <c r="BX72" s="894"/>
      <c r="BY72" s="894"/>
      <c r="BZ72" s="1192"/>
      <c r="CA72" s="1192"/>
      <c r="CB72" s="1192"/>
      <c r="CC72" s="1192"/>
      <c r="CD72" s="894"/>
      <c r="CF72" s="901" t="s">
        <v>74</v>
      </c>
      <c r="CG72" s="902"/>
      <c r="CH72" s="902"/>
      <c r="CI72" s="1091"/>
      <c r="CJ72" s="1091"/>
      <c r="CK72" s="1092"/>
    </row>
    <row r="73" spans="2:89" ht="14.25">
      <c r="B73" s="718" t="s">
        <v>531</v>
      </c>
      <c r="C73" s="486" t="s">
        <v>550</v>
      </c>
      <c r="D73" s="893"/>
      <c r="E73" s="254"/>
      <c r="F73" s="254"/>
      <c r="G73" s="254"/>
      <c r="H73" s="254"/>
      <c r="I73" s="894"/>
      <c r="J73" s="254"/>
      <c r="K73" s="254"/>
      <c r="L73" s="254"/>
      <c r="M73" s="254"/>
      <c r="N73" s="894"/>
      <c r="O73" s="254"/>
      <c r="P73" s="254"/>
      <c r="Q73" s="254"/>
      <c r="R73" s="254"/>
      <c r="S73" s="894"/>
      <c r="T73" s="254"/>
      <c r="U73" s="254"/>
      <c r="V73" s="254"/>
      <c r="W73" s="254"/>
      <c r="X73" s="894"/>
      <c r="Y73" s="254"/>
      <c r="Z73" s="254"/>
      <c r="AA73" s="254"/>
      <c r="AB73" s="254"/>
      <c r="AC73" s="894"/>
      <c r="AD73" s="254"/>
      <c r="AE73" s="254"/>
      <c r="AF73" s="254"/>
      <c r="AG73" s="254"/>
      <c r="AH73" s="894"/>
      <c r="AI73" s="894"/>
      <c r="AJ73" s="254"/>
      <c r="AK73" s="254"/>
      <c r="AL73" s="254"/>
      <c r="AM73" s="254"/>
      <c r="AN73" s="894"/>
      <c r="AO73" s="894"/>
      <c r="AP73" s="254"/>
      <c r="AQ73" s="254"/>
      <c r="AR73" s="254"/>
      <c r="AS73" s="254"/>
      <c r="AT73" s="894"/>
      <c r="AU73" s="894"/>
      <c r="AV73" s="254"/>
      <c r="AW73" s="254"/>
      <c r="AX73" s="254"/>
      <c r="AY73" s="254"/>
      <c r="AZ73" s="894"/>
      <c r="BA73" s="894"/>
      <c r="BB73" s="254"/>
      <c r="BC73" s="254"/>
      <c r="BD73" s="254"/>
      <c r="BE73" s="254"/>
      <c r="BF73" s="894"/>
      <c r="BG73" s="894"/>
      <c r="BH73" s="254"/>
      <c r="BI73" s="254"/>
      <c r="BJ73" s="254"/>
      <c r="BK73" s="254"/>
      <c r="BL73" s="894"/>
      <c r="BM73" s="894"/>
      <c r="BN73" s="1192"/>
      <c r="BO73" s="1192"/>
      <c r="BP73" s="1192"/>
      <c r="BQ73" s="1192"/>
      <c r="BR73" s="894"/>
      <c r="BS73" s="894"/>
      <c r="BT73" s="1192"/>
      <c r="BU73" s="1192"/>
      <c r="BV73" s="1192"/>
      <c r="BW73" s="1192"/>
      <c r="BX73" s="894"/>
      <c r="BY73" s="894"/>
      <c r="BZ73" s="1192"/>
      <c r="CA73" s="1192"/>
      <c r="CB73" s="1192"/>
      <c r="CC73" s="1192"/>
      <c r="CD73" s="894"/>
      <c r="CF73" s="901" t="s">
        <v>75</v>
      </c>
      <c r="CG73" s="902"/>
      <c r="CH73" s="902"/>
      <c r="CI73" s="1091"/>
      <c r="CJ73" s="1091"/>
      <c r="CK73" s="1092"/>
    </row>
    <row r="74" spans="2:89" ht="14.25">
      <c r="B74" s="718" t="s">
        <v>532</v>
      </c>
      <c r="C74" s="486" t="s">
        <v>550</v>
      </c>
      <c r="D74" s="893"/>
      <c r="E74" s="254"/>
      <c r="F74" s="254"/>
      <c r="G74" s="254"/>
      <c r="H74" s="254"/>
      <c r="I74" s="894"/>
      <c r="J74" s="254"/>
      <c r="K74" s="254"/>
      <c r="L74" s="254"/>
      <c r="M74" s="254"/>
      <c r="N74" s="894"/>
      <c r="O74" s="254"/>
      <c r="P74" s="254"/>
      <c r="Q74" s="254"/>
      <c r="R74" s="254"/>
      <c r="S74" s="894"/>
      <c r="T74" s="254"/>
      <c r="U74" s="254"/>
      <c r="V74" s="254"/>
      <c r="W74" s="254"/>
      <c r="X74" s="894"/>
      <c r="Y74" s="254"/>
      <c r="Z74" s="254"/>
      <c r="AA74" s="254"/>
      <c r="AB74" s="254"/>
      <c r="AC74" s="894"/>
      <c r="AD74" s="254"/>
      <c r="AE74" s="254"/>
      <c r="AF74" s="254"/>
      <c r="AG74" s="254"/>
      <c r="AH74" s="894"/>
      <c r="AI74" s="894"/>
      <c r="AJ74" s="254"/>
      <c r="AK74" s="254"/>
      <c r="AL74" s="254"/>
      <c r="AM74" s="254"/>
      <c r="AN74" s="894"/>
      <c r="AO74" s="894"/>
      <c r="AP74" s="254"/>
      <c r="AQ74" s="254"/>
      <c r="AR74" s="254"/>
      <c r="AS74" s="254"/>
      <c r="AT74" s="894"/>
      <c r="AU74" s="894"/>
      <c r="AV74" s="254"/>
      <c r="AW74" s="254"/>
      <c r="AX74" s="254"/>
      <c r="AY74" s="254"/>
      <c r="AZ74" s="894"/>
      <c r="BA74" s="894"/>
      <c r="BB74" s="254"/>
      <c r="BC74" s="254"/>
      <c r="BD74" s="254"/>
      <c r="BE74" s="254"/>
      <c r="BF74" s="894"/>
      <c r="BG74" s="894"/>
      <c r="BH74" s="254"/>
      <c r="BI74" s="254"/>
      <c r="BJ74" s="254"/>
      <c r="BK74" s="254"/>
      <c r="BL74" s="894"/>
      <c r="BM74" s="894"/>
      <c r="BN74" s="1192"/>
      <c r="BO74" s="1192"/>
      <c r="BP74" s="1192"/>
      <c r="BQ74" s="1192"/>
      <c r="BR74" s="894"/>
      <c r="BS74" s="894"/>
      <c r="BT74" s="1192"/>
      <c r="BU74" s="1192"/>
      <c r="BV74" s="1192"/>
      <c r="BW74" s="1192"/>
      <c r="BX74" s="894"/>
      <c r="BY74" s="894"/>
      <c r="BZ74" s="1192"/>
      <c r="CA74" s="1192"/>
      <c r="CB74" s="1192"/>
      <c r="CC74" s="1192"/>
      <c r="CD74" s="894"/>
      <c r="CF74" s="901" t="s">
        <v>76</v>
      </c>
      <c r="CG74" s="902"/>
      <c r="CH74" s="902"/>
      <c r="CI74" s="1091"/>
      <c r="CJ74" s="1091"/>
      <c r="CK74" s="1092"/>
    </row>
    <row r="75" spans="2:89" ht="14.25">
      <c r="B75" s="718" t="s">
        <v>533</v>
      </c>
      <c r="C75" s="486" t="s">
        <v>549</v>
      </c>
      <c r="D75" s="893"/>
      <c r="E75" s="254"/>
      <c r="F75" s="254"/>
      <c r="G75" s="254"/>
      <c r="H75" s="254"/>
      <c r="I75" s="894"/>
      <c r="J75" s="254"/>
      <c r="K75" s="254"/>
      <c r="L75" s="254"/>
      <c r="M75" s="254"/>
      <c r="N75" s="894"/>
      <c r="O75" s="254"/>
      <c r="P75" s="254"/>
      <c r="Q75" s="254"/>
      <c r="R75" s="254"/>
      <c r="S75" s="894"/>
      <c r="T75" s="254"/>
      <c r="U75" s="254"/>
      <c r="V75" s="254"/>
      <c r="W75" s="254"/>
      <c r="X75" s="894"/>
      <c r="Y75" s="254"/>
      <c r="Z75" s="254"/>
      <c r="AA75" s="254"/>
      <c r="AB75" s="254"/>
      <c r="AC75" s="894"/>
      <c r="AD75" s="254"/>
      <c r="AE75" s="254"/>
      <c r="AF75" s="254"/>
      <c r="AG75" s="254"/>
      <c r="AH75" s="894"/>
      <c r="AI75" s="894"/>
      <c r="AJ75" s="254"/>
      <c r="AK75" s="254"/>
      <c r="AL75" s="254"/>
      <c r="AM75" s="254"/>
      <c r="AN75" s="894"/>
      <c r="AO75" s="894"/>
      <c r="AP75" s="254"/>
      <c r="AQ75" s="254"/>
      <c r="AR75" s="254"/>
      <c r="AS75" s="254"/>
      <c r="AT75" s="894"/>
      <c r="AU75" s="894"/>
      <c r="AV75" s="254"/>
      <c r="AW75" s="254"/>
      <c r="AX75" s="254"/>
      <c r="AY75" s="254"/>
      <c r="AZ75" s="894"/>
      <c r="BA75" s="894"/>
      <c r="BB75" s="254"/>
      <c r="BC75" s="254"/>
      <c r="BD75" s="254"/>
      <c r="BE75" s="254"/>
      <c r="BF75" s="894"/>
      <c r="BG75" s="894"/>
      <c r="BH75" s="254"/>
      <c r="BI75" s="254"/>
      <c r="BJ75" s="254"/>
      <c r="BK75" s="254"/>
      <c r="BL75" s="894"/>
      <c r="BM75" s="894"/>
      <c r="BN75" s="1192"/>
      <c r="BO75" s="1192"/>
      <c r="BP75" s="1192"/>
      <c r="BQ75" s="1192"/>
      <c r="BR75" s="894"/>
      <c r="BS75" s="894"/>
      <c r="BT75" s="1192"/>
      <c r="BU75" s="1192"/>
      <c r="BV75" s="1192"/>
      <c r="BW75" s="1192"/>
      <c r="BX75" s="894"/>
      <c r="BY75" s="894"/>
      <c r="BZ75" s="1192"/>
      <c r="CA75" s="1192"/>
      <c r="CB75" s="1192"/>
      <c r="CC75" s="1192"/>
      <c r="CD75" s="894"/>
      <c r="CF75" s="906"/>
      <c r="CG75" s="907"/>
      <c r="CH75" s="907"/>
      <c r="CI75" s="1093"/>
      <c r="CJ75" s="1093"/>
      <c r="CK75" s="1094"/>
    </row>
    <row r="76" spans="2:82" ht="14.25">
      <c r="B76" s="718" t="s">
        <v>534</v>
      </c>
      <c r="C76" s="486" t="s">
        <v>549</v>
      </c>
      <c r="D76" s="893"/>
      <c r="E76" s="254"/>
      <c r="F76" s="254"/>
      <c r="G76" s="254"/>
      <c r="H76" s="254"/>
      <c r="I76" s="894"/>
      <c r="J76" s="254"/>
      <c r="K76" s="254"/>
      <c r="L76" s="254"/>
      <c r="M76" s="254"/>
      <c r="N76" s="894"/>
      <c r="O76" s="254"/>
      <c r="P76" s="254"/>
      <c r="Q76" s="254"/>
      <c r="R76" s="254"/>
      <c r="S76" s="894"/>
      <c r="T76" s="254"/>
      <c r="U76" s="254"/>
      <c r="V76" s="254"/>
      <c r="W76" s="254"/>
      <c r="X76" s="894"/>
      <c r="Y76" s="254"/>
      <c r="Z76" s="254"/>
      <c r="AA76" s="254"/>
      <c r="AB76" s="254"/>
      <c r="AC76" s="894"/>
      <c r="AD76" s="254"/>
      <c r="AE76" s="254"/>
      <c r="AF76" s="254"/>
      <c r="AG76" s="254"/>
      <c r="AH76" s="894"/>
      <c r="AI76" s="894"/>
      <c r="AJ76" s="254"/>
      <c r="AK76" s="254"/>
      <c r="AL76" s="254"/>
      <c r="AM76" s="254"/>
      <c r="AN76" s="894"/>
      <c r="AO76" s="894"/>
      <c r="AP76" s="254"/>
      <c r="AQ76" s="254"/>
      <c r="AR76" s="254"/>
      <c r="AS76" s="254"/>
      <c r="AT76" s="894"/>
      <c r="AU76" s="894"/>
      <c r="AV76" s="254"/>
      <c r="AW76" s="254"/>
      <c r="AX76" s="254"/>
      <c r="AY76" s="254"/>
      <c r="AZ76" s="894"/>
      <c r="BA76" s="894"/>
      <c r="BB76" s="254"/>
      <c r="BC76" s="254"/>
      <c r="BD76" s="254"/>
      <c r="BE76" s="254"/>
      <c r="BF76" s="894"/>
      <c r="BG76" s="894"/>
      <c r="BH76" s="254"/>
      <c r="BI76" s="254"/>
      <c r="BJ76" s="254"/>
      <c r="BK76" s="254"/>
      <c r="BL76" s="894"/>
      <c r="BM76" s="894"/>
      <c r="BN76" s="1192"/>
      <c r="BO76" s="1192"/>
      <c r="BP76" s="1192"/>
      <c r="BQ76" s="1192"/>
      <c r="BR76" s="894"/>
      <c r="BS76" s="894"/>
      <c r="BT76" s="1192"/>
      <c r="BU76" s="1192"/>
      <c r="BV76" s="1192"/>
      <c r="BW76" s="1192"/>
      <c r="BX76" s="894"/>
      <c r="BY76" s="894"/>
      <c r="BZ76" s="1192"/>
      <c r="CA76" s="1192"/>
      <c r="CB76" s="1192"/>
      <c r="CC76" s="1192"/>
      <c r="CD76" s="894"/>
    </row>
    <row r="77" spans="2:82" ht="14.25">
      <c r="B77" s="718" t="s">
        <v>535</v>
      </c>
      <c r="C77" s="486" t="s">
        <v>549</v>
      </c>
      <c r="D77" s="893"/>
      <c r="E77" s="254"/>
      <c r="F77" s="254"/>
      <c r="G77" s="254"/>
      <c r="H77" s="254"/>
      <c r="I77" s="894"/>
      <c r="J77" s="254"/>
      <c r="K77" s="254"/>
      <c r="L77" s="254"/>
      <c r="M77" s="254"/>
      <c r="N77" s="894"/>
      <c r="O77" s="254"/>
      <c r="P77" s="254"/>
      <c r="Q77" s="254"/>
      <c r="R77" s="254"/>
      <c r="S77" s="894"/>
      <c r="T77" s="254"/>
      <c r="U77" s="254"/>
      <c r="V77" s="254"/>
      <c r="W77" s="254"/>
      <c r="X77" s="894"/>
      <c r="Y77" s="254"/>
      <c r="Z77" s="254"/>
      <c r="AA77" s="254"/>
      <c r="AB77" s="254"/>
      <c r="AC77" s="894"/>
      <c r="AD77" s="254"/>
      <c r="AE77" s="254"/>
      <c r="AF77" s="254"/>
      <c r="AG77" s="254"/>
      <c r="AH77" s="894"/>
      <c r="AI77" s="894"/>
      <c r="AJ77" s="254"/>
      <c r="AK77" s="254"/>
      <c r="AL77" s="254"/>
      <c r="AM77" s="254"/>
      <c r="AN77" s="894"/>
      <c r="AO77" s="894"/>
      <c r="AP77" s="254"/>
      <c r="AQ77" s="254"/>
      <c r="AR77" s="254"/>
      <c r="AS77" s="254"/>
      <c r="AT77" s="894"/>
      <c r="AU77" s="894"/>
      <c r="AV77" s="254"/>
      <c r="AW77" s="254"/>
      <c r="AX77" s="254"/>
      <c r="AY77" s="254"/>
      <c r="AZ77" s="894"/>
      <c r="BA77" s="894"/>
      <c r="BB77" s="254"/>
      <c r="BC77" s="254"/>
      <c r="BD77" s="254"/>
      <c r="BE77" s="254"/>
      <c r="BF77" s="894"/>
      <c r="BG77" s="894"/>
      <c r="BH77" s="254"/>
      <c r="BI77" s="254"/>
      <c r="BJ77" s="254"/>
      <c r="BK77" s="254"/>
      <c r="BL77" s="894"/>
      <c r="BM77" s="894"/>
      <c r="BN77" s="1192"/>
      <c r="BO77" s="1192"/>
      <c r="BP77" s="1192"/>
      <c r="BQ77" s="1192"/>
      <c r="BR77" s="894"/>
      <c r="BS77" s="894"/>
      <c r="BT77" s="1192"/>
      <c r="BU77" s="1192"/>
      <c r="BV77" s="1192"/>
      <c r="BW77" s="1192"/>
      <c r="BX77" s="894"/>
      <c r="BY77" s="894"/>
      <c r="BZ77" s="1192"/>
      <c r="CA77" s="1192"/>
      <c r="CB77" s="1192"/>
      <c r="CC77" s="1192"/>
      <c r="CD77" s="894"/>
    </row>
    <row r="78" spans="2:82" ht="14.25">
      <c r="B78" s="718"/>
      <c r="C78" s="253"/>
      <c r="D78" s="255"/>
      <c r="E78" s="255"/>
      <c r="F78" s="255"/>
      <c r="G78" s="255"/>
      <c r="H78" s="255"/>
      <c r="I78" s="895"/>
      <c r="J78" s="255"/>
      <c r="K78" s="255"/>
      <c r="L78" s="255"/>
      <c r="M78" s="255"/>
      <c r="N78" s="895"/>
      <c r="O78" s="255"/>
      <c r="P78" s="255"/>
      <c r="Q78" s="255"/>
      <c r="R78" s="255"/>
      <c r="S78" s="895"/>
      <c r="T78" s="255"/>
      <c r="U78" s="255"/>
      <c r="V78" s="255"/>
      <c r="W78" s="255"/>
      <c r="X78" s="895"/>
      <c r="Y78" s="255"/>
      <c r="Z78" s="255"/>
      <c r="AA78" s="255"/>
      <c r="AB78" s="255"/>
      <c r="AC78" s="895"/>
      <c r="AD78" s="255"/>
      <c r="AE78" s="255"/>
      <c r="AF78" s="255"/>
      <c r="AG78" s="255"/>
      <c r="AH78" s="895"/>
      <c r="AI78" s="895"/>
      <c r="AJ78" s="255"/>
      <c r="AK78" s="255"/>
      <c r="AL78" s="255"/>
      <c r="AM78" s="255"/>
      <c r="AN78" s="895"/>
      <c r="AO78" s="895"/>
      <c r="AP78" s="255"/>
      <c r="AQ78" s="255"/>
      <c r="AR78" s="255"/>
      <c r="AS78" s="255"/>
      <c r="AT78" s="895"/>
      <c r="AU78" s="895"/>
      <c r="AV78" s="255"/>
      <c r="AW78" s="255"/>
      <c r="AX78" s="255"/>
      <c r="AY78" s="255"/>
      <c r="AZ78" s="895"/>
      <c r="BA78" s="895"/>
      <c r="BB78" s="255"/>
      <c r="BC78" s="255"/>
      <c r="BD78" s="255"/>
      <c r="BE78" s="255"/>
      <c r="BF78" s="895"/>
      <c r="BG78" s="895"/>
      <c r="BH78" s="255"/>
      <c r="BI78" s="255"/>
      <c r="BJ78" s="255"/>
      <c r="BK78" s="255"/>
      <c r="BL78" s="895"/>
      <c r="BM78" s="895"/>
      <c r="BN78" s="255"/>
      <c r="BO78" s="255"/>
      <c r="BP78" s="255"/>
      <c r="BQ78" s="255"/>
      <c r="BR78" s="895"/>
      <c r="BS78" s="895"/>
      <c r="BT78" s="255"/>
      <c r="BU78" s="255"/>
      <c r="BV78" s="255"/>
      <c r="BW78" s="255"/>
      <c r="BX78" s="895"/>
      <c r="BY78" s="895"/>
      <c r="BZ78" s="255"/>
      <c r="CA78" s="255"/>
      <c r="CB78" s="255"/>
      <c r="CC78" s="255"/>
      <c r="CD78" s="895"/>
    </row>
    <row r="79" spans="2:82" ht="14.25">
      <c r="B79" s="717" t="s">
        <v>202</v>
      </c>
      <c r="C79" s="253"/>
      <c r="D79" s="255"/>
      <c r="E79" s="255"/>
      <c r="F79" s="255"/>
      <c r="G79" s="255"/>
      <c r="H79" s="255"/>
      <c r="I79" s="895"/>
      <c r="J79" s="255"/>
      <c r="K79" s="255"/>
      <c r="L79" s="255"/>
      <c r="M79" s="255"/>
      <c r="N79" s="895"/>
      <c r="O79" s="255"/>
      <c r="P79" s="255"/>
      <c r="Q79" s="255"/>
      <c r="R79" s="255"/>
      <c r="S79" s="895"/>
      <c r="T79" s="255"/>
      <c r="U79" s="255"/>
      <c r="V79" s="255"/>
      <c r="W79" s="255"/>
      <c r="X79" s="895"/>
      <c r="Y79" s="255"/>
      <c r="Z79" s="255"/>
      <c r="AA79" s="255"/>
      <c r="AB79" s="255"/>
      <c r="AC79" s="895"/>
      <c r="AD79" s="255"/>
      <c r="AE79" s="255"/>
      <c r="AF79" s="255"/>
      <c r="AG79" s="255"/>
      <c r="AH79" s="895"/>
      <c r="AI79" s="895"/>
      <c r="AJ79" s="255"/>
      <c r="AK79" s="255"/>
      <c r="AL79" s="255"/>
      <c r="AM79" s="255"/>
      <c r="AN79" s="895"/>
      <c r="AO79" s="895"/>
      <c r="AP79" s="255"/>
      <c r="AQ79" s="255"/>
      <c r="AR79" s="255"/>
      <c r="AS79" s="255"/>
      <c r="AT79" s="895"/>
      <c r="AU79" s="895"/>
      <c r="AV79" s="255"/>
      <c r="AW79" s="255"/>
      <c r="AX79" s="255"/>
      <c r="AY79" s="255"/>
      <c r="AZ79" s="895"/>
      <c r="BA79" s="895"/>
      <c r="BB79" s="255"/>
      <c r="BC79" s="255"/>
      <c r="BD79" s="255"/>
      <c r="BE79" s="255"/>
      <c r="BF79" s="895"/>
      <c r="BG79" s="895"/>
      <c r="BH79" s="255"/>
      <c r="BI79" s="255"/>
      <c r="BJ79" s="255"/>
      <c r="BK79" s="255"/>
      <c r="BL79" s="895"/>
      <c r="BM79" s="895"/>
      <c r="BN79" s="255"/>
      <c r="BO79" s="255"/>
      <c r="BP79" s="255"/>
      <c r="BQ79" s="255"/>
      <c r="BR79" s="895"/>
      <c r="BS79" s="895"/>
      <c r="BT79" s="255"/>
      <c r="BU79" s="255"/>
      <c r="BV79" s="255"/>
      <c r="BW79" s="255"/>
      <c r="BX79" s="895"/>
      <c r="BY79" s="895"/>
      <c r="BZ79" s="255"/>
      <c r="CA79" s="255"/>
      <c r="CB79" s="255"/>
      <c r="CC79" s="255"/>
      <c r="CD79" s="895"/>
    </row>
    <row r="80" spans="2:82" ht="14.25">
      <c r="B80" s="718" t="s">
        <v>536</v>
      </c>
      <c r="C80" s="486" t="s">
        <v>551</v>
      </c>
      <c r="D80" s="893"/>
      <c r="E80" s="254"/>
      <c r="F80" s="254"/>
      <c r="G80" s="254"/>
      <c r="H80" s="254"/>
      <c r="I80" s="894"/>
      <c r="J80" s="254"/>
      <c r="K80" s="254"/>
      <c r="L80" s="254"/>
      <c r="M80" s="254"/>
      <c r="N80" s="894"/>
      <c r="O80" s="254"/>
      <c r="P80" s="254"/>
      <c r="Q80" s="254"/>
      <c r="R80" s="254"/>
      <c r="S80" s="894"/>
      <c r="T80" s="254"/>
      <c r="U80" s="254"/>
      <c r="V80" s="254"/>
      <c r="W80" s="254"/>
      <c r="X80" s="894"/>
      <c r="Y80" s="254"/>
      <c r="Z80" s="254"/>
      <c r="AA80" s="254"/>
      <c r="AB80" s="254"/>
      <c r="AC80" s="894"/>
      <c r="AD80" s="254"/>
      <c r="AE80" s="254"/>
      <c r="AF80" s="254"/>
      <c r="AG80" s="254"/>
      <c r="AH80" s="894"/>
      <c r="AI80" s="894"/>
      <c r="AJ80" s="254"/>
      <c r="AK80" s="254"/>
      <c r="AL80" s="254"/>
      <c r="AM80" s="254"/>
      <c r="AN80" s="894"/>
      <c r="AO80" s="894"/>
      <c r="AP80" s="254"/>
      <c r="AQ80" s="254"/>
      <c r="AR80" s="254"/>
      <c r="AS80" s="254"/>
      <c r="AT80" s="894"/>
      <c r="AU80" s="894"/>
      <c r="AV80" s="254"/>
      <c r="AW80" s="254"/>
      <c r="AX80" s="254"/>
      <c r="AY80" s="254"/>
      <c r="AZ80" s="894"/>
      <c r="BA80" s="894"/>
      <c r="BB80" s="254"/>
      <c r="BC80" s="254"/>
      <c r="BD80" s="254"/>
      <c r="BE80" s="254"/>
      <c r="BF80" s="894"/>
      <c r="BG80" s="894"/>
      <c r="BH80" s="254"/>
      <c r="BI80" s="254"/>
      <c r="BJ80" s="254"/>
      <c r="BK80" s="254"/>
      <c r="BL80" s="894"/>
      <c r="BM80" s="894"/>
      <c r="BN80" s="1192"/>
      <c r="BO80" s="1192"/>
      <c r="BP80" s="1192"/>
      <c r="BQ80" s="1192"/>
      <c r="BR80" s="894"/>
      <c r="BS80" s="894"/>
      <c r="BT80" s="1192"/>
      <c r="BU80" s="1192"/>
      <c r="BV80" s="1192"/>
      <c r="BW80" s="1192"/>
      <c r="BX80" s="894"/>
      <c r="BY80" s="894"/>
      <c r="BZ80" s="1192"/>
      <c r="CA80" s="1192"/>
      <c r="CB80" s="1192"/>
      <c r="CC80" s="1192"/>
      <c r="CD80" s="894"/>
    </row>
    <row r="81" spans="2:82" ht="14.25">
      <c r="B81" s="718" t="s">
        <v>537</v>
      </c>
      <c r="C81" s="486" t="s">
        <v>551</v>
      </c>
      <c r="D81" s="893"/>
      <c r="E81" s="254"/>
      <c r="F81" s="254"/>
      <c r="G81" s="254"/>
      <c r="H81" s="254"/>
      <c r="I81" s="894"/>
      <c r="J81" s="254"/>
      <c r="K81" s="254"/>
      <c r="L81" s="254"/>
      <c r="M81" s="254"/>
      <c r="N81" s="894"/>
      <c r="O81" s="254"/>
      <c r="P81" s="254"/>
      <c r="Q81" s="254"/>
      <c r="R81" s="254"/>
      <c r="S81" s="894"/>
      <c r="T81" s="254"/>
      <c r="U81" s="254"/>
      <c r="V81" s="254"/>
      <c r="W81" s="254"/>
      <c r="X81" s="894"/>
      <c r="Y81" s="254"/>
      <c r="Z81" s="254"/>
      <c r="AA81" s="254"/>
      <c r="AB81" s="254"/>
      <c r="AC81" s="894"/>
      <c r="AD81" s="254"/>
      <c r="AE81" s="254"/>
      <c r="AF81" s="254"/>
      <c r="AG81" s="254"/>
      <c r="AH81" s="894"/>
      <c r="AI81" s="894"/>
      <c r="AJ81" s="254"/>
      <c r="AK81" s="254"/>
      <c r="AL81" s="254"/>
      <c r="AM81" s="254"/>
      <c r="AN81" s="894"/>
      <c r="AO81" s="894"/>
      <c r="AP81" s="254"/>
      <c r="AQ81" s="254"/>
      <c r="AR81" s="254"/>
      <c r="AS81" s="254"/>
      <c r="AT81" s="894"/>
      <c r="AU81" s="894"/>
      <c r="AV81" s="254"/>
      <c r="AW81" s="254"/>
      <c r="AX81" s="254"/>
      <c r="AY81" s="254"/>
      <c r="AZ81" s="894"/>
      <c r="BA81" s="894"/>
      <c r="BB81" s="254"/>
      <c r="BC81" s="254"/>
      <c r="BD81" s="254"/>
      <c r="BE81" s="254"/>
      <c r="BF81" s="894"/>
      <c r="BG81" s="894"/>
      <c r="BH81" s="254"/>
      <c r="BI81" s="254"/>
      <c r="BJ81" s="254"/>
      <c r="BK81" s="254"/>
      <c r="BL81" s="894"/>
      <c r="BM81" s="894"/>
      <c r="BN81" s="1192"/>
      <c r="BO81" s="1192"/>
      <c r="BP81" s="1192"/>
      <c r="BQ81" s="1192"/>
      <c r="BR81" s="894"/>
      <c r="BS81" s="894"/>
      <c r="BT81" s="1192"/>
      <c r="BU81" s="1192"/>
      <c r="BV81" s="1192"/>
      <c r="BW81" s="1192"/>
      <c r="BX81" s="894"/>
      <c r="BY81" s="894"/>
      <c r="BZ81" s="1192"/>
      <c r="CA81" s="1192"/>
      <c r="CB81" s="1192"/>
      <c r="CC81" s="1192"/>
      <c r="CD81" s="894"/>
    </row>
    <row r="82" spans="2:82" ht="14.25">
      <c r="B82" s="718" t="s">
        <v>538</v>
      </c>
      <c r="C82" s="486" t="s">
        <v>551</v>
      </c>
      <c r="D82" s="893"/>
      <c r="E82" s="254"/>
      <c r="F82" s="254"/>
      <c r="G82" s="254"/>
      <c r="H82" s="254"/>
      <c r="I82" s="894"/>
      <c r="J82" s="254"/>
      <c r="K82" s="254"/>
      <c r="L82" s="254"/>
      <c r="M82" s="254"/>
      <c r="N82" s="894"/>
      <c r="O82" s="254"/>
      <c r="P82" s="254"/>
      <c r="Q82" s="254"/>
      <c r="R82" s="254"/>
      <c r="S82" s="894"/>
      <c r="T82" s="254"/>
      <c r="U82" s="254"/>
      <c r="V82" s="254"/>
      <c r="W82" s="254"/>
      <c r="X82" s="894"/>
      <c r="Y82" s="254"/>
      <c r="Z82" s="254"/>
      <c r="AA82" s="254"/>
      <c r="AB82" s="254"/>
      <c r="AC82" s="894"/>
      <c r="AD82" s="254"/>
      <c r="AE82" s="254"/>
      <c r="AF82" s="254"/>
      <c r="AG82" s="254"/>
      <c r="AH82" s="894"/>
      <c r="AI82" s="894"/>
      <c r="AJ82" s="254"/>
      <c r="AK82" s="254"/>
      <c r="AL82" s="254"/>
      <c r="AM82" s="254"/>
      <c r="AN82" s="894"/>
      <c r="AO82" s="894"/>
      <c r="AP82" s="254"/>
      <c r="AQ82" s="254"/>
      <c r="AR82" s="254"/>
      <c r="AS82" s="254"/>
      <c r="AT82" s="894"/>
      <c r="AU82" s="894"/>
      <c r="AV82" s="254"/>
      <c r="AW82" s="254"/>
      <c r="AX82" s="254"/>
      <c r="AY82" s="254"/>
      <c r="AZ82" s="894"/>
      <c r="BA82" s="894"/>
      <c r="BB82" s="254"/>
      <c r="BC82" s="254"/>
      <c r="BD82" s="254"/>
      <c r="BE82" s="254"/>
      <c r="BF82" s="894"/>
      <c r="BG82" s="894"/>
      <c r="BH82" s="254"/>
      <c r="BI82" s="254"/>
      <c r="BJ82" s="254"/>
      <c r="BK82" s="254"/>
      <c r="BL82" s="894"/>
      <c r="BM82" s="894"/>
      <c r="BN82" s="1192"/>
      <c r="BO82" s="1192"/>
      <c r="BP82" s="1192"/>
      <c r="BQ82" s="1192"/>
      <c r="BR82" s="894"/>
      <c r="BS82" s="894"/>
      <c r="BT82" s="1192"/>
      <c r="BU82" s="1192"/>
      <c r="BV82" s="1192"/>
      <c r="BW82" s="1192"/>
      <c r="BX82" s="894"/>
      <c r="BY82" s="894"/>
      <c r="BZ82" s="1192"/>
      <c r="CA82" s="1192"/>
      <c r="CB82" s="1192"/>
      <c r="CC82" s="1192"/>
      <c r="CD82" s="894"/>
    </row>
    <row r="83" spans="2:82" ht="14.25">
      <c r="B83" s="718" t="s">
        <v>539</v>
      </c>
      <c r="C83" s="486" t="s">
        <v>551</v>
      </c>
      <c r="D83" s="893"/>
      <c r="E83" s="254"/>
      <c r="F83" s="254"/>
      <c r="G83" s="254"/>
      <c r="H83" s="254"/>
      <c r="I83" s="894"/>
      <c r="J83" s="254"/>
      <c r="K83" s="254"/>
      <c r="L83" s="254"/>
      <c r="M83" s="254"/>
      <c r="N83" s="894"/>
      <c r="O83" s="254"/>
      <c r="P83" s="254"/>
      <c r="Q83" s="254"/>
      <c r="R83" s="254"/>
      <c r="S83" s="894"/>
      <c r="T83" s="254"/>
      <c r="U83" s="254"/>
      <c r="V83" s="254"/>
      <c r="W83" s="254"/>
      <c r="X83" s="894"/>
      <c r="Y83" s="254"/>
      <c r="Z83" s="254"/>
      <c r="AA83" s="254"/>
      <c r="AB83" s="254"/>
      <c r="AC83" s="894"/>
      <c r="AD83" s="254"/>
      <c r="AE83" s="254"/>
      <c r="AF83" s="254"/>
      <c r="AG83" s="254"/>
      <c r="AH83" s="894"/>
      <c r="AI83" s="894"/>
      <c r="AJ83" s="254"/>
      <c r="AK83" s="254"/>
      <c r="AL83" s="254"/>
      <c r="AM83" s="254"/>
      <c r="AN83" s="894"/>
      <c r="AO83" s="894"/>
      <c r="AP83" s="254"/>
      <c r="AQ83" s="254"/>
      <c r="AR83" s="254"/>
      <c r="AS83" s="254"/>
      <c r="AT83" s="894"/>
      <c r="AU83" s="894"/>
      <c r="AV83" s="254"/>
      <c r="AW83" s="254"/>
      <c r="AX83" s="254"/>
      <c r="AY83" s="254"/>
      <c r="AZ83" s="894"/>
      <c r="BA83" s="894"/>
      <c r="BB83" s="254"/>
      <c r="BC83" s="254"/>
      <c r="BD83" s="254"/>
      <c r="BE83" s="254"/>
      <c r="BF83" s="894"/>
      <c r="BG83" s="894"/>
      <c r="BH83" s="254"/>
      <c r="BI83" s="254"/>
      <c r="BJ83" s="254"/>
      <c r="BK83" s="254"/>
      <c r="BL83" s="894"/>
      <c r="BM83" s="894"/>
      <c r="BN83" s="1192"/>
      <c r="BO83" s="1192"/>
      <c r="BP83" s="1192"/>
      <c r="BQ83" s="1192"/>
      <c r="BR83" s="894"/>
      <c r="BS83" s="894"/>
      <c r="BT83" s="1192"/>
      <c r="BU83" s="1192"/>
      <c r="BV83" s="1192"/>
      <c r="BW83" s="1192"/>
      <c r="BX83" s="894"/>
      <c r="BY83" s="894"/>
      <c r="BZ83" s="1192"/>
      <c r="CA83" s="1192"/>
      <c r="CB83" s="1192"/>
      <c r="CC83" s="1192"/>
      <c r="CD83" s="894"/>
    </row>
    <row r="84" spans="2:82" ht="14.25">
      <c r="B84" s="718" t="s">
        <v>540</v>
      </c>
      <c r="C84" s="486" t="s">
        <v>551</v>
      </c>
      <c r="D84" s="893"/>
      <c r="E84" s="254"/>
      <c r="F84" s="254"/>
      <c r="G84" s="254"/>
      <c r="H84" s="254"/>
      <c r="I84" s="894"/>
      <c r="J84" s="254"/>
      <c r="K84" s="254"/>
      <c r="L84" s="254"/>
      <c r="M84" s="254"/>
      <c r="N84" s="894"/>
      <c r="O84" s="254"/>
      <c r="P84" s="254"/>
      <c r="Q84" s="254"/>
      <c r="R84" s="254"/>
      <c r="S84" s="894"/>
      <c r="T84" s="254"/>
      <c r="U84" s="254"/>
      <c r="V84" s="254"/>
      <c r="W84" s="254"/>
      <c r="X84" s="894"/>
      <c r="Y84" s="254"/>
      <c r="Z84" s="254"/>
      <c r="AA84" s="254"/>
      <c r="AB84" s="254"/>
      <c r="AC84" s="894"/>
      <c r="AD84" s="254"/>
      <c r="AE84" s="254"/>
      <c r="AF84" s="254"/>
      <c r="AG84" s="254"/>
      <c r="AH84" s="894"/>
      <c r="AI84" s="894"/>
      <c r="AJ84" s="254"/>
      <c r="AK84" s="254"/>
      <c r="AL84" s="254"/>
      <c r="AM84" s="254"/>
      <c r="AN84" s="894"/>
      <c r="AO84" s="894"/>
      <c r="AP84" s="254"/>
      <c r="AQ84" s="254"/>
      <c r="AR84" s="254"/>
      <c r="AS84" s="254"/>
      <c r="AT84" s="894"/>
      <c r="AU84" s="894"/>
      <c r="AV84" s="254"/>
      <c r="AW84" s="254"/>
      <c r="AX84" s="254"/>
      <c r="AY84" s="254"/>
      <c r="AZ84" s="894"/>
      <c r="BA84" s="894"/>
      <c r="BB84" s="254"/>
      <c r="BC84" s="254"/>
      <c r="BD84" s="254"/>
      <c r="BE84" s="254"/>
      <c r="BF84" s="894"/>
      <c r="BG84" s="894"/>
      <c r="BH84" s="254"/>
      <c r="BI84" s="254"/>
      <c r="BJ84" s="254"/>
      <c r="BK84" s="254"/>
      <c r="BL84" s="894"/>
      <c r="BM84" s="894"/>
      <c r="BN84" s="1192"/>
      <c r="BO84" s="1192"/>
      <c r="BP84" s="1192"/>
      <c r="BQ84" s="1192"/>
      <c r="BR84" s="894"/>
      <c r="BS84" s="894"/>
      <c r="BT84" s="1192"/>
      <c r="BU84" s="1192"/>
      <c r="BV84" s="1192"/>
      <c r="BW84" s="1192"/>
      <c r="BX84" s="894"/>
      <c r="BY84" s="894"/>
      <c r="BZ84" s="1192"/>
      <c r="CA84" s="1192"/>
      <c r="CB84" s="1192"/>
      <c r="CC84" s="1192"/>
      <c r="CD84" s="894"/>
    </row>
    <row r="85" spans="2:82" ht="14.25">
      <c r="B85" s="718" t="s">
        <v>541</v>
      </c>
      <c r="C85" s="486" t="s">
        <v>551</v>
      </c>
      <c r="D85" s="893"/>
      <c r="E85" s="254"/>
      <c r="F85" s="254"/>
      <c r="G85" s="254"/>
      <c r="H85" s="254"/>
      <c r="I85" s="894"/>
      <c r="J85" s="254"/>
      <c r="K85" s="254"/>
      <c r="L85" s="254"/>
      <c r="M85" s="254"/>
      <c r="N85" s="894"/>
      <c r="O85" s="254"/>
      <c r="P85" s="254"/>
      <c r="Q85" s="254"/>
      <c r="R85" s="254"/>
      <c r="S85" s="894"/>
      <c r="T85" s="254"/>
      <c r="U85" s="254"/>
      <c r="V85" s="254"/>
      <c r="W85" s="254"/>
      <c r="X85" s="894"/>
      <c r="Y85" s="254"/>
      <c r="Z85" s="254"/>
      <c r="AA85" s="254"/>
      <c r="AB85" s="254"/>
      <c r="AC85" s="894"/>
      <c r="AD85" s="254"/>
      <c r="AE85" s="254"/>
      <c r="AF85" s="254"/>
      <c r="AG85" s="254"/>
      <c r="AH85" s="894"/>
      <c r="AI85" s="894"/>
      <c r="AJ85" s="254"/>
      <c r="AK85" s="254"/>
      <c r="AL85" s="254"/>
      <c r="AM85" s="254"/>
      <c r="AN85" s="894"/>
      <c r="AO85" s="894"/>
      <c r="AP85" s="254"/>
      <c r="AQ85" s="254"/>
      <c r="AR85" s="254"/>
      <c r="AS85" s="254"/>
      <c r="AT85" s="894"/>
      <c r="AU85" s="894"/>
      <c r="AV85" s="254"/>
      <c r="AW85" s="254"/>
      <c r="AX85" s="254"/>
      <c r="AY85" s="254"/>
      <c r="AZ85" s="894"/>
      <c r="BA85" s="894"/>
      <c r="BB85" s="254"/>
      <c r="BC85" s="254"/>
      <c r="BD85" s="254"/>
      <c r="BE85" s="254"/>
      <c r="BF85" s="894"/>
      <c r="BG85" s="894"/>
      <c r="BH85" s="254"/>
      <c r="BI85" s="254"/>
      <c r="BJ85" s="254"/>
      <c r="BK85" s="254"/>
      <c r="BL85" s="894"/>
      <c r="BM85" s="894"/>
      <c r="BN85" s="1192"/>
      <c r="BO85" s="1192"/>
      <c r="BP85" s="1192"/>
      <c r="BQ85" s="1192"/>
      <c r="BR85" s="894"/>
      <c r="BS85" s="894"/>
      <c r="BT85" s="1192"/>
      <c r="BU85" s="1192"/>
      <c r="BV85" s="1192"/>
      <c r="BW85" s="1192"/>
      <c r="BX85" s="894"/>
      <c r="BY85" s="894"/>
      <c r="BZ85" s="1192"/>
      <c r="CA85" s="1192"/>
      <c r="CB85" s="1192"/>
      <c r="CC85" s="1192"/>
      <c r="CD85" s="894"/>
    </row>
    <row r="86" spans="2:82" ht="14.25">
      <c r="B86" s="718" t="s">
        <v>542</v>
      </c>
      <c r="C86" s="486" t="s">
        <v>551</v>
      </c>
      <c r="D86" s="893"/>
      <c r="E86" s="254"/>
      <c r="F86" s="254"/>
      <c r="G86" s="254"/>
      <c r="H86" s="254"/>
      <c r="I86" s="894"/>
      <c r="J86" s="254"/>
      <c r="K86" s="254"/>
      <c r="L86" s="254"/>
      <c r="M86" s="254"/>
      <c r="N86" s="894"/>
      <c r="O86" s="254"/>
      <c r="P86" s="254"/>
      <c r="Q86" s="254"/>
      <c r="R86" s="254"/>
      <c r="S86" s="894"/>
      <c r="T86" s="254"/>
      <c r="U86" s="254"/>
      <c r="V86" s="254"/>
      <c r="W86" s="254"/>
      <c r="X86" s="894"/>
      <c r="Y86" s="254"/>
      <c r="Z86" s="254"/>
      <c r="AA86" s="254"/>
      <c r="AB86" s="254"/>
      <c r="AC86" s="894"/>
      <c r="AD86" s="254"/>
      <c r="AE86" s="254"/>
      <c r="AF86" s="254"/>
      <c r="AG86" s="254"/>
      <c r="AH86" s="894"/>
      <c r="AI86" s="894"/>
      <c r="AJ86" s="254"/>
      <c r="AK86" s="254"/>
      <c r="AL86" s="254"/>
      <c r="AM86" s="254"/>
      <c r="AN86" s="894"/>
      <c r="AO86" s="894"/>
      <c r="AP86" s="254"/>
      <c r="AQ86" s="254"/>
      <c r="AR86" s="254"/>
      <c r="AS86" s="254"/>
      <c r="AT86" s="894"/>
      <c r="AU86" s="894"/>
      <c r="AV86" s="254"/>
      <c r="AW86" s="254"/>
      <c r="AX86" s="254"/>
      <c r="AY86" s="254"/>
      <c r="AZ86" s="894"/>
      <c r="BA86" s="894"/>
      <c r="BB86" s="254"/>
      <c r="BC86" s="254"/>
      <c r="BD86" s="254"/>
      <c r="BE86" s="254"/>
      <c r="BF86" s="894"/>
      <c r="BG86" s="894"/>
      <c r="BH86" s="254"/>
      <c r="BI86" s="254"/>
      <c r="BJ86" s="254"/>
      <c r="BK86" s="254"/>
      <c r="BL86" s="894"/>
      <c r="BM86" s="894"/>
      <c r="BN86" s="1192"/>
      <c r="BO86" s="1192"/>
      <c r="BP86" s="1192"/>
      <c r="BQ86" s="1192"/>
      <c r="BR86" s="894"/>
      <c r="BS86" s="894"/>
      <c r="BT86" s="1192"/>
      <c r="BU86" s="1192"/>
      <c r="BV86" s="1192"/>
      <c r="BW86" s="1192"/>
      <c r="BX86" s="894"/>
      <c r="BY86" s="894"/>
      <c r="BZ86" s="1192"/>
      <c r="CA86" s="1192"/>
      <c r="CB86" s="1192"/>
      <c r="CC86" s="1192"/>
      <c r="CD86" s="894"/>
    </row>
    <row r="87" spans="2:82" ht="14.25">
      <c r="B87" s="896" t="s">
        <v>543</v>
      </c>
      <c r="C87" s="725" t="s">
        <v>551</v>
      </c>
      <c r="D87" s="897"/>
      <c r="E87" s="749"/>
      <c r="F87" s="749"/>
      <c r="G87" s="749"/>
      <c r="H87" s="749"/>
      <c r="I87" s="898"/>
      <c r="J87" s="749"/>
      <c r="K87" s="749"/>
      <c r="L87" s="749"/>
      <c r="M87" s="749"/>
      <c r="N87" s="898"/>
      <c r="O87" s="749"/>
      <c r="P87" s="749"/>
      <c r="Q87" s="749"/>
      <c r="R87" s="749"/>
      <c r="S87" s="898"/>
      <c r="T87" s="749"/>
      <c r="U87" s="749"/>
      <c r="V87" s="749"/>
      <c r="W87" s="749"/>
      <c r="X87" s="898"/>
      <c r="Y87" s="749"/>
      <c r="Z87" s="749"/>
      <c r="AA87" s="749"/>
      <c r="AB87" s="749"/>
      <c r="AC87" s="898"/>
      <c r="AD87" s="749"/>
      <c r="AE87" s="749"/>
      <c r="AF87" s="749"/>
      <c r="AG87" s="749"/>
      <c r="AH87" s="898"/>
      <c r="AI87" s="898"/>
      <c r="AJ87" s="749"/>
      <c r="AK87" s="749"/>
      <c r="AL87" s="749"/>
      <c r="AM87" s="749"/>
      <c r="AN87" s="728"/>
      <c r="AO87" s="898"/>
      <c r="AP87" s="749"/>
      <c r="AQ87" s="749"/>
      <c r="AR87" s="749"/>
      <c r="AS87" s="749"/>
      <c r="AT87" s="728"/>
      <c r="AU87" s="898"/>
      <c r="AV87" s="749"/>
      <c r="AW87" s="749"/>
      <c r="AX87" s="749"/>
      <c r="AY87" s="749"/>
      <c r="AZ87" s="728"/>
      <c r="BA87" s="898"/>
      <c r="BB87" s="749"/>
      <c r="BC87" s="749"/>
      <c r="BD87" s="749"/>
      <c r="BE87" s="749"/>
      <c r="BF87" s="728"/>
      <c r="BG87" s="898"/>
      <c r="BH87" s="749"/>
      <c r="BI87" s="749"/>
      <c r="BJ87" s="749"/>
      <c r="BK87" s="749"/>
      <c r="BL87" s="728"/>
      <c r="BM87" s="898"/>
      <c r="BN87" s="1193"/>
      <c r="BO87" s="1193"/>
      <c r="BP87" s="1193"/>
      <c r="BQ87" s="1193"/>
      <c r="BR87" s="728"/>
      <c r="BS87" s="898"/>
      <c r="BT87" s="1193"/>
      <c r="BU87" s="1193"/>
      <c r="BV87" s="1193"/>
      <c r="BW87" s="1193"/>
      <c r="BX87" s="728"/>
      <c r="BY87" s="898"/>
      <c r="BZ87" s="1193"/>
      <c r="CA87" s="1193"/>
      <c r="CB87" s="1193"/>
      <c r="CC87" s="1193"/>
      <c r="CD87" s="728"/>
    </row>
  </sheetData>
  <sheetProtection/>
  <mergeCells count="27">
    <mergeCell ref="BM8:BR8"/>
    <mergeCell ref="AD8:AH8"/>
    <mergeCell ref="D8:I8"/>
    <mergeCell ref="J8:N8"/>
    <mergeCell ref="O8:S8"/>
    <mergeCell ref="T8:X8"/>
    <mergeCell ref="Y8:AC8"/>
    <mergeCell ref="BY8:CD8"/>
    <mergeCell ref="G9:H9"/>
    <mergeCell ref="J9:K9"/>
    <mergeCell ref="L9:M9"/>
    <mergeCell ref="O9:P9"/>
    <mergeCell ref="Q9:R9"/>
    <mergeCell ref="T9:U9"/>
    <mergeCell ref="V9:W9"/>
    <mergeCell ref="Y9:Z9"/>
    <mergeCell ref="AI8:AN8"/>
    <mergeCell ref="AA9:AB9"/>
    <mergeCell ref="AD9:AE9"/>
    <mergeCell ref="AF9:AG9"/>
    <mergeCell ref="AJ9:AK9"/>
    <mergeCell ref="AL9:AM9"/>
    <mergeCell ref="BS8:BX8"/>
    <mergeCell ref="AO8:AT8"/>
    <mergeCell ref="AU8:AZ8"/>
    <mergeCell ref="BA8:BF8"/>
    <mergeCell ref="BG8:BL8"/>
  </mergeCells>
  <hyperlinks>
    <hyperlink ref="A3" location="Index!A1" display="Index"/>
  </hyperlink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SPTL TPCR4 Rollover FBPQ (Capex)</dc:title>
  <dc:subject/>
  <dc:creator>rodgersm</dc:creator>
  <cp:keywords>Transmission, Rollover, Roll-over, price control, TPCR4</cp:keywords>
  <dc:description/>
  <cp:lastModifiedBy>DN</cp:lastModifiedBy>
  <cp:lastPrinted>2010-07-29T10:25:24Z</cp:lastPrinted>
  <dcterms:created xsi:type="dcterms:W3CDTF">2005-07-08T16:01:31Z</dcterms:created>
  <dcterms:modified xsi:type="dcterms:W3CDTF">2010-08-05T08:58:07Z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0x01010022702363B71ACF4183E97D3D403E2E3B0014C0D8B7345AF2498B4F64ADF1BE4EDC</vt:lpwstr>
  </property>
  <property fmtid="{D5CDD505-2E9C-101B-9397-08002B2CF9AE}" pid="3" name="ContentType">
    <vt:lpwstr>Report</vt:lpwstr>
  </property>
  <property fmtid="{D5CDD505-2E9C-101B-9397-08002B2CF9AE}" pid="4" name="Document Description">
    <vt:lpwstr>Capex RRP</vt:lpwstr>
  </property>
  <property fmtid="{D5CDD505-2E9C-101B-9397-08002B2CF9AE}" pid="5" name="PrimaryAuthor">
    <vt:lpwstr>Rebecca James</vt:lpwstr>
  </property>
  <property fmtid="{D5CDD505-2E9C-101B-9397-08002B2CF9AE}" pid="6" name="Document Status">
    <vt:lpwstr/>
  </property>
  <property fmtid="{D5CDD505-2E9C-101B-9397-08002B2CF9AE}" pid="7" name="PrimaryAuthorEmail">
    <vt:lpwstr>Rebecca.James@uk.ngrid.com</vt:lpwstr>
  </property>
  <property fmtid="{D5CDD505-2E9C-101B-9397-08002B2CF9AE}" pid="8" name="KeyWords0">
    <vt:lpwstr>Capex RRP</vt:lpwstr>
  </property>
  <property fmtid="{D5CDD505-2E9C-101B-9397-08002B2CF9AE}" pid="9" name="ApprovedBy">
    <vt:lpwstr/>
  </property>
  <property fmtid="{D5CDD505-2E9C-101B-9397-08002B2CF9AE}" pid="10" name="Description0">
    <vt:lpwstr>Capex RRP</vt:lpwstr>
  </property>
  <property fmtid="{D5CDD505-2E9C-101B-9397-08002B2CF9AE}" pid="11" name="Security Classification">
    <vt:lpwstr/>
  </property>
  <property fmtid="{D5CDD505-2E9C-101B-9397-08002B2CF9AE}" pid="12" name="Subject0">
    <vt:lpwstr>Capex RRP</vt:lpwstr>
  </property>
  <property fmtid="{D5CDD505-2E9C-101B-9397-08002B2CF9AE}" pid="13" name="Status">
    <vt:lpwstr>Work In Progress</vt:lpwstr>
  </property>
  <property fmtid="{D5CDD505-2E9C-101B-9397-08002B2CF9AE}" pid="14" name="SecurityClassification">
    <vt:lpwstr>Restricted to National Grid</vt:lpwstr>
  </property>
  <property fmtid="{D5CDD505-2E9C-101B-9397-08002B2CF9AE}" pid="15" name="_NewReviewCycle">
    <vt:lpwstr/>
  </property>
  <property fmtid="{D5CDD505-2E9C-101B-9397-08002B2CF9AE}" pid="16" name="Order">
    <vt:lpwstr>430400.000000000</vt:lpwstr>
  </property>
  <property fmtid="{D5CDD505-2E9C-101B-9397-08002B2CF9AE}" pid="17" name="Classification">
    <vt:lpwstr>Unclassified</vt:lpwstr>
  </property>
  <property fmtid="{D5CDD505-2E9C-101B-9397-08002B2CF9AE}" pid="18" name="_Status">
    <vt:lpwstr>Final and Sent to Registry</vt:lpwstr>
  </property>
  <property fmtid="{D5CDD505-2E9C-101B-9397-08002B2CF9AE}" pid="19" name=":">
    <vt:lpwstr>2010/08/06 - TPCR4 Rollover FBPQ guidelines</vt:lpwstr>
  </property>
  <property fmtid="{D5CDD505-2E9C-101B-9397-08002B2CF9AE}" pid="20" name="Organisation">
    <vt:lpwstr>Choose an Organisation</vt:lpwstr>
  </property>
  <property fmtid="{D5CDD505-2E9C-101B-9397-08002B2CF9AE}" pid="21" name="::">
    <vt:lpwstr>- Subsidiary Document</vt:lpwstr>
  </property>
  <property fmtid="{D5CDD505-2E9C-101B-9397-08002B2CF9AE}" pid="22" name="Descriptor">
    <vt:lpwstr/>
  </property>
  <property fmtid="{D5CDD505-2E9C-101B-9397-08002B2CF9AE}" pid="23" name="DLCPolicyLabelClientValue">
    <vt:lpwstr>Version : {_UIVersionString}</vt:lpwstr>
  </property>
  <property fmtid="{D5CDD505-2E9C-101B-9397-08002B2CF9AE}" pid="24" name="DLCPolicyLabelLock">
    <vt:lpwstr/>
  </property>
  <property fmtid="{D5CDD505-2E9C-101B-9397-08002B2CF9AE}" pid="25" name="DLCPolicyLabelValue">
    <vt:lpwstr>Version : 0.3</vt:lpwstr>
  </property>
  <property fmtid="{D5CDD505-2E9C-101B-9397-08002B2CF9AE}" pid="26" name="Ref No New">
    <vt:lpwstr/>
  </property>
  <property fmtid="{D5CDD505-2E9C-101B-9397-08002B2CF9AE}" pid="27" name="Publication Date:">
    <vt:lpwstr>2010-08-06T00:00:00Z</vt:lpwstr>
  </property>
  <property fmtid="{D5CDD505-2E9C-101B-9397-08002B2CF9AE}" pid="28" name="Overview">
    <vt:lpwstr>FBPQ template</vt:lpwstr>
  </property>
  <property fmtid="{D5CDD505-2E9C-101B-9397-08002B2CF9AE}" pid="29" name="Work Area">
    <vt:lpwstr>Transmission</vt:lpwstr>
  </property>
</Properties>
</file>