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6"/>
  <workbookPr/>
  <mc:AlternateContent xmlns:mc="http://schemas.openxmlformats.org/markup-compatibility/2006">
    <mc:Choice Requires="x15">
      <x15ac:absPath xmlns:x15ac="http://schemas.microsoft.com/office/spreadsheetml/2010/11/ac" url="https://ofgemcloud-my.sharepoint.com/personal/ashley_robinson_ofgem_gov_uk/Documents/Desktop/"/>
    </mc:Choice>
  </mc:AlternateContent>
  <xr:revisionPtr revIDLastSave="0" documentId="8_{4A270794-D86A-4B9B-BA3E-C21827E279DF}" xr6:coauthVersionLast="47" xr6:coauthVersionMax="47" xr10:uidLastSave="{00000000-0000-0000-0000-000000000000}"/>
  <bookViews>
    <workbookView xWindow="-93" yWindow="-93" windowWidth="19386" windowHeight="11466" xr2:uid="{956E4573-CC5A-42C5-9BB2-65888EF5F3D9}"/>
  </bookViews>
  <sheets>
    <sheet name="Appendix 4 Ofgem 25-26 ARA"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27" i="1" l="1"/>
  <c r="F11" i="1"/>
  <c r="F19" i="1"/>
  <c r="F14" i="1"/>
</calcChain>
</file>

<file path=xl/sharedStrings.xml><?xml version="1.0" encoding="utf-8"?>
<sst xmlns="http://schemas.openxmlformats.org/spreadsheetml/2006/main" count="46" uniqueCount="46">
  <si>
    <t>Ofgem 2025 to 2026 annual report and accounts: common core tables</t>
  </si>
  <si>
    <t>Core table 1: public spending</t>
  </si>
  <si>
    <t>A summary of departmental net expenditure using the same headings as voted within the Estimate, covering the period 2021 to 2022 to 2025 to 2026 and plans for 2026 to 2027 to 2028 to 2029 and 2029 to 2030 for CDEL only, agreed as part of Spending Review 2025 (SR 25).</t>
  </si>
  <si>
    <t>Net outturn and net budget (2021 to 2030)</t>
  </si>
  <si>
    <t>Departmental expenditure limit (DEL)</t>
  </si>
  <si>
    <t>Net outturn 2021 - 2022</t>
  </si>
  <si>
    <t>Net outturn 2022 - 2023</t>
  </si>
  <si>
    <t>Net outturn 2023 - 2024</t>
  </si>
  <si>
    <t>Net outturn 2024 - 2025</t>
  </si>
  <si>
    <t>Net outturn 2025 - 2026</t>
  </si>
  <si>
    <t>Net budget 2026 - 2027</t>
  </si>
  <si>
    <t>Net budget 2027 - 2028</t>
  </si>
  <si>
    <t>Net budget 2028 to 2029</t>
  </si>
  <si>
    <t>Net budget 2029 2030</t>
  </si>
  <si>
    <t>Total administration resource DEL</t>
  </si>
  <si>
    <t xml:space="preserve">Administration resource DEL: A Gas and Electricity Markets Authority </t>
  </si>
  <si>
    <t xml:space="preserve">Administration resource DEL: B Ofgem Delivery &amp; Schemes </t>
  </si>
  <si>
    <t xml:space="preserve">Administration resource DEL: C Ofgem Green Gas </t>
  </si>
  <si>
    <t>Total programme resource DEL</t>
  </si>
  <si>
    <t xml:space="preserve">Programme resource DEL: A Gas and Electricity Markets Authority </t>
  </si>
  <si>
    <t xml:space="preserve">Programme resource DEL: B Ofgem Delivery &amp; Schemes </t>
  </si>
  <si>
    <t xml:space="preserve">Programme resource DEL: C Ofgem Green Gas </t>
  </si>
  <si>
    <t>Total capital DEL</t>
  </si>
  <si>
    <t xml:space="preserve">Capital DEL: A Gas and Electricity Markets Authority </t>
  </si>
  <si>
    <t xml:space="preserve">Capital DEL: B Ofgem Delivery &amp; Schemes </t>
  </si>
  <si>
    <t xml:space="preserve">Capital DEL: C Ofgem Green Gas </t>
  </si>
  <si>
    <t>Total DEL</t>
  </si>
  <si>
    <t>Note that Delivery and Schemes (B) and Green Gas (C) outer year budgets will be formalised annually through the supply estimates process, so these are not included in the SR25 figures presented in the tables</t>
  </si>
  <si>
    <t xml:space="preserve">Core table 2: administration budgets  </t>
  </si>
  <si>
    <t xml:space="preserve">Providing continued visibility around administration spend, covering the period 2021 to 2022 to 2025 to 2026 and plans for 2026 to 2027 to 2028 to 2029, agreed as part of Spending Review 2025 (SR 25). </t>
  </si>
  <si>
    <t>Gross outturn and gross budget (2021 to 2029)</t>
  </si>
  <si>
    <t>Administration expenditure and income</t>
  </si>
  <si>
    <t>Gross outturn 2021 - 2022</t>
  </si>
  <si>
    <t>Gross outturn 2022 - 2023</t>
  </si>
  <si>
    <t>Gross outturn 2023 - 2024</t>
  </si>
  <si>
    <t>Gross outturn 2024 - 2025</t>
  </si>
  <si>
    <t>Gross outturn 2025 - 2026</t>
  </si>
  <si>
    <t>Gross budget 2026 - 2027</t>
  </si>
  <si>
    <t>Gross budget 2027 - 2028</t>
  </si>
  <si>
    <t>Gross budget 2028 2029</t>
  </si>
  <si>
    <t>Total administration expenditure</t>
  </si>
  <si>
    <t xml:space="preserve">Administration expenditure for Gas and Electricity Markets Authority </t>
  </si>
  <si>
    <t xml:space="preserve">Administration expenditure for Ofgem Delivery &amp; Schemes </t>
  </si>
  <si>
    <t xml:space="preserve">Administration expenditure for Ofgem Green Gas </t>
  </si>
  <si>
    <t>Administration income</t>
  </si>
  <si>
    <t>Net administration expenditure and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</si>
</sst>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_(* \(#,##0\);_(* &quot;-&quot;??_);_(@_)"/>
    <numFmt numFmtId="165" formatCode="_-* #,##0_-;\-* #,##0_-;_-* &quot;-&quot;??_-;_-@_-"/>
  </numFmts>
  <fonts count="12">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sz val="11"/>
      <name val="Aptos Narrow"/>
      <family val="2"/>
      <scheme val="minor"/>
    </font>
    <font>
      <b/>
      <sz val="11"/>
      <name val="Aptos Narrow"/>
      <family val="2"/>
      <scheme val="minor"/>
    </font>
    <font>
      <b/>
      <sz val="18"/>
      <color theme="1"/>
      <name val="Aptos Narrow"/>
      <family val="2"/>
      <scheme val="minor"/>
    </font>
    <font>
      <b/>
      <sz val="16"/>
      <color theme="1"/>
      <name val="Aptos Narrow"/>
      <family val="2"/>
      <scheme val="minor"/>
    </font>
    <font>
      <b/>
      <sz val="14"/>
      <color theme="1"/>
      <name val="Aptos Narrow"/>
      <family val="2"/>
      <scheme val="minor"/>
    </font>
    <font>
      <sz val="14"/>
      <color theme="1"/>
      <name val="Aptos Narrow"/>
      <family val="2"/>
      <scheme val="minor"/>
    </font>
    <font>
      <b/>
      <sz val="12"/>
      <color theme="1"/>
      <name val="Aptos Narrow"/>
      <family val="2"/>
      <scheme val="minor"/>
    </font>
    <font>
      <b/>
      <sz val="12"/>
      <name val="Aptos Narrow"/>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4">
    <xf numFmtId="0" fontId="0" fillId="0" borderId="0"/>
    <xf numFmtId="43" fontId="1" fillId="0" borderId="0" applyFont="0" applyFill="0" applyBorder="0" applyAlignment="0" applyProtection="0"/>
    <xf numFmtId="0" fontId="1" fillId="0" borderId="0"/>
    <xf numFmtId="0" fontId="3" fillId="0" borderId="0" applyNumberFormat="0" applyFill="0" applyBorder="0" applyAlignment="0" applyProtection="0"/>
  </cellStyleXfs>
  <cellXfs count="30">
    <xf numFmtId="0" fontId="0" fillId="0" borderId="0" xfId="0"/>
    <xf numFmtId="0" fontId="1" fillId="0" borderId="0" xfId="2"/>
    <xf numFmtId="43" fontId="1" fillId="0" borderId="0" xfId="2" applyNumberFormat="1"/>
    <xf numFmtId="164" fontId="1" fillId="0" borderId="0" xfId="1" applyNumberFormat="1" applyFont="1"/>
    <xf numFmtId="165" fontId="1" fillId="0" borderId="0" xfId="2" applyNumberFormat="1"/>
    <xf numFmtId="0" fontId="2" fillId="0" borderId="1" xfId="2" applyFont="1" applyBorder="1"/>
    <xf numFmtId="0" fontId="5" fillId="0" borderId="1" xfId="2" applyFont="1" applyBorder="1" applyAlignment="1">
      <alignment horizontal="left"/>
    </xf>
    <xf numFmtId="0" fontId="6" fillId="0" borderId="0" xfId="2" applyFont="1"/>
    <xf numFmtId="0" fontId="7" fillId="0" borderId="0" xfId="2" applyFont="1"/>
    <xf numFmtId="0" fontId="8" fillId="0" borderId="0" xfId="2" applyFont="1"/>
    <xf numFmtId="0" fontId="9" fillId="0" borderId="0" xfId="2" applyFont="1"/>
    <xf numFmtId="164" fontId="2" fillId="0" borderId="0" xfId="2" applyNumberFormat="1" applyFont="1"/>
    <xf numFmtId="164" fontId="1" fillId="0" borderId="0" xfId="2" applyNumberFormat="1"/>
    <xf numFmtId="164" fontId="2" fillId="0" borderId="1" xfId="2" applyNumberFormat="1" applyFont="1" applyBorder="1"/>
    <xf numFmtId="0" fontId="2" fillId="0" borderId="1" xfId="2" applyFont="1" applyBorder="1" applyAlignment="1">
      <alignment horizontal="left"/>
    </xf>
    <xf numFmtId="0" fontId="1" fillId="0" borderId="1" xfId="2" applyBorder="1" applyAlignment="1">
      <alignment horizontal="left" indent="1"/>
    </xf>
    <xf numFmtId="164" fontId="1" fillId="0" borderId="1" xfId="2" applyNumberFormat="1" applyBorder="1"/>
    <xf numFmtId="3" fontId="1" fillId="0" borderId="1" xfId="2" applyNumberFormat="1" applyBorder="1"/>
    <xf numFmtId="0" fontId="10" fillId="0" borderId="1" xfId="2" applyFont="1" applyBorder="1"/>
    <xf numFmtId="0" fontId="11" fillId="0" borderId="1" xfId="2" applyFont="1" applyBorder="1" applyAlignment="1">
      <alignment horizontal="right"/>
    </xf>
    <xf numFmtId="0" fontId="5" fillId="0" borderId="0" xfId="2" applyFont="1" applyAlignment="1">
      <alignment horizontal="left"/>
    </xf>
    <xf numFmtId="0" fontId="8" fillId="0" borderId="0" xfId="2" applyFont="1" applyAlignment="1">
      <alignment horizontal="left" indent="1"/>
    </xf>
    <xf numFmtId="0" fontId="10" fillId="0" borderId="1" xfId="2" applyFont="1" applyBorder="1" applyAlignment="1">
      <alignment horizontal="left" indent="1"/>
    </xf>
    <xf numFmtId="0" fontId="4" fillId="0" borderId="1" xfId="2" applyFont="1" applyBorder="1" applyAlignment="1">
      <alignment horizontal="left" indent="1"/>
    </xf>
    <xf numFmtId="0" fontId="4" fillId="0" borderId="1" xfId="2" applyFont="1" applyBorder="1" applyAlignment="1">
      <alignment horizontal="left"/>
    </xf>
    <xf numFmtId="0" fontId="0" fillId="0" borderId="1" xfId="2" applyFont="1" applyBorder="1" applyAlignment="1">
      <alignment horizontal="left" indent="1"/>
    </xf>
    <xf numFmtId="164" fontId="2" fillId="0" borderId="2" xfId="2" applyNumberFormat="1" applyFont="1" applyBorder="1"/>
    <xf numFmtId="164" fontId="2" fillId="0" borderId="3" xfId="2" applyNumberFormat="1" applyFont="1" applyBorder="1"/>
    <xf numFmtId="164" fontId="1" fillId="0" borderId="2" xfId="2" applyNumberFormat="1" applyBorder="1"/>
    <xf numFmtId="0" fontId="2" fillId="0" borderId="0" xfId="2" applyFont="1"/>
  </cellXfs>
  <cellStyles count="4">
    <cellStyle name="Comma" xfId="1" builtinId="3"/>
    <cellStyle name="Hyperlink 3" xfId="3" xr:uid="{714C880D-6525-4096-9275-49FA296F64DE}"/>
    <cellStyle name="Normal" xfId="0" builtinId="0"/>
    <cellStyle name="Normal 28" xfId="2" xr:uid="{FFD837F0-808C-498F-833A-796EA51A77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personal/ashley_robinson_ofgem_gov_uk/Documents/Attachments/Ofgem%20P13%202025-26%20Year%20End%20Accounts%20v1%20-%20working%20version%20June26.xlsx" TargetMode="External"/><Relationship Id="rId2" Type="http://schemas.openxmlformats.org/officeDocument/2006/relationships/externalLinkPath" Target="https://ofgemcloud.sharepoint.com/sites/cf_finance/Accounts/Annual%20report%20and%20accounts%202025-26/Excel%20Versions%20of%20Financial%20Statements/Ofgem%20P13%202025-26%20Year%20End%20Accounts%20v1%20-%20working%20version%20June26.xlsx" TargetMode="External"/><Relationship Id="rId1" Type="http://schemas.openxmlformats.org/officeDocument/2006/relationships/externalLinkPath" Target="/personal/ashley_robinson_ofgem_gov_uk/Documents/Attachments/Ofgem%20P13%202025-26%20Year%20End%20Accounts%20v1%20-%20working%20version%20June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s_XLB_WorkbookFile"/>
      <sheetName val="Ls_AgXLB_WorkbookFile"/>
      <sheetName val="P13 TB"/>
      <sheetName val="dates"/>
      <sheetName val="Page key"/>
      <sheetName val="change tracker"/>
      <sheetName val="Summary TB"/>
      <sheetName val="P12 TB"/>
      <sheetName val="procceds from sale of asset"/>
      <sheetName val="PY TB"/>
      <sheetName val="SOCNE"/>
      <sheetName val="SOFP"/>
      <sheetName val="SOCiTE"/>
      <sheetName val="SOCF"/>
      <sheetName val="rounding formula"/>
      <sheetName val="Supply from the ConsolFund"/>
      <sheetName val="PY fixed Asset Accruals"/>
      <sheetName val="Fix Ass accrual 25-26"/>
      <sheetName val="Reserves 25-26"/>
      <sheetName val="Reserves P1-12"/>
      <sheetName val="Segmental"/>
      <sheetName val="Fixed assets TB"/>
      <sheetName val="Depn TB"/>
      <sheetName val="Segmental note"/>
      <sheetName val="N2"/>
      <sheetName val="N3"/>
      <sheetName val="N4"/>
      <sheetName val="N5"/>
      <sheetName val="JW PPE Note"/>
      <sheetName val="N6"/>
      <sheetName val="Intangible addition journals 24"/>
      <sheetName val="Intangibles Q&amp;A"/>
      <sheetName val="Intangible addition jnls"/>
      <sheetName val="N7"/>
      <sheetName val="N8"/>
      <sheetName val="N9"/>
      <sheetName val="N10"/>
      <sheetName val="N11"/>
      <sheetName val="N12"/>
      <sheetName val="Movement in Provn Rec"/>
      <sheetName val="Provisions Note"/>
      <sheetName val="N13"/>
      <sheetName val="N13 draft if changing"/>
      <sheetName val="N14 to N15"/>
      <sheetName val="N16"/>
      <sheetName val="N16 - revised"/>
      <sheetName val="CFER"/>
      <sheetName val="N17 "/>
      <sheetName val="SOPS Workings P13"/>
      <sheetName val="N18"/>
      <sheetName val="SOPS 25_26"/>
      <sheetName val="SOPS1 25_26"/>
      <sheetName val="financial review summary table"/>
      <sheetName val="SOPS 2 25_26"/>
      <sheetName val="SOPS3 25_26"/>
      <sheetName val="SoPS4"/>
      <sheetName val="SoPS4 guidance"/>
      <sheetName val="Parl Acc Disclosures"/>
      <sheetName val="Reg Reporting Annex"/>
      <sheetName val="Financial review"/>
      <sheetName val="Golden ru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row r="10">
          <cell r="B10">
            <v>169408500.29000002</v>
          </cell>
        </row>
        <row r="12">
          <cell r="H12">
            <v>-48246916.659999996</v>
          </cell>
        </row>
        <row r="14">
          <cell r="B14">
            <v>242837950.58000016</v>
          </cell>
        </row>
      </sheetData>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ofgemcloud.sharepoint.com/:x:/r/sites/cf_finance/Mgmt_Info_Lib/Monthly_Reports/202526/Year%20end%20SOPS%20and%20LF%20calc/additional%20ARA%20table%20data%20-%20Regulatory%20Reporting%20common%20core%20tables%20SR25.xlsx?d=w693f3afce6f746698619641a6d736b32&amp;csf=1&amp;web=1&amp;e=gC8hb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35187-F093-4BED-9A1B-CDCDA48911A7}">
  <dimension ref="A1:Q33"/>
  <sheetViews>
    <sheetView tabSelected="1" topLeftCell="A10" zoomScale="90" zoomScaleNormal="90" workbookViewId="0">
      <selection activeCell="A31" sqref="A31"/>
    </sheetView>
  </sheetViews>
  <sheetFormatPr defaultColWidth="9.7109375" defaultRowHeight="14.45"/>
  <cols>
    <col min="1" max="1" width="60.28515625" style="1" customWidth="1"/>
    <col min="2" max="2" width="26.28515625" style="1" customWidth="1"/>
    <col min="3" max="3" width="25.140625" style="1" bestFit="1" customWidth="1"/>
    <col min="4" max="6" width="25.28515625" style="1" bestFit="1" customWidth="1"/>
    <col min="7" max="8" width="24.85546875" style="1" bestFit="1" customWidth="1"/>
    <col min="9" max="9" width="22.85546875" style="1" bestFit="1" customWidth="1"/>
    <col min="10" max="10" width="20.7109375" style="1" bestFit="1" customWidth="1"/>
    <col min="11" max="12" width="9.7109375" style="1"/>
    <col min="13" max="13" width="12.28515625" style="1" customWidth="1"/>
    <col min="14" max="14" width="9.85546875" style="1" customWidth="1"/>
    <col min="15" max="16384" width="9.7109375" style="1"/>
  </cols>
  <sheetData>
    <row r="1" spans="1:17" ht="24">
      <c r="A1" s="7" t="s">
        <v>0</v>
      </c>
    </row>
    <row r="2" spans="1:17" s="10" customFormat="1" ht="20.65">
      <c r="A2" s="8" t="s">
        <v>1</v>
      </c>
    </row>
    <row r="3" spans="1:17">
      <c r="A3" s="1" t="s">
        <v>2</v>
      </c>
    </row>
    <row r="5" spans="1:17" ht="18.399999999999999">
      <c r="A5" s="9" t="s">
        <v>3</v>
      </c>
    </row>
    <row r="6" spans="1:17" ht="15.75">
      <c r="A6" s="18" t="s">
        <v>4</v>
      </c>
      <c r="B6" s="19" t="s">
        <v>5</v>
      </c>
      <c r="C6" s="19" t="s">
        <v>6</v>
      </c>
      <c r="D6" s="19" t="s">
        <v>7</v>
      </c>
      <c r="E6" s="19" t="s">
        <v>8</v>
      </c>
      <c r="F6" s="19" t="s">
        <v>9</v>
      </c>
      <c r="G6" s="19" t="s">
        <v>10</v>
      </c>
      <c r="H6" s="19" t="s">
        <v>11</v>
      </c>
      <c r="I6" s="19" t="s">
        <v>12</v>
      </c>
      <c r="J6" s="19" t="s">
        <v>13</v>
      </c>
    </row>
    <row r="7" spans="1:17">
      <c r="A7" s="14" t="s">
        <v>14</v>
      </c>
      <c r="B7" s="13">
        <v>3771</v>
      </c>
      <c r="C7" s="13">
        <v>-8203</v>
      </c>
      <c r="D7" s="13">
        <v>9098</v>
      </c>
      <c r="E7" s="13">
        <v>12583</v>
      </c>
      <c r="F7" s="13">
        <v>4631.074210000188</v>
      </c>
      <c r="G7" s="13">
        <v>13750</v>
      </c>
      <c r="H7" s="13">
        <v>13750</v>
      </c>
      <c r="I7" s="13">
        <v>13750</v>
      </c>
      <c r="J7" s="13">
        <v>0</v>
      </c>
      <c r="M7" s="2"/>
      <c r="N7" s="2"/>
      <c r="O7" s="2"/>
      <c r="P7" s="2"/>
      <c r="Q7" s="2"/>
    </row>
    <row r="8" spans="1:17">
      <c r="A8" s="25" t="s">
        <v>15</v>
      </c>
      <c r="B8" s="16">
        <v>1824</v>
      </c>
      <c r="C8" s="16">
        <v>-9803</v>
      </c>
      <c r="D8" s="16">
        <v>6505</v>
      </c>
      <c r="E8" s="16">
        <v>7575</v>
      </c>
      <c r="F8" s="16">
        <v>-2846.4999599999574</v>
      </c>
      <c r="G8" s="16">
        <v>0</v>
      </c>
      <c r="H8" s="16">
        <v>0</v>
      </c>
      <c r="I8" s="16">
        <v>0</v>
      </c>
      <c r="J8" s="16">
        <v>0</v>
      </c>
      <c r="M8" s="3"/>
      <c r="N8" s="2"/>
      <c r="O8" s="2"/>
      <c r="P8" s="2"/>
      <c r="Q8" s="2"/>
    </row>
    <row r="9" spans="1:17">
      <c r="A9" s="25" t="s">
        <v>16</v>
      </c>
      <c r="B9" s="16">
        <v>686</v>
      </c>
      <c r="C9" s="16">
        <v>1600</v>
      </c>
      <c r="D9" s="16">
        <v>2593</v>
      </c>
      <c r="E9" s="16">
        <v>5008</v>
      </c>
      <c r="F9" s="16">
        <v>7477</v>
      </c>
      <c r="G9" s="16">
        <v>13750</v>
      </c>
      <c r="H9" s="16">
        <v>13750</v>
      </c>
      <c r="I9" s="16">
        <v>13750</v>
      </c>
      <c r="J9" s="16">
        <v>0</v>
      </c>
      <c r="M9" s="3"/>
      <c r="N9" s="2"/>
      <c r="O9" s="2"/>
      <c r="P9" s="2"/>
      <c r="Q9" s="2"/>
    </row>
    <row r="10" spans="1:17">
      <c r="A10" s="25" t="s">
        <v>17</v>
      </c>
      <c r="B10" s="16">
        <v>1261</v>
      </c>
      <c r="C10" s="16">
        <v>0</v>
      </c>
      <c r="D10" s="16">
        <v>0</v>
      </c>
      <c r="E10" s="16">
        <v>0</v>
      </c>
      <c r="F10" s="16">
        <v>0</v>
      </c>
      <c r="G10" s="16">
        <v>0</v>
      </c>
      <c r="H10" s="16">
        <v>0</v>
      </c>
      <c r="I10" s="16">
        <v>0</v>
      </c>
      <c r="J10" s="16">
        <v>0</v>
      </c>
      <c r="M10" s="3"/>
      <c r="N10" s="2"/>
      <c r="O10" s="2"/>
      <c r="P10" s="2"/>
      <c r="Q10" s="2"/>
    </row>
    <row r="11" spans="1:17">
      <c r="A11" s="5" t="s">
        <v>18</v>
      </c>
      <c r="B11" s="13">
        <v>-13578</v>
      </c>
      <c r="C11" s="13">
        <v>-49733</v>
      </c>
      <c r="D11" s="13">
        <v>-2747</v>
      </c>
      <c r="E11" s="13">
        <v>27757</v>
      </c>
      <c r="F11" s="13">
        <f>F18</f>
        <v>0</v>
      </c>
      <c r="G11" s="13">
        <v>0</v>
      </c>
      <c r="H11" s="13">
        <v>0</v>
      </c>
      <c r="I11" s="13">
        <v>0</v>
      </c>
      <c r="J11" s="13">
        <v>0</v>
      </c>
      <c r="M11" s="2"/>
      <c r="N11" s="2"/>
      <c r="O11" s="2"/>
      <c r="P11" s="2"/>
      <c r="Q11" s="2"/>
    </row>
    <row r="12" spans="1:17">
      <c r="A12" s="25" t="s">
        <v>19</v>
      </c>
      <c r="B12" s="16">
        <v>642</v>
      </c>
      <c r="C12" s="16">
        <v>0</v>
      </c>
      <c r="D12" s="16">
        <v>0</v>
      </c>
      <c r="E12" s="16">
        <v>0</v>
      </c>
      <c r="F12" s="16">
        <v>0</v>
      </c>
      <c r="G12" s="16">
        <v>0</v>
      </c>
      <c r="H12" s="16">
        <v>0</v>
      </c>
      <c r="I12" s="16">
        <v>0</v>
      </c>
      <c r="J12" s="16">
        <v>0</v>
      </c>
      <c r="M12" s="2"/>
      <c r="N12" s="2"/>
      <c r="O12" s="2"/>
      <c r="P12" s="2"/>
      <c r="Q12" s="2"/>
    </row>
    <row r="13" spans="1:17">
      <c r="A13" s="25" t="s">
        <v>20</v>
      </c>
      <c r="B13" s="16">
        <v>0</v>
      </c>
      <c r="C13" s="16">
        <v>0</v>
      </c>
      <c r="D13" s="16">
        <v>0</v>
      </c>
      <c r="E13" s="16">
        <v>0</v>
      </c>
      <c r="F13" s="16">
        <v>0</v>
      </c>
      <c r="G13" s="16">
        <v>0</v>
      </c>
      <c r="H13" s="16">
        <v>0</v>
      </c>
      <c r="I13" s="16">
        <v>0</v>
      </c>
      <c r="J13" s="16">
        <v>0</v>
      </c>
      <c r="M13" s="2"/>
      <c r="N13" s="2"/>
      <c r="O13" s="2"/>
      <c r="P13" s="2"/>
      <c r="Q13" s="2"/>
    </row>
    <row r="14" spans="1:17">
      <c r="A14" s="25" t="s">
        <v>21</v>
      </c>
      <c r="B14" s="16">
        <v>-14220</v>
      </c>
      <c r="C14" s="16">
        <v>-49733</v>
      </c>
      <c r="D14" s="16">
        <v>-2747</v>
      </c>
      <c r="E14" s="16">
        <v>27757</v>
      </c>
      <c r="F14" s="16">
        <f>'[1]SOPS1 25_26'!H12/1000</f>
        <v>-48246.916659999995</v>
      </c>
      <c r="G14" s="16">
        <v>0</v>
      </c>
      <c r="H14" s="16">
        <v>0</v>
      </c>
      <c r="I14" s="16">
        <v>0</v>
      </c>
      <c r="J14" s="16">
        <v>0</v>
      </c>
      <c r="M14" s="4"/>
      <c r="N14" s="2"/>
      <c r="O14" s="2"/>
      <c r="P14" s="2"/>
      <c r="Q14" s="2"/>
    </row>
    <row r="15" spans="1:17">
      <c r="A15" s="5" t="s">
        <v>22</v>
      </c>
      <c r="B15" s="13">
        <v>3567</v>
      </c>
      <c r="C15" s="13">
        <v>2163</v>
      </c>
      <c r="D15" s="13">
        <v>1176</v>
      </c>
      <c r="E15" s="13">
        <v>4087</v>
      </c>
      <c r="F15" s="13">
        <v>3583.2243099999992</v>
      </c>
      <c r="G15" s="13">
        <v>16549</v>
      </c>
      <c r="H15" s="13">
        <v>1464</v>
      </c>
      <c r="I15" s="13">
        <v>5000</v>
      </c>
      <c r="J15" s="13">
        <v>1700</v>
      </c>
      <c r="M15" s="2"/>
      <c r="N15" s="2"/>
      <c r="O15" s="2"/>
      <c r="P15" s="2"/>
      <c r="Q15" s="2"/>
    </row>
    <row r="16" spans="1:17">
      <c r="A16" s="25" t="s">
        <v>23</v>
      </c>
      <c r="B16" s="16">
        <v>2049</v>
      </c>
      <c r="C16" s="16">
        <v>1234</v>
      </c>
      <c r="D16" s="16">
        <v>1176</v>
      </c>
      <c r="E16" s="16">
        <v>4087</v>
      </c>
      <c r="F16" s="16">
        <v>3583.2243100000001</v>
      </c>
      <c r="G16" s="16">
        <v>16549</v>
      </c>
      <c r="H16" s="16">
        <v>1464</v>
      </c>
      <c r="I16" s="16">
        <v>5000</v>
      </c>
      <c r="J16" s="16">
        <v>1700</v>
      </c>
      <c r="M16" s="2"/>
      <c r="N16" s="2"/>
      <c r="O16" s="2"/>
      <c r="P16" s="2"/>
      <c r="Q16" s="2"/>
    </row>
    <row r="17" spans="1:17">
      <c r="A17" s="25" t="s">
        <v>24</v>
      </c>
      <c r="B17" s="16">
        <v>0</v>
      </c>
      <c r="C17" s="16">
        <v>0</v>
      </c>
      <c r="D17" s="16">
        <v>0</v>
      </c>
      <c r="E17" s="16">
        <v>0</v>
      </c>
      <c r="F17" s="16">
        <v>-9.0949470177292824E-13</v>
      </c>
      <c r="G17" s="16">
        <v>0</v>
      </c>
      <c r="H17" s="16">
        <v>0</v>
      </c>
      <c r="I17" s="16">
        <v>0</v>
      </c>
      <c r="J17" s="16">
        <v>0</v>
      </c>
      <c r="M17" s="2"/>
      <c r="N17" s="2"/>
      <c r="O17" s="2"/>
      <c r="P17" s="2"/>
      <c r="Q17" s="2"/>
    </row>
    <row r="18" spans="1:17">
      <c r="A18" s="25" t="s">
        <v>25</v>
      </c>
      <c r="B18" s="16">
        <v>1518</v>
      </c>
      <c r="C18" s="16">
        <v>929</v>
      </c>
      <c r="D18" s="16">
        <v>0</v>
      </c>
      <c r="E18" s="16">
        <v>0</v>
      </c>
      <c r="F18" s="16">
        <v>0</v>
      </c>
      <c r="G18" s="16">
        <v>0</v>
      </c>
      <c r="H18" s="16">
        <v>0</v>
      </c>
      <c r="I18" s="16">
        <v>0</v>
      </c>
      <c r="J18" s="16">
        <v>0</v>
      </c>
      <c r="M18" s="2"/>
      <c r="N18" s="2"/>
      <c r="O18" s="2"/>
      <c r="P18" s="2"/>
      <c r="Q18" s="2"/>
    </row>
    <row r="19" spans="1:17">
      <c r="A19" s="5" t="s">
        <v>26</v>
      </c>
      <c r="B19" s="13">
        <v>-6240</v>
      </c>
      <c r="C19" s="13">
        <v>-55773</v>
      </c>
      <c r="D19" s="13">
        <v>7527</v>
      </c>
      <c r="E19" s="13">
        <v>44427</v>
      </c>
      <c r="F19" s="13">
        <f>F8+F12+F16</f>
        <v>736.7243500000427</v>
      </c>
      <c r="G19" s="13">
        <v>30299</v>
      </c>
      <c r="H19" s="13">
        <v>15214</v>
      </c>
      <c r="I19" s="13">
        <v>18750</v>
      </c>
      <c r="J19" s="13">
        <v>1700</v>
      </c>
      <c r="M19" s="2"/>
      <c r="N19" s="2"/>
      <c r="O19" s="2"/>
      <c r="P19" s="2"/>
      <c r="Q19" s="2"/>
    </row>
    <row r="20" spans="1:17">
      <c r="A20" s="29"/>
      <c r="B20" s="11"/>
      <c r="C20" s="11"/>
      <c r="D20" s="11"/>
      <c r="E20" s="11"/>
      <c r="F20" s="11"/>
      <c r="G20" s="11"/>
      <c r="H20" s="11"/>
      <c r="I20" s="11"/>
      <c r="J20" s="11"/>
      <c r="M20" s="2"/>
      <c r="N20" s="2"/>
      <c r="O20" s="2"/>
      <c r="P20" s="2"/>
      <c r="Q20" s="2"/>
    </row>
    <row r="21" spans="1:17">
      <c r="A21" s="1" t="s">
        <v>27</v>
      </c>
    </row>
    <row r="22" spans="1:17">
      <c r="G22" s="11"/>
      <c r="H22" s="11"/>
      <c r="I22" s="11"/>
      <c r="J22" s="11"/>
      <c r="M22" s="2"/>
      <c r="N22" s="2"/>
      <c r="O22" s="2"/>
      <c r="P22" s="2"/>
      <c r="Q22" s="2"/>
    </row>
    <row r="23" spans="1:17" ht="20.65">
      <c r="A23" s="8" t="s">
        <v>28</v>
      </c>
    </row>
    <row r="24" spans="1:17">
      <c r="A24" s="1" t="s">
        <v>29</v>
      </c>
    </row>
    <row r="25" spans="1:17" ht="18.399999999999999">
      <c r="A25" s="21" t="s">
        <v>30</v>
      </c>
      <c r="B25" s="12"/>
      <c r="C25" s="12"/>
      <c r="D25" s="12"/>
      <c r="E25" s="12"/>
      <c r="F25" s="12"/>
      <c r="G25" s="12"/>
      <c r="H25" s="12"/>
      <c r="I25" s="12"/>
    </row>
    <row r="26" spans="1:17" ht="15.75">
      <c r="A26" s="22" t="s">
        <v>31</v>
      </c>
      <c r="B26" s="19" t="s">
        <v>32</v>
      </c>
      <c r="C26" s="19" t="s">
        <v>33</v>
      </c>
      <c r="D26" s="19" t="s">
        <v>34</v>
      </c>
      <c r="E26" s="19" t="s">
        <v>35</v>
      </c>
      <c r="F26" s="19" t="s">
        <v>36</v>
      </c>
      <c r="G26" s="19" t="s">
        <v>37</v>
      </c>
      <c r="H26" s="19" t="s">
        <v>38</v>
      </c>
      <c r="I26" s="19" t="s">
        <v>39</v>
      </c>
    </row>
    <row r="27" spans="1:17">
      <c r="A27" s="5" t="s">
        <v>40</v>
      </c>
      <c r="B27" s="27">
        <v>129230</v>
      </c>
      <c r="C27" s="13">
        <v>142108</v>
      </c>
      <c r="D27" s="13">
        <v>183842</v>
      </c>
      <c r="E27" s="13">
        <v>225537</v>
      </c>
      <c r="F27" s="13">
        <f>'[1]SOPS1 25_26'!B14/1000</f>
        <v>242837.95058000015</v>
      </c>
      <c r="G27" s="13">
        <v>294097</v>
      </c>
      <c r="H27" s="13">
        <v>200800</v>
      </c>
      <c r="I27" s="13">
        <v>206630</v>
      </c>
    </row>
    <row r="28" spans="1:17">
      <c r="A28" s="15" t="s">
        <v>41</v>
      </c>
      <c r="B28" s="16">
        <v>96398</v>
      </c>
      <c r="C28" s="16">
        <v>101304</v>
      </c>
      <c r="D28" s="16">
        <v>132259</v>
      </c>
      <c r="E28" s="16">
        <v>158561</v>
      </c>
      <c r="F28" s="17">
        <v>169409</v>
      </c>
      <c r="G28" s="16">
        <v>199497</v>
      </c>
      <c r="H28" s="16">
        <v>187050</v>
      </c>
      <c r="I28" s="16">
        <v>192880</v>
      </c>
    </row>
    <row r="29" spans="1:17">
      <c r="A29" s="15" t="s">
        <v>42</v>
      </c>
      <c r="B29" s="16">
        <v>31571</v>
      </c>
      <c r="C29" s="16">
        <v>38186</v>
      </c>
      <c r="D29" s="16">
        <v>47993</v>
      </c>
      <c r="E29" s="16">
        <v>63045</v>
      </c>
      <c r="F29" s="17">
        <v>69752</v>
      </c>
      <c r="G29" s="16">
        <v>88750</v>
      </c>
      <c r="H29" s="16">
        <v>13750</v>
      </c>
      <c r="I29" s="16">
        <v>13750</v>
      </c>
    </row>
    <row r="30" spans="1:17">
      <c r="A30" s="23" t="s">
        <v>43</v>
      </c>
      <c r="B30" s="28">
        <v>1261</v>
      </c>
      <c r="C30" s="16">
        <v>2618</v>
      </c>
      <c r="D30" s="16">
        <v>3590</v>
      </c>
      <c r="E30" s="16">
        <v>3931</v>
      </c>
      <c r="F30" s="17">
        <v>3677</v>
      </c>
      <c r="G30" s="16">
        <v>5850</v>
      </c>
      <c r="H30" s="16">
        <v>0</v>
      </c>
      <c r="I30" s="16">
        <v>0</v>
      </c>
    </row>
    <row r="31" spans="1:17">
      <c r="A31" s="24" t="s">
        <v>44</v>
      </c>
      <c r="B31" s="26">
        <v>-125459</v>
      </c>
      <c r="C31" s="13">
        <v>-150311</v>
      </c>
      <c r="D31" s="13">
        <v>-174744</v>
      </c>
      <c r="E31" s="13">
        <v>-212954</v>
      </c>
      <c r="F31" s="13">
        <v>-238207</v>
      </c>
      <c r="G31" s="13">
        <v>-280347</v>
      </c>
      <c r="H31" s="13">
        <v>-187050</v>
      </c>
      <c r="I31" s="13">
        <v>-192880</v>
      </c>
    </row>
    <row r="32" spans="1:17">
      <c r="A32" s="6" t="s">
        <v>45</v>
      </c>
      <c r="B32" s="26">
        <v>3771</v>
      </c>
      <c r="C32" s="13">
        <v>-8203</v>
      </c>
      <c r="D32" s="13">
        <v>9098</v>
      </c>
      <c r="E32" s="13">
        <v>12583</v>
      </c>
      <c r="F32" s="13">
        <v>4631.0742100001953</v>
      </c>
      <c r="G32" s="13">
        <v>13750</v>
      </c>
      <c r="H32" s="13">
        <v>13750</v>
      </c>
      <c r="I32" s="13">
        <v>13750</v>
      </c>
    </row>
    <row r="33" spans="1:9">
      <c r="A33" s="20"/>
      <c r="B33" s="11"/>
      <c r="C33" s="11"/>
      <c r="D33" s="11"/>
      <c r="E33" s="11"/>
      <c r="F33" s="11"/>
      <c r="G33" s="11"/>
      <c r="H33" s="11"/>
      <c r="I33" s="11"/>
    </row>
  </sheetData>
  <hyperlinks>
    <hyperlink ref="A37" r:id="rId1" display="https://ofgemcloud.sharepoint.com/:x:/r/sites/cf_finance/Mgmt_Info_Lib/Monthly_Reports/202526/Year end SOPS and LF calc/additional ARA table data - Regulatory Reporting common core tables SR25.xlsx?d=w693f3afce6f746698619641a6d736b32&amp;csf=1&amp;web=1&amp;e=gC8hbd" xr:uid="{1E62E1AB-36AF-43A3-A96B-F4288F21B155}"/>
  </hyperlinks>
  <pageMargins left="0.7" right="0.7" top="0.75" bottom="0.75" header="0.3" footer="0.3"/>
  <headerFooter>
    <oddHeader>&amp;C&amp;"Aptos"&amp;10&amp;K000000 OFFICIAL&amp;1#_x000D_</oddHeader>
    <oddFooter>&amp;C_x000D_&amp;1#&amp;"Aptos"&amp;10&amp;K000000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3ffacce4-957f-4f0a-910f-9efe2ecf512c">
      <Terms xmlns="http://schemas.microsoft.com/office/infopath/2007/PartnerControls"/>
    </lcf76f155ced4ddcb4097134ff3c332f>
    <PublicationRequestID xmlns="3ffacce4-957f-4f0a-910f-9efe2ecf512c">3038</PublicationRequestID>
    <TaxCatchAll xmlns="d66eba0d-a2b9-4833-9603-ab5d8f45883c" xsi:nil="true"/>
    <_ip_UnifiedCompliancePolicyProperties xmlns="http://schemas.microsoft.com/sharepoint/v3" xsi:nil="true"/>
    <DocumentTitle xmlns="3ffacce4-957f-4f0a-910f-9efe2ecf512c">Appendix 4 Regulatory Reporting ‑ Common Core Tables </DocumentTitle>
    <DocumentRank xmlns="3ffacce4-957f-4f0a-910f-9efe2ecf512c">Subsidiary</DocumentRank>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91e9d3178b0913f320655df5bbf4e546">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1d11cfb487c2823afc117963230ec203"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64FE78-21F3-44A2-9A8C-44E951158C95}"/>
</file>

<file path=customXml/itemProps2.xml><?xml version="1.0" encoding="utf-8"?>
<ds:datastoreItem xmlns:ds="http://schemas.openxmlformats.org/officeDocument/2006/customXml" ds:itemID="{A21947EA-9B50-4C5F-8ABB-BCA1D5EE42E1}"/>
</file>

<file path=customXml/itemProps3.xml><?xml version="1.0" encoding="utf-8"?>
<ds:datastoreItem xmlns:ds="http://schemas.openxmlformats.org/officeDocument/2006/customXml" ds:itemID="{58E65C77-EC3C-410B-8905-5FEE710942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Claire Gibson</dc:creator>
  <cp:keywords/>
  <dc:description/>
  <cp:lastModifiedBy/>
  <cp:revision/>
  <dcterms:created xsi:type="dcterms:W3CDTF">2026-07-13T16:19:57Z</dcterms:created>
  <dcterms:modified xsi:type="dcterms:W3CDTF">2026-07-15T09:07:34Z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ee3434-f7af-4edb-a29e-2a21d151ac0d_Enabled">
    <vt:lpwstr>true</vt:lpwstr>
  </property>
  <property fmtid="{D5CDD505-2E9C-101B-9397-08002B2CF9AE}" pid="3" name="MSIP_Label_5aee3434-f7af-4edb-a29e-2a21d151ac0d_SetDate">
    <vt:lpwstr>2026-07-13T16:25:27Z</vt:lpwstr>
  </property>
  <property fmtid="{D5CDD505-2E9C-101B-9397-08002B2CF9AE}" pid="4" name="MSIP_Label_5aee3434-f7af-4edb-a29e-2a21d151ac0d_Method">
    <vt:lpwstr>Privileged</vt:lpwstr>
  </property>
  <property fmtid="{D5CDD505-2E9C-101B-9397-08002B2CF9AE}" pid="5" name="MSIP_Label_5aee3434-f7af-4edb-a29e-2a21d151ac0d_Name">
    <vt:lpwstr>OFFICIAL -</vt:lpwstr>
  </property>
  <property fmtid="{D5CDD505-2E9C-101B-9397-08002B2CF9AE}" pid="6" name="MSIP_Label_5aee3434-f7af-4edb-a29e-2a21d151ac0d_SiteId">
    <vt:lpwstr>185562ad-39bc-4840-8e40-be6216340c52</vt:lpwstr>
  </property>
  <property fmtid="{D5CDD505-2E9C-101B-9397-08002B2CF9AE}" pid="7" name="MSIP_Label_5aee3434-f7af-4edb-a29e-2a21d151ac0d_ActionId">
    <vt:lpwstr>0e99037c-db18-43c7-a01a-d7c57902c5ff</vt:lpwstr>
  </property>
  <property fmtid="{D5CDD505-2E9C-101B-9397-08002B2CF9AE}" pid="8" name="MSIP_Label_5aee3434-f7af-4edb-a29e-2a21d151ac0d_ContentBits">
    <vt:lpwstr>3</vt:lpwstr>
  </property>
  <property fmtid="{D5CDD505-2E9C-101B-9397-08002B2CF9AE}" pid="9" name="MSIP_Label_5aee3434-f7af-4edb-a29e-2a21d151ac0d_Tag">
    <vt:lpwstr>10, 0, 1, 1</vt:lpwstr>
  </property>
  <property fmtid="{D5CDD505-2E9C-101B-9397-08002B2CF9AE}" pid="10" name="ContentTypeId">
    <vt:lpwstr>0x010100D7C6947C0F765F428416B2828D309B65</vt:lpwstr>
  </property>
  <property fmtid="{D5CDD505-2E9C-101B-9397-08002B2CF9AE}" pid="11" name="MediaServiceImageTags">
    <vt:lpwstr/>
  </property>
</Properties>
</file>