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WhiteR\Downloads\"/>
    </mc:Choice>
  </mc:AlternateContent>
  <xr:revisionPtr revIDLastSave="0" documentId="13_ncr:1_{D2773B43-35B6-4C20-BC50-52250CBFA76E}" xr6:coauthVersionLast="47" xr6:coauthVersionMax="47" xr10:uidLastSave="{00000000-0000-0000-0000-000000000000}"/>
  <bookViews>
    <workbookView xWindow="-110" yWindow="-110" windowWidth="19420" windowHeight="10300" tabRatio="870" firstSheet="5" activeTab="5" xr2:uid="{00000000-000D-0000-FFFF-FFFF00000000}"/>
  </bookViews>
  <sheets>
    <sheet name="INSTRUCTIONS" sheetId="3" r:id="rId1"/>
    <sheet name="Stage Gate Actions" sheetId="18" r:id="rId2"/>
    <sheet name="Section A. Issue Information" sheetId="1" r:id="rId3"/>
    <sheet name="Section B. Project Cost Summary" sheetId="9" r:id="rId4"/>
    <sheet name="Section C. Project Milestones" sheetId="11" r:id="rId5"/>
    <sheet name="Costs - Incurred and Committed" sheetId="19" r:id="rId6"/>
    <sheet name="Closeout Summary" sheetId="17" r:id="rId7"/>
    <sheet name="Attachments" sheetId="13" r:id="rId8"/>
    <sheet name="Beta Phase Conditions for PDCR" sheetId="16" r:id="rId9"/>
    <sheet name="Industrial Partner New Forecast" sheetId="4" state="hidden" r:id="rId10"/>
    <sheet name="Academic Partner New Forecast" sheetId="5" state="hidden" r:id="rId11"/>
  </sheets>
  <externalReferences>
    <externalReference r:id="rId12"/>
    <externalReference r:id="rId13"/>
  </externalReferences>
  <definedNames>
    <definedName name="_xlnm._FilterDatabase" localSheetId="8" hidden="1">'Beta Phase Conditions for PDCR'!$B$4:$E$22</definedName>
    <definedName name="_xlnm._FilterDatabase" localSheetId="2" hidden="1">'Section A. Issue Information'!$A$1:$B$34</definedName>
    <definedName name="ResidualPercent">[1]Inputs!$C$50</definedName>
    <definedName name="rngActive">'[2]Claim Template'!$E$117:$E$118</definedName>
    <definedName name="rngAuditFrequency">'[2]Claim Template'!$V$112:$V$116</definedName>
    <definedName name="rngCostCategory">'[2]Claim Template'!$H$112:$N$124</definedName>
    <definedName name="rngCostCategoryType">'[2]Claim Template'!$E$112:$E$113</definedName>
    <definedName name="rngCostCategoryTypeInfo">'[2]Claim Template'!$E$112:$F$113</definedName>
    <definedName name="rngGrantAdminBody">'[2]Claim Template'!$E$121:$E$122</definedName>
    <definedName name="rngOrganisationType">'[2]Claim Template'!$X$112:$X$132</definedName>
    <definedName name="rngParticipantType">'[2]Claim Template'!$T$112:$T$116</definedName>
    <definedName name="rngProjectRole">'[2]Claim Template'!$E$124:$E$125</definedName>
    <definedName name="rngRegion">'[2]Claim Template'!$AE$112:$AE$125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9" l="1"/>
  <c r="F23" i="19"/>
  <c r="G32" i="17" l="1"/>
  <c r="K20" i="9"/>
  <c r="J20" i="9"/>
  <c r="I20" i="9"/>
  <c r="C20" i="9"/>
  <c r="E9" i="9"/>
  <c r="D9" i="9"/>
  <c r="K9" i="9"/>
  <c r="J9" i="9"/>
  <c r="I9" i="9"/>
  <c r="C9" i="9"/>
  <c r="D20" i="9"/>
  <c r="E20" i="9"/>
  <c r="E28" i="5" l="1"/>
  <c r="Y25" i="5"/>
  <c r="X25" i="5"/>
  <c r="W25" i="5"/>
  <c r="V25" i="5"/>
  <c r="U25" i="5"/>
  <c r="T25" i="5"/>
  <c r="S25" i="5"/>
  <c r="R25" i="5"/>
  <c r="Q25" i="5"/>
  <c r="P25" i="5"/>
  <c r="O25" i="5"/>
  <c r="N25" i="5"/>
  <c r="M25" i="5"/>
  <c r="L25" i="5"/>
  <c r="K25" i="5"/>
  <c r="J25" i="5"/>
  <c r="I25" i="5"/>
  <c r="H25" i="5"/>
  <c r="G25" i="5"/>
  <c r="F25" i="5"/>
  <c r="F26" i="5" s="1"/>
  <c r="E25" i="5"/>
  <c r="E29" i="5"/>
  <c r="AE24" i="5"/>
  <c r="AE23" i="5"/>
  <c r="AE22" i="5"/>
  <c r="B22" i="5"/>
  <c r="Z12" i="5" s="1"/>
  <c r="Z13" i="5" s="1"/>
  <c r="Z14" i="5" s="1"/>
  <c r="Z15" i="5" s="1"/>
  <c r="Z16" i="5" s="1"/>
  <c r="Z17" i="5" s="1"/>
  <c r="Z18" i="5" s="1"/>
  <c r="Z19" i="5" s="1"/>
  <c r="Z20" i="5" s="1"/>
  <c r="Z21" i="5" s="1"/>
  <c r="Z22" i="5" s="1"/>
  <c r="Z23" i="5" s="1"/>
  <c r="Z24" i="5" s="1"/>
  <c r="AE21" i="5"/>
  <c r="AE20" i="5"/>
  <c r="AE19" i="5"/>
  <c r="AE18" i="5"/>
  <c r="AE17" i="5"/>
  <c r="AE16" i="5"/>
  <c r="AE15" i="5"/>
  <c r="AE14" i="5"/>
  <c r="B14" i="5"/>
  <c r="AE13" i="5"/>
  <c r="AA13" i="5"/>
  <c r="AA14" i="5" s="1"/>
  <c r="AA15" i="5" s="1"/>
  <c r="AA16" i="5" s="1"/>
  <c r="AA17" i="5" s="1"/>
  <c r="AA18" i="5" s="1"/>
  <c r="AA19" i="5" s="1"/>
  <c r="AA20" i="5" s="1"/>
  <c r="AA21" i="5" s="1"/>
  <c r="AA22" i="5" s="1"/>
  <c r="AA23" i="5" s="1"/>
  <c r="AA24" i="5" s="1"/>
  <c r="AE12" i="5"/>
  <c r="F6" i="5"/>
  <c r="G6" i="5" s="1"/>
  <c r="Y4" i="5"/>
  <c r="Y10" i="5" s="1"/>
  <c r="X4" i="5"/>
  <c r="X10" i="5" s="1"/>
  <c r="W4" i="5"/>
  <c r="W10" i="5" s="1"/>
  <c r="V4" i="5"/>
  <c r="V10" i="5" s="1"/>
  <c r="U4" i="5"/>
  <c r="U10" i="5" s="1"/>
  <c r="T4" i="5"/>
  <c r="T10" i="5" s="1"/>
  <c r="S4" i="5"/>
  <c r="S10" i="5" s="1"/>
  <c r="R4" i="5"/>
  <c r="R10" i="5" s="1"/>
  <c r="Q4" i="5"/>
  <c r="Q10" i="5" s="1"/>
  <c r="P4" i="5"/>
  <c r="P10" i="5" s="1"/>
  <c r="O4" i="5"/>
  <c r="O10" i="5" s="1"/>
  <c r="N4" i="5"/>
  <c r="N10" i="5"/>
  <c r="M4" i="5"/>
  <c r="M10" i="5" s="1"/>
  <c r="L4" i="5"/>
  <c r="L10" i="5" s="1"/>
  <c r="K4" i="5"/>
  <c r="K10" i="5" s="1"/>
  <c r="J4" i="5"/>
  <c r="J10" i="5"/>
  <c r="I4" i="5"/>
  <c r="I10" i="5" s="1"/>
  <c r="H4" i="5"/>
  <c r="H10" i="5" s="1"/>
  <c r="G4" i="5"/>
  <c r="G10" i="5" s="1"/>
  <c r="F4" i="5"/>
  <c r="F10" i="5" s="1"/>
  <c r="E28" i="4"/>
  <c r="Y25" i="4"/>
  <c r="X25" i="4"/>
  <c r="W25" i="4"/>
  <c r="V25" i="4"/>
  <c r="U25" i="4"/>
  <c r="T25" i="4"/>
  <c r="S25" i="4"/>
  <c r="R25" i="4"/>
  <c r="Q25" i="4"/>
  <c r="P25" i="4"/>
  <c r="O25" i="4"/>
  <c r="N25" i="4"/>
  <c r="M25" i="4"/>
  <c r="L25" i="4"/>
  <c r="K25" i="4"/>
  <c r="J25" i="4"/>
  <c r="I25" i="4"/>
  <c r="H25" i="4"/>
  <c r="G25" i="4"/>
  <c r="F25" i="4"/>
  <c r="F26" i="4" s="1"/>
  <c r="E25" i="4"/>
  <c r="E29" i="4" s="1"/>
  <c r="AE24" i="4"/>
  <c r="AE23" i="4"/>
  <c r="AE22" i="4"/>
  <c r="B22" i="4"/>
  <c r="Z12" i="4" s="1"/>
  <c r="Z13" i="4" s="1"/>
  <c r="Z14" i="4" s="1"/>
  <c r="Z15" i="4" s="1"/>
  <c r="Z16" i="4" s="1"/>
  <c r="Z17" i="4" s="1"/>
  <c r="Z18" i="4" s="1"/>
  <c r="Z19" i="4" s="1"/>
  <c r="Z20" i="4" s="1"/>
  <c r="Z21" i="4" s="1"/>
  <c r="Z22" i="4" s="1"/>
  <c r="Z23" i="4" s="1"/>
  <c r="Z24" i="4" s="1"/>
  <c r="AE21" i="4"/>
  <c r="AE20" i="4"/>
  <c r="AE19" i="4"/>
  <c r="AE18" i="4"/>
  <c r="AE17" i="4"/>
  <c r="AE16" i="4"/>
  <c r="AE15" i="4"/>
  <c r="AE14" i="4"/>
  <c r="B14" i="4"/>
  <c r="AE13" i="4"/>
  <c r="AA13" i="4"/>
  <c r="AA14" i="4" s="1"/>
  <c r="AA15" i="4" s="1"/>
  <c r="AA16" i="4" s="1"/>
  <c r="AA17" i="4" s="1"/>
  <c r="AA18" i="4" s="1"/>
  <c r="AA19" i="4" s="1"/>
  <c r="AA20" i="4" s="1"/>
  <c r="AA21" i="4" s="1"/>
  <c r="AA22" i="4" s="1"/>
  <c r="AA23" i="4" s="1"/>
  <c r="AA24" i="4" s="1"/>
  <c r="AE12" i="4"/>
  <c r="F6" i="4"/>
  <c r="G6" i="4" s="1"/>
  <c r="Y4" i="4"/>
  <c r="Y10" i="4" s="1"/>
  <c r="X4" i="4"/>
  <c r="X10" i="4" s="1"/>
  <c r="W4" i="4"/>
  <c r="W10" i="4" s="1"/>
  <c r="V4" i="4"/>
  <c r="V10" i="4" s="1"/>
  <c r="U4" i="4"/>
  <c r="U10" i="4"/>
  <c r="T4" i="4"/>
  <c r="T10" i="4" s="1"/>
  <c r="S4" i="4"/>
  <c r="S10" i="4" s="1"/>
  <c r="R4" i="4"/>
  <c r="R10" i="4" s="1"/>
  <c r="Q4" i="4"/>
  <c r="Q10" i="4"/>
  <c r="P4" i="4"/>
  <c r="P10" i="4" s="1"/>
  <c r="O4" i="4"/>
  <c r="O10" i="4" s="1"/>
  <c r="N4" i="4"/>
  <c r="N10" i="4" s="1"/>
  <c r="M4" i="4"/>
  <c r="M10" i="4" s="1"/>
  <c r="L4" i="4"/>
  <c r="L10" i="4" s="1"/>
  <c r="K4" i="4"/>
  <c r="K10" i="4" s="1"/>
  <c r="J4" i="4"/>
  <c r="J10" i="4" s="1"/>
  <c r="I4" i="4"/>
  <c r="I10" i="4"/>
  <c r="H4" i="4"/>
  <c r="H10" i="4" s="1"/>
  <c r="G4" i="4"/>
  <c r="G10" i="4" s="1"/>
  <c r="F4" i="4"/>
  <c r="F10" i="4" s="1"/>
  <c r="F7" i="5"/>
  <c r="AE25" i="5" l="1"/>
  <c r="H6" i="5"/>
  <c r="G7" i="5"/>
  <c r="G26" i="4"/>
  <c r="H26" i="4" s="1"/>
  <c r="I26" i="4" s="1"/>
  <c r="J26" i="4" s="1"/>
  <c r="K26" i="4" s="1"/>
  <c r="L26" i="4" s="1"/>
  <c r="M26" i="4" s="1"/>
  <c r="N26" i="4" s="1"/>
  <c r="O26" i="4" s="1"/>
  <c r="P26" i="4" s="1"/>
  <c r="Q26" i="4" s="1"/>
  <c r="R26" i="4" s="1"/>
  <c r="S26" i="4" s="1"/>
  <c r="T26" i="4" s="1"/>
  <c r="U26" i="4" s="1"/>
  <c r="V26" i="4" s="1"/>
  <c r="W26" i="4" s="1"/>
  <c r="X26" i="4" s="1"/>
  <c r="Y26" i="4" s="1"/>
  <c r="F7" i="4"/>
  <c r="AE25" i="4"/>
  <c r="G26" i="5"/>
  <c r="H26" i="5" s="1"/>
  <c r="I26" i="5" s="1"/>
  <c r="J26" i="5" s="1"/>
  <c r="K26" i="5" s="1"/>
  <c r="L26" i="5" s="1"/>
  <c r="M26" i="5" s="1"/>
  <c r="N26" i="5" s="1"/>
  <c r="O26" i="5" s="1"/>
  <c r="P26" i="5" s="1"/>
  <c r="Q26" i="5" s="1"/>
  <c r="R26" i="5" s="1"/>
  <c r="S26" i="5" s="1"/>
  <c r="T26" i="5" s="1"/>
  <c r="U26" i="5" s="1"/>
  <c r="V26" i="5" s="1"/>
  <c r="W26" i="5" s="1"/>
  <c r="X26" i="5" s="1"/>
  <c r="Y26" i="5" s="1"/>
  <c r="H6" i="4"/>
  <c r="G7" i="4"/>
  <c r="H7" i="5" l="1"/>
  <c r="I6" i="5"/>
  <c r="H7" i="4"/>
  <c r="I6" i="4"/>
  <c r="J6" i="5" l="1"/>
  <c r="I7" i="5"/>
  <c r="J6" i="4"/>
  <c r="I7" i="4"/>
  <c r="K6" i="5" l="1"/>
  <c r="J7" i="5"/>
  <c r="K6" i="4"/>
  <c r="J7" i="4"/>
  <c r="L6" i="5" l="1"/>
  <c r="K7" i="5"/>
  <c r="L6" i="4"/>
  <c r="K7" i="4"/>
  <c r="L7" i="5" l="1"/>
  <c r="M6" i="5"/>
  <c r="L7" i="4"/>
  <c r="M6" i="4"/>
  <c r="N6" i="5" l="1"/>
  <c r="M7" i="5"/>
  <c r="N6" i="4"/>
  <c r="M7" i="4"/>
  <c r="O6" i="5" l="1"/>
  <c r="N7" i="5"/>
  <c r="O6" i="4"/>
  <c r="N7" i="4"/>
  <c r="P6" i="5" l="1"/>
  <c r="O7" i="5"/>
  <c r="P6" i="4"/>
  <c r="O7" i="4"/>
  <c r="P7" i="5" l="1"/>
  <c r="Q6" i="5"/>
  <c r="P7" i="4"/>
  <c r="Q6" i="4"/>
  <c r="R6" i="5" l="1"/>
  <c r="Q7" i="5"/>
  <c r="R6" i="4"/>
  <c r="Q7" i="4"/>
  <c r="S6" i="5" l="1"/>
  <c r="R7" i="5"/>
  <c r="S6" i="4"/>
  <c r="R7" i="4"/>
  <c r="T6" i="5" l="1"/>
  <c r="S7" i="5"/>
  <c r="T6" i="4"/>
  <c r="S7" i="4"/>
  <c r="T7" i="5" l="1"/>
  <c r="U6" i="5"/>
  <c r="T7" i="4"/>
  <c r="U6" i="4"/>
  <c r="V6" i="5" l="1"/>
  <c r="U7" i="5"/>
  <c r="V6" i="4"/>
  <c r="U7" i="4"/>
  <c r="W6" i="5" l="1"/>
  <c r="V7" i="5"/>
  <c r="W6" i="4"/>
  <c r="V7" i="4"/>
  <c r="X6" i="5" l="1"/>
  <c r="W7" i="5"/>
  <c r="X6" i="4"/>
  <c r="W7" i="4"/>
  <c r="Y6" i="5" l="1"/>
  <c r="Y7" i="5" s="1"/>
  <c r="X7" i="5"/>
  <c r="X7" i="4"/>
  <c r="Y6" i="4"/>
  <c r="Y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Daniels</author>
  </authors>
  <commentList>
    <comment ref="E12" authorId="0" shapeId="0" xr:uid="{00000000-0006-0000-0400-000001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F12" authorId="0" shapeId="0" xr:uid="{00000000-0006-0000-0400-000002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G12" authorId="0" shapeId="0" xr:uid="{00000000-0006-0000-0400-000003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H12" authorId="0" shapeId="0" xr:uid="{00000000-0006-0000-0400-000004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I12" authorId="0" shapeId="0" xr:uid="{00000000-0006-0000-0400-000005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J12" authorId="0" shapeId="0" xr:uid="{00000000-0006-0000-0400-000006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K12" authorId="0" shapeId="0" xr:uid="{00000000-0006-0000-0400-000007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L12" authorId="0" shapeId="0" xr:uid="{00000000-0006-0000-0400-000008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M12" authorId="0" shapeId="0" xr:uid="{00000000-0006-0000-0400-000009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N12" authorId="0" shapeId="0" xr:uid="{00000000-0006-0000-0400-00000A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O12" authorId="0" shapeId="0" xr:uid="{00000000-0006-0000-0400-00000B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P12" authorId="0" shapeId="0" xr:uid="{00000000-0006-0000-0400-00000C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Q12" authorId="0" shapeId="0" xr:uid="{00000000-0006-0000-0400-00000D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R12" authorId="0" shapeId="0" xr:uid="{00000000-0006-0000-0400-00000E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S12" authorId="0" shapeId="0" xr:uid="{00000000-0006-0000-0400-00000F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T12" authorId="0" shapeId="0" xr:uid="{00000000-0006-0000-0400-000010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U12" authorId="0" shapeId="0" xr:uid="{00000000-0006-0000-0400-000011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V12" authorId="0" shapeId="0" xr:uid="{00000000-0006-0000-0400-000012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W12" authorId="0" shapeId="0" xr:uid="{00000000-0006-0000-0400-000013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X12" authorId="0" shapeId="0" xr:uid="{00000000-0006-0000-0400-000014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Y12" authorId="0" shapeId="0" xr:uid="{00000000-0006-0000-0400-000015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E13" authorId="0" shapeId="0" xr:uid="{00000000-0006-0000-0400-000016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14" authorId="0" shapeId="0" xr:uid="{00000000-0006-0000-0400-000017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15" authorId="0" shapeId="0" xr:uid="{00000000-0006-0000-0400-000018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16" authorId="0" shapeId="0" xr:uid="{00000000-0006-0000-0400-000019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17" authorId="0" shapeId="0" xr:uid="{00000000-0006-0000-0400-00001A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18" authorId="0" shapeId="0" xr:uid="{00000000-0006-0000-0400-00001B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19" authorId="0" shapeId="0" xr:uid="{00000000-0006-0000-0400-00001C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20" authorId="0" shapeId="0" xr:uid="{00000000-0006-0000-0400-00001D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21" authorId="0" shapeId="0" xr:uid="{00000000-0006-0000-0400-00001E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22" authorId="0" shapeId="0" xr:uid="{00000000-0006-0000-0400-00001F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23" authorId="0" shapeId="0" xr:uid="{00000000-0006-0000-0400-000020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24" authorId="0" shapeId="0" xr:uid="{00000000-0006-0000-0400-000021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27" authorId="0" shapeId="0" xr:uid="{00000000-0006-0000-0400-000022000000}">
      <text>
        <r>
          <rPr>
            <sz val="8"/>
            <color indexed="81"/>
            <rFont val="Tahoma"/>
            <family val="2"/>
          </rPr>
          <t xml:space="preserve">Please enter the maximum amount of grant awarded to the participant as stated within the offer letter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Daniels</author>
  </authors>
  <commentList>
    <comment ref="E12" authorId="0" shapeId="0" xr:uid="{00000000-0006-0000-0500-000001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F12" authorId="0" shapeId="0" xr:uid="{00000000-0006-0000-0500-000002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G12" authorId="0" shapeId="0" xr:uid="{00000000-0006-0000-0500-000003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H12" authorId="0" shapeId="0" xr:uid="{00000000-0006-0000-0500-000004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I12" authorId="0" shapeId="0" xr:uid="{00000000-0006-0000-0500-000005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J12" authorId="0" shapeId="0" xr:uid="{00000000-0006-0000-0500-000006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K12" authorId="0" shapeId="0" xr:uid="{00000000-0006-0000-0500-000007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L12" authorId="0" shapeId="0" xr:uid="{00000000-0006-0000-0500-000008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M12" authorId="0" shapeId="0" xr:uid="{00000000-0006-0000-0500-000009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N12" authorId="0" shapeId="0" xr:uid="{00000000-0006-0000-0500-00000A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O12" authorId="0" shapeId="0" xr:uid="{00000000-0006-0000-0500-00000B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P12" authorId="0" shapeId="0" xr:uid="{00000000-0006-0000-0500-00000C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Q12" authorId="0" shapeId="0" xr:uid="{00000000-0006-0000-0500-00000D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R12" authorId="0" shapeId="0" xr:uid="{00000000-0006-0000-0500-00000E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S12" authorId="0" shapeId="0" xr:uid="{00000000-0006-0000-0500-00000F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T12" authorId="0" shapeId="0" xr:uid="{00000000-0006-0000-0500-000010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U12" authorId="0" shapeId="0" xr:uid="{00000000-0006-0000-0500-000011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V12" authorId="0" shapeId="0" xr:uid="{00000000-0006-0000-0500-000012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W12" authorId="0" shapeId="0" xr:uid="{00000000-0006-0000-0500-000013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X12" authorId="0" shapeId="0" xr:uid="{00000000-0006-0000-0500-000014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Y12" authorId="0" shapeId="0" xr:uid="{00000000-0006-0000-0500-000015000000}">
      <text>
        <r>
          <rPr>
            <sz val="8"/>
            <color indexed="81"/>
            <rFont val="Tahoma"/>
            <family val="2"/>
          </rPr>
          <t xml:space="preserve">Please enter the costs incurred (or forecast to be incurred) each quarter.
</t>
        </r>
        <r>
          <rPr>
            <sz val="8"/>
            <color indexed="81"/>
            <rFont val="Tahoma"/>
            <family val="2"/>
          </rPr>
          <t xml:space="preserve">
NOTE: To report against Academic Cost Categories, change the Cost Category Type above to "Academic"</t>
        </r>
      </text>
    </comment>
    <comment ref="E13" authorId="0" shapeId="0" xr:uid="{00000000-0006-0000-0500-000016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14" authorId="0" shapeId="0" xr:uid="{00000000-0006-0000-0500-000017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15" authorId="0" shapeId="0" xr:uid="{00000000-0006-0000-0500-000018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16" authorId="0" shapeId="0" xr:uid="{00000000-0006-0000-0500-000019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17" authorId="0" shapeId="0" xr:uid="{00000000-0006-0000-0500-00001A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18" authorId="0" shapeId="0" xr:uid="{00000000-0006-0000-0500-00001B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19" authorId="0" shapeId="0" xr:uid="{00000000-0006-0000-0500-00001C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20" authorId="0" shapeId="0" xr:uid="{00000000-0006-0000-0500-00001D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21" authorId="0" shapeId="0" xr:uid="{00000000-0006-0000-0500-00001E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22" authorId="0" shapeId="0" xr:uid="{00000000-0006-0000-0500-00001F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23" authorId="0" shapeId="0" xr:uid="{00000000-0006-0000-0500-000020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24" authorId="0" shapeId="0" xr:uid="{00000000-0006-0000-0500-000021000000}">
      <text>
        <r>
          <rPr>
            <sz val="8"/>
            <color indexed="81"/>
            <rFont val="Tahoma"/>
            <family val="2"/>
          </rPr>
          <t xml:space="preserve">Please enter the eligible costs as they appear on the offer letter.
NOTE: To report against Academic Cost Categories, change the Cost Category Type above to "Academic"
</t>
        </r>
      </text>
    </comment>
    <comment ref="E27" authorId="0" shapeId="0" xr:uid="{00000000-0006-0000-0500-000022000000}">
      <text>
        <r>
          <rPr>
            <sz val="8"/>
            <color indexed="81"/>
            <rFont val="Tahoma"/>
            <family val="2"/>
          </rPr>
          <t xml:space="preserve">Please enter the maximum amount of grant awarded to the participant as stated within the offer letter
</t>
        </r>
      </text>
    </comment>
  </commentList>
</comments>
</file>

<file path=xl/sharedStrings.xml><?xml version="1.0" encoding="utf-8"?>
<sst xmlns="http://schemas.openxmlformats.org/spreadsheetml/2006/main" count="554" uniqueCount="430">
  <si>
    <t>Version 2.00</t>
  </si>
  <si>
    <r>
      <rPr>
        <b/>
        <sz val="28"/>
        <color rgb="FF000000"/>
        <rFont val="Calibri"/>
        <family val="2"/>
      </rPr>
      <t>Project Direction Change Request</t>
    </r>
    <r>
      <rPr>
        <b/>
        <sz val="28"/>
        <color indexed="8"/>
        <rFont val="Calibri"/>
        <family val="2"/>
      </rPr>
      <t xml:space="preserve">
</t>
    </r>
  </si>
  <si>
    <t>These instructions are for the Funding Party (lead network).</t>
  </si>
  <si>
    <t xml:space="preserve">Each of the tabs below must be completed prior to the submission of this spreadsheet to the monitoring officer for material changes. Missing information will result in the spreadsheet being sent back and a delaying in the review and decision. </t>
  </si>
  <si>
    <t>Please edit this spreadsheet in Microsoft Excel and not via a web browser app otherwise some required functionality will not work.</t>
  </si>
  <si>
    <t>Please use the Project's existing Project Direction to complete sections B and C. The latest version of the Project Directions can be found here: https://www.ofgem.gov.uk/strategic-innovation-fund-sif</t>
  </si>
  <si>
    <t xml:space="preserve">Please click the tick box to show each tab is complete.  </t>
  </si>
  <si>
    <t>No.</t>
  </si>
  <si>
    <t>Action</t>
  </si>
  <si>
    <t>Status</t>
  </si>
  <si>
    <t>Put together a plan to close the project down such that all activities are completed no later than 31st March 2026, and which maximises consumer value from the work done to date.</t>
  </si>
  <si>
    <t>Refer to project plan attachment in 'Attchments' tab.</t>
  </si>
  <si>
    <t>Submit a PDCR including:</t>
  </si>
  <si>
    <t>a</t>
  </si>
  <si>
    <t>All End of Phase closure activities as required by the Project Direction and SIF Governance, including any outstanding Project Special Conditions.</t>
  </si>
  <si>
    <t>Refer to 'Closeout Summary' and 'Beta Phase Conditions for PDCR' tabs.</t>
  </si>
  <si>
    <t>b</t>
  </si>
  <si>
    <t>Completing any tasks which maximize the value of completed work through dissemination of project findings and stakeholder engagement and appropriate archiving</t>
  </si>
  <si>
    <t>All tasks to be completed by 31 March 2026.</t>
  </si>
  <si>
    <t>c</t>
  </si>
  <si>
    <t>A detailed breakdown of all remaining tasks and their associated costs and deliverables</t>
  </si>
  <si>
    <t>Refer to 'Closeout Summary'.</t>
  </si>
  <si>
    <t>d</t>
  </si>
  <si>
    <t>Details of any costs already committed, in addition to those expected to be incurred by 31 March 2026, in accordance with paragraph 7.28 of the SIF Governance.</t>
  </si>
  <si>
    <t>Refer to 'Costs - Incurred and Committed' tab.</t>
  </si>
  <si>
    <t>e</t>
  </si>
  <si>
    <t>An update to the Project Milestones</t>
  </si>
  <si>
    <t>Refer to Section B and Section C.</t>
  </si>
  <si>
    <t>f</t>
  </si>
  <si>
    <t>A new project end date of no later than 31 March 2026.</t>
  </si>
  <si>
    <t>Refer to Section A.</t>
  </si>
  <si>
    <t>g</t>
  </si>
  <si>
    <t>If intending to apply again for SIF funding, an outline plan for how current work, equipment, hardware, and software is expected to be utilized in the new project and how these are being shared with other projects</t>
  </si>
  <si>
    <t>Action to be completed as part of project close out, as agreed at QRM 9 with monitoring team.</t>
  </si>
  <si>
    <t>Agree with the monitoring team and Ofgem SIF Head of Commercial Paul Padaruth on a timeline for stopping SIF funding payments and completing any reconciliations.</t>
  </si>
  <si>
    <t>To be agreed with monitoring team.</t>
  </si>
  <si>
    <t>Schedule a regular project closure discussion with the project monitoring team, approximately bi-weekly from January 2026, with a formal closure meeting in March 2026.</t>
  </si>
  <si>
    <t>To be scheduled with monitoring team.</t>
  </si>
  <si>
    <t>Project Direction Change Request (PDCR)</t>
  </si>
  <si>
    <t>PART 1 (to be completed by the Lead Project Network)</t>
  </si>
  <si>
    <t>Details of Project</t>
  </si>
  <si>
    <t xml:space="preserve">Date of Project Direction Change Request </t>
  </si>
  <si>
    <t>Project number (from IFS)</t>
  </si>
  <si>
    <t>Project title</t>
  </si>
  <si>
    <t>Network-DC</t>
  </si>
  <si>
    <t>Lead Project Network name</t>
  </si>
  <si>
    <t>SSEN-T</t>
  </si>
  <si>
    <t>Competition name</t>
  </si>
  <si>
    <t>SIF: WHOLE SYSTEM/ BETA/ ROUND 1</t>
  </si>
  <si>
    <t>Monitoring Officer name</t>
  </si>
  <si>
    <t>Jonathan Wills</t>
  </si>
  <si>
    <t>Innovation Lead name</t>
  </si>
  <si>
    <t>Jim Wrigley / Suraj Paneru</t>
  </si>
  <si>
    <t>Lead Project Person name</t>
  </si>
  <si>
    <t>Adnan Mahmood</t>
  </si>
  <si>
    <t>Lead Project Person email address</t>
  </si>
  <si>
    <t>adnan.mahmood@sse.com</t>
  </si>
  <si>
    <t>Details of change request</t>
  </si>
  <si>
    <t>What type of change is covered by this PDCR?</t>
  </si>
  <si>
    <t>Please tick the relevant change requests</t>
  </si>
  <si>
    <r>
      <rPr>
        <b/>
        <sz val="11"/>
        <color theme="1"/>
        <rFont val="Calibri"/>
        <family val="2"/>
        <scheme val="minor"/>
      </rPr>
      <t>Other</t>
    </r>
    <r>
      <rPr>
        <sz val="11"/>
        <color theme="1"/>
        <rFont val="Calibri"/>
        <family val="2"/>
        <scheme val="minor"/>
      </rPr>
      <t>: (please provide reason)</t>
    </r>
  </si>
  <si>
    <t>For time extensions, please indicate the additional length of time required and provide an updated indicative month of completion</t>
  </si>
  <si>
    <r>
      <t xml:space="preserve">Please provide a </t>
    </r>
    <r>
      <rPr>
        <b/>
        <u/>
        <sz val="11"/>
        <color indexed="8"/>
        <rFont val="Calibri"/>
        <family val="2"/>
      </rPr>
      <t>brief</t>
    </r>
    <r>
      <rPr>
        <b/>
        <sz val="11"/>
        <color indexed="8"/>
        <rFont val="Calibri"/>
        <family val="2"/>
      </rPr>
      <t xml:space="preserve"> summary and justification for the change request.
(Please note the summary provided here will be what  used to form the justification for the update to the Project Direction in the publicly released update.)</t>
    </r>
  </si>
  <si>
    <r>
      <rPr>
        <b/>
        <u/>
        <sz val="11"/>
        <color theme="1"/>
        <rFont val="Calibri"/>
        <family val="2"/>
        <scheme val="minor"/>
      </rPr>
      <t xml:space="preserve">Project halt
</t>
    </r>
    <r>
      <rPr>
        <sz val="11"/>
        <color theme="1"/>
        <rFont val="Calibri"/>
        <family val="2"/>
        <scheme val="minor"/>
      </rPr>
      <t xml:space="preserve">The project has been delayed significantly due to longer procurement processes to onboard OEMs. Due to lack of OEM input other activities had been slowed.
During the Stage Gate 1 review the project was marked as 2 - Condition Fail due to the continued delays in procurement processes and onboarding of OEMs. However  the strong technical delivery and innoativeness was noted. Although the Stage Gate 1 evaluation criterion was not met, the panel considered this to be resolvable through identified actions, with ‘completion of OEM contracting by 30 September 2025’ identified as the most critical. 
However, during a repeat Stage Gate 1 review on 02 December 2025, the project informed the panel that SSEN Transmission has decided not to proceed with the project in its current form, following a review of project requirements and timelines with senior stakeholders, which identified challenges that prevented continuation under the current structure and funding governance.
Due to this the project requested for it to be halted.
</t>
    </r>
    <r>
      <rPr>
        <b/>
        <u/>
        <sz val="11"/>
        <color theme="1"/>
        <rFont val="Calibri"/>
        <family val="2"/>
        <scheme val="minor"/>
      </rPr>
      <t>New project end date</t>
    </r>
    <r>
      <rPr>
        <sz val="11"/>
        <color theme="1"/>
        <rFont val="Calibri"/>
        <family val="2"/>
        <scheme val="minor"/>
      </rPr>
      <t xml:space="preserve">
This PDCR includes a revised project plan and milestone costs which changes the duration of the project.
The new project end date will be 31 March 2026.
</t>
    </r>
    <r>
      <rPr>
        <b/>
        <u/>
        <sz val="11"/>
        <color theme="1"/>
        <rFont val="Calibri"/>
        <family val="2"/>
        <scheme val="minor"/>
      </rPr>
      <t xml:space="preserve">Project closeout
</t>
    </r>
    <r>
      <rPr>
        <sz val="11"/>
        <color theme="1"/>
        <rFont val="Calibri"/>
        <family val="2"/>
        <scheme val="minor"/>
      </rPr>
      <t xml:space="preserve">The closeout period will run from December 2025 - March 2026
Project closeout activities are essential because they ensure all work packages are finalised to a standard that supports future initiatives, such as NIA projects or potential SIF applications. Completing these activities provides a clear handover of deliverables, preserves knowledge for ongoing development, and demonstrates accountability for resources used. Additionally, dissemination to key stakeholders and the public promotes transparency, maximises the impact of project outcomes, and strengthens stakeholder confidence in future projects.
</t>
    </r>
    <r>
      <rPr>
        <b/>
        <u/>
        <sz val="11"/>
        <color theme="1"/>
        <rFont val="Calibri"/>
        <family val="2"/>
        <scheme val="minor"/>
      </rPr>
      <t xml:space="preserve">Carbon Trust additional SIF allocation of £49,454
</t>
    </r>
    <r>
      <rPr>
        <sz val="11"/>
        <color theme="1"/>
        <rFont val="Calibri"/>
        <family val="2"/>
        <scheme val="minor"/>
      </rPr>
      <t>Carbon Trust funding has increased from £114,492 to £163,946, an increase of £49,454.
This was due to the need to engage earlier on policy and regulatory matters in 2024 through quarterly reviews with sector stakeholders. Additional engagement was required with stakeholders through 1:1 calls for clarifications following facilitated meetings.
As part of the project closeout the Carbon Trust will also undertake additional dissemination activies to ensure key stakeholders are aware of the suggested activities</t>
    </r>
  </si>
  <si>
    <t>Does the requested change affect whether the Project meets the overarching requirements of the SIF or the specific aims of the innovation challenge/round?</t>
  </si>
  <si>
    <t>If yes - please summarise how you are mitigating these impacts</t>
  </si>
  <si>
    <t>i</t>
  </si>
  <si>
    <t>PART 2 (to be completed by the Monitoring Officer, SIF PMO team, Innovation Lead &amp; Ofgem)</t>
  </si>
  <si>
    <t>Monitoring Officer, SIF PMO team, Innovation Lead comments and recommendation</t>
  </si>
  <si>
    <t>Monitoring Officer commentary (reason for recommendation or non-recommendation)</t>
  </si>
  <si>
    <t>The PDCR reflects the actions agreed at the December 2025 Stage Gate 1 repeat which halted the project. 
There is a clear ans sensible plan for the close out period to the end of March which focuses on maximising value from the work that has been completed or is in flight. HVDC network infrastructure still has strong merits as the GB network adapts to net zero and the scope of this project - developing archictecture solutions using DCCBs and proving these can provide network resilience for system planners still has a strong potential. The close down plan positions SSEN-T and others to continue this work which maximises consumer value from the what's left of this particular project.
The proposed scope provides sufficient transparency to allow its delivery to be monitored and, at under £180k delivers good value. SIF funds will be returned (including acrrued interest) during this close down period.
The reallocation of costs to the Carbon Trust requested is merited, with some excellent policy and regulatory work being undertaken in WP7, engaging with Ofgem, DESNZ and NESO among others.
It is a shame this project will not be completed in its current form, but the team should be congratulated on managing the scope and spend closely whilst wrestling with the issues relating to DCCB OEM engagement which ultimately led to the project's early closure. It is hoped a rebid will be made for  future SIF support.
I fully support the proposed PDCR which will maximise the impact from the close down phase of this project.</t>
  </si>
  <si>
    <t>Date</t>
  </si>
  <si>
    <t>Recommended</t>
  </si>
  <si>
    <t xml:space="preserve">SIF PMO (Regulatory Change and Compliance Manager) (reason for recommendation for non-recommendation)
</t>
  </si>
  <si>
    <t>Project halting is agreed and appropriate based in the outcome of the most recent stage gate.</t>
  </si>
  <si>
    <t>Innovation Lead commentary (reason for recommendation or non-recommendation)</t>
  </si>
  <si>
    <t>The PDCR reflects the actions agreed at the state gate and is recommended by Jim Wrigley as Innvoation Lead.
Further due diligence was carried out between Jim and project manager Adnan Mahmood to gain further clarity around the £189k wind down costs and to gain assurance that these costs represent value for money for consumers and will leave the project in an appropriate place to be continued in the future.  These assurances were confirmd.  Jim further confimred these to Laura Glover on 22/12/2025 on which basis Laura was happy for the PDCR to be approved.</t>
  </si>
  <si>
    <t>Table 1: SIF Project Direction costs - before changes</t>
  </si>
  <si>
    <t>Table 2: SIF Project Direction costs - with proposed changes</t>
  </si>
  <si>
    <t>Cost Category</t>
  </si>
  <si>
    <t xml:space="preserve">Total Project costs </t>
  </si>
  <si>
    <t>Project Contribution (incl. Contribution in-kind)</t>
  </si>
  <si>
    <r>
      <t>Total SIF Funding</t>
    </r>
    <r>
      <rPr>
        <b/>
        <sz val="8"/>
        <color theme="0"/>
        <rFont val="Verdana"/>
        <family val="2"/>
      </rPr>
      <t> </t>
    </r>
    <r>
      <rPr>
        <b/>
        <sz val="11"/>
        <color theme="0"/>
        <rFont val="Verdana"/>
        <family val="2"/>
      </rPr>
      <t xml:space="preserve"> Requested</t>
    </r>
  </si>
  <si>
    <t>Labour</t>
  </si>
  <si>
    <t>Materials</t>
  </si>
  <si>
    <t>Subcontracting</t>
  </si>
  <si>
    <t xml:space="preserve">Travel and subsistence </t>
  </si>
  <si>
    <t xml:space="preserve">Other costs </t>
  </si>
  <si>
    <t xml:space="preserve">Total </t>
  </si>
  <si>
    <t>Table 3: Project finances - before changes</t>
  </si>
  <si>
    <t>Table 4: Project finances - with proposed changes</t>
  </si>
  <si>
    <t>Total SIF Funding Requested</t>
  </si>
  <si>
    <t>Scottish Hydro Electric Transmission PLC (SSEN-T)</t>
  </si>
  <si>
    <t>University of Edinburgh</t>
  </si>
  <si>
    <t>Carbon Trust Advisory Limited</t>
  </si>
  <si>
    <t>National Energy System Operator (NESO)</t>
  </si>
  <si>
    <t>Supergrid Institute</t>
  </si>
  <si>
    <t>Total</t>
  </si>
  <si>
    <t>Table 5: Project milestone(s)  - before change (as set out in the Project Direction)</t>
  </si>
  <si>
    <t>Reference</t>
  </si>
  <si>
    <t>Project milestone</t>
  </si>
  <si>
    <t>Deadline</t>
  </si>
  <si>
    <t xml:space="preserve">Evidence </t>
  </si>
  <si>
    <t>SIF Funding Request (£/ and % of total SIF Funding requested)</t>
  </si>
  <si>
    <t>Milestone 1</t>
  </si>
  <si>
    <t>Work package 1: Appoint OEMs</t>
  </si>
  <si>
    <t>M1: Finalise evaluation criteria and issue tender: Tender documents issued. (£60,381)
M2: Tender return period: Returned. (£10,292)
M3: Evaluate responses and appoint OEM(s): OEM(s) have been appointed. (£30,084)</t>
  </si>
  <si>
    <t>£100,757 / 2%</t>
  </si>
  <si>
    <t>Milestone 2</t>
  </si>
  <si>
    <t>Work package 2: Design of a scheme-wide control &amp; protection philosophy</t>
  </si>
  <si>
    <t>M1: Establish confidentiality arrangements with OEMs and National Grid ESO: Confidentiality agreements signed. (£5,519.00)
M2: Develop the design of a scheme-wide control philosophy, protection philosophy and arrangement of DCCBs: Summary report setting out the scheme. (£426,126.00)
M3: Support the design of a scheme-wide control philosophy, protection philosophy and arrangement of DCCBs: OEM's confirm understanding of arrangements. (£208,587.00)
M4: Summary report: Summary report issued. (£0)</t>
  </si>
  <si>
    <t>£640,232 / 12%</t>
  </si>
  <si>
    <t>Milestone 3</t>
  </si>
  <si>
    <t>Work package 3: Design of DCCBs</t>
  </si>
  <si>
    <t>M1: OEMs design or re-design their DCCB design to meet the Minimum Functional Specification: DCCB designs received. (£436,060.00)
M2: OEMs provide design principles, Failure Mode &amp; Effects Analysis report: Report from OEM's received. (£169,804.00)
M3: Review design principles &amp; FMEA report for suitability against Good Industry Practice: Stage Gate 2: Design principles and FMEA sufficient to be reliable. (£20,060.00)
M4: OEMs propose how to provision a Hardware-in-the-Loop or Software-in-the-Loop replica: Proposal received and reviewed. (£169,804.00)
M5: Review of proposals for HIL or SIL replicas: Proposals are reviewed and agreed so that project can progress. (£13,541.00)</t>
  </si>
  <si>
    <t>£809,269 / 15%</t>
  </si>
  <si>
    <t>Milestone 4</t>
  </si>
  <si>
    <t>Work package 4: Use OEM’s proprietary equivalent models to validate the DCCB parameters</t>
  </si>
  <si>
    <t>M1: OEMs provide sufficient software model of their revised DCCB design: Model supplied and functioning. (£23,584.00)
M2: Carry out desk-based software simulations of the scheme-wide control &amp; protection scheme: Completion of desk-based simulations. (£141,720.00)
M3: Develop open source models of DCCBs: Open source models created and made available. (£565,642.00)
M4: Summary report: Stage Gate 3: Desktop simulations re-confirm the Minimum Functional Specification. (£14,403.00)</t>
  </si>
  <si>
    <t>£745,349 / 14%</t>
  </si>
  <si>
    <t>Milestone 5</t>
  </si>
  <si>
    <t>Work package 5: Establish a replica</t>
  </si>
  <si>
    <t>M1: OEMs specify the signals required: Specification received and documented. (£50,723.00)
M2: Program the Supplier’s C&amp;P hardware/software and carry out Factory System Tests (FSTs): Factory tests completed. (£488,829.00)
M3: Provision the test environment at the National HVDC Centre: Test environment set up and ready for simulation. (£807,052.00)
M4: Supply, install, and configure the Supplier’s replica at the National HVDC Centre: Replica installed at the HVDC Centre. (£250,072.00)
M5: Reliability models associated with open source models of DCCBs and based on FMEA provided by OEMs delivery end of project: Replica supplied and ready for testing. (£342,011.00)</t>
  </si>
  <si>
    <t>£1,938,687 / 35%</t>
  </si>
  <si>
    <t>Milestone 6</t>
  </si>
  <si>
    <t>Work package 6: Use the replica to demonstrate performance in GB network</t>
  </si>
  <si>
    <t>M1: Simulate scheme-wide C&amp;P scheme using the HIL or SIL replica: Simulation complete and results documented. (£177,808.00)
M2: Support simulations to demonstrate the performance of the Supplier’s replica: Performance of supplier documented. (£206,266.00)
M3: Assess variance from desktop model results: Review and analyse desktop results and results documented. (£17,140.00)</t>
  </si>
  <si>
    <t>£401,214 / 7%</t>
  </si>
  <si>
    <t>Milestone 7</t>
  </si>
  <si>
    <t>Work package 7: Regulatory barriers and Cost Benefit Analysis</t>
  </si>
  <si>
    <t>M1: (at the Supplier’s discretion as an optional extension) Conduct hardware testing of the design: Optional for supplier to test design. (£45,107.00)
M2: Develop a more detailed cost-benefit framework including capacity factor of connecting wind farms and load factor of DCSS: Detailed cost benefit model reviewed and finalised. (£65,599.00)
M3: Develop and share a non-binding cost estimate for supply of the DCCB: OEMs have shared costs and populated costs template. (£18,375.00)
M4: Update cost-benefit analysis report: Revised cost benefit report and OGA template completed. (£299,059.00)
M5: Develop and consult on a method to address the highest priority recommendations relating to regulatory and commercial barriers: Recommendation for regulatory reforms. (£109,578.00)</t>
  </si>
  <si>
    <t>£537,718 / 10%</t>
  </si>
  <si>
    <t>Milestone 8</t>
  </si>
  <si>
    <t>Work package 8: Innovation roll-out and scale-up</t>
  </si>
  <si>
    <t>M1: Update assessment of the supply chain: Updated supply chain report. (£35,376.00)
M2: Engineering policy: Agreed approach for a sufficient representation of a DCCB in FEED and detailed design: Detailed design of DCCB document delivered. (£81,549.00)
M3: Models curated in an independent environment (HVDC Centre) for benefit of all TNOs and NG ESO: Models curated and made available for use by others. (£82,091.00)
M4: Engineering policy: Recommended network configurations for use of DCCBs, accounting for cost and reliability: Recommendations report delivered. (£24,211.00)
M5: Connections policy: Reliability estimates, cost information, cost allocation and failure mode information available for all stakeholders: Connections policy developed and documented. (£32,649.00)
M6: Agree needs case and implement timetable for changes to NETS, SQSS, Grid Code or SO TO Code to facilitate utilisation: SQSS study group formed. (£25,235.00)
M7: Knowledge dissemination workshop: Workshop held with key stakeholders. (£32,457.00)</t>
  </si>
  <si>
    <t>£313,568 / 5%</t>
  </si>
  <si>
    <t>Table 6: Project milestone(s) - with proposed change</t>
  </si>
  <si>
    <t>M1: Finalise evaluation criteria and issue tender: Tender documents issued. (£97,091)
M2: Tender return period: Returned. (£23,283)
M3: Evaluate responses: Responses evaluated and scored. (£17,184)
M4: Appoint OEM(s): OEM(s) have been appointed. (£0)</t>
  </si>
  <si>
    <t>£137,558 / 8%</t>
  </si>
  <si>
    <t>M1: Establish confidentiality arrangements with OEMs and National Grid ESO: Confidentially agreements signed. (£5,050)
M2: Develop the design of a scheme-wide control philosophy, protection philosophy and arrangement of DCCBs: Summary report setting out the scheme. (£500,663)
M3: Support the design of a scheme-wide control philosophy, protection philosophy and arrangement of DCCBs: OEM's confirm understanding of arrangements. (£240,331)
M4: Summary report: Summary report issued. (£13,013)</t>
  </si>
  <si>
    <t>£759,056 / 42%</t>
  </si>
  <si>
    <t>M1: OEMs design or re-design their DCCB design to meet the Minimum Functional Specification: DCCB designs received. (£7,786)
M2: OEMs provide design principles, Failure Mode &amp; Effects Analysis report: Report from OEM's received. (£0)
M3: Review design principles &amp; FMEA report for suitability against Good Industry Practice: Design principles and FMEA sufficient to be reliable. (£24,708)
M4: OEMs propose how to provision a Hardware-in-the-Loop or Software-in-theLoop replica: Proposal received and reviewed. (£0)
M5: Review of proposals for HIL or SIL replicas: Proposals are reviewed and agreed so that project can progress. (£0)
M6: FPGA DCCB Models: Models developed. (£28,917)
M7: Validation of Real-Time test bed for evaluation of OEM DCCB performance.: Validation complete. (£28,917)
M8: Reliability models associated with opensource models of DCCBs and based on FMEA provided by OEMs delivery end of project: Replica supplied and ready for testing (£119,952)
M9: Project Closedown Activities (£62,581)</t>
  </si>
  <si>
    <t>£272,859 / 15%</t>
  </si>
  <si>
    <t>M1: OEMs provide sufficient software model of their revised DCCB design: Model supplied and functioning. (£0)
M2: Carry out desk-based software simulations of the scheme-wide control &amp; protection scheme: Completion of desk based simulations. (£0)
M3: Develop open source models of DCCBs: Open source models created and made available. (£6,366)
M4: Summary report: Stage Gate 2: Desktop simulations re-confirm the Minimum Functional Specification (£0)</t>
  </si>
  <si>
    <t>£6,366 / 0%</t>
  </si>
  <si>
    <t xml:space="preserve">M1: OEMs specify the signals required: Specification received and documented. (£0)
M2: Program the Supplier’s C&amp;P hardware/software and carry out Factory System Tests (FSTs): Factory tests completed (£0)
M3: Provision the test environment at the National HVDC Centre: Test environment set up and ready for simulation (£336,030)
M4: Supply, install, and configure the Supplier’s replica at the National HVDC Centre: Replica installed at the HVDC Centre (£0)
</t>
  </si>
  <si>
    <t>£336,030 / 18%</t>
  </si>
  <si>
    <t xml:space="preserve">M1: Simulate scheme-wide C&amp;P scheme using the HIL or SIL replica: Simulation complete and results documented. (£0)
M2: Support simulations to demonstrate the performance of the Supplier’s replica: Performance of supplier documented. (£0)
M3: Assess variance from desktop model results: Review and analyse desktop results and results documented. (£0)
M4: Conduct hardware testing of the design (at the Supplier’s discretion as an optional extension): Optional for supplier to test design. (£0)
M5: System level evaluation of advanced functionality DCCBs. : Evaluation complete (£51,555)
</t>
  </si>
  <si>
    <t>£51,555 / 3%</t>
  </si>
  <si>
    <t xml:space="preserve">
M1: Develop a more detailed cost-benefit framework including capacity factor of connecting wind farms and load factor of DCSS: Detailed cost benefit model reviewed and finalised. (£50,676)
M2: Develop and share a non-binding cost estimate for supply of the DCCB: OEMs have shared costs and populated costs template. (£32,920)
M3: Update cost-benefit analysis report: Revised cost benefit report and OGA template completed. (£0)
M4: Develop and consult on an method to address the highest priority recommendations relating to regulatory and commercial barriers: Recommendation for regulatory reforms. (£163,946)</t>
  </si>
  <si>
    <t>£247,543 / 14%</t>
  </si>
  <si>
    <t>M1: Quarterly Key Issues Review: Identified key issues are tracked, and there is evidence of progress in addressing them over time. (£5,376)
M2: Supply Chain Assessment: Updated supply chain report. (£0)
M3: Engineering policy: Agreed approach for a sufficient representation of a DCCB in FEED and detailed design: Detailed design of DCCB document delivered. (£0)
M4: Models curated in an independent environment (HVDC Centre) for benefit of all TNOs and NG  ESO: Models curated and made available for use by others. (£2,935)
M5: Engineering policy: Recommended network configurations for use of DCCBs, accounting for cost and reliability: Recommendations report delivered. (£0)
M6: Connections policy: Reliability estimates, cost information, cost allocation and failure mode information available for all stakeholders: Connections policy developed and documented. (£0)
M7: Agree needs case and implement timetable for changes to NETS, SQSS, Grid Code or SO TO Code to facilitate utilisation: SQSS study group formed. (£0)
M8: Knowledge dissemination workshop: Workshop held with key stakeholders. (£0)</t>
  </si>
  <si>
    <t>£8,311 / 0%</t>
  </si>
  <si>
    <t>The table below details SIF costs already committed, in addition to those expected to be incurred by 31 March 2026, in accordance with paragraph 7.28 of the SIF Governance.</t>
  </si>
  <si>
    <t>SIF Breakdown</t>
  </si>
  <si>
    <t>SIF funding Received as of December 2025</t>
  </si>
  <si>
    <t>Total Forecast SIF (September 2023 - March 2026)</t>
  </si>
  <si>
    <t>SIF Spend to date (SIF actuals reported from September 2023 to Nov 2025 at QRM 9)</t>
  </si>
  <si>
    <t>SIF consumed to date (invoiced and paid to date)</t>
  </si>
  <si>
    <t>SIF committed (Actuals reported by project partners but not yet invoiced)</t>
  </si>
  <si>
    <t>SIF Incurred (SIF costs for December 2025 to March 2026 closeout period)</t>
  </si>
  <si>
    <t>Interest generated from SIF (from all SSEN-T led projects)</t>
  </si>
  <si>
    <t>Network DC SIF Payment Schedule</t>
  </si>
  <si>
    <t>Year</t>
  </si>
  <si>
    <t>Quarter/Month</t>
  </si>
  <si>
    <t>SIF Quarter</t>
  </si>
  <si>
    <t>SIF Payment</t>
  </si>
  <si>
    <t>Year 1</t>
  </si>
  <si>
    <t>Q1 - Oct 2023</t>
  </si>
  <si>
    <t>Sept 23-Oct 23</t>
  </si>
  <si>
    <t>Q2 - Jan 2024</t>
  </si>
  <si>
    <t>Nov 23-Jan 24</t>
  </si>
  <si>
    <t>Q3 - Apr 2024</t>
  </si>
  <si>
    <t>Feb 24 - Apr 24</t>
  </si>
  <si>
    <t>Q4 - Jul 2024</t>
  </si>
  <si>
    <t>May 24 - Jul 24</t>
  </si>
  <si>
    <t>Year 2</t>
  </si>
  <si>
    <t>Q1 - Oct 2024</t>
  </si>
  <si>
    <t>Aug 24 - Oct 24</t>
  </si>
  <si>
    <t>Q2 - Jan 2025</t>
  </si>
  <si>
    <t>Nov 24-Jan 25</t>
  </si>
  <si>
    <t>Q3 - Apr 2025</t>
  </si>
  <si>
    <t>Feb 25 - Apr 25</t>
  </si>
  <si>
    <t>Q4 - Jul 2025</t>
  </si>
  <si>
    <t>May 25 - Jul 25</t>
  </si>
  <si>
    <t>Year 3</t>
  </si>
  <si>
    <t>Q1 - Oct 2025</t>
  </si>
  <si>
    <t>Aug 25 - Oct 25</t>
  </si>
  <si>
    <t>SIF received to date</t>
  </si>
  <si>
    <t>Q2 - Jan 2026</t>
  </si>
  <si>
    <t>Nov 25-Jan 26</t>
  </si>
  <si>
    <t>Q3 - Apr 2026</t>
  </si>
  <si>
    <t>Feb 26 - Apr 26</t>
  </si>
  <si>
    <t>Q4 - Jul 2026</t>
  </si>
  <si>
    <t>May 26 - Jul 26</t>
  </si>
  <si>
    <t>TOTAL</t>
  </si>
  <si>
    <t>The table below details the closeout activities and associated costs, to be compeleted by each partner, in the project closeout period - December 2025 - March 2026.</t>
  </si>
  <si>
    <t>Partner</t>
  </si>
  <si>
    <t>Acitvity</t>
  </si>
  <si>
    <t>Justification</t>
  </si>
  <si>
    <t>Deliverable(s)</t>
  </si>
  <si>
    <t>Due Date</t>
  </si>
  <si>
    <t>Estimated Cost</t>
  </si>
  <si>
    <t>Project Management</t>
  </si>
  <si>
    <t>Ensure all closedown activities are completed effectively and on time with all necessary reporting.</t>
  </si>
  <si>
    <t>End of phase reporting</t>
  </si>
  <si>
    <t>End of phase report, end of phase meeting, and webinar required as per SIF governance</t>
  </si>
  <si>
    <t>End of phase report completed and published to ENA portal.
End of phase webinar/TAB 2 delivered.
End of phase meeting held with monitoring team.</t>
  </si>
  <si>
    <t>Travel Costs</t>
  </si>
  <si>
    <t>SIF Beta Community Forum and End of phase meetings.</t>
  </si>
  <si>
    <t>Mott Macdonald - CBA</t>
  </si>
  <si>
    <t>Tidy and finalise CBA report and supporting docs. Support CBA dissemination</t>
  </si>
  <si>
    <t>Final CBA report complete.
CBA work disseminated at end of phase webinars.</t>
  </si>
  <si>
    <t>NHVDCC</t>
  </si>
  <si>
    <t>Prepare and submit a paper for CIGRE Paris 2026 on WP2 outcomes.</t>
  </si>
  <si>
    <t>Dissemination, knowledge sharing, and highlighting the leading work being done in GB. Submission deadline 12 January.</t>
  </si>
  <si>
    <t>Paper submitted for CIGRE Paris 2026.</t>
  </si>
  <si>
    <t>Review WP2 study models</t>
  </si>
  <si>
    <t>Further work should be done with the models used for the extensive WP2 studies to answer questions raised by the TAB, confirm the final versions for archiving and compile a list of issues and proposed improvements.</t>
  </si>
  <si>
    <t>Final versions of study models archived.
List of issues and improvements developed.</t>
  </si>
  <si>
    <t>Revise TR-003 DCCB Specification</t>
  </si>
  <si>
    <t>Learning and feedback from bilateral meetings, the TAB, the WP2 studies, and other industry developments should be incorporated into the DCCB Specification to produce an update before project close.</t>
  </si>
  <si>
    <t>TR-003 DCCB Specification revised</t>
  </si>
  <si>
    <t>Revise TR-011 WP2 Summary Report</t>
  </si>
  <si>
    <t>Learning and feedback from bilateral meetings, the TAB, and other industry developments should be incorporated into the WP2 Summary Report to produce an update before project close. This will include making the report suitable for public dissemination.</t>
  </si>
  <si>
    <t>TR-011 WP2 Summary report revised.</t>
  </si>
  <si>
    <t>Webinar on project outcomes</t>
  </si>
  <si>
    <t>Webinars are an excellent means of disseminating project findings and facilitating engagement with a broad audience. A closing webinar will build on the success of those done previously for Network DC.</t>
  </si>
  <si>
    <t>Webinar delivered.</t>
  </si>
  <si>
    <t>Support University of Edinburgh including hardware testing</t>
  </si>
  <si>
    <t>Weekly technical discussions with University of Edinburgh will help ensure alignment of closedown activities and outputs. Hardware-in-loop testing of Edinburgh’s FPGA-based model will confirm performance.</t>
  </si>
  <si>
    <t>Scoping of future work</t>
  </si>
  <si>
    <t>This will ensure that follow-on projects build effectively on Network DC by harnessing the lessons learned and focusing future efforts in the most useful areas.</t>
  </si>
  <si>
    <t>Project management</t>
  </si>
  <si>
    <t>Overhead</t>
  </si>
  <si>
    <t>20% of labour</t>
  </si>
  <si>
    <t>Carbon Trust</t>
  </si>
  <si>
    <t>Publicise the final report with key stakeholders and the wider policy community and host materials on the Carbon Trust website to ensure they remain accessible</t>
  </si>
  <si>
    <t>The recommendations in the report need to be taken forward by key stakeholders, including government bodies and industry. As the current project is coming to a close, it will no longer be able to act as a platform to share the report’s findings. Publicising the report will help ensure key stakeholders are aware of the suggested activities.</t>
  </si>
  <si>
    <t>Final report uploaded to Carbon Trust website.</t>
  </si>
  <si>
    <t>Create a presentation sharing the key findings and recommendations from the report and present the findings to stakeholder who will be able to amplify the message</t>
  </si>
  <si>
    <t>For the report to have meaningful impact, it is necessary that it reaches more than the representative sample of stakeholders who were engaged. We also need to ensure that the cross-cutting policy issues around coordination are understood and picked up in wider policy debates on network development in GB.  </t>
  </si>
  <si>
    <t>Presentation created and presented to stakeholders.</t>
  </si>
  <si>
    <t>Design and host a webinar exploring the key issues raised in the report and make a recording available to our 167k linkedIn followers and 28k newsletter subscribers</t>
  </si>
  <si>
    <t>Webinars, held live with a recording made available, are an effective way to reach a wider audience. We wish to allow organisations to ask questions about or challenge the report’s findings and recommendations, in order to ensure it is robust and has wider stakeholder buy-in. It is also a way to bring together key stakeholders who are not yet connected on this topic.  </t>
  </si>
  <si>
    <t>Deliver webinar on key issues raised in report.</t>
  </si>
  <si>
    <t>Attendance of project meetings and general project administration</t>
  </si>
  <si>
    <t>NESO</t>
  </si>
  <si>
    <t>Project Support</t>
  </si>
  <si>
    <t>Attendance of project meetigns and support for closeout activities.</t>
  </si>
  <si>
    <t>UoE - WP 3.6+3.7</t>
  </si>
  <si>
    <t>Complete the in-progress equivalent mathematical model of the DCCB</t>
  </si>
  <si>
    <t>This activity delivers a proof-of-concept real-time platform (DCCB + network) required for system-level evaluation of supplier DCCB models, without the full extension to a fully-featured model that captures advanced functionalities envisaged in the original project programme. It will enable real-time assessment of control operation, fault-current behaviour, and DC voltage/current stabilisation, and provides a reusable environment for comparisons with alternative solutions and for future follow-on research.</t>
  </si>
  <si>
    <t>Deliver a reusable reduced scope FPGA-based real-time DCCB + network platform to support future Network DC and SIF studies.</t>
  </si>
  <si>
    <t>Complete the in-progress proof-of-concept FPGA-based real-time DCCB model.</t>
  </si>
  <si>
    <t>Provide a standardised, documented workflow for implementing and tuning alternative DCCB designs on real-time FPGA based hardware.</t>
  </si>
  <si>
    <t>Provide bench-mark results of the different communication interface options between real-time DCCB and HVDC system models</t>
  </si>
  <si>
    <t>Enable open-source real-time test platform for future supplier DCCB models and protection/control strategies.</t>
  </si>
  <si>
    <t>Dissemination of the DCCB model simulation and real-time testing results</t>
  </si>
  <si>
    <t xml:space="preserve">Generate a conference publication and technical report to disseminate results. </t>
  </si>
  <si>
    <t>UoE - WP 6.5</t>
  </si>
  <si>
    <t>Dissemination of Simulation Results</t>
  </si>
  <si>
    <t>The proposed closure activities will consolidate and complete the ongoing work within WP6.5, ensuring the delivery of robust simulation models, analytical insights, and effective dissemination of results. This will allow the work completed to reach a mature and reusable stage that can be shared with the project funder and leveraged by future research teams.</t>
  </si>
  <si>
    <t>Enhance the visibility and technical impact of the work through publications and partner engagement.</t>
  </si>
  <si>
    <t>Completion of Power Flow Control and Oscillation Damping Studies</t>
  </si>
  <si>
    <t>Provide a comprehensive desktop simulation environment for advanced breaker functionalities—including proactive fault isolation, fault mode operation, power flow control, oscillation damping, and improved fault selectivity—at the system level of the future UK HVDC hub.</t>
  </si>
  <si>
    <t>Advancement of DC Fault Selectivity through Breaker Functionality</t>
  </si>
  <si>
    <t>Establish a reusable benchmark framework for comparing alternative protection and control solutions in future Network DC research initiatives.</t>
  </si>
  <si>
    <t>Work Package Reporting and Knowledge Sharing</t>
  </si>
  <si>
    <t>UoE - WP 3.8</t>
  </si>
  <si>
    <t>Publish white paper on reliability studies</t>
  </si>
  <si>
    <t>Summarise reliability work to date.</t>
  </si>
  <si>
    <t>Produce and publish white paper on reliability studies..</t>
  </si>
  <si>
    <t>GRAND TOTAL</t>
  </si>
  <si>
    <t>Revised Project Plan</t>
  </si>
  <si>
    <t>The table below details the conditions required for the End of Phase.</t>
  </si>
  <si>
    <t>Condition No.</t>
  </si>
  <si>
    <t>Project Specific Conditions</t>
  </si>
  <si>
    <t xml:space="preserve">Status </t>
  </si>
  <si>
    <t>Required for End of Phase</t>
  </si>
  <si>
    <t>Condition 1</t>
  </si>
  <si>
    <r>
      <t>The Funding Party must not spend any SIF Funding until contracts are signed with the Project Partners named in Table 1 for the purpose of completing the Project.
[</t>
    </r>
    <r>
      <rPr>
        <b/>
        <sz val="11"/>
        <rFont val="Calibri"/>
        <family val="2"/>
        <scheme val="minor"/>
      </rPr>
      <t>SSENT, NGESO, UoE, Carbon Trust, SuperGrid</t>
    </r>
    <r>
      <rPr>
        <sz val="11"/>
        <rFont val="Calibri"/>
        <family val="2"/>
        <scheme val="minor"/>
      </rPr>
      <t xml:space="preserve">]
</t>
    </r>
  </si>
  <si>
    <t>Complete.</t>
  </si>
  <si>
    <t>N</t>
  </si>
  <si>
    <t>Condition 2</t>
  </si>
  <si>
    <r>
      <t xml:space="preserve">The Funding Party must report on the financial contributions made to the Project as set out in its Application. Any financial contributions made over and above that stated in its Application should also be reported and included within the </t>
    </r>
    <r>
      <rPr>
        <b/>
        <i/>
        <sz val="11"/>
        <rFont val="Calibri"/>
        <family val="2"/>
        <scheme val="minor"/>
      </rPr>
      <t>Project costs template.</t>
    </r>
  </si>
  <si>
    <r>
      <t xml:space="preserve">Ongoing
To be finalised at the end of Wind down and final submission.​
</t>
    </r>
    <r>
      <rPr>
        <sz val="11"/>
        <rFont val="Calibri"/>
        <family val="2"/>
        <scheme val="minor"/>
      </rPr>
      <t>Updates provided at QRMs and sent to UKRI through finance template.</t>
    </r>
    <r>
      <rPr>
        <b/>
        <sz val="11"/>
        <rFont val="Calibri"/>
        <family val="2"/>
        <scheme val="minor"/>
      </rPr>
      <t xml:space="preserve">
</t>
    </r>
  </si>
  <si>
    <t>Y</t>
  </si>
  <si>
    <t>Condition 3</t>
  </si>
  <si>
    <t>The Funding Party must participate in all meetings related to the Project that they are invited to by Ofgem, UKRI and DESNZ during and after the Beta Phase</t>
  </si>
  <si>
    <t>Ongoing</t>
  </si>
  <si>
    <t>Condition 4</t>
  </si>
  <si>
    <t>The Funding Party must, with support from Innovate UK/UKRI and, where applicable Ofgem, scope the requirements and success criteria for each stage gate within a Project at the quarterly reporting meetings ahead of any stage gate. These will be used to determine what criteria a Project must meet in order to pass a stage gate, and whether any additional information, such as a report, must be produced as part of the stage gate.</t>
  </si>
  <si>
    <r>
      <rPr>
        <b/>
        <sz val="11"/>
        <rFont val="Calibri"/>
        <family val="2"/>
        <scheme val="minor"/>
      </rPr>
      <t>Complete. No further stage gates.</t>
    </r>
    <r>
      <rPr>
        <sz val="11"/>
        <rFont val="Calibri"/>
        <family val="2"/>
        <scheme val="minor"/>
      </rPr>
      <t xml:space="preserve">
Stage Gate 1 - 14 August 2025
Stage Gate 1 (Repeat) - 2 December 2025</t>
    </r>
  </si>
  <si>
    <t>Condition 5</t>
  </si>
  <si>
    <t>Each of the annual progress reports that the Funding Party publishes in the Beta Phase must, at a minimum, be uploaded to the ENA’s Smarter Networks Portal. We also strongly encourage wider dissemination of the annual progress report(s) and support from all Project Partners in ensuring it reaches a wide audience.</t>
  </si>
  <si>
    <r>
      <rPr>
        <b/>
        <sz val="11"/>
        <rFont val="Calibri"/>
        <family val="2"/>
        <scheme val="minor"/>
      </rPr>
      <t>Complete.</t>
    </r>
    <r>
      <rPr>
        <sz val="11"/>
        <rFont val="Calibri"/>
        <family val="2"/>
        <scheme val="minor"/>
      </rPr>
      <t xml:space="preserve">
2024 Annual Report Complete.
2025 Annual Report Complete.
2026 Annual report will be the same as the end of phase report.</t>
    </r>
  </si>
  <si>
    <t>Condition 6</t>
  </si>
  <si>
    <r>
      <t xml:space="preserve">As part of the end of Project Phase report, the Funding Party must produce a Project Impact Monitoring and Evaluation Plan. This plan must outline how the Project plans to monitor and evaluate the delivery of benefits outlined in the Beta Phase Application following the end of the Beta Phase. The plan must also include the methodology that will be utilised for quantifying and qualifying benefits realisation and how the Funding Party plans to report this to Ofgem 1, 3, 5 &amp; 10 years post-Beta Phase completion. </t>
    </r>
    <r>
      <rPr>
        <b/>
        <sz val="11"/>
        <rFont val="Calibri"/>
        <family val="2"/>
        <scheme val="minor"/>
      </rPr>
      <t>Further details on how to approach the development of this plan may be provided by Ofgem or IUK.</t>
    </r>
  </si>
  <si>
    <t>To be provided as part of end of Project Phase report.</t>
  </si>
  <si>
    <t>Condition 7</t>
  </si>
  <si>
    <t>The Funding Party and all Project Partners must make reasonable attempts to attend, participate and/or contribute at SIF Community Forum events occurring during the Project delivery. We anticipate there being approximately one event per year</t>
  </si>
  <si>
    <r>
      <rPr>
        <b/>
        <sz val="11"/>
        <rFont val="Calibri"/>
        <family val="2"/>
        <scheme val="minor"/>
      </rPr>
      <t xml:space="preserve">Ongoing
2026 SIF community scheduled March 2026.
</t>
    </r>
    <r>
      <rPr>
        <sz val="11"/>
        <rFont val="Calibri"/>
        <family val="2"/>
        <scheme val="minor"/>
      </rPr>
      <t xml:space="preserve">2024 SIF community forum attended.
2025 SIF community forum attended.
</t>
    </r>
  </si>
  <si>
    <t>Condition 8</t>
  </si>
  <si>
    <t>The Funding Party must provide verbal updates at each quarterly meeting on any regulatory, policy and standards barriers and any change requirements which may impact delivery of the Beta Phase activities. The Funding Party must also include as an attachment to each of its annual progress report an update on any regulatory, policy and standards barriers which may require derogations and articulation of any proposed regulatory, policy and standards changes which would be necessary in deployment. The Funding Party must also provide an as an attachment to its end of Project Phase report a summary of the Project's findings on regulatory, policy and standards barriers, including any considerations for future work, and where applicable, where specific regulatory, policy and standards changes would be required for deployment.</t>
  </si>
  <si>
    <r>
      <rPr>
        <b/>
        <sz val="11"/>
        <rFont val="Calibri"/>
        <family val="2"/>
        <scheme val="minor"/>
      </rPr>
      <t>Final update to be provided in end of phase project report.</t>
    </r>
    <r>
      <rPr>
        <sz val="11"/>
        <rFont val="Calibri"/>
        <family val="2"/>
        <scheme val="minor"/>
      </rPr>
      <t xml:space="preserve">
Updates provided at each quarterly review since start of project.
Update on regulatory, policy and standards barriers included as attachment to 2024 and 2025 annual progress report.
</t>
    </r>
  </si>
  <si>
    <t xml:space="preserve">Condition 9 </t>
  </si>
  <si>
    <t>The Funding Party must provide within the first three months of the Project beginning (i.e. by 1 October 2023) an updated 60-second video. If the Project is greater than two years (longer than 24 months) in length, an updated video must also be provided at the Project’s mid-point meeting. All Projects must also provide an updated 60-second video as part of their end of Project phase report. Innovate UK can share its guidance for 60- second videos with the Funding Party, if necessary.</t>
  </si>
  <si>
    <r>
      <rPr>
        <b/>
        <sz val="11"/>
        <rFont val="Calibri"/>
        <family val="2"/>
        <scheme val="minor"/>
      </rPr>
      <t>Final video for end of phase to be published March 2026.</t>
    </r>
    <r>
      <rPr>
        <sz val="11"/>
        <rFont val="Calibri"/>
        <family val="2"/>
        <scheme val="minor"/>
      </rPr>
      <t xml:space="preserve">
First updated video submitted to UKRI on 30th October 2023
https://www.youtube.com/watch?v=ObDWXznW9fA
Mid-point video in progress.</t>
    </r>
  </si>
  <si>
    <t>Condition 10</t>
  </si>
  <si>
    <t>The Funding Party must provide to the monitoring officer within six months of the Project beginning (i.e. by 1 January 2024) a roadmap for activities post-Beta Phase. This can build on the Project’s Application question (question 11) and must focus on how and when the proposed solution will become business as usual within your network and across the other GB gas or electricity networks. As part of this, the Funding Party must include consideration for: 
  I. any steps the Project will take to ensure its innovation has suitable business as usual adoption;
  II. the Funding Party’s strategy for adoption of the innovation or proposed solution, giving consideration to potential investment, ongoing costs and third-party involvement and; 
  III. any early indication of interest from other networks in adopting the innovation. 
The Funding Party must provide an update on all the above at every two quarterly monitoring meetings (i.e. every six months) and must include a final update of this roadmap as attachment to its end of Project Phase report.</t>
  </si>
  <si>
    <r>
      <t xml:space="preserve">Final update of this roadmap as attachment to end of Project Phase report.
</t>
    </r>
    <r>
      <rPr>
        <sz val="11"/>
        <rFont val="Calibri"/>
        <family val="2"/>
        <scheme val="minor"/>
      </rPr>
      <t>Roadmap provided at QRM8.</t>
    </r>
  </si>
  <si>
    <t>Condition 11</t>
  </si>
  <si>
    <t>The Funding Party must provide at every second quarterly monitoring meeting (i.e. every six months) an update on its commercialisation strategy. This can build on the Project’s Application question (question 12) and must focus on what considerations have the Project consortium made for the commercialisation of the proposed solution or innovation, and how the Project provides support for non-network partners to move towards commercialisation. As part of this, the Funding Party may wish to include consideration for: 
I. who the primary customer segment is beyond the Funding Party; the customer value proposition; 
II. if identified, the outline of the route to market and potential new partnerships; 
III. any additional Project Partner capital requirements in order to commercialize the innovation and; 
IV. how this product, process or service could be scaled across the GB network and taken to new markets. 
The Funding Party must also include a final update of its strategy as an attachment to its end of Project Phase report. Ofgem and/or Innovate UK may issue a template for the final update as part of the end of Project Phase report.</t>
  </si>
  <si>
    <r>
      <t xml:space="preserve">Final update of commercialisation strategy to be provided as part of end of Project Phase report.
</t>
    </r>
    <r>
      <rPr>
        <sz val="11"/>
        <rFont val="Calibri"/>
        <family val="2"/>
        <scheme val="minor"/>
      </rPr>
      <t>Update provided at QRMs and within annual reports.</t>
    </r>
  </si>
  <si>
    <t>Condition 12</t>
  </si>
  <si>
    <t>As part of the Project's stage gate 1, the Funding Party must submit to the Project's monitoring officer its plan to improve the competition between original equipment manufacturers (OEMs) in the Project to ensure the Project is maximising its potential value for money and that it does not undermine the development of competitive markets. In addition, the successful OEM(s) must provide a statement of either their intent to participate in a physical demonstration/deployment after the SIF Project completion and should the SIF Project successfully conclude the Beta Phase, or reasoned justification as to why they will not participate in a physical demonstration/deployment following the SIF Project completion and should the SIF Project successfully conclude the Beta Phase. A statement must be in place by stage gate 1 for the Project to progress beyond this point.</t>
  </si>
  <si>
    <r>
      <rPr>
        <b/>
        <sz val="11"/>
        <rFont val="Calibri"/>
        <family val="2"/>
        <scheme val="minor"/>
      </rPr>
      <t>Complete.</t>
    </r>
    <r>
      <rPr>
        <sz val="11"/>
        <rFont val="Calibri"/>
        <family val="2"/>
        <scheme val="minor"/>
      </rPr>
      <t xml:space="preserve">
Submitted at Stage Gate 1.</t>
    </r>
  </si>
  <si>
    <t>Condition 13</t>
  </si>
  <si>
    <t>The Funding Party must provide to its monitoring officer ahead of or as part of stage gate 1 an outline of how its Project governance will ensure the Project will react appropriately in the event of change of assumptions (e.g. policy or regulatory changes) which may impact the Project's overall proposed value or proposed solution. This could include, for example, additional opportunities for stage gates or reviews.</t>
  </si>
  <si>
    <r>
      <rPr>
        <b/>
        <sz val="11"/>
        <rFont val="Calibri"/>
        <family val="2"/>
        <scheme val="minor"/>
      </rPr>
      <t>Complete.</t>
    </r>
    <r>
      <rPr>
        <sz val="11"/>
        <rFont val="Calibri"/>
        <family val="2"/>
        <scheme val="minor"/>
      </rPr>
      <t xml:space="preserve">
Submitted at QRM 8.</t>
    </r>
  </si>
  <si>
    <t>Condition 14</t>
  </si>
  <si>
    <t>During the Project, the Funding Party must include greater consideration as to how the Project's proposed solution would feed into and influence global HVDC and DCCB standards. The Project must also provide an update on these efforts at each stage gate and must include as part of or as an attachment to its end of Phase report, including if the Project concludes or ends early, a summary report of these efforts and the outcomes.</t>
  </si>
  <si>
    <r>
      <rPr>
        <b/>
        <sz val="11"/>
        <rFont val="Calibri"/>
        <family val="2"/>
        <scheme val="minor"/>
      </rPr>
      <t>Final update to be provided as part of end of Project Phase report.</t>
    </r>
    <r>
      <rPr>
        <sz val="11"/>
        <rFont val="Calibri"/>
        <family val="2"/>
        <scheme val="minor"/>
      </rPr>
      <t xml:space="preserve">
Updates provided in 2024 and 2025 annual reports, and Stage Gate 1.</t>
    </r>
  </si>
  <si>
    <t>Condition 15</t>
  </si>
  <si>
    <t>At each stage gate, the Funding Party must include considerations of the policy and regulatory risks to the Project and its proposed solution, and opportunities for it. We expect this activity to be an ongoing and iterative activity where an update is provided at each stage but the Project maintains this work as part of its activities.</t>
  </si>
  <si>
    <r>
      <rPr>
        <b/>
        <sz val="11"/>
        <rFont val="Calibri"/>
        <family val="2"/>
        <scheme val="minor"/>
      </rPr>
      <t>Complete.</t>
    </r>
    <r>
      <rPr>
        <sz val="11"/>
        <rFont val="Calibri"/>
        <family val="2"/>
        <scheme val="minor"/>
      </rPr>
      <t xml:space="preserve">
Provided at Stage Gate 1.</t>
    </r>
  </si>
  <si>
    <t>Condition 16</t>
  </si>
  <si>
    <t>The Funding Party must provide as an attachment to each of its Beta Phase annual progress reports a summary of policy and regulator developments since the Project's inception, including updates from the involvement of Ofgem and DESNZ (formally BEIS) in the Project.</t>
  </si>
  <si>
    <r>
      <rPr>
        <b/>
        <sz val="11"/>
        <rFont val="Calibri"/>
        <family val="2"/>
        <scheme val="minor"/>
      </rPr>
      <t>Final update to be provided as part of end of Project Phase report.</t>
    </r>
    <r>
      <rPr>
        <sz val="11"/>
        <rFont val="Calibri"/>
        <family val="2"/>
        <scheme val="minor"/>
      </rPr>
      <t xml:space="preserve">
Update provided in 2025 annual report.</t>
    </r>
  </si>
  <si>
    <t>Condition 17</t>
  </si>
  <si>
    <t>The Funding Party must provide as an attachment to its year one annual progress report a summary of it plans to influence wider industry and EU standards on DC circuit breakers and how it plans to incorporate any current or pre-existing work done in the wider industry, including in the EU, on DC circuit breaker standards. In particular, the report must demonstrate consideration for how the Project's learnings and findings will look to also be applicable in the EU. The summary must also be published on the ENA's 
Smarter Networks Portal to support dissemination of the Project's findings.</t>
  </si>
  <si>
    <t>Condition 18</t>
  </si>
  <si>
    <t>Prior to formally beginning any work on the Project, the Funding Party must provide a report summarizing how the IPR arrangements which the Project may generate will be handled should the HVDC centre change ownership as part of the next price control. As part of this, the report must include an outline of any risks to the IPR generated from the Project and a proposed contingency plan for any of the risks.</t>
  </si>
  <si>
    <r>
      <rPr>
        <b/>
        <sz val="11"/>
        <rFont val="Calibri"/>
        <family val="2"/>
        <scheme val="minor"/>
      </rPr>
      <t>Complete.</t>
    </r>
    <r>
      <rPr>
        <sz val="11"/>
        <rFont val="Calibri"/>
        <family val="2"/>
        <scheme val="minor"/>
      </rPr>
      <t xml:space="preserve">
Report issued by SSEN-T on 25th September.
Follow-up email received 24th November by UKRI with further detail and clarity requested on IPR with regards to NHVDC Centre.
Clarifications sent to UKRI 5th March.</t>
    </r>
  </si>
  <si>
    <t>Partner Details</t>
  </si>
  <si>
    <t>Organisation</t>
  </si>
  <si>
    <t>Project Role</t>
  </si>
  <si>
    <t>Grant Administered By</t>
  </si>
  <si>
    <t>Cost Category Type</t>
  </si>
  <si>
    <t>Organisation Size</t>
  </si>
  <si>
    <t>Organisation Type</t>
  </si>
  <si>
    <t>Industrial</t>
  </si>
  <si>
    <t>PART</t>
  </si>
  <si>
    <t>Forecast:</t>
  </si>
  <si>
    <t>Current Claim Number</t>
  </si>
  <si>
    <t>Claim No.</t>
  </si>
  <si>
    <t>CLAIM</t>
  </si>
  <si>
    <t>Project Start Date</t>
  </si>
  <si>
    <t>From:</t>
  </si>
  <si>
    <t>START</t>
  </si>
  <si>
    <t>To:</t>
  </si>
  <si>
    <t>Forecast costs</t>
  </si>
  <si>
    <t>Cost incurred</t>
  </si>
  <si>
    <t>Cost Item</t>
  </si>
  <si>
    <t>Description</t>
  </si>
  <si>
    <t>Ind / Acad</t>
  </si>
  <si>
    <t>Cost or Grant</t>
  </si>
  <si>
    <t>Grant Rate</t>
  </si>
  <si>
    <t>Row Descriptor</t>
  </si>
  <si>
    <t>I1</t>
  </si>
  <si>
    <t>C</t>
  </si>
  <si>
    <t>I1C</t>
  </si>
  <si>
    <t>I2</t>
  </si>
  <si>
    <t>Overheads</t>
  </si>
  <si>
    <t>I2C</t>
  </si>
  <si>
    <t>I3</t>
  </si>
  <si>
    <t>I3C</t>
  </si>
  <si>
    <t>I4</t>
  </si>
  <si>
    <t>Capital Equipment</t>
  </si>
  <si>
    <t>I4C</t>
  </si>
  <si>
    <t>I5</t>
  </si>
  <si>
    <t>Capital Usage</t>
  </si>
  <si>
    <t>I5C</t>
  </si>
  <si>
    <t>I6</t>
  </si>
  <si>
    <t>Sub-contracts</t>
  </si>
  <si>
    <t>I6C</t>
  </si>
  <si>
    <t>I7</t>
  </si>
  <si>
    <t>Travel &amp; Subsistence</t>
  </si>
  <si>
    <t>I7C</t>
  </si>
  <si>
    <t>I8</t>
  </si>
  <si>
    <t>Other Costs 1</t>
  </si>
  <si>
    <t>I8C</t>
  </si>
  <si>
    <t>I9</t>
  </si>
  <si>
    <t>Other Costs 2</t>
  </si>
  <si>
    <t>I9C</t>
  </si>
  <si>
    <t>I10</t>
  </si>
  <si>
    <t>Other Costs 3</t>
  </si>
  <si>
    <t>I10C</t>
  </si>
  <si>
    <t>I11</t>
  </si>
  <si>
    <t>Other Costs 4</t>
  </si>
  <si>
    <t>I11C</t>
  </si>
  <si>
    <t>I12</t>
  </si>
  <si>
    <t>Other Costs 5</t>
  </si>
  <si>
    <t>I12C</t>
  </si>
  <si>
    <t>I13</t>
  </si>
  <si>
    <t>Other Costs WBBA</t>
  </si>
  <si>
    <t>I13C</t>
  </si>
  <si>
    <t>Total Cost (for each claim)</t>
  </si>
  <si>
    <t>Total Cost (cumulative)</t>
  </si>
  <si>
    <t>Offer Letter Grant</t>
  </si>
  <si>
    <t>O</t>
  </si>
  <si>
    <t>85% Limit</t>
  </si>
  <si>
    <t>Payments beyond this level will not normally be made until the project is complete</t>
  </si>
  <si>
    <t>Grant Percentage</t>
  </si>
  <si>
    <t>Academic</t>
  </si>
  <si>
    <t>A1</t>
  </si>
  <si>
    <t>Directly incurred: Staff</t>
  </si>
  <si>
    <t>A2</t>
  </si>
  <si>
    <t>Directly incurred: Travel &amp; subsistence</t>
  </si>
  <si>
    <t>A3</t>
  </si>
  <si>
    <t>Directly incurred: Equipment</t>
  </si>
  <si>
    <t>A4</t>
  </si>
  <si>
    <t>Directly incurred: Other cost</t>
  </si>
  <si>
    <t>A5</t>
  </si>
  <si>
    <t>Directly allocated: Investigators</t>
  </si>
  <si>
    <t>A6</t>
  </si>
  <si>
    <t>Directly allocated: Estates</t>
  </si>
  <si>
    <t>A7</t>
  </si>
  <si>
    <t>Directly allocated: Other cost</t>
  </si>
  <si>
    <t>A8</t>
  </si>
  <si>
    <t>Indirect costs</t>
  </si>
  <si>
    <t>A9</t>
  </si>
  <si>
    <t>Exceptions: Staff</t>
  </si>
  <si>
    <t>A10</t>
  </si>
  <si>
    <t>Exceptions: Travel &amp; Subsistence</t>
  </si>
  <si>
    <t>A11</t>
  </si>
  <si>
    <t>Exceptions: Equipment</t>
  </si>
  <si>
    <t>A12</t>
  </si>
  <si>
    <t>Exceptions: Other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</si>
</sst>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4" formatCode="_-&quot;£&quot;* #,##0.00_-;\-&quot;£&quot;* #,##0.00_-;_-&quot;£&quot;* &quot;-&quot;??_-;_-@_-"/>
    <numFmt numFmtId="164" formatCode="_(* #,##0.00_);_(* \(#,##0.00\);_(* &quot;-&quot;??_);_(@_)"/>
    <numFmt numFmtId="165" formatCode="&quot;£&quot;#,##0.00;\-&quot;£&quot;###0.00,;"/>
    <numFmt numFmtId="166" formatCode="&quot;£&quot;#,##0.00;\-&quot;£&quot;#,##0.00;"/>
    <numFmt numFmtId="167" formatCode="0.0%"/>
    <numFmt numFmtId="168" formatCode="&quot;£&quot;#,##0.00"/>
    <numFmt numFmtId="169" formatCode="&quot;£&quot;#,##0"/>
    <numFmt numFmtId="170" formatCode="_-&quot;£&quot;* #,##0_-;\-&quot;£&quot;* #,##0_-;_-&quot;£&quot;* &quot;-&quot;??_-;_-@_-"/>
  </numFmts>
  <fonts count="52" x14ac:knownFonts="1">
    <font>
      <sz val="11"/>
      <color theme="1"/>
      <name val="Calibri"/>
      <family val="2"/>
      <scheme val="minor"/>
    </font>
    <font>
      <sz val="10"/>
      <color indexed="8"/>
      <name val="Arial"/>
      <family val="2"/>
    </font>
    <font>
      <b/>
      <sz val="10"/>
      <color indexed="8"/>
      <name val="Arial"/>
      <family val="2"/>
    </font>
    <font>
      <b/>
      <i/>
      <sz val="12"/>
      <name val="Arial"/>
      <family val="2"/>
    </font>
    <font>
      <b/>
      <i/>
      <sz val="12"/>
      <color indexed="12"/>
      <name val="Arial"/>
      <family val="2"/>
    </font>
    <font>
      <b/>
      <sz val="10"/>
      <color indexed="10"/>
      <name val="Arial"/>
      <family val="2"/>
    </font>
    <font>
      <b/>
      <u/>
      <sz val="10"/>
      <color indexed="8"/>
      <name val="Arial"/>
      <family val="2"/>
    </font>
    <font>
      <sz val="10"/>
      <name val="Arial"/>
      <family val="2"/>
    </font>
    <font>
      <i/>
      <sz val="10"/>
      <color indexed="8"/>
      <name val="Arial"/>
      <family val="2"/>
    </font>
    <font>
      <sz val="8"/>
      <color indexed="81"/>
      <name val="Tahoma"/>
      <family val="2"/>
    </font>
    <font>
      <b/>
      <sz val="11"/>
      <color indexed="8"/>
      <name val="Calibri"/>
      <family val="2"/>
    </font>
    <font>
      <b/>
      <u/>
      <sz val="11"/>
      <color indexed="8"/>
      <name val="Calibri"/>
      <family val="2"/>
    </font>
    <font>
      <b/>
      <sz val="28"/>
      <color indexed="8"/>
      <name val="Calibri"/>
      <family val="2"/>
    </font>
    <font>
      <sz val="11"/>
      <color theme="1"/>
      <name val="Calibri"/>
      <family val="2"/>
      <scheme val="minor"/>
    </font>
    <font>
      <sz val="11"/>
      <color theme="0"/>
      <name val="Calibri"/>
      <family val="2"/>
      <scheme val="minor"/>
    </font>
    <font>
      <sz val="10"/>
      <color theme="1"/>
      <name val="Arial"/>
      <family val="2"/>
    </font>
    <font>
      <b/>
      <sz val="11"/>
      <color theme="1"/>
      <name val="Calibri"/>
      <family val="2"/>
      <scheme val="minor"/>
    </font>
    <font>
      <b/>
      <sz val="16"/>
      <color theme="1"/>
      <name val="Calibri"/>
      <family val="2"/>
      <scheme val="minor"/>
    </font>
    <font>
      <b/>
      <u/>
      <sz val="18"/>
      <color theme="1"/>
      <name val="Calibri"/>
      <family val="2"/>
      <scheme val="minor"/>
    </font>
    <font>
      <sz val="16"/>
      <color theme="1"/>
      <name val="Calibri"/>
      <family val="2"/>
      <scheme val="minor"/>
    </font>
    <font>
      <b/>
      <sz val="20"/>
      <color theme="1"/>
      <name val="Calibri"/>
      <family val="2"/>
      <scheme val="minor"/>
    </font>
    <font>
      <b/>
      <sz val="28"/>
      <color theme="1"/>
      <name val="Calibri"/>
      <family val="2"/>
      <scheme val="minor"/>
    </font>
    <font>
      <b/>
      <sz val="16"/>
      <color rgb="FFFF0000"/>
      <name val="Calibri"/>
      <family val="2"/>
      <scheme val="minor"/>
    </font>
    <font>
      <u/>
      <sz val="11"/>
      <color theme="10"/>
      <name val="Calibri"/>
      <family val="2"/>
      <scheme val="minor"/>
    </font>
    <font>
      <sz val="10"/>
      <color theme="1"/>
      <name val="Verdana"/>
      <family val="2"/>
    </font>
    <font>
      <sz val="12"/>
      <color theme="1"/>
      <name val="Calibri"/>
      <family val="2"/>
      <scheme val="minor"/>
    </font>
    <font>
      <sz val="8"/>
      <name val="Calibri"/>
      <family val="2"/>
      <scheme val="minor"/>
    </font>
    <font>
      <b/>
      <sz val="28"/>
      <color rgb="FF000000"/>
      <name val="Calibri"/>
      <family val="2"/>
    </font>
    <font>
      <sz val="11"/>
      <color theme="1"/>
      <name val="Verdana"/>
      <family val="2"/>
    </font>
    <font>
      <b/>
      <sz val="11"/>
      <color theme="0"/>
      <name val="Verdana"/>
      <family val="2"/>
    </font>
    <font>
      <b/>
      <sz val="11"/>
      <name val="Verdana"/>
      <family val="2"/>
    </font>
    <font>
      <sz val="8"/>
      <color rgb="FF000000"/>
      <name val="Verdana"/>
      <family val="2"/>
    </font>
    <font>
      <b/>
      <sz val="11"/>
      <color rgb="FFFFFFFF"/>
      <name val="Verdana"/>
      <family val="2"/>
    </font>
    <font>
      <b/>
      <sz val="8"/>
      <color theme="0"/>
      <name val="Verdana"/>
      <family val="2"/>
    </font>
    <font>
      <b/>
      <sz val="16"/>
      <color theme="0"/>
      <name val="Calibri"/>
      <family val="2"/>
      <scheme val="minor"/>
    </font>
    <font>
      <sz val="16"/>
      <name val="Calibri"/>
      <family val="2"/>
      <scheme val="minor"/>
    </font>
    <font>
      <b/>
      <sz val="11"/>
      <color theme="0"/>
      <name val="Calibri"/>
      <family val="2"/>
      <scheme val="minor"/>
    </font>
    <font>
      <sz val="11"/>
      <color theme="1"/>
      <name val="Calibri"/>
      <family val="2"/>
    </font>
    <font>
      <b/>
      <sz val="12"/>
      <name val="Calibri"/>
      <family val="2"/>
      <scheme val="minor"/>
    </font>
    <font>
      <b/>
      <sz val="12"/>
      <color theme="1"/>
      <name val="Calibri"/>
      <family val="2"/>
      <scheme val="minor"/>
    </font>
    <font>
      <b/>
      <sz val="11"/>
      <name val="Calibri"/>
      <family val="2"/>
      <scheme val="minor"/>
    </font>
    <font>
      <sz val="11"/>
      <name val="Calibri"/>
      <family val="2"/>
      <scheme val="minor"/>
    </font>
    <font>
      <b/>
      <i/>
      <sz val="11"/>
      <name val="Calibri"/>
      <family val="2"/>
      <scheme val="minor"/>
    </font>
    <font>
      <b/>
      <sz val="12"/>
      <name val="Calibri"/>
      <family val="2"/>
    </font>
    <font>
      <b/>
      <sz val="11"/>
      <color rgb="FF000000"/>
      <name val="Aptos Narrow"/>
      <family val="2"/>
    </font>
    <font>
      <sz val="11"/>
      <color rgb="FF000000"/>
      <name val="Aptos Narrow"/>
      <family val="2"/>
    </font>
    <font>
      <b/>
      <u/>
      <sz val="11"/>
      <color theme="1"/>
      <name val="Calibri"/>
      <family val="2"/>
      <scheme val="minor"/>
    </font>
    <font>
      <b/>
      <u/>
      <sz val="11"/>
      <color theme="0"/>
      <name val="Calibri"/>
      <family val="2"/>
      <scheme val="minor"/>
    </font>
    <font>
      <sz val="11"/>
      <color rgb="FF000000"/>
      <name val="Calibri"/>
      <family val="2"/>
    </font>
    <font>
      <sz val="11"/>
      <color theme="7"/>
      <name val="Calibri"/>
      <family val="2"/>
      <scheme val="minor"/>
    </font>
    <font>
      <b/>
      <sz val="11"/>
      <color theme="7" tint="-0.499984740745262"/>
      <name val="Verdana"/>
      <family val="2"/>
    </font>
    <font>
      <b/>
      <sz val="11"/>
      <color rgb="FF000000"/>
      <name val="Verdana"/>
      <family val="2"/>
    </font>
  </fonts>
  <fills count="2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27"/>
        <bgColor indexed="64"/>
      </patternFill>
    </fill>
    <fill>
      <patternFill patternType="solid">
        <fgColor theme="5" tint="0.79998168889431442"/>
        <bgColor indexed="65"/>
      </patternFill>
    </fill>
    <fill>
      <patternFill patternType="solid">
        <fgColor theme="6"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0070C0"/>
        <bgColor indexed="64"/>
      </patternFill>
    </fill>
    <fill>
      <patternFill patternType="solid">
        <fgColor rgb="FF00B0F0"/>
        <bgColor indexed="64"/>
      </patternFill>
    </fill>
    <fill>
      <patternFill patternType="solid">
        <fgColor rgb="FF002060"/>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64"/>
      </patternFill>
    </fill>
  </fills>
  <borders count="5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11">
    <xf numFmtId="0" fontId="0" fillId="0" borderId="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5" fillId="0" borderId="0"/>
    <xf numFmtId="0" fontId="23" fillId="0" borderId="0" applyNumberFormat="0" applyFill="0" applyBorder="0" applyAlignment="0" applyProtection="0"/>
    <xf numFmtId="0" fontId="24" fillId="0" borderId="0"/>
    <xf numFmtId="164" fontId="24" fillId="0" borderId="0" applyFont="0" applyFill="0" applyBorder="0" applyAlignment="0" applyProtection="0"/>
    <xf numFmtId="9" fontId="24" fillId="0" borderId="0" applyFont="0" applyFill="0" applyBorder="0" applyAlignment="0" applyProtection="0"/>
    <xf numFmtId="44" fontId="13" fillId="0" borderId="0" applyFont="0" applyFill="0" applyBorder="0" applyAlignment="0" applyProtection="0"/>
  </cellStyleXfs>
  <cellXfs count="350">
    <xf numFmtId="0" fontId="0" fillId="0" borderId="0" xfId="0"/>
    <xf numFmtId="0" fontId="0" fillId="13" borderId="0" xfId="0" applyFill="1"/>
    <xf numFmtId="0" fontId="17" fillId="13" borderId="0" xfId="0" applyFont="1" applyFill="1"/>
    <xf numFmtId="0" fontId="0" fillId="3" borderId="0" xfId="0" applyFill="1" applyAlignment="1">
      <alignment vertical="top"/>
    </xf>
    <xf numFmtId="0" fontId="3" fillId="4" borderId="1" xfId="0" applyFont="1" applyFill="1" applyBorder="1" applyAlignment="1">
      <alignment horizontal="left" vertical="top" wrapText="1"/>
    </xf>
    <xf numFmtId="0" fontId="2" fillId="5" borderId="2" xfId="0" applyFont="1" applyFill="1" applyBorder="1" applyAlignment="1">
      <alignment horizontal="center" vertical="top" wrapText="1"/>
    </xf>
    <xf numFmtId="165" fontId="0" fillId="3" borderId="0" xfId="0" applyNumberFormat="1" applyFill="1" applyAlignment="1">
      <alignment vertical="top"/>
    </xf>
    <xf numFmtId="0" fontId="4" fillId="6" borderId="0" xfId="0" applyFont="1" applyFill="1" applyAlignment="1">
      <alignment horizontal="center" vertical="top" wrapText="1"/>
    </xf>
    <xf numFmtId="0" fontId="4" fillId="6" borderId="2" xfId="0" applyFont="1" applyFill="1" applyBorder="1" applyAlignment="1">
      <alignment horizontal="center" vertical="top" wrapText="1"/>
    </xf>
    <xf numFmtId="0" fontId="0" fillId="0" borderId="0" xfId="0" applyAlignment="1">
      <alignment vertical="top"/>
    </xf>
    <xf numFmtId="165" fontId="0" fillId="4" borderId="3" xfId="0" applyNumberFormat="1" applyFill="1" applyBorder="1" applyAlignment="1">
      <alignment vertical="top"/>
    </xf>
    <xf numFmtId="0" fontId="0" fillId="0" borderId="2" xfId="0" applyBorder="1" applyAlignment="1" applyProtection="1">
      <alignment vertical="top" wrapText="1"/>
      <protection locked="0"/>
    </xf>
    <xf numFmtId="0" fontId="0" fillId="6" borderId="0" xfId="0" applyFill="1" applyAlignment="1">
      <alignment vertical="top"/>
    </xf>
    <xf numFmtId="0" fontId="0" fillId="6" borderId="2" xfId="0" applyFill="1" applyBorder="1" applyAlignment="1">
      <alignment horizontal="center" vertical="top"/>
    </xf>
    <xf numFmtId="0" fontId="2" fillId="5" borderId="2" xfId="0" applyFont="1" applyFill="1" applyBorder="1" applyAlignment="1">
      <alignment horizontal="left" vertical="top"/>
    </xf>
    <xf numFmtId="0" fontId="0" fillId="4" borderId="2" xfId="0" applyFill="1" applyBorder="1" applyAlignment="1">
      <alignment horizontal="center" vertical="top" wrapText="1"/>
    </xf>
    <xf numFmtId="165" fontId="5" fillId="3" borderId="0" xfId="0" applyNumberFormat="1" applyFont="1" applyFill="1" applyAlignment="1">
      <alignment horizontal="center" vertical="top"/>
    </xf>
    <xf numFmtId="0" fontId="2" fillId="5" borderId="4" xfId="0" applyFont="1" applyFill="1" applyBorder="1" applyAlignment="1">
      <alignment horizontal="left" vertical="top" wrapText="1"/>
    </xf>
    <xf numFmtId="0" fontId="0" fillId="0" borderId="2" xfId="0" applyBorder="1" applyAlignment="1" applyProtection="1">
      <alignment horizontal="center" vertical="top"/>
      <protection locked="0"/>
    </xf>
    <xf numFmtId="0" fontId="2" fillId="5" borderId="2" xfId="0" applyFont="1" applyFill="1" applyBorder="1" applyAlignment="1">
      <alignment horizontal="center" vertical="top"/>
    </xf>
    <xf numFmtId="15" fontId="0" fillId="0" borderId="2" xfId="0" applyNumberFormat="1" applyBorder="1" applyAlignment="1" applyProtection="1">
      <alignment horizontal="center" vertical="top"/>
      <protection locked="0"/>
    </xf>
    <xf numFmtId="0" fontId="2" fillId="5" borderId="2" xfId="0" applyFont="1" applyFill="1" applyBorder="1" applyAlignment="1">
      <alignment vertical="top"/>
    </xf>
    <xf numFmtId="15" fontId="0" fillId="4" borderId="2" xfId="0" applyNumberFormat="1" applyFill="1" applyBorder="1" applyAlignment="1">
      <alignment horizontal="center" vertical="top"/>
    </xf>
    <xf numFmtId="0" fontId="2" fillId="3" borderId="0" xfId="0" applyFont="1" applyFill="1" applyAlignment="1">
      <alignment vertical="top"/>
    </xf>
    <xf numFmtId="0" fontId="6" fillId="3" borderId="0" xfId="0" applyFont="1" applyFill="1" applyAlignment="1">
      <alignment vertical="top"/>
    </xf>
    <xf numFmtId="0" fontId="2" fillId="5" borderId="4" xfId="0" applyFont="1" applyFill="1" applyBorder="1" applyAlignment="1">
      <alignment horizontal="left" vertical="top"/>
    </xf>
    <xf numFmtId="0" fontId="2" fillId="5" borderId="5" xfId="0" applyFont="1" applyFill="1" applyBorder="1" applyAlignment="1">
      <alignment horizontal="center" vertical="top"/>
    </xf>
    <xf numFmtId="0" fontId="2" fillId="5" borderId="6" xfId="0" applyFont="1" applyFill="1" applyBorder="1" applyAlignment="1">
      <alignment horizontal="center" vertical="top"/>
    </xf>
    <xf numFmtId="0" fontId="1" fillId="4" borderId="3" xfId="0" applyFont="1" applyFill="1" applyBorder="1" applyAlignment="1">
      <alignment horizontal="center" vertical="top"/>
    </xf>
    <xf numFmtId="0" fontId="2" fillId="5" borderId="2" xfId="0" applyFont="1" applyFill="1" applyBorder="1" applyAlignment="1">
      <alignment horizontal="left" vertical="top" wrapText="1"/>
    </xf>
    <xf numFmtId="0" fontId="2" fillId="5" borderId="6"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6" borderId="2" xfId="0" applyFont="1" applyFill="1" applyBorder="1" applyAlignment="1">
      <alignment horizontal="center" vertical="top" wrapText="1"/>
    </xf>
    <xf numFmtId="0" fontId="2" fillId="6" borderId="4" xfId="0" applyFont="1" applyFill="1" applyBorder="1" applyAlignment="1">
      <alignment horizontal="center" vertical="top"/>
    </xf>
    <xf numFmtId="0" fontId="1" fillId="4" borderId="2" xfId="0" applyFont="1" applyFill="1" applyBorder="1" applyAlignment="1">
      <alignment horizontal="left" vertical="top"/>
    </xf>
    <xf numFmtId="0" fontId="1" fillId="5" borderId="6" xfId="0" applyFont="1" applyFill="1" applyBorder="1" applyAlignment="1">
      <alignment horizontal="center" vertical="top"/>
    </xf>
    <xf numFmtId="0" fontId="1" fillId="5" borderId="2" xfId="0" applyFont="1" applyFill="1" applyBorder="1" applyAlignment="1">
      <alignment horizontal="left" vertical="top"/>
    </xf>
    <xf numFmtId="166" fontId="0" fillId="0" borderId="2" xfId="0" applyNumberFormat="1" applyBorder="1" applyAlignment="1" applyProtection="1">
      <alignment horizontal="right" vertical="top"/>
      <protection locked="0"/>
    </xf>
    <xf numFmtId="0" fontId="0" fillId="6" borderId="6" xfId="0" applyFill="1" applyBorder="1" applyAlignment="1">
      <alignment horizontal="center" vertical="top" wrapText="1"/>
    </xf>
    <xf numFmtId="0" fontId="0" fillId="2" borderId="2" xfId="0" applyFill="1" applyBorder="1" applyAlignment="1">
      <alignment horizontal="center" vertical="top"/>
    </xf>
    <xf numFmtId="0" fontId="0" fillId="6" borderId="4" xfId="0" applyFill="1" applyBorder="1" applyAlignment="1">
      <alignment horizontal="center" vertical="top"/>
    </xf>
    <xf numFmtId="166" fontId="0" fillId="7" borderId="2" xfId="0" applyNumberFormat="1" applyFill="1" applyBorder="1" applyAlignment="1">
      <alignment vertical="top"/>
    </xf>
    <xf numFmtId="0" fontId="7" fillId="6" borderId="7" xfId="0" applyFont="1" applyFill="1" applyBorder="1" applyAlignment="1">
      <alignment horizontal="center" vertical="top"/>
    </xf>
    <xf numFmtId="167" fontId="0" fillId="6" borderId="6" xfId="0" applyNumberFormat="1" applyFill="1" applyBorder="1" applyAlignment="1">
      <alignment horizontal="center" vertical="top"/>
    </xf>
    <xf numFmtId="0" fontId="0" fillId="4" borderId="8" xfId="0" applyFill="1" applyBorder="1" applyAlignment="1">
      <alignment horizontal="center" vertical="top" wrapText="1"/>
    </xf>
    <xf numFmtId="0" fontId="0" fillId="4" borderId="3" xfId="0" applyFill="1" applyBorder="1" applyAlignment="1">
      <alignment horizontal="center" vertical="top" wrapText="1"/>
    </xf>
    <xf numFmtId="0" fontId="7" fillId="6" borderId="2" xfId="0" applyFont="1" applyFill="1" applyBorder="1" applyAlignment="1">
      <alignment horizontal="center" vertical="top"/>
    </xf>
    <xf numFmtId="167" fontId="0" fillId="6" borderId="2" xfId="0" applyNumberFormat="1" applyFill="1" applyBorder="1" applyAlignment="1">
      <alignment horizontal="center" vertical="top"/>
    </xf>
    <xf numFmtId="0" fontId="0" fillId="7" borderId="3" xfId="0" applyFill="1" applyBorder="1" applyAlignment="1">
      <alignment horizontal="center" vertical="top"/>
    </xf>
    <xf numFmtId="0" fontId="0" fillId="7" borderId="6" xfId="0" applyFill="1" applyBorder="1" applyAlignment="1">
      <alignment vertical="top"/>
    </xf>
    <xf numFmtId="0" fontId="2" fillId="8" borderId="4" xfId="0" applyFont="1" applyFill="1" applyBorder="1" applyAlignment="1">
      <alignment horizontal="left" vertical="top"/>
    </xf>
    <xf numFmtId="166" fontId="0" fillId="8" borderId="2" xfId="0" applyNumberFormat="1" applyFill="1" applyBorder="1" applyAlignment="1">
      <alignment vertical="top"/>
    </xf>
    <xf numFmtId="166" fontId="0" fillId="8" borderId="6" xfId="0" applyNumberFormat="1" applyFill="1" applyBorder="1" applyAlignment="1">
      <alignment vertical="top"/>
    </xf>
    <xf numFmtId="0" fontId="0" fillId="6" borderId="4" xfId="0" applyFill="1" applyBorder="1" applyAlignment="1">
      <alignment vertical="top"/>
    </xf>
    <xf numFmtId="165" fontId="0" fillId="0" borderId="0" xfId="0" applyNumberFormat="1" applyAlignment="1">
      <alignment vertical="top"/>
    </xf>
    <xf numFmtId="0" fontId="0" fillId="6" borderId="2" xfId="0" applyFill="1" applyBorder="1" applyAlignment="1">
      <alignment vertical="top"/>
    </xf>
    <xf numFmtId="0" fontId="2" fillId="8" borderId="3" xfId="0" applyFont="1" applyFill="1" applyBorder="1" applyAlignment="1">
      <alignment horizontal="left" vertical="top"/>
    </xf>
    <xf numFmtId="168" fontId="1" fillId="0" borderId="3" xfId="0" applyNumberFormat="1" applyFont="1" applyBorder="1" applyAlignment="1" applyProtection="1">
      <alignment horizontal="right" vertical="top"/>
      <protection locked="0"/>
    </xf>
    <xf numFmtId="168" fontId="1" fillId="7" borderId="3" xfId="0" applyNumberFormat="1" applyFont="1" applyFill="1" applyBorder="1" applyAlignment="1">
      <alignment horizontal="right" vertical="top"/>
    </xf>
    <xf numFmtId="0" fontId="8" fillId="3" borderId="0" xfId="0" applyFont="1" applyFill="1" applyAlignment="1">
      <alignment vertical="top"/>
    </xf>
    <xf numFmtId="0" fontId="2" fillId="8" borderId="2" xfId="0" applyFont="1" applyFill="1" applyBorder="1" applyAlignment="1">
      <alignment horizontal="left" vertical="top"/>
    </xf>
    <xf numFmtId="10" fontId="0" fillId="7" borderId="2" xfId="0" applyNumberFormat="1" applyFill="1" applyBorder="1" applyAlignment="1">
      <alignment vertical="top"/>
    </xf>
    <xf numFmtId="0" fontId="0" fillId="6" borderId="0" xfId="0" applyFill="1" applyAlignment="1">
      <alignment horizontal="center" vertical="top"/>
    </xf>
    <xf numFmtId="0" fontId="0" fillId="13" borderId="0" xfId="0" applyFill="1" applyAlignment="1">
      <alignment vertical="center"/>
    </xf>
    <xf numFmtId="0" fontId="17" fillId="13" borderId="9" xfId="0" applyFont="1" applyFill="1" applyBorder="1" applyAlignment="1">
      <alignment vertical="center" wrapText="1"/>
    </xf>
    <xf numFmtId="0" fontId="18" fillId="13" borderId="0" xfId="0" applyFont="1" applyFill="1" applyAlignment="1">
      <alignment vertical="center"/>
    </xf>
    <xf numFmtId="0" fontId="19" fillId="13" borderId="0" xfId="0" applyFont="1" applyFill="1" applyAlignment="1">
      <alignment horizontal="center" vertical="center" wrapText="1"/>
    </xf>
    <xf numFmtId="0" fontId="16" fillId="14" borderId="10" xfId="4" applyFont="1" applyFill="1" applyBorder="1" applyAlignment="1">
      <alignment horizontal="left" indent="1"/>
    </xf>
    <xf numFmtId="0" fontId="13" fillId="0" borderId="10" xfId="2" applyFill="1" applyBorder="1" applyAlignment="1">
      <alignment horizontal="left" vertical="center" wrapText="1" indent="1"/>
    </xf>
    <xf numFmtId="0" fontId="14" fillId="0" borderId="10" xfId="0" applyFont="1" applyBorder="1"/>
    <xf numFmtId="0" fontId="0" fillId="0" borderId="10" xfId="0" applyBorder="1"/>
    <xf numFmtId="0" fontId="17" fillId="13" borderId="11" xfId="0" applyFont="1" applyFill="1" applyBorder="1" applyAlignment="1">
      <alignment vertical="center" wrapText="1"/>
    </xf>
    <xf numFmtId="0" fontId="16" fillId="10" borderId="10" xfId="2" applyFont="1" applyBorder="1" applyAlignment="1">
      <alignment horizontal="left" vertical="center" wrapText="1" indent="1"/>
    </xf>
    <xf numFmtId="0" fontId="13" fillId="10" borderId="10" xfId="2" applyBorder="1" applyAlignment="1">
      <alignment horizontal="left" vertical="center" wrapText="1" indent="1"/>
    </xf>
    <xf numFmtId="0" fontId="13" fillId="15" borderId="10" xfId="3" applyFill="1" applyBorder="1" applyAlignment="1">
      <alignment horizontal="left" indent="1"/>
    </xf>
    <xf numFmtId="0" fontId="14" fillId="0" borderId="12" xfId="0" applyFont="1" applyBorder="1"/>
    <xf numFmtId="0" fontId="17" fillId="13" borderId="10" xfId="0" applyFont="1" applyFill="1" applyBorder="1" applyAlignment="1">
      <alignment vertical="center" wrapText="1"/>
    </xf>
    <xf numFmtId="0" fontId="0" fillId="13" borderId="10" xfId="0" applyFill="1" applyBorder="1"/>
    <xf numFmtId="0" fontId="16" fillId="15" borderId="14" xfId="3" applyFont="1" applyFill="1" applyBorder="1" applyAlignment="1">
      <alignment horizontal="left" vertical="center" wrapText="1" indent="1"/>
    </xf>
    <xf numFmtId="0" fontId="0" fillId="0" borderId="13" xfId="0" applyBorder="1"/>
    <xf numFmtId="0" fontId="17" fillId="13" borderId="0" xfId="0" applyFont="1" applyFill="1" applyAlignment="1">
      <alignment vertical="center" wrapText="1"/>
    </xf>
    <xf numFmtId="0" fontId="16" fillId="14" borderId="13" xfId="4" applyFont="1" applyFill="1" applyBorder="1" applyAlignment="1">
      <alignment horizontal="left" indent="1"/>
    </xf>
    <xf numFmtId="0" fontId="0" fillId="14" borderId="10" xfId="0" quotePrefix="1" applyFill="1" applyBorder="1" applyAlignment="1">
      <alignment horizontal="left" vertical="center"/>
    </xf>
    <xf numFmtId="0" fontId="0" fillId="13" borderId="10" xfId="0" applyFill="1" applyBorder="1" applyAlignment="1">
      <alignment horizontal="left" vertical="center"/>
    </xf>
    <xf numFmtId="0" fontId="16" fillId="14" borderId="10" xfId="1" applyFont="1" applyFill="1" applyBorder="1" applyAlignment="1">
      <alignment horizontal="left" vertical="center" wrapText="1"/>
    </xf>
    <xf numFmtId="0" fontId="16" fillId="14" borderId="10" xfId="2" applyFont="1" applyFill="1" applyBorder="1" applyAlignment="1">
      <alignment horizontal="left" vertical="center" wrapText="1"/>
    </xf>
    <xf numFmtId="0" fontId="20" fillId="13" borderId="0" xfId="0" applyFont="1" applyFill="1" applyAlignment="1">
      <alignment horizontal="left" vertical="center"/>
    </xf>
    <xf numFmtId="0" fontId="0" fillId="13" borderId="0" xfId="0" applyFill="1" applyAlignment="1">
      <alignment wrapText="1"/>
    </xf>
    <xf numFmtId="0" fontId="16" fillId="17" borderId="10" xfId="2" applyFont="1" applyFill="1" applyBorder="1" applyAlignment="1">
      <alignment horizontal="left" vertical="center" wrapText="1" indent="1"/>
    </xf>
    <xf numFmtId="0" fontId="13" fillId="17" borderId="10" xfId="2" applyFill="1" applyBorder="1" applyAlignment="1">
      <alignment horizontal="left" vertical="center" wrapText="1" indent="1"/>
    </xf>
    <xf numFmtId="0" fontId="0" fillId="10" borderId="10" xfId="2" applyFont="1" applyBorder="1" applyAlignment="1">
      <alignment horizontal="left" vertical="center" indent="1"/>
    </xf>
    <xf numFmtId="0" fontId="0" fillId="17" borderId="10" xfId="2" applyFont="1" applyFill="1" applyBorder="1" applyAlignment="1">
      <alignment horizontal="left" vertical="center" indent="1"/>
    </xf>
    <xf numFmtId="0" fontId="0" fillId="15" borderId="10" xfId="3" applyFont="1" applyFill="1" applyBorder="1" applyAlignment="1">
      <alignment horizontal="left" vertical="center" indent="1"/>
    </xf>
    <xf numFmtId="14" fontId="0" fillId="14" borderId="16" xfId="4" applyNumberFormat="1" applyFont="1" applyFill="1" applyBorder="1" applyAlignment="1">
      <alignment horizontal="left" vertical="center"/>
    </xf>
    <xf numFmtId="0" fontId="16" fillId="13" borderId="0" xfId="0" applyFont="1" applyFill="1"/>
    <xf numFmtId="0" fontId="0" fillId="13" borderId="0" xfId="0" applyFill="1" applyAlignment="1">
      <alignment horizontal="left"/>
    </xf>
    <xf numFmtId="0" fontId="17" fillId="13" borderId="0" xfId="0" applyFont="1" applyFill="1" applyAlignment="1">
      <alignment vertical="justify"/>
    </xf>
    <xf numFmtId="0" fontId="13" fillId="14" borderId="17" xfId="4" applyFill="1" applyBorder="1" applyAlignment="1">
      <alignment horizontal="left" vertical="center"/>
    </xf>
    <xf numFmtId="0" fontId="13" fillId="14" borderId="12" xfId="4" applyFill="1" applyBorder="1" applyAlignment="1">
      <alignment horizontal="left" vertical="center"/>
    </xf>
    <xf numFmtId="0" fontId="0" fillId="4" borderId="1" xfId="0" applyFill="1" applyBorder="1" applyAlignment="1">
      <alignment horizontal="left" vertical="top" wrapText="1"/>
    </xf>
    <xf numFmtId="0" fontId="0" fillId="14" borderId="16" xfId="0" quotePrefix="1" applyFill="1" applyBorder="1" applyAlignment="1">
      <alignment vertical="center"/>
    </xf>
    <xf numFmtId="0" fontId="25" fillId="0" borderId="0" xfId="7" applyFont="1" applyAlignment="1" applyProtection="1">
      <alignment horizontal="left" vertical="top" wrapText="1"/>
      <protection locked="0"/>
    </xf>
    <xf numFmtId="0" fontId="25" fillId="0" borderId="0" xfId="7" applyFont="1" applyAlignment="1" applyProtection="1">
      <alignment horizontal="left" vertical="top"/>
      <protection locked="0"/>
    </xf>
    <xf numFmtId="0" fontId="31" fillId="0" borderId="0" xfId="0" applyFont="1" applyAlignment="1">
      <alignment vertical="center"/>
    </xf>
    <xf numFmtId="0" fontId="29" fillId="18" borderId="2" xfId="0" applyFont="1" applyFill="1" applyBorder="1" applyAlignment="1">
      <alignment horizontal="center" vertical="center" wrapText="1"/>
    </xf>
    <xf numFmtId="0" fontId="28" fillId="0" borderId="0" xfId="7" applyFont="1" applyAlignment="1" applyProtection="1">
      <alignment horizontal="left" vertical="top"/>
      <protection locked="0"/>
    </xf>
    <xf numFmtId="0" fontId="29" fillId="18" borderId="2" xfId="7" applyFont="1" applyFill="1" applyBorder="1" applyAlignment="1">
      <alignment horizontal="left" vertical="top" wrapText="1"/>
    </xf>
    <xf numFmtId="0" fontId="29" fillId="18" borderId="2" xfId="0" applyFont="1" applyFill="1" applyBorder="1" applyAlignment="1">
      <alignment vertical="center"/>
    </xf>
    <xf numFmtId="0" fontId="29" fillId="18" borderId="2" xfId="0" applyFont="1" applyFill="1" applyBorder="1" applyAlignment="1">
      <alignment vertical="center" wrapText="1"/>
    </xf>
    <xf numFmtId="6" fontId="30" fillId="0" borderId="2" xfId="0" applyNumberFormat="1" applyFont="1" applyBorder="1" applyAlignment="1">
      <alignment vertical="center"/>
    </xf>
    <xf numFmtId="0" fontId="17" fillId="13" borderId="0" xfId="0" applyFont="1" applyFill="1" applyAlignment="1">
      <alignment vertical="distributed"/>
    </xf>
    <xf numFmtId="0" fontId="29" fillId="18" borderId="2" xfId="0" applyFont="1" applyFill="1" applyBorder="1" applyAlignment="1">
      <alignment horizontal="left" vertical="center" wrapText="1"/>
    </xf>
    <xf numFmtId="49" fontId="0" fillId="14" borderId="10" xfId="0" quotePrefix="1" applyNumberFormat="1" applyFill="1" applyBorder="1" applyAlignment="1">
      <alignment horizontal="left" vertical="center"/>
    </xf>
    <xf numFmtId="6" fontId="30" fillId="0" borderId="2" xfId="0" applyNumberFormat="1" applyFont="1" applyBorder="1" applyAlignment="1">
      <alignment vertical="center" wrapText="1"/>
    </xf>
    <xf numFmtId="0" fontId="17" fillId="0" borderId="2" xfId="0" applyFont="1" applyBorder="1"/>
    <xf numFmtId="0" fontId="17" fillId="0" borderId="2" xfId="0" applyFont="1" applyBorder="1" applyAlignment="1">
      <alignment wrapText="1"/>
    </xf>
    <xf numFmtId="0" fontId="19" fillId="0" borderId="2" xfId="0" applyFont="1" applyBorder="1"/>
    <xf numFmtId="15" fontId="19" fillId="0" borderId="2" xfId="0" applyNumberFormat="1" applyFont="1" applyBorder="1"/>
    <xf numFmtId="0" fontId="19" fillId="0" borderId="2" xfId="0" applyFont="1" applyBorder="1" applyAlignment="1">
      <alignment wrapText="1"/>
    </xf>
    <xf numFmtId="0" fontId="19" fillId="0" borderId="0" xfId="0" applyFont="1"/>
    <xf numFmtId="15" fontId="19" fillId="0" borderId="0" xfId="0" applyNumberFormat="1" applyFont="1"/>
    <xf numFmtId="0" fontId="19" fillId="0" borderId="2" xfId="0" applyFont="1" applyBorder="1" applyAlignment="1">
      <alignment vertical="center" wrapText="1"/>
    </xf>
    <xf numFmtId="0" fontId="19" fillId="0" borderId="2" xfId="0" applyFont="1" applyBorder="1" applyAlignment="1">
      <alignment vertical="center"/>
    </xf>
    <xf numFmtId="0" fontId="17" fillId="0" borderId="2" xfId="0" applyFont="1" applyBorder="1" applyAlignment="1">
      <alignment vertical="center"/>
    </xf>
    <xf numFmtId="0" fontId="17" fillId="0" borderId="2" xfId="0" applyFont="1" applyBorder="1" applyAlignment="1">
      <alignment vertical="center" wrapText="1"/>
    </xf>
    <xf numFmtId="0" fontId="0" fillId="15" borderId="0" xfId="0" applyFill="1"/>
    <xf numFmtId="0" fontId="0" fillId="0" borderId="0" xfId="0" applyAlignment="1">
      <alignment horizontal="left" vertical="center"/>
    </xf>
    <xf numFmtId="0" fontId="0" fillId="0" borderId="0" xfId="0" applyAlignment="1">
      <alignment horizontal="center" vertical="center"/>
    </xf>
    <xf numFmtId="0" fontId="38" fillId="0" borderId="22" xfId="0" applyFont="1" applyBorder="1" applyAlignment="1">
      <alignment horizontal="left" vertical="center"/>
    </xf>
    <xf numFmtId="0" fontId="38" fillId="0" borderId="23" xfId="0" applyFont="1" applyBorder="1" applyAlignment="1">
      <alignment horizontal="left" vertical="center"/>
    </xf>
    <xf numFmtId="0" fontId="38" fillId="0" borderId="24" xfId="0" applyFont="1" applyBorder="1" applyAlignment="1">
      <alignment horizontal="left" vertical="center"/>
    </xf>
    <xf numFmtId="0" fontId="38" fillId="0" borderId="24" xfId="0" applyFont="1" applyBorder="1" applyAlignment="1">
      <alignment horizontal="center" vertical="center"/>
    </xf>
    <xf numFmtId="0" fontId="39" fillId="0" borderId="0" xfId="0" applyFont="1" applyAlignment="1">
      <alignment vertical="center"/>
    </xf>
    <xf numFmtId="0" fontId="40" fillId="0" borderId="25" xfId="0" applyFont="1" applyBorder="1" applyAlignment="1">
      <alignment horizontal="left" vertical="center"/>
    </xf>
    <xf numFmtId="0" fontId="41" fillId="0" borderId="2" xfId="0" applyFont="1" applyBorder="1" applyAlignment="1">
      <alignment horizontal="left" vertical="center" wrapText="1"/>
    </xf>
    <xf numFmtId="0" fontId="40" fillId="0" borderId="26" xfId="0" applyFont="1" applyBorder="1" applyAlignment="1">
      <alignment horizontal="left" vertical="center" wrapText="1"/>
    </xf>
    <xf numFmtId="0" fontId="40" fillId="0" borderId="26" xfId="0" applyFont="1" applyBorder="1" applyAlignment="1">
      <alignment horizontal="center" vertical="center" wrapText="1"/>
    </xf>
    <xf numFmtId="0" fontId="40" fillId="0" borderId="27" xfId="0" applyFont="1" applyBorder="1" applyAlignment="1">
      <alignment horizontal="left" vertical="center"/>
    </xf>
    <xf numFmtId="0" fontId="40" fillId="0" borderId="26" xfId="0" applyFont="1" applyBorder="1" applyAlignment="1">
      <alignment horizontal="left" vertical="center"/>
    </xf>
    <xf numFmtId="0" fontId="40" fillId="0" borderId="26" xfId="0" applyFont="1" applyBorder="1" applyAlignment="1">
      <alignment horizontal="center" vertical="center"/>
    </xf>
    <xf numFmtId="0" fontId="41" fillId="0" borderId="26" xfId="0" applyFont="1" applyBorder="1" applyAlignment="1">
      <alignment horizontal="left" vertical="center" wrapText="1"/>
    </xf>
    <xf numFmtId="0" fontId="41" fillId="0" borderId="26" xfId="0" applyFont="1" applyBorder="1" applyAlignment="1">
      <alignment horizontal="center" vertical="center" wrapText="1"/>
    </xf>
    <xf numFmtId="0" fontId="41" fillId="0" borderId="28" xfId="0" applyFont="1" applyBorder="1" applyAlignment="1">
      <alignment horizontal="left" vertical="center" wrapText="1"/>
    </xf>
    <xf numFmtId="0" fontId="36" fillId="20" borderId="29" xfId="0" applyFont="1" applyFill="1" applyBorder="1" applyAlignment="1">
      <alignment horizontal="center" vertical="center"/>
    </xf>
    <xf numFmtId="0" fontId="36" fillId="20" borderId="30" xfId="0" applyFont="1" applyFill="1" applyBorder="1" applyAlignment="1">
      <alignment vertical="center"/>
    </xf>
    <xf numFmtId="0" fontId="36" fillId="20" borderId="31" xfId="0" applyFont="1" applyFill="1" applyBorder="1" applyAlignment="1">
      <alignment vertical="center"/>
    </xf>
    <xf numFmtId="0" fontId="36" fillId="20" borderId="30" xfId="0" applyFont="1" applyFill="1" applyBorder="1" applyAlignment="1">
      <alignment horizontal="center" vertical="center"/>
    </xf>
    <xf numFmtId="0" fontId="36" fillId="20" borderId="32" xfId="0" applyFont="1" applyFill="1" applyBorder="1" applyAlignment="1">
      <alignment horizontal="left" vertical="center"/>
    </xf>
    <xf numFmtId="0" fontId="0" fillId="22" borderId="33" xfId="0" applyFill="1" applyBorder="1" applyAlignment="1">
      <alignment vertical="center" wrapText="1"/>
    </xf>
    <xf numFmtId="0" fontId="0" fillId="22" borderId="34" xfId="0" applyFill="1" applyBorder="1" applyAlignment="1">
      <alignment vertical="center" wrapText="1"/>
    </xf>
    <xf numFmtId="14" fontId="0" fillId="22" borderId="33" xfId="0" applyNumberFormat="1" applyFill="1" applyBorder="1" applyAlignment="1">
      <alignment horizontal="center" vertical="center" wrapText="1"/>
    </xf>
    <xf numFmtId="170" fontId="0" fillId="22" borderId="35" xfId="10" applyNumberFormat="1" applyFont="1" applyFill="1" applyBorder="1" applyAlignment="1">
      <alignment horizontal="left" vertical="center" wrapText="1"/>
    </xf>
    <xf numFmtId="0" fontId="0" fillId="22" borderId="37" xfId="0" applyFill="1" applyBorder="1" applyAlignment="1">
      <alignment vertical="center" wrapText="1"/>
    </xf>
    <xf numFmtId="0" fontId="0" fillId="22" borderId="5" xfId="0" applyFill="1" applyBorder="1" applyAlignment="1">
      <alignment vertical="center" wrapText="1"/>
    </xf>
    <xf numFmtId="14" fontId="0" fillId="22" borderId="37" xfId="0" applyNumberFormat="1" applyFill="1" applyBorder="1" applyAlignment="1">
      <alignment horizontal="center" vertical="center" wrapText="1"/>
    </xf>
    <xf numFmtId="170" fontId="0" fillId="22" borderId="38" xfId="10" applyNumberFormat="1" applyFont="1" applyFill="1" applyBorder="1" applyAlignment="1">
      <alignment horizontal="left" vertical="center" wrapText="1"/>
    </xf>
    <xf numFmtId="0" fontId="0" fillId="22" borderId="40" xfId="0" applyFill="1" applyBorder="1" applyAlignment="1">
      <alignment vertical="center" wrapText="1"/>
    </xf>
    <xf numFmtId="0" fontId="0" fillId="22" borderId="41" xfId="0" applyFill="1" applyBorder="1" applyAlignment="1">
      <alignment vertical="center" wrapText="1"/>
    </xf>
    <xf numFmtId="14" fontId="0" fillId="22" borderId="40" xfId="0" applyNumberFormat="1" applyFill="1" applyBorder="1" applyAlignment="1">
      <alignment horizontal="center" vertical="center" wrapText="1"/>
    </xf>
    <xf numFmtId="170" fontId="0" fillId="22" borderId="42" xfId="10" applyNumberFormat="1" applyFont="1" applyFill="1" applyBorder="1" applyAlignment="1">
      <alignment horizontal="left" vertical="center" wrapText="1"/>
    </xf>
    <xf numFmtId="0" fontId="37" fillId="22" borderId="33" xfId="0" applyFont="1" applyFill="1" applyBorder="1" applyAlignment="1">
      <alignment vertical="center" wrapText="1"/>
    </xf>
    <xf numFmtId="0" fontId="45" fillId="22" borderId="34" xfId="0" applyFont="1" applyFill="1" applyBorder="1" applyAlignment="1">
      <alignment vertical="center" wrapText="1"/>
    </xf>
    <xf numFmtId="0" fontId="45" fillId="22" borderId="33" xfId="0" applyFont="1" applyFill="1" applyBorder="1" applyAlignment="1">
      <alignment vertical="center" wrapText="1"/>
    </xf>
    <xf numFmtId="170" fontId="45" fillId="22" borderId="35" xfId="10" applyNumberFormat="1" applyFont="1" applyFill="1" applyBorder="1" applyAlignment="1">
      <alignment horizontal="left" vertical="center" wrapText="1"/>
    </xf>
    <xf numFmtId="0" fontId="37" fillId="22" borderId="37" xfId="0" applyFont="1" applyFill="1" applyBorder="1" applyAlignment="1">
      <alignment vertical="center" wrapText="1"/>
    </xf>
    <xf numFmtId="0" fontId="45" fillId="22" borderId="5" xfId="0" applyFont="1" applyFill="1" applyBorder="1" applyAlignment="1">
      <alignment vertical="center" wrapText="1"/>
    </xf>
    <xf numFmtId="0" fontId="45" fillId="22" borderId="37" xfId="0" applyFont="1" applyFill="1" applyBorder="1" applyAlignment="1">
      <alignment vertical="center" wrapText="1"/>
    </xf>
    <xf numFmtId="170" fontId="45" fillId="22" borderId="38" xfId="10" applyNumberFormat="1" applyFont="1" applyFill="1" applyBorder="1" applyAlignment="1">
      <alignment horizontal="left" vertical="center" wrapText="1"/>
    </xf>
    <xf numFmtId="0" fontId="37" fillId="22" borderId="40" xfId="0" applyFont="1" applyFill="1" applyBorder="1" applyAlignment="1">
      <alignment vertical="center" wrapText="1"/>
    </xf>
    <xf numFmtId="0" fontId="45" fillId="22" borderId="41" xfId="0" applyFont="1" applyFill="1" applyBorder="1" applyAlignment="1">
      <alignment vertical="center" wrapText="1"/>
    </xf>
    <xf numFmtId="0" fontId="45" fillId="22" borderId="40" xfId="0" applyFont="1" applyFill="1" applyBorder="1" applyAlignment="1">
      <alignment vertical="center" wrapText="1"/>
    </xf>
    <xf numFmtId="170" fontId="45" fillId="22" borderId="42" xfId="10" applyNumberFormat="1" applyFont="1" applyFill="1" applyBorder="1" applyAlignment="1">
      <alignment horizontal="left" vertical="center" wrapText="1"/>
    </xf>
    <xf numFmtId="0" fontId="37" fillId="24" borderId="33" xfId="0" applyFont="1" applyFill="1" applyBorder="1" applyAlignment="1">
      <alignment vertical="center" wrapText="1"/>
    </xf>
    <xf numFmtId="0" fontId="45" fillId="24" borderId="34" xfId="0" applyFont="1" applyFill="1" applyBorder="1" applyAlignment="1">
      <alignment vertical="center" wrapText="1"/>
    </xf>
    <xf numFmtId="0" fontId="45" fillId="24" borderId="33" xfId="0" applyFont="1" applyFill="1" applyBorder="1" applyAlignment="1">
      <alignment vertical="center" wrapText="1"/>
    </xf>
    <xf numFmtId="14" fontId="0" fillId="24" borderId="33" xfId="0" applyNumberFormat="1" applyFill="1" applyBorder="1" applyAlignment="1">
      <alignment horizontal="center" vertical="center" wrapText="1"/>
    </xf>
    <xf numFmtId="170" fontId="45" fillId="24" borderId="35" xfId="10" applyNumberFormat="1" applyFont="1" applyFill="1" applyBorder="1" applyAlignment="1">
      <alignment horizontal="left" vertical="center" wrapText="1"/>
    </xf>
    <xf numFmtId="8" fontId="0" fillId="0" borderId="0" xfId="0" applyNumberFormat="1"/>
    <xf numFmtId="0" fontId="37" fillId="24" borderId="37" xfId="0" applyFont="1" applyFill="1" applyBorder="1" applyAlignment="1">
      <alignment vertical="center" wrapText="1"/>
    </xf>
    <xf numFmtId="0" fontId="45" fillId="24" borderId="5" xfId="0" applyFont="1" applyFill="1" applyBorder="1" applyAlignment="1">
      <alignment vertical="center" wrapText="1"/>
    </xf>
    <xf numFmtId="0" fontId="45" fillId="24" borderId="37" xfId="0" applyFont="1" applyFill="1" applyBorder="1" applyAlignment="1">
      <alignment vertical="center" wrapText="1"/>
    </xf>
    <xf numFmtId="14" fontId="0" fillId="24" borderId="37" xfId="0" applyNumberFormat="1" applyFill="1" applyBorder="1" applyAlignment="1">
      <alignment horizontal="center" vertical="center" wrapText="1"/>
    </xf>
    <xf numFmtId="170" fontId="45" fillId="24" borderId="38" xfId="10" applyNumberFormat="1" applyFont="1" applyFill="1" applyBorder="1" applyAlignment="1">
      <alignment horizontal="left" vertical="center" wrapText="1"/>
    </xf>
    <xf numFmtId="0" fontId="37" fillId="24" borderId="40" xfId="0" applyFont="1" applyFill="1" applyBorder="1" applyAlignment="1">
      <alignment vertical="center" wrapText="1"/>
    </xf>
    <xf numFmtId="0" fontId="45" fillId="24" borderId="41" xfId="0" applyFont="1" applyFill="1" applyBorder="1" applyAlignment="1">
      <alignment vertical="center" wrapText="1"/>
    </xf>
    <xf numFmtId="0" fontId="45" fillId="24" borderId="40" xfId="0" applyFont="1" applyFill="1" applyBorder="1" applyAlignment="1">
      <alignment vertical="center" wrapText="1"/>
    </xf>
    <xf numFmtId="14" fontId="0" fillId="24" borderId="40" xfId="0" applyNumberFormat="1" applyFill="1" applyBorder="1" applyAlignment="1">
      <alignment horizontal="center" vertical="center" wrapText="1"/>
    </xf>
    <xf numFmtId="170" fontId="45" fillId="24" borderId="42" xfId="10" applyNumberFormat="1" applyFont="1" applyFill="1" applyBorder="1" applyAlignment="1">
      <alignment horizontal="left" vertical="center" wrapText="1"/>
    </xf>
    <xf numFmtId="0" fontId="44" fillId="25" borderId="43" xfId="0" applyFont="1" applyFill="1" applyBorder="1" applyAlignment="1">
      <alignment horizontal="center" vertical="center"/>
    </xf>
    <xf numFmtId="0" fontId="37" fillId="26" borderId="44" xfId="0" applyFont="1" applyFill="1" applyBorder="1" applyAlignment="1">
      <alignment vertical="center" wrapText="1"/>
    </xf>
    <xf numFmtId="0" fontId="45" fillId="26" borderId="45" xfId="0" applyFont="1" applyFill="1" applyBorder="1" applyAlignment="1">
      <alignment vertical="center" wrapText="1"/>
    </xf>
    <xf numFmtId="0" fontId="45" fillId="26" borderId="44" xfId="0" applyFont="1" applyFill="1" applyBorder="1" applyAlignment="1">
      <alignment vertical="center" wrapText="1"/>
    </xf>
    <xf numFmtId="14" fontId="0" fillId="26" borderId="44" xfId="0" applyNumberFormat="1" applyFill="1" applyBorder="1" applyAlignment="1">
      <alignment horizontal="center" vertical="center" wrapText="1"/>
    </xf>
    <xf numFmtId="170" fontId="45" fillId="26" borderId="46" xfId="10" applyNumberFormat="1" applyFont="1" applyFill="1" applyBorder="1" applyAlignment="1">
      <alignment horizontal="left" vertical="center" wrapText="1"/>
    </xf>
    <xf numFmtId="0" fontId="0" fillId="27" borderId="33" xfId="0" applyFill="1" applyBorder="1" applyAlignment="1">
      <alignment vertical="center" wrapText="1"/>
    </xf>
    <xf numFmtId="0" fontId="0" fillId="27" borderId="33" xfId="0" applyFill="1" applyBorder="1" applyAlignment="1">
      <alignment horizontal="left" vertical="center" wrapText="1"/>
    </xf>
    <xf numFmtId="14" fontId="0" fillId="27" borderId="33" xfId="0" applyNumberFormat="1" applyFill="1" applyBorder="1" applyAlignment="1">
      <alignment horizontal="center" vertical="center" wrapText="1"/>
    </xf>
    <xf numFmtId="0" fontId="0" fillId="27" borderId="37" xfId="0" applyFill="1" applyBorder="1" applyAlignment="1">
      <alignment vertical="center" wrapText="1"/>
    </xf>
    <xf numFmtId="0" fontId="0" fillId="27" borderId="37" xfId="0" applyFill="1" applyBorder="1" applyAlignment="1">
      <alignment horizontal="left" vertical="center" wrapText="1"/>
    </xf>
    <xf numFmtId="14" fontId="0" fillId="27" borderId="37" xfId="0" applyNumberFormat="1" applyFill="1" applyBorder="1" applyAlignment="1">
      <alignment horizontal="center" vertical="center" wrapText="1"/>
    </xf>
    <xf numFmtId="0" fontId="16" fillId="16" borderId="49" xfId="0" applyFont="1" applyFill="1" applyBorder="1" applyAlignment="1">
      <alignment horizontal="center" vertical="center"/>
    </xf>
    <xf numFmtId="0" fontId="0" fillId="27" borderId="40" xfId="0" applyFill="1" applyBorder="1" applyAlignment="1">
      <alignment vertical="center"/>
    </xf>
    <xf numFmtId="0" fontId="0" fillId="27" borderId="41" xfId="0" applyFill="1" applyBorder="1" applyAlignment="1">
      <alignment vertical="center"/>
    </xf>
    <xf numFmtId="14" fontId="0" fillId="27" borderId="40" xfId="0" applyNumberFormat="1" applyFill="1" applyBorder="1" applyAlignment="1">
      <alignment horizontal="center" vertical="center" wrapText="1"/>
    </xf>
    <xf numFmtId="170" fontId="0" fillId="27" borderId="42" xfId="10" applyNumberFormat="1" applyFont="1" applyFill="1" applyBorder="1" applyAlignment="1">
      <alignment horizontal="left" vertical="center"/>
    </xf>
    <xf numFmtId="0" fontId="16" fillId="0" borderId="44" xfId="0" applyFont="1" applyBorder="1" applyAlignment="1">
      <alignment horizontal="center" vertical="center"/>
    </xf>
    <xf numFmtId="170" fontId="16" fillId="0" borderId="46" xfId="0" applyNumberFormat="1" applyFont="1" applyBorder="1" applyAlignment="1">
      <alignment horizontal="left" vertical="center"/>
    </xf>
    <xf numFmtId="0" fontId="0" fillId="0" borderId="0" xfId="0" applyAlignment="1">
      <alignment wrapText="1"/>
    </xf>
    <xf numFmtId="0" fontId="34" fillId="20" borderId="2" xfId="0" applyFont="1" applyFill="1" applyBorder="1" applyAlignment="1">
      <alignment wrapText="1"/>
    </xf>
    <xf numFmtId="0" fontId="34" fillId="20" borderId="2" xfId="0" applyFont="1" applyFill="1" applyBorder="1" applyAlignment="1">
      <alignment horizontal="center" vertical="center"/>
    </xf>
    <xf numFmtId="0" fontId="0" fillId="0" borderId="30" xfId="0" applyBorder="1"/>
    <xf numFmtId="0" fontId="0" fillId="0" borderId="50" xfId="0" applyBorder="1"/>
    <xf numFmtId="6" fontId="0" fillId="0" borderId="51" xfId="0" applyNumberFormat="1" applyBorder="1"/>
    <xf numFmtId="0" fontId="0" fillId="0" borderId="52" xfId="0" applyBorder="1"/>
    <xf numFmtId="6" fontId="0" fillId="0" borderId="53" xfId="0" applyNumberFormat="1" applyBorder="1"/>
    <xf numFmtId="6" fontId="0" fillId="0" borderId="44" xfId="0" applyNumberFormat="1" applyBorder="1"/>
    <xf numFmtId="6" fontId="0" fillId="17" borderId="32" xfId="0" applyNumberFormat="1" applyFill="1" applyBorder="1"/>
    <xf numFmtId="6" fontId="0" fillId="17" borderId="51" xfId="0" applyNumberFormat="1" applyFill="1" applyBorder="1"/>
    <xf numFmtId="6" fontId="0" fillId="17" borderId="53" xfId="0" applyNumberFormat="1" applyFill="1" applyBorder="1"/>
    <xf numFmtId="0" fontId="36" fillId="20" borderId="43" xfId="0" applyFont="1" applyFill="1" applyBorder="1"/>
    <xf numFmtId="0" fontId="36" fillId="20" borderId="44" xfId="0" applyFont="1" applyFill="1" applyBorder="1"/>
    <xf numFmtId="0" fontId="36" fillId="20" borderId="46" xfId="0" applyFont="1" applyFill="1" applyBorder="1"/>
    <xf numFmtId="0" fontId="36" fillId="20" borderId="29" xfId="0" applyFont="1" applyFill="1" applyBorder="1"/>
    <xf numFmtId="0" fontId="36" fillId="20" borderId="36" xfId="0" applyFont="1" applyFill="1" applyBorder="1"/>
    <xf numFmtId="0" fontId="36" fillId="20" borderId="39" xfId="0" applyFont="1" applyFill="1" applyBorder="1"/>
    <xf numFmtId="0" fontId="0" fillId="20" borderId="0" xfId="0" applyFill="1"/>
    <xf numFmtId="0" fontId="36" fillId="20" borderId="2" xfId="0" applyFont="1" applyFill="1" applyBorder="1"/>
    <xf numFmtId="0" fontId="0" fillId="0" borderId="2" xfId="0" applyBorder="1"/>
    <xf numFmtId="170" fontId="0" fillId="0" borderId="2" xfId="10" applyNumberFormat="1" applyFont="1" applyBorder="1"/>
    <xf numFmtId="0" fontId="36" fillId="20" borderId="0" xfId="0" applyFont="1" applyFill="1"/>
    <xf numFmtId="0" fontId="47" fillId="20" borderId="36" xfId="0" applyFont="1" applyFill="1" applyBorder="1"/>
    <xf numFmtId="6" fontId="46" fillId="0" borderId="0" xfId="0" applyNumberFormat="1" applyFont="1"/>
    <xf numFmtId="0" fontId="36" fillId="20" borderId="52" xfId="0" applyFont="1" applyFill="1" applyBorder="1"/>
    <xf numFmtId="15" fontId="19" fillId="0" borderId="2" xfId="0" applyNumberFormat="1" applyFont="1" applyBorder="1" applyAlignment="1">
      <alignment vertical="center"/>
    </xf>
    <xf numFmtId="0" fontId="35" fillId="0" borderId="2" xfId="0" applyFont="1" applyBorder="1" applyAlignment="1">
      <alignment vertical="center" wrapText="1"/>
    </xf>
    <xf numFmtId="6" fontId="25" fillId="0" borderId="0" xfId="7" applyNumberFormat="1" applyFont="1" applyAlignment="1" applyProtection="1">
      <alignment horizontal="left" vertical="top"/>
      <protection locked="0"/>
    </xf>
    <xf numFmtId="0" fontId="0" fillId="17" borderId="16" xfId="2" applyFont="1" applyFill="1" applyBorder="1" applyAlignment="1">
      <alignment horizontal="center"/>
    </xf>
    <xf numFmtId="0" fontId="0" fillId="17" borderId="17" xfId="0" applyFill="1" applyBorder="1" applyAlignment="1">
      <alignment horizontal="center"/>
    </xf>
    <xf numFmtId="0" fontId="0" fillId="15" borderId="16" xfId="2" applyFont="1" applyFill="1" applyBorder="1" applyAlignment="1">
      <alignment horizontal="center"/>
    </xf>
    <xf numFmtId="0" fontId="0" fillId="15" borderId="17" xfId="0" applyFill="1" applyBorder="1" applyAlignment="1">
      <alignment horizontal="center"/>
    </xf>
    <xf numFmtId="0" fontId="0" fillId="15" borderId="16" xfId="3" applyFont="1" applyFill="1" applyBorder="1" applyAlignment="1">
      <alignment horizontal="left" vertical="center" wrapText="1"/>
    </xf>
    <xf numFmtId="0" fontId="13" fillId="17" borderId="19" xfId="2" applyFill="1" applyBorder="1" applyAlignment="1">
      <alignment horizontal="left" vertical="center" wrapText="1"/>
    </xf>
    <xf numFmtId="14" fontId="13" fillId="17" borderId="16" xfId="2" applyNumberFormat="1" applyFill="1" applyBorder="1" applyAlignment="1">
      <alignment horizontal="left" vertical="center" wrapText="1"/>
    </xf>
    <xf numFmtId="0" fontId="13" fillId="17" borderId="17" xfId="2" applyFill="1" applyBorder="1" applyAlignment="1">
      <alignment horizontal="left" vertical="center" wrapText="1"/>
    </xf>
    <xf numFmtId="0" fontId="13" fillId="17" borderId="12" xfId="2" applyFill="1" applyBorder="1" applyAlignment="1">
      <alignment horizontal="left" vertical="center" wrapText="1"/>
    </xf>
    <xf numFmtId="14" fontId="13" fillId="15" borderId="16" xfId="3" applyNumberFormat="1" applyFill="1" applyBorder="1" applyAlignment="1">
      <alignment horizontal="left" vertical="center"/>
    </xf>
    <xf numFmtId="0" fontId="13" fillId="15" borderId="17" xfId="3" applyFill="1" applyBorder="1" applyAlignment="1">
      <alignment horizontal="left" vertical="center"/>
    </xf>
    <xf numFmtId="0" fontId="13" fillId="15" borderId="12" xfId="3" applyFill="1" applyBorder="1" applyAlignment="1">
      <alignment horizontal="left" vertical="center"/>
    </xf>
    <xf numFmtId="0" fontId="0" fillId="14" borderId="17" xfId="0" quotePrefix="1" applyFill="1" applyBorder="1" applyAlignment="1">
      <alignment horizontal="left" vertical="center"/>
    </xf>
    <xf numFmtId="0" fontId="0" fillId="14" borderId="12" xfId="0" quotePrefix="1" applyFill="1" applyBorder="1" applyAlignment="1">
      <alignment horizontal="left" vertical="center"/>
    </xf>
    <xf numFmtId="0" fontId="0" fillId="14" borderId="16" xfId="0" quotePrefix="1" applyFill="1" applyBorder="1" applyAlignment="1">
      <alignment horizontal="left" vertical="center"/>
    </xf>
    <xf numFmtId="0" fontId="17" fillId="13" borderId="18" xfId="0" applyFont="1" applyFill="1" applyBorder="1" applyAlignment="1">
      <alignment horizontal="left" vertical="center"/>
    </xf>
    <xf numFmtId="0" fontId="17" fillId="13" borderId="19" xfId="0" applyFont="1" applyFill="1" applyBorder="1" applyAlignment="1">
      <alignment horizontal="left" vertical="center"/>
    </xf>
    <xf numFmtId="0" fontId="0" fillId="14" borderId="16" xfId="0" quotePrefix="1" applyFill="1" applyBorder="1" applyAlignment="1">
      <alignment horizontal="center" vertical="center"/>
    </xf>
    <xf numFmtId="0" fontId="0" fillId="14" borderId="17" xfId="0" quotePrefix="1" applyFill="1" applyBorder="1" applyAlignment="1">
      <alignment horizontal="center" vertical="center"/>
    </xf>
    <xf numFmtId="0" fontId="0" fillId="14" borderId="12" xfId="0" quotePrefix="1" applyFill="1" applyBorder="1" applyAlignment="1">
      <alignment horizontal="center" vertical="center"/>
    </xf>
    <xf numFmtId="0" fontId="0" fillId="14" borderId="16" xfId="2" applyFont="1" applyFill="1" applyBorder="1" applyAlignment="1">
      <alignment horizontal="center" vertical="center" wrapText="1"/>
    </xf>
    <xf numFmtId="0" fontId="0" fillId="14" borderId="17" xfId="2" applyFont="1" applyFill="1" applyBorder="1" applyAlignment="1">
      <alignment horizontal="center" vertical="center" wrapText="1"/>
    </xf>
    <xf numFmtId="0" fontId="0" fillId="14" borderId="12" xfId="2" applyFont="1" applyFill="1" applyBorder="1" applyAlignment="1">
      <alignment horizontal="center" vertical="center" wrapText="1"/>
    </xf>
    <xf numFmtId="0" fontId="0" fillId="14" borderId="16" xfId="4" applyFont="1" applyFill="1" applyBorder="1" applyAlignment="1">
      <alignment horizontal="left" vertical="center"/>
    </xf>
    <xf numFmtId="0" fontId="23" fillId="14" borderId="20" xfId="6" applyFill="1" applyBorder="1" applyAlignment="1">
      <alignment horizontal="left" vertical="center"/>
    </xf>
    <xf numFmtId="0" fontId="13" fillId="14" borderId="11" xfId="4" applyFill="1" applyBorder="1" applyAlignment="1">
      <alignment horizontal="left" vertical="center"/>
    </xf>
    <xf numFmtId="0" fontId="13" fillId="14" borderId="21" xfId="4" applyFill="1" applyBorder="1" applyAlignment="1">
      <alignment horizontal="left" vertical="center"/>
    </xf>
    <xf numFmtId="0" fontId="13" fillId="14" borderId="16" xfId="4" applyFill="1" applyBorder="1" applyAlignment="1">
      <alignment horizontal="left" vertical="center"/>
    </xf>
    <xf numFmtId="170" fontId="0" fillId="27" borderId="38" xfId="10" applyNumberFormat="1" applyFont="1" applyFill="1" applyBorder="1" applyAlignment="1">
      <alignment horizontal="left" vertical="center" wrapText="1"/>
    </xf>
    <xf numFmtId="0" fontId="49" fillId="0" borderId="10" xfId="2" applyFont="1" applyFill="1" applyBorder="1" applyAlignment="1">
      <alignment horizontal="left" vertical="top" wrapText="1"/>
    </xf>
    <xf numFmtId="0" fontId="50" fillId="19" borderId="2" xfId="0" applyFont="1" applyFill="1" applyBorder="1" applyAlignment="1">
      <alignment vertical="center"/>
    </xf>
    <xf numFmtId="6" fontId="50" fillId="19" borderId="2" xfId="0" applyNumberFormat="1" applyFont="1" applyFill="1" applyBorder="1" applyAlignment="1">
      <alignment vertical="center"/>
    </xf>
    <xf numFmtId="0" fontId="51" fillId="19" borderId="2" xfId="0" applyFont="1" applyFill="1" applyBorder="1" applyAlignment="1">
      <alignment vertical="center"/>
    </xf>
    <xf numFmtId="169" fontId="51" fillId="19" borderId="2" xfId="0" applyNumberFormat="1" applyFont="1" applyFill="1" applyBorder="1" applyAlignment="1">
      <alignment vertical="center"/>
    </xf>
    <xf numFmtId="0" fontId="0" fillId="27" borderId="50" xfId="0" applyFill="1" applyBorder="1" applyAlignment="1">
      <alignment horizontal="left" vertical="center" wrapText="1"/>
    </xf>
    <xf numFmtId="0" fontId="0" fillId="27" borderId="55" xfId="0" applyFill="1" applyBorder="1" applyAlignment="1">
      <alignment horizontal="left" vertical="center" wrapText="1"/>
    </xf>
    <xf numFmtId="0" fontId="0" fillId="27" borderId="54" xfId="0" applyFill="1" applyBorder="1" applyAlignment="1">
      <alignment horizontal="left" vertical="center" wrapText="1"/>
    </xf>
    <xf numFmtId="0" fontId="0" fillId="27" borderId="37" xfId="0" applyFill="1" applyBorder="1" applyAlignment="1">
      <alignment horizontal="left" vertical="center"/>
    </xf>
    <xf numFmtId="0" fontId="13" fillId="17" borderId="18" xfId="2" applyFill="1" applyBorder="1" applyAlignment="1">
      <alignment horizontal="left" vertical="center"/>
    </xf>
    <xf numFmtId="0" fontId="0" fillId="13" borderId="0" xfId="0" applyFill="1" applyAlignment="1">
      <alignment horizontal="left"/>
    </xf>
    <xf numFmtId="0" fontId="17" fillId="13" borderId="0" xfId="0" applyFont="1" applyFill="1" applyAlignment="1">
      <alignment horizontal="left" vertical="top" wrapText="1"/>
    </xf>
    <xf numFmtId="0" fontId="0" fillId="13" borderId="0" xfId="0" applyFill="1"/>
    <xf numFmtId="0" fontId="22" fillId="13" borderId="0" xfId="0" applyFont="1" applyFill="1"/>
    <xf numFmtId="0" fontId="12" fillId="13" borderId="0" xfId="0" applyFont="1" applyFill="1" applyAlignment="1">
      <alignment horizontal="left" vertical="top" wrapText="1"/>
    </xf>
    <xf numFmtId="0" fontId="21" fillId="13" borderId="0" xfId="0" applyFont="1" applyFill="1" applyAlignment="1">
      <alignment horizontal="left" vertical="top" wrapText="1"/>
    </xf>
    <xf numFmtId="0" fontId="17" fillId="13" borderId="0" xfId="0" applyFont="1" applyFill="1"/>
    <xf numFmtId="0" fontId="16" fillId="13" borderId="0" xfId="0" applyFont="1" applyFill="1"/>
    <xf numFmtId="0" fontId="17" fillId="13" borderId="0" xfId="0" applyFont="1" applyFill="1" applyAlignment="1">
      <alignment vertical="distributed"/>
    </xf>
    <xf numFmtId="0" fontId="17" fillId="13" borderId="0" xfId="0" applyFont="1" applyFill="1" applyAlignment="1">
      <alignment horizontal="left" vertical="distributed"/>
    </xf>
    <xf numFmtId="0" fontId="12" fillId="13" borderId="0" xfId="0" applyFont="1" applyFill="1" applyAlignment="1">
      <alignment horizontal="left" vertical="center" wrapText="1"/>
    </xf>
    <xf numFmtId="14" fontId="13" fillId="14" borderId="16" xfId="4" applyNumberFormat="1" applyFill="1" applyBorder="1" applyAlignment="1">
      <alignment horizontal="left" vertical="center"/>
    </xf>
    <xf numFmtId="0" fontId="13" fillId="14" borderId="17" xfId="4" applyFill="1" applyBorder="1" applyAlignment="1">
      <alignment horizontal="left" vertical="center"/>
    </xf>
    <xf numFmtId="0" fontId="13" fillId="14" borderId="12" xfId="4" applyFill="1" applyBorder="1" applyAlignment="1">
      <alignment horizontal="left" vertical="center"/>
    </xf>
    <xf numFmtId="0" fontId="0" fillId="14" borderId="16" xfId="4" applyFont="1" applyFill="1" applyBorder="1" applyAlignment="1">
      <alignment horizontal="left" vertical="center"/>
    </xf>
    <xf numFmtId="0" fontId="13" fillId="15" borderId="17" xfId="2" applyFill="1" applyBorder="1" applyAlignment="1">
      <alignment horizontal="center"/>
    </xf>
    <xf numFmtId="0" fontId="0" fillId="15" borderId="17" xfId="0" applyFill="1" applyBorder="1" applyAlignment="1">
      <alignment horizontal="center"/>
    </xf>
    <xf numFmtId="0" fontId="0" fillId="14" borderId="16" xfId="0" quotePrefix="1" applyFill="1" applyBorder="1" applyAlignment="1">
      <alignment horizontal="left" vertical="center" wrapText="1"/>
    </xf>
    <xf numFmtId="0" fontId="0" fillId="14" borderId="17" xfId="0" quotePrefix="1" applyFill="1" applyBorder="1" applyAlignment="1">
      <alignment horizontal="left" vertical="center"/>
    </xf>
    <xf numFmtId="0" fontId="0" fillId="14" borderId="12" xfId="0" quotePrefix="1" applyFill="1" applyBorder="1" applyAlignment="1">
      <alignment horizontal="left" vertical="center"/>
    </xf>
    <xf numFmtId="0" fontId="16" fillId="14" borderId="13" xfId="1" applyFont="1" applyFill="1" applyBorder="1" applyAlignment="1">
      <alignment horizontal="left" vertical="center" wrapText="1"/>
    </xf>
    <xf numFmtId="0" fontId="0" fillId="0" borderId="14" xfId="0" applyBorder="1" applyAlignment="1">
      <alignment horizontal="left" vertical="center" wrapText="1"/>
    </xf>
    <xf numFmtId="0" fontId="0" fillId="14" borderId="16" xfId="0" quotePrefix="1" applyFill="1" applyBorder="1" applyAlignment="1">
      <alignment horizontal="center" vertical="center"/>
    </xf>
    <xf numFmtId="0" fontId="0" fillId="14" borderId="12" xfId="0" quotePrefix="1" applyFill="1" applyBorder="1" applyAlignment="1">
      <alignment horizontal="center" vertical="center"/>
    </xf>
    <xf numFmtId="0" fontId="0" fillId="14" borderId="16" xfId="2" applyFont="1" applyFill="1" applyBorder="1" applyAlignment="1">
      <alignment horizontal="center" vertical="center" wrapText="1"/>
    </xf>
    <xf numFmtId="0" fontId="0" fillId="14" borderId="17" xfId="2" applyFont="1" applyFill="1" applyBorder="1" applyAlignment="1">
      <alignment horizontal="center" vertical="center" wrapText="1"/>
    </xf>
    <xf numFmtId="0" fontId="0" fillId="14" borderId="12" xfId="2" applyFont="1" applyFill="1" applyBorder="1" applyAlignment="1">
      <alignment horizontal="center" vertical="center" wrapText="1"/>
    </xf>
    <xf numFmtId="0" fontId="16" fillId="14" borderId="15" xfId="1" applyFont="1" applyFill="1" applyBorder="1" applyAlignment="1">
      <alignment horizontal="left" vertical="center" wrapText="1"/>
    </xf>
    <xf numFmtId="0" fontId="16" fillId="14" borderId="14" xfId="1" applyFont="1" applyFill="1" applyBorder="1" applyAlignment="1">
      <alignment horizontal="left" vertical="center" wrapText="1"/>
    </xf>
    <xf numFmtId="0" fontId="13" fillId="16" borderId="18" xfId="2" applyFill="1" applyBorder="1" applyAlignment="1">
      <alignment horizontal="left" vertical="center" wrapText="1"/>
    </xf>
    <xf numFmtId="0" fontId="13" fillId="16" borderId="19" xfId="2" applyFill="1" applyBorder="1" applyAlignment="1">
      <alignment horizontal="left" vertical="center" wrapText="1"/>
    </xf>
    <xf numFmtId="0" fontId="0" fillId="16" borderId="16" xfId="2" applyFont="1" applyFill="1" applyBorder="1" applyAlignment="1">
      <alignment horizontal="center"/>
    </xf>
    <xf numFmtId="0" fontId="0" fillId="0" borderId="17" xfId="0" applyBorder="1" applyAlignment="1">
      <alignment horizontal="center"/>
    </xf>
    <xf numFmtId="0" fontId="13" fillId="16" borderId="17" xfId="2" applyFill="1" applyBorder="1" applyAlignment="1">
      <alignment horizontal="center"/>
    </xf>
    <xf numFmtId="0" fontId="13" fillId="17" borderId="17" xfId="2" applyFill="1" applyBorder="1" applyAlignment="1">
      <alignment horizontal="center"/>
    </xf>
    <xf numFmtId="0" fontId="0" fillId="17" borderId="17" xfId="0" applyFill="1" applyBorder="1" applyAlignment="1">
      <alignment horizontal="center"/>
    </xf>
    <xf numFmtId="14" fontId="13" fillId="16" borderId="16" xfId="2" applyNumberFormat="1" applyFill="1" applyBorder="1" applyAlignment="1">
      <alignment horizontal="left" vertical="center" wrapText="1"/>
    </xf>
    <xf numFmtId="0" fontId="13" fillId="16" borderId="17" xfId="2" applyFill="1" applyBorder="1" applyAlignment="1">
      <alignment horizontal="left" vertical="center" wrapText="1"/>
    </xf>
    <xf numFmtId="0" fontId="13" fillId="16" borderId="12" xfId="2" applyFill="1" applyBorder="1" applyAlignment="1">
      <alignment horizontal="left" vertical="center" wrapText="1"/>
    </xf>
    <xf numFmtId="0" fontId="29" fillId="18" borderId="2" xfId="0" applyFont="1" applyFill="1" applyBorder="1" applyAlignment="1">
      <alignment horizontal="left" vertical="center"/>
    </xf>
    <xf numFmtId="0" fontId="32" fillId="18" borderId="1" xfId="0" applyFont="1" applyFill="1" applyBorder="1" applyAlignment="1">
      <alignment horizontal="left" vertical="center" wrapText="1"/>
    </xf>
    <xf numFmtId="0" fontId="32" fillId="18" borderId="3" xfId="0" applyFont="1" applyFill="1" applyBorder="1" applyAlignment="1">
      <alignment horizontal="left" vertical="center" wrapText="1"/>
    </xf>
    <xf numFmtId="0" fontId="32" fillId="13" borderId="1" xfId="0" applyFont="1" applyFill="1" applyBorder="1" applyAlignment="1">
      <alignment vertical="center"/>
    </xf>
    <xf numFmtId="0" fontId="32" fillId="13" borderId="3" xfId="0" applyFont="1" applyFill="1" applyBorder="1" applyAlignment="1">
      <alignment vertical="center"/>
    </xf>
    <xf numFmtId="0" fontId="32" fillId="18" borderId="1" xfId="0" applyFont="1" applyFill="1" applyBorder="1" applyAlignment="1">
      <alignment vertical="center"/>
    </xf>
    <xf numFmtId="0" fontId="32" fillId="18" borderId="3" xfId="0" applyFont="1" applyFill="1" applyBorder="1" applyAlignment="1">
      <alignment vertical="center"/>
    </xf>
    <xf numFmtId="0" fontId="32" fillId="18" borderId="1" xfId="0" applyFont="1" applyFill="1" applyBorder="1" applyAlignment="1">
      <alignment vertical="center" wrapText="1"/>
    </xf>
    <xf numFmtId="0" fontId="32" fillId="18" borderId="3" xfId="0" applyFont="1" applyFill="1" applyBorder="1" applyAlignment="1">
      <alignment vertical="center" wrapText="1"/>
    </xf>
    <xf numFmtId="0" fontId="29" fillId="18" borderId="9" xfId="7" applyFont="1" applyFill="1" applyBorder="1" applyAlignment="1" applyProtection="1">
      <alignment horizontal="center" vertical="top" wrapText="1"/>
      <protection locked="0"/>
    </xf>
    <xf numFmtId="0" fontId="29" fillId="18" borderId="0" xfId="7" applyFont="1" applyFill="1" applyAlignment="1" applyProtection="1">
      <alignment horizontal="center" vertical="top" wrapText="1"/>
      <protection locked="0"/>
    </xf>
    <xf numFmtId="0" fontId="32" fillId="13" borderId="2" xfId="0" applyFont="1" applyFill="1" applyBorder="1" applyAlignment="1">
      <alignment vertical="center"/>
    </xf>
    <xf numFmtId="0" fontId="32" fillId="18" borderId="2" xfId="0" applyFont="1" applyFill="1" applyBorder="1" applyAlignment="1">
      <alignment vertical="center"/>
    </xf>
    <xf numFmtId="0" fontId="32" fillId="18" borderId="2" xfId="0" applyFont="1" applyFill="1" applyBorder="1" applyAlignment="1">
      <alignment vertical="center" wrapText="1"/>
    </xf>
    <xf numFmtId="0" fontId="34" fillId="18" borderId="2" xfId="0" applyFont="1" applyFill="1" applyBorder="1" applyAlignment="1">
      <alignment horizontal="center"/>
    </xf>
    <xf numFmtId="0" fontId="34" fillId="18" borderId="2" xfId="0" applyFont="1" applyFill="1" applyBorder="1" applyAlignment="1">
      <alignment horizontal="center" vertical="center"/>
    </xf>
    <xf numFmtId="0" fontId="0" fillId="27" borderId="30" xfId="0" applyFill="1" applyBorder="1" applyAlignment="1">
      <alignment horizontal="left" vertical="center" wrapText="1"/>
    </xf>
    <xf numFmtId="0" fontId="0" fillId="27" borderId="50" xfId="0" applyFill="1" applyBorder="1" applyAlignment="1">
      <alignment horizontal="left" vertical="center" wrapText="1"/>
    </xf>
    <xf numFmtId="0" fontId="0" fillId="27" borderId="55" xfId="0" applyFill="1" applyBorder="1" applyAlignment="1">
      <alignment horizontal="left" vertical="center" wrapText="1"/>
    </xf>
    <xf numFmtId="170" fontId="0" fillId="27" borderId="30" xfId="10" applyNumberFormat="1" applyFont="1" applyFill="1" applyBorder="1" applyAlignment="1">
      <alignment horizontal="left" vertical="center" wrapText="1"/>
    </xf>
    <xf numFmtId="170" fontId="0" fillId="27" borderId="50" xfId="10" applyNumberFormat="1" applyFont="1" applyFill="1" applyBorder="1" applyAlignment="1">
      <alignment horizontal="left" vertical="center" wrapText="1"/>
    </xf>
    <xf numFmtId="170" fontId="0" fillId="27" borderId="55" xfId="10" applyNumberFormat="1" applyFont="1" applyFill="1" applyBorder="1" applyAlignment="1">
      <alignment horizontal="left" vertical="center" wrapText="1"/>
    </xf>
    <xf numFmtId="0" fontId="16" fillId="16" borderId="48" xfId="0" applyFont="1" applyFill="1" applyBorder="1" applyAlignment="1">
      <alignment horizontal="center" vertical="center"/>
    </xf>
    <xf numFmtId="0" fontId="43" fillId="21" borderId="29" xfId="0" applyFont="1" applyFill="1" applyBorder="1" applyAlignment="1">
      <alignment horizontal="center" vertical="center"/>
    </xf>
    <xf numFmtId="0" fontId="43" fillId="21" borderId="36" xfId="0" applyFont="1" applyFill="1" applyBorder="1" applyAlignment="1">
      <alignment horizontal="center" vertical="center"/>
    </xf>
    <xf numFmtId="0" fontId="43" fillId="21" borderId="39" xfId="0" applyFont="1" applyFill="1" applyBorder="1" applyAlignment="1">
      <alignment horizontal="center" vertical="center"/>
    </xf>
    <xf numFmtId="0" fontId="44" fillId="21" borderId="29" xfId="0" applyFont="1" applyFill="1" applyBorder="1" applyAlignment="1">
      <alignment horizontal="center" vertical="center"/>
    </xf>
    <xf numFmtId="0" fontId="44" fillId="21" borderId="36" xfId="0" applyFont="1" applyFill="1" applyBorder="1" applyAlignment="1">
      <alignment horizontal="center" vertical="center"/>
    </xf>
    <xf numFmtId="0" fontId="44" fillId="21" borderId="39" xfId="0" applyFont="1" applyFill="1" applyBorder="1" applyAlignment="1">
      <alignment horizontal="center" vertical="center"/>
    </xf>
    <xf numFmtId="0" fontId="44" fillId="23" borderId="29" xfId="0" applyFont="1" applyFill="1" applyBorder="1" applyAlignment="1">
      <alignment horizontal="center" vertical="center"/>
    </xf>
    <xf numFmtId="0" fontId="44" fillId="23" borderId="36" xfId="0" applyFont="1" applyFill="1" applyBorder="1" applyAlignment="1">
      <alignment horizontal="center" vertical="center"/>
    </xf>
    <xf numFmtId="0" fontId="44" fillId="23" borderId="39" xfId="0" applyFont="1" applyFill="1" applyBorder="1" applyAlignment="1">
      <alignment horizontal="center" vertical="center"/>
    </xf>
    <xf numFmtId="0" fontId="16" fillId="16" borderId="47" xfId="0" applyFont="1" applyFill="1" applyBorder="1" applyAlignment="1">
      <alignment horizontal="center" vertical="center"/>
    </xf>
    <xf numFmtId="0" fontId="0" fillId="4" borderId="1" xfId="0" applyFill="1" applyBorder="1" applyAlignment="1">
      <alignment horizontal="left" vertical="top" wrapText="1"/>
    </xf>
    <xf numFmtId="0" fontId="0" fillId="4" borderId="8" xfId="0" applyFill="1" applyBorder="1" applyAlignment="1">
      <alignment horizontal="left" vertical="top" wrapText="1"/>
    </xf>
    <xf numFmtId="0" fontId="0" fillId="4" borderId="3" xfId="0" applyFill="1" applyBorder="1" applyAlignment="1">
      <alignment horizontal="left" vertical="top" wrapText="1"/>
    </xf>
  </cellXfs>
  <cellStyles count="11">
    <cellStyle name="20% - Accent2" xfId="1" builtinId="34"/>
    <cellStyle name="20% - Accent3" xfId="2" builtinId="38"/>
    <cellStyle name="20% - Accent5" xfId="3" builtinId="46"/>
    <cellStyle name="20% - Accent6" xfId="4" builtinId="50"/>
    <cellStyle name="Comma 2" xfId="8" xr:uid="{A026529F-E738-40B3-A274-DC6531AA19CB}"/>
    <cellStyle name="Currency" xfId="10" builtinId="4"/>
    <cellStyle name="Hyperlink" xfId="6" builtinId="8"/>
    <cellStyle name="Normal" xfId="0" builtinId="0"/>
    <cellStyle name="Normal 2" xfId="7" xr:uid="{BECAAEF0-C12D-444C-A9DF-49E0AF808D7E}"/>
    <cellStyle name="Normal 3" xfId="5" xr:uid="{00000000-0005-0000-0000-000006000000}"/>
    <cellStyle name="Percent 2" xfId="9" xr:uid="{A4382462-D22E-488E-90A7-B25D91176A8B}"/>
  </cellStyles>
  <dxfs count="10">
    <dxf>
      <font>
        <b/>
        <i/>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ont>
        <b/>
        <i/>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s>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noThreeD="1"/>
</file>

<file path=xl/ctrlProps/ctrlProp3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xdr:row>
      <xdr:rowOff>66675</xdr:rowOff>
    </xdr:from>
    <xdr:to>
      <xdr:col>7</xdr:col>
      <xdr:colOff>647700</xdr:colOff>
      <xdr:row>6</xdr:row>
      <xdr:rowOff>619702</xdr:rowOff>
    </xdr:to>
    <xdr:pic>
      <xdr:nvPicPr>
        <xdr:cNvPr id="4009" name="Picture 824">
          <a:extLst>
            <a:ext uri="{FF2B5EF4-FFF2-40B4-BE49-F238E27FC236}">
              <a16:creationId xmlns:a16="http://schemas.microsoft.com/office/drawing/2014/main" id="{00000000-0008-0000-0000-0000A90F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82250" y="1819275"/>
          <a:ext cx="1276350" cy="5524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622300</xdr:colOff>
          <xdr:row>12</xdr:row>
          <xdr:rowOff>184150</xdr:rowOff>
        </xdr:to>
        <xdr:sp macro="" textlink="">
          <xdr:nvSpPr>
            <xdr:cNvPr id="3931" name="Check Box 859" descr="checkbox" hidden="1">
              <a:extLst>
                <a:ext uri="{63B3BB69-23CF-44E3-9099-C40C66FF867C}">
                  <a14:compatExt spid="_x0000_s3931"/>
                </a:ext>
                <a:ext uri="{FF2B5EF4-FFF2-40B4-BE49-F238E27FC236}">
                  <a16:creationId xmlns:a16="http://schemas.microsoft.com/office/drawing/2014/main" id="{00000000-0008-0000-0000-00005B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622300</xdr:colOff>
          <xdr:row>12</xdr:row>
          <xdr:rowOff>241300</xdr:rowOff>
        </xdr:to>
        <xdr:sp macro="" textlink="">
          <xdr:nvSpPr>
            <xdr:cNvPr id="3932" name="Check Box 860" descr="checkbox" hidden="1">
              <a:extLst>
                <a:ext uri="{63B3BB69-23CF-44E3-9099-C40C66FF867C}">
                  <a14:compatExt spid="_x0000_s3932"/>
                </a:ext>
                <a:ext uri="{FF2B5EF4-FFF2-40B4-BE49-F238E27FC236}">
                  <a16:creationId xmlns:a16="http://schemas.microsoft.com/office/drawing/2014/main" id="{00000000-0008-0000-0000-00005C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622300</xdr:colOff>
          <xdr:row>12</xdr:row>
          <xdr:rowOff>184150</xdr:rowOff>
        </xdr:to>
        <xdr:sp macro="" textlink="">
          <xdr:nvSpPr>
            <xdr:cNvPr id="3934" name="Check Box 862" descr="checkbox" hidden="1">
              <a:extLst>
                <a:ext uri="{63B3BB69-23CF-44E3-9099-C40C66FF867C}">
                  <a14:compatExt spid="_x0000_s3934"/>
                </a:ext>
                <a:ext uri="{FF2B5EF4-FFF2-40B4-BE49-F238E27FC236}">
                  <a16:creationId xmlns:a16="http://schemas.microsoft.com/office/drawing/2014/main" id="{00000000-0008-0000-0000-00005E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622300</xdr:colOff>
          <xdr:row>12</xdr:row>
          <xdr:rowOff>184150</xdr:rowOff>
        </xdr:to>
        <xdr:sp macro="" textlink="">
          <xdr:nvSpPr>
            <xdr:cNvPr id="3937" name="Check Box 865" descr="checkbox" hidden="1">
              <a:extLst>
                <a:ext uri="{63B3BB69-23CF-44E3-9099-C40C66FF867C}">
                  <a14:compatExt spid="_x0000_s3937"/>
                </a:ext>
                <a:ext uri="{FF2B5EF4-FFF2-40B4-BE49-F238E27FC236}">
                  <a16:creationId xmlns:a16="http://schemas.microsoft.com/office/drawing/2014/main" id="{00000000-0008-0000-0000-00006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622300</xdr:colOff>
          <xdr:row>12</xdr:row>
          <xdr:rowOff>184150</xdr:rowOff>
        </xdr:to>
        <xdr:sp macro="" textlink="">
          <xdr:nvSpPr>
            <xdr:cNvPr id="3938" name="Check Box 866" descr="checkbox" hidden="1">
              <a:extLst>
                <a:ext uri="{63B3BB69-23CF-44E3-9099-C40C66FF867C}">
                  <a14:compatExt spid="_x0000_s3938"/>
                </a:ext>
                <a:ext uri="{FF2B5EF4-FFF2-40B4-BE49-F238E27FC236}">
                  <a16:creationId xmlns:a16="http://schemas.microsoft.com/office/drawing/2014/main" id="{00000000-0008-0000-0000-000062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622300</xdr:colOff>
          <xdr:row>12</xdr:row>
          <xdr:rowOff>184150</xdr:rowOff>
        </xdr:to>
        <xdr:sp macro="" textlink="">
          <xdr:nvSpPr>
            <xdr:cNvPr id="3941" name="Check Box 869" descr="checkbox" hidden="1">
              <a:extLst>
                <a:ext uri="{63B3BB69-23CF-44E3-9099-C40C66FF867C}">
                  <a14:compatExt spid="_x0000_s3941"/>
                </a:ext>
                <a:ext uri="{FF2B5EF4-FFF2-40B4-BE49-F238E27FC236}">
                  <a16:creationId xmlns:a16="http://schemas.microsoft.com/office/drawing/2014/main" id="{00000000-0008-0000-0000-000065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622300</xdr:colOff>
          <xdr:row>12</xdr:row>
          <xdr:rowOff>184150</xdr:rowOff>
        </xdr:to>
        <xdr:sp macro="" textlink="">
          <xdr:nvSpPr>
            <xdr:cNvPr id="3942" name="Check Box 870" descr="checkbox" hidden="1">
              <a:extLst>
                <a:ext uri="{63B3BB69-23CF-44E3-9099-C40C66FF867C}">
                  <a14:compatExt spid="_x0000_s3942"/>
                </a:ext>
                <a:ext uri="{FF2B5EF4-FFF2-40B4-BE49-F238E27FC236}">
                  <a16:creationId xmlns:a16="http://schemas.microsoft.com/office/drawing/2014/main" id="{00000000-0008-0000-0000-000066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622300</xdr:colOff>
          <xdr:row>12</xdr:row>
          <xdr:rowOff>184150</xdr:rowOff>
        </xdr:to>
        <xdr:sp macro="" textlink="">
          <xdr:nvSpPr>
            <xdr:cNvPr id="3943" name="Check Box 871" descr="checkbox" hidden="1">
              <a:extLst>
                <a:ext uri="{63B3BB69-23CF-44E3-9099-C40C66FF867C}">
                  <a14:compatExt spid="_x0000_s3943"/>
                </a:ext>
                <a:ext uri="{FF2B5EF4-FFF2-40B4-BE49-F238E27FC236}">
                  <a16:creationId xmlns:a16="http://schemas.microsoft.com/office/drawing/2014/main" id="{00000000-0008-0000-0000-000067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622300</xdr:colOff>
          <xdr:row>12</xdr:row>
          <xdr:rowOff>184150</xdr:rowOff>
        </xdr:to>
        <xdr:sp macro="" textlink="">
          <xdr:nvSpPr>
            <xdr:cNvPr id="3944" name="Check Box 872" descr="checkbox" hidden="1">
              <a:extLst>
                <a:ext uri="{63B3BB69-23CF-44E3-9099-C40C66FF867C}">
                  <a14:compatExt spid="_x0000_s3944"/>
                </a:ext>
                <a:ext uri="{FF2B5EF4-FFF2-40B4-BE49-F238E27FC236}">
                  <a16:creationId xmlns:a16="http://schemas.microsoft.com/office/drawing/2014/main" id="{00000000-0008-0000-0000-000068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622300</xdr:colOff>
          <xdr:row>12</xdr:row>
          <xdr:rowOff>184150</xdr:rowOff>
        </xdr:to>
        <xdr:sp macro="" textlink="">
          <xdr:nvSpPr>
            <xdr:cNvPr id="3945" name="Check Box 873" descr="checkbox" hidden="1">
              <a:extLst>
                <a:ext uri="{63B3BB69-23CF-44E3-9099-C40C66FF867C}">
                  <a14:compatExt spid="_x0000_s3945"/>
                </a:ext>
                <a:ext uri="{FF2B5EF4-FFF2-40B4-BE49-F238E27FC236}">
                  <a16:creationId xmlns:a16="http://schemas.microsoft.com/office/drawing/2014/main" id="{00000000-0008-0000-0000-000069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641350</xdr:colOff>
          <xdr:row>12</xdr:row>
          <xdr:rowOff>190500</xdr:rowOff>
        </xdr:to>
        <xdr:sp macro="" textlink="">
          <xdr:nvSpPr>
            <xdr:cNvPr id="3949" name="Check Box 877" descr="checkbox" hidden="1">
              <a:extLst>
                <a:ext uri="{63B3BB69-23CF-44E3-9099-C40C66FF867C}">
                  <a14:compatExt spid="_x0000_s3949"/>
                </a:ext>
                <a:ext uri="{FF2B5EF4-FFF2-40B4-BE49-F238E27FC236}">
                  <a16:creationId xmlns:a16="http://schemas.microsoft.com/office/drawing/2014/main" id="{00000000-0008-0000-0000-00006D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641350</xdr:colOff>
          <xdr:row>12</xdr:row>
          <xdr:rowOff>190500</xdr:rowOff>
        </xdr:to>
        <xdr:sp macro="" textlink="">
          <xdr:nvSpPr>
            <xdr:cNvPr id="3952" name="Check Box 880" descr="checkbox" hidden="1">
              <a:extLst>
                <a:ext uri="{63B3BB69-23CF-44E3-9099-C40C66FF867C}">
                  <a14:compatExt spid="_x0000_s3952"/>
                </a:ext>
                <a:ext uri="{FF2B5EF4-FFF2-40B4-BE49-F238E27FC236}">
                  <a16:creationId xmlns:a16="http://schemas.microsoft.com/office/drawing/2014/main" id="{00000000-0008-0000-0000-000070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641350</xdr:colOff>
          <xdr:row>12</xdr:row>
          <xdr:rowOff>190500</xdr:rowOff>
        </xdr:to>
        <xdr:sp macro="" textlink="">
          <xdr:nvSpPr>
            <xdr:cNvPr id="3953" name="Check Box 881" descr="checkbox" hidden="1">
              <a:extLst>
                <a:ext uri="{63B3BB69-23CF-44E3-9099-C40C66FF867C}">
                  <a14:compatExt spid="_x0000_s3953"/>
                </a:ext>
                <a:ext uri="{FF2B5EF4-FFF2-40B4-BE49-F238E27FC236}">
                  <a16:creationId xmlns:a16="http://schemas.microsoft.com/office/drawing/2014/main" id="{00000000-0008-0000-0000-00007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637308</xdr:colOff>
      <xdr:row>1</xdr:row>
      <xdr:rowOff>107081</xdr:rowOff>
    </xdr:from>
    <xdr:to>
      <xdr:col>7</xdr:col>
      <xdr:colOff>415636</xdr:colOff>
      <xdr:row>2</xdr:row>
      <xdr:rowOff>135931</xdr:rowOff>
    </xdr:to>
    <xdr:sp macro="" textlink="">
      <xdr:nvSpPr>
        <xdr:cNvPr id="50" name="TextBox 4">
          <a:extLst>
            <a:ext uri="{FF2B5EF4-FFF2-40B4-BE49-F238E27FC236}">
              <a16:creationId xmlns:a16="http://schemas.microsoft.com/office/drawing/2014/main" id="{00000000-0008-0000-0000-000032000000}"/>
            </a:ext>
            <a:ext uri="{147F2762-F138-4A5C-976F-8EAC2B608ADB}">
              <a16:predDERef xmlns:a16="http://schemas.microsoft.com/office/drawing/2014/main" pred="{00000000-0008-0000-0000-000030000000}"/>
            </a:ext>
          </a:extLst>
        </xdr:cNvPr>
        <xdr:cNvSpPr txBox="1"/>
      </xdr:nvSpPr>
      <xdr:spPr>
        <a:xfrm>
          <a:off x="637308" y="377245"/>
          <a:ext cx="11139055" cy="62459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1600"/>
            <a:t>Project</a:t>
          </a:r>
          <a:r>
            <a:rPr lang="en-GB" sz="1600" baseline="0">
              <a:latin typeface="Wingdings 3" pitchFamily="2" charset="2"/>
            </a:rPr>
            <a:t> </a:t>
          </a:r>
          <a:r>
            <a:rPr lang="en-GB" sz="1600">
              <a:latin typeface="Wingdings 3" pitchFamily="2" charset="2"/>
            </a:rPr>
            <a:t>g </a:t>
          </a:r>
          <a:r>
            <a:rPr lang="en-GB" sz="1600"/>
            <a:t>MO</a:t>
          </a:r>
          <a:r>
            <a:rPr lang="en-GB" sz="1600">
              <a:latin typeface="Wingdings 3" pitchFamily="2" charset="2"/>
            </a:rPr>
            <a:t> g </a:t>
          </a:r>
          <a:r>
            <a:rPr lang="en-GB" sz="1600"/>
            <a:t>Innovation Lead</a:t>
          </a:r>
          <a:r>
            <a:rPr lang="en-GB" sz="1600">
              <a:latin typeface="Wingdings 3" pitchFamily="2" charset="2"/>
            </a:rPr>
            <a:t> g </a:t>
          </a:r>
          <a:r>
            <a:rPr lang="en-GB" sz="1800" kern="1200" baseline="0">
              <a:solidFill>
                <a:schemeClr val="tx1"/>
              </a:solidFill>
              <a:effectLst/>
              <a:latin typeface="+mn-lt"/>
              <a:ea typeface="+mn-ea"/>
              <a:cs typeface="+mn-cs"/>
            </a:rPr>
            <a:t>SIF Team PMO</a:t>
          </a:r>
          <a:r>
            <a:rPr lang="en-GB" sz="1800" kern="1200">
              <a:solidFill>
                <a:schemeClr val="tx1"/>
              </a:solidFill>
              <a:effectLst/>
              <a:latin typeface="+mn-lt"/>
              <a:ea typeface="+mn-ea"/>
              <a:cs typeface="+mn-cs"/>
            </a:rPr>
            <a:t> (Reg Change</a:t>
          </a:r>
          <a:r>
            <a:rPr lang="en-GB" sz="1800" kern="1200" baseline="0">
              <a:solidFill>
                <a:schemeClr val="tx1"/>
              </a:solidFill>
              <a:effectLst/>
              <a:latin typeface="+mn-lt"/>
              <a:ea typeface="+mn-ea"/>
              <a:cs typeface="+mn-cs"/>
            </a:rPr>
            <a:t> and Compliance manager) </a:t>
          </a:r>
          <a:r>
            <a:rPr kumimoji="0" lang="en-GB" sz="1600" b="0" i="0" u="none" strike="noStrike" kern="0" cap="none" spc="0" normalizeH="0" baseline="0" noProof="0">
              <a:ln>
                <a:noFill/>
              </a:ln>
              <a:solidFill>
                <a:sysClr val="windowText" lastClr="000000"/>
              </a:solidFill>
              <a:effectLst/>
              <a:uLnTx/>
              <a:uFillTx/>
              <a:latin typeface="Wingdings 3" pitchFamily="2" charset="2"/>
              <a:ea typeface="+mn-ea"/>
              <a:cs typeface="+mn-cs"/>
            </a:rPr>
            <a:t>g </a:t>
          </a:r>
          <a:r>
            <a:rPr lang="en-GB" sz="1600"/>
            <a:t>Ofgem</a:t>
          </a:r>
          <a:r>
            <a:rPr lang="en-GB" sz="1600" baseline="0"/>
            <a:t>           </a:t>
          </a:r>
          <a:endParaRPr lang="en-GB" sz="1600"/>
        </a:p>
        <a:p>
          <a:endParaRPr lang="en-GB" sz="1600"/>
        </a:p>
      </xdr:txBody>
    </xdr:sp>
    <xdr:clientData/>
  </xdr:twoCellAnchor>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641350</xdr:colOff>
          <xdr:row>12</xdr:row>
          <xdr:rowOff>184150</xdr:rowOff>
        </xdr:to>
        <xdr:sp macro="" textlink="">
          <xdr:nvSpPr>
            <xdr:cNvPr id="3997" name="Check Box 925" descr="checkbox" hidden="1">
              <a:extLst>
                <a:ext uri="{63B3BB69-23CF-44E3-9099-C40C66FF867C}">
                  <a14:compatExt spid="_x0000_s3997"/>
                </a:ext>
                <a:ext uri="{FF2B5EF4-FFF2-40B4-BE49-F238E27FC236}">
                  <a16:creationId xmlns:a16="http://schemas.microsoft.com/office/drawing/2014/main" id="{00000000-0008-0000-0000-00009D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622300</xdr:colOff>
          <xdr:row>12</xdr:row>
          <xdr:rowOff>203200</xdr:rowOff>
        </xdr:to>
        <xdr:sp macro="" textlink="">
          <xdr:nvSpPr>
            <xdr:cNvPr id="3998" name="Check Box 926" descr="checkbox" hidden="1">
              <a:extLst>
                <a:ext uri="{63B3BB69-23CF-44E3-9099-C40C66FF867C}">
                  <a14:compatExt spid="_x0000_s3998"/>
                </a:ext>
                <a:ext uri="{FF2B5EF4-FFF2-40B4-BE49-F238E27FC236}">
                  <a16:creationId xmlns:a16="http://schemas.microsoft.com/office/drawing/2014/main" id="{00000000-0008-0000-0000-00009E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622300</xdr:colOff>
          <xdr:row>12</xdr:row>
          <xdr:rowOff>190500</xdr:rowOff>
        </xdr:to>
        <xdr:sp macro="" textlink="">
          <xdr:nvSpPr>
            <xdr:cNvPr id="3999" name="Check Box 927" descr="checkbox" hidden="1">
              <a:extLst>
                <a:ext uri="{63B3BB69-23CF-44E3-9099-C40C66FF867C}">
                  <a14:compatExt spid="_x0000_s3999"/>
                </a:ext>
                <a:ext uri="{FF2B5EF4-FFF2-40B4-BE49-F238E27FC236}">
                  <a16:creationId xmlns:a16="http://schemas.microsoft.com/office/drawing/2014/main" id="{00000000-0008-0000-0000-00009F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622300</xdr:colOff>
          <xdr:row>12</xdr:row>
          <xdr:rowOff>184150</xdr:rowOff>
        </xdr:to>
        <xdr:sp macro="" textlink="">
          <xdr:nvSpPr>
            <xdr:cNvPr id="4001" name="Check Box 929" descr="checkbox" hidden="1">
              <a:extLst>
                <a:ext uri="{63B3BB69-23CF-44E3-9099-C40C66FF867C}">
                  <a14:compatExt spid="_x0000_s4001"/>
                </a:ext>
                <a:ext uri="{FF2B5EF4-FFF2-40B4-BE49-F238E27FC236}">
                  <a16:creationId xmlns:a16="http://schemas.microsoft.com/office/drawing/2014/main" id="{00000000-0008-0000-0000-0000A1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12</xdr:row>
          <xdr:rowOff>0</xdr:rowOff>
        </xdr:from>
        <xdr:to>
          <xdr:col>4</xdr:col>
          <xdr:colOff>622300</xdr:colOff>
          <xdr:row>12</xdr:row>
          <xdr:rowOff>203200</xdr:rowOff>
        </xdr:to>
        <xdr:sp macro="" textlink="">
          <xdr:nvSpPr>
            <xdr:cNvPr id="4002" name="Check Box 930" descr="checkbox" hidden="1">
              <a:extLst>
                <a:ext uri="{63B3BB69-23CF-44E3-9099-C40C66FF867C}">
                  <a14:compatExt spid="_x0000_s4002"/>
                </a:ext>
                <a:ext uri="{FF2B5EF4-FFF2-40B4-BE49-F238E27FC236}">
                  <a16:creationId xmlns:a16="http://schemas.microsoft.com/office/drawing/2014/main" id="{00000000-0008-0000-0000-0000A20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15</xdr:row>
          <xdr:rowOff>69850</xdr:rowOff>
        </xdr:from>
        <xdr:to>
          <xdr:col>1</xdr:col>
          <xdr:colOff>2139950</xdr:colOff>
          <xdr:row>15</xdr:row>
          <xdr:rowOff>431800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 Time extension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15</xdr:row>
          <xdr:rowOff>0</xdr:rowOff>
        </xdr:from>
        <xdr:to>
          <xdr:col>2</xdr:col>
          <xdr:colOff>2146300</xdr:colOff>
          <xdr:row>16</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Project suspension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15</xdr:row>
          <xdr:rowOff>12700</xdr:rowOff>
        </xdr:from>
        <xdr:to>
          <xdr:col>5</xdr:col>
          <xdr:colOff>12700</xdr:colOff>
          <xdr:row>16</xdr:row>
          <xdr:rowOff>12700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Change in Project Partner(s)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1</xdr:col>
          <xdr:colOff>2127250</xdr:colOff>
          <xdr:row>17</xdr:row>
          <xdr:rowOff>0</xdr:rowOff>
        </xdr:to>
        <xdr:sp macro="" textlink="">
          <xdr:nvSpPr>
            <xdr:cNvPr id="6158" name="Check Box 14" descr="Change to scope or length of deliverables"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Change to scope or length of deliverables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2146300</xdr:colOff>
          <xdr:row>16</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Funding allocation of cost catagories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0</xdr:rowOff>
        </xdr:from>
        <xdr:to>
          <xdr:col>1</xdr:col>
          <xdr:colOff>4273550</xdr:colOff>
          <xdr:row>28</xdr:row>
          <xdr:rowOff>38100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27</xdr:row>
          <xdr:rowOff>0</xdr:rowOff>
        </xdr:from>
        <xdr:to>
          <xdr:col>3</xdr:col>
          <xdr:colOff>2146300</xdr:colOff>
          <xdr:row>28</xdr:row>
          <xdr:rowOff>38100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30</xdr:row>
          <xdr:rowOff>0</xdr:rowOff>
        </xdr:from>
        <xdr:to>
          <xdr:col>1</xdr:col>
          <xdr:colOff>4273550</xdr:colOff>
          <xdr:row>31</xdr:row>
          <xdr:rowOff>38100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30</xdr:row>
          <xdr:rowOff>0</xdr:rowOff>
        </xdr:from>
        <xdr:to>
          <xdr:col>3</xdr:col>
          <xdr:colOff>2146300</xdr:colOff>
          <xdr:row>31</xdr:row>
          <xdr:rowOff>38100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0</xdr:rowOff>
        </xdr:from>
        <xdr:to>
          <xdr:col>1</xdr:col>
          <xdr:colOff>4273550</xdr:colOff>
          <xdr:row>34</xdr:row>
          <xdr:rowOff>38100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33</xdr:row>
          <xdr:rowOff>0</xdr:rowOff>
        </xdr:from>
        <xdr:to>
          <xdr:col>3</xdr:col>
          <xdr:colOff>2146300</xdr:colOff>
          <xdr:row>34</xdr:row>
          <xdr:rowOff>38100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69850</xdr:rowOff>
        </xdr:from>
        <xdr:to>
          <xdr:col>1</xdr:col>
          <xdr:colOff>2139950</xdr:colOff>
          <xdr:row>13</xdr:row>
          <xdr:rowOff>431800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200-00003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Material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15</xdr:row>
          <xdr:rowOff>450850</xdr:rowOff>
        </xdr:from>
        <xdr:to>
          <xdr:col>2</xdr:col>
          <xdr:colOff>2171700</xdr:colOff>
          <xdr:row>16</xdr:row>
          <xdr:rowOff>450850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200-00003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Change to original Project learnings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69850</xdr:rowOff>
        </xdr:from>
        <xdr:to>
          <xdr:col>1</xdr:col>
          <xdr:colOff>2139950</xdr:colOff>
          <xdr:row>20</xdr:row>
          <xdr:rowOff>431800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200-00003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69850</xdr:rowOff>
        </xdr:from>
        <xdr:to>
          <xdr:col>3</xdr:col>
          <xdr:colOff>2127250</xdr:colOff>
          <xdr:row>20</xdr:row>
          <xdr:rowOff>431800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200-00003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No</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608670</xdr:colOff>
      <xdr:row>28</xdr:row>
      <xdr:rowOff>0</xdr:rowOff>
    </xdr:from>
    <xdr:to>
      <xdr:col>6</xdr:col>
      <xdr:colOff>286205</xdr:colOff>
      <xdr:row>53</xdr:row>
      <xdr:rowOff>11082</xdr:rowOff>
    </xdr:to>
    <xdr:pic>
      <xdr:nvPicPr>
        <xdr:cNvPr id="3" name="Picture 2" descr="A line chart showing SIF funding, forecast, and actuals from 2023 to 2027. Funding rises in steps to about £5.5 million by mid‑2026 and then levels off. Actuals increase steadily to around £1.8 million by early 2026, with a short NESO payments to the network segment bridging late 2025 to early 2026. Key data points are labelled along the lines.">
          <a:extLst>
            <a:ext uri="{FF2B5EF4-FFF2-40B4-BE49-F238E27FC236}">
              <a16:creationId xmlns:a16="http://schemas.microsoft.com/office/drawing/2014/main" id="{E97412D9-4683-D9F5-7571-78BE39C6B4F7}"/>
            </a:ext>
          </a:extLst>
        </xdr:cNvPr>
        <xdr:cNvPicPr>
          <a:picLocks noChangeAspect="1"/>
        </xdr:cNvPicPr>
      </xdr:nvPicPr>
      <xdr:blipFill>
        <a:blip xmlns:r="http://schemas.openxmlformats.org/officeDocument/2006/relationships" r:embed="rId1"/>
        <a:stretch>
          <a:fillRect/>
        </a:stretch>
      </xdr:blipFill>
      <xdr:spPr>
        <a:xfrm>
          <a:off x="1217341" y="4818256"/>
          <a:ext cx="8492464" cy="47735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xdr:row>
          <xdr:rowOff>0</xdr:rowOff>
        </xdr:from>
        <xdr:to>
          <xdr:col>5</xdr:col>
          <xdr:colOff>317500</xdr:colOff>
          <xdr:row>3</xdr:row>
          <xdr:rowOff>158750</xdr:rowOff>
        </xdr:to>
        <xdr:sp macro="" textlink="">
          <xdr:nvSpPr>
            <xdr:cNvPr id="9229" name="Object 13" descr="Link: Network DC Project Plan (for Beta for PDCR [PDF]" hidden="1">
              <a:extLst>
                <a:ext uri="{63B3BB69-23CF-44E3-9099-C40C66FF867C}">
                  <a14:compatExt spid="_x0000_s9229"/>
                </a:ext>
                <a:ext uri="{FF2B5EF4-FFF2-40B4-BE49-F238E27FC236}">
                  <a16:creationId xmlns:a16="http://schemas.microsoft.com/office/drawing/2014/main" id="{00000000-0008-0000-0700-00000D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Networks/ElecDistrib/Elec_Distrib_Lib/LCN%20Fund/Review/Proforma/Full%20submission%20spreadsheet_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tltechnology.sharepoint.com/Users/Paul_Tuffs/AppData/Local/Temp/Temp1_Start%20Up%20Docs.zip/Project%20Partner%20Costs%20for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onf Tier Funding Request"/>
      <sheetName val="Sheet1"/>
      <sheetName val="Summary"/>
      <sheetName val="Total Project Nominal"/>
      <sheetName val="Year 1"/>
      <sheetName val="Year 2"/>
      <sheetName val="Year 3"/>
      <sheetName val="Year 4"/>
      <sheetName val="Whole Project"/>
      <sheetName val="Inputs"/>
      <sheetName val="Seconf_Tier_Funding_Request"/>
      <sheetName val="Total_Project_Nominal"/>
      <sheetName val="Year_1"/>
      <sheetName val="Year_2"/>
      <sheetName val="Year_3"/>
      <sheetName val="Year_4"/>
      <sheetName val="Whole_Project"/>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im Template"/>
      <sheetName val="Sheet1"/>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drawing" Target="../drawings/drawing2.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printerSettings" Target="../printerSettings/printerSettings2.bin"/><Relationship Id="rId16" Type="http://schemas.openxmlformats.org/officeDocument/2006/relationships/ctrlProp" Target="../ctrlProps/ctrlProp30.xml"/><Relationship Id="rId1" Type="http://schemas.openxmlformats.org/officeDocument/2006/relationships/hyperlink" Target="mailto:adnan.mahmood@sse.com" TargetMode="External"/><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vmlDrawing" Target="../drawings/vmlDrawing2.v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L15"/>
  <sheetViews>
    <sheetView showGridLines="0" topLeftCell="D9" zoomScale="137" zoomScaleNormal="110" workbookViewId="0">
      <selection activeCell="E21" sqref="E21"/>
    </sheetView>
  </sheetViews>
  <sheetFormatPr defaultColWidth="9.453125" defaultRowHeight="14.5" x14ac:dyDescent="0.35"/>
  <cols>
    <col min="1" max="1" width="9.453125" style="1"/>
    <col min="2" max="2" width="23.453125" style="1" customWidth="1"/>
    <col min="3" max="3" width="83" style="1" customWidth="1"/>
    <col min="4" max="4" width="18.453125" style="1" customWidth="1"/>
    <col min="5" max="5" width="13.453125" style="1" customWidth="1"/>
    <col min="6" max="6" width="8.54296875" style="1" customWidth="1"/>
    <col min="7" max="7" width="9.453125" style="1" customWidth="1"/>
    <col min="8" max="8" width="20.453125" style="1" customWidth="1"/>
    <col min="9" max="9" width="20.54296875" style="1" customWidth="1"/>
    <col min="10" max="10" width="19.54296875" style="1" customWidth="1"/>
    <col min="11" max="11" width="11.453125" style="1" customWidth="1"/>
    <col min="12" max="12" width="23.453125" style="1" customWidth="1"/>
    <col min="13" max="13" width="14.54296875" style="1" customWidth="1"/>
    <col min="14" max="16384" width="9.453125" style="1"/>
  </cols>
  <sheetData>
    <row r="1" spans="1:12" ht="21" customHeight="1" x14ac:dyDescent="0.35">
      <c r="A1" s="275" t="s">
        <v>0</v>
      </c>
      <c r="B1" s="275"/>
      <c r="E1" s="87"/>
      <c r="F1" s="87"/>
      <c r="G1" s="87"/>
      <c r="H1" s="87"/>
      <c r="I1" s="87"/>
      <c r="J1" s="87"/>
      <c r="K1" s="87"/>
      <c r="L1" s="87"/>
    </row>
    <row r="2" spans="1:12" ht="47.15" customHeight="1" x14ac:dyDescent="0.35">
      <c r="A2" s="95"/>
      <c r="B2" s="95"/>
      <c r="E2" s="87"/>
      <c r="F2" s="87"/>
      <c r="G2" s="87"/>
      <c r="H2" s="87"/>
      <c r="I2" s="87"/>
      <c r="J2" s="87"/>
      <c r="K2" s="87"/>
      <c r="L2" s="87"/>
    </row>
    <row r="3" spans="1:12" ht="36" x14ac:dyDescent="0.35">
      <c r="B3" s="279" t="s">
        <v>1</v>
      </c>
      <c r="C3" s="280"/>
      <c r="D3" s="280"/>
    </row>
    <row r="5" spans="1:12" ht="17.899999999999999" customHeight="1" x14ac:dyDescent="0.5">
      <c r="B5" s="281" t="s">
        <v>2</v>
      </c>
      <c r="C5" s="281"/>
      <c r="D5" s="281"/>
      <c r="E5" s="2"/>
    </row>
    <row r="6" spans="1:12" ht="17.899999999999999" customHeight="1" x14ac:dyDescent="0.35">
      <c r="B6" s="282"/>
      <c r="C6" s="282"/>
      <c r="D6" s="282"/>
      <c r="E6" s="94"/>
    </row>
    <row r="7" spans="1:12" ht="60.65" customHeight="1" x14ac:dyDescent="0.5">
      <c r="B7" s="283" t="s">
        <v>3</v>
      </c>
      <c r="C7" s="283"/>
      <c r="D7" s="283"/>
      <c r="E7" s="2"/>
    </row>
    <row r="8" spans="1:12" ht="18.649999999999999" customHeight="1" x14ac:dyDescent="0.5">
      <c r="B8" s="110"/>
      <c r="C8" s="110"/>
      <c r="D8" s="110"/>
      <c r="E8" s="2"/>
    </row>
    <row r="9" spans="1:12" ht="42" customHeight="1" x14ac:dyDescent="0.5">
      <c r="B9" s="284" t="s">
        <v>4</v>
      </c>
      <c r="C9" s="284"/>
      <c r="D9" s="284"/>
      <c r="E9" s="2"/>
    </row>
    <row r="10" spans="1:12" x14ac:dyDescent="0.35">
      <c r="B10" s="277"/>
      <c r="C10" s="277"/>
      <c r="D10" s="277"/>
    </row>
    <row r="11" spans="1:12" ht="71.5" customHeight="1" x14ac:dyDescent="0.35">
      <c r="B11" s="276" t="s">
        <v>5</v>
      </c>
      <c r="C11" s="276"/>
      <c r="D11" s="276"/>
      <c r="E11" s="96"/>
    </row>
    <row r="12" spans="1:12" x14ac:dyDescent="0.35">
      <c r="B12" s="277"/>
      <c r="C12" s="277"/>
      <c r="D12" s="277"/>
    </row>
    <row r="13" spans="1:12" ht="21" x14ac:dyDescent="0.5">
      <c r="B13" s="278" t="s">
        <v>6</v>
      </c>
      <c r="C13" s="278"/>
      <c r="D13" s="278"/>
    </row>
    <row r="14" spans="1:12" x14ac:dyDescent="0.35">
      <c r="B14" s="77"/>
      <c r="C14" s="77"/>
    </row>
    <row r="15" spans="1:12" x14ac:dyDescent="0.35">
      <c r="C15" s="77"/>
    </row>
  </sheetData>
  <mergeCells count="10">
    <mergeCell ref="A1:B1"/>
    <mergeCell ref="B11:D11"/>
    <mergeCell ref="B12:D12"/>
    <mergeCell ref="B13:D13"/>
    <mergeCell ref="B3:D3"/>
    <mergeCell ref="B5:D5"/>
    <mergeCell ref="B6:D6"/>
    <mergeCell ref="B7:D7"/>
    <mergeCell ref="B10:D10"/>
    <mergeCell ref="B9:D9"/>
  </mergeCell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31" r:id="rId4" name="Check Box 859">
              <controlPr defaultSize="0" autoFill="0" autoLine="0" autoPict="0" altText="checkbox">
                <anchor moveWithCells="1">
                  <from>
                    <xdr:col>4</xdr:col>
                    <xdr:colOff>450850</xdr:colOff>
                    <xdr:row>12</xdr:row>
                    <xdr:rowOff>0</xdr:rowOff>
                  </from>
                  <to>
                    <xdr:col>4</xdr:col>
                    <xdr:colOff>622300</xdr:colOff>
                    <xdr:row>12</xdr:row>
                    <xdr:rowOff>184150</xdr:rowOff>
                  </to>
                </anchor>
              </controlPr>
            </control>
          </mc:Choice>
        </mc:AlternateContent>
        <mc:AlternateContent xmlns:mc="http://schemas.openxmlformats.org/markup-compatibility/2006">
          <mc:Choice Requires="x14">
            <control shapeId="3932" r:id="rId5" name="Check Box 860">
              <controlPr defaultSize="0" autoFill="0" autoLine="0" autoPict="0" altText="checkbox">
                <anchor moveWithCells="1">
                  <from>
                    <xdr:col>4</xdr:col>
                    <xdr:colOff>450850</xdr:colOff>
                    <xdr:row>12</xdr:row>
                    <xdr:rowOff>0</xdr:rowOff>
                  </from>
                  <to>
                    <xdr:col>4</xdr:col>
                    <xdr:colOff>622300</xdr:colOff>
                    <xdr:row>12</xdr:row>
                    <xdr:rowOff>241300</xdr:rowOff>
                  </to>
                </anchor>
              </controlPr>
            </control>
          </mc:Choice>
        </mc:AlternateContent>
        <mc:AlternateContent xmlns:mc="http://schemas.openxmlformats.org/markup-compatibility/2006">
          <mc:Choice Requires="x14">
            <control shapeId="3934" r:id="rId6" name="Check Box 862">
              <controlPr defaultSize="0" autoFill="0" autoLine="0" autoPict="0" altText="checkbox">
                <anchor moveWithCells="1">
                  <from>
                    <xdr:col>4</xdr:col>
                    <xdr:colOff>450850</xdr:colOff>
                    <xdr:row>12</xdr:row>
                    <xdr:rowOff>0</xdr:rowOff>
                  </from>
                  <to>
                    <xdr:col>4</xdr:col>
                    <xdr:colOff>622300</xdr:colOff>
                    <xdr:row>12</xdr:row>
                    <xdr:rowOff>184150</xdr:rowOff>
                  </to>
                </anchor>
              </controlPr>
            </control>
          </mc:Choice>
        </mc:AlternateContent>
        <mc:AlternateContent xmlns:mc="http://schemas.openxmlformats.org/markup-compatibility/2006">
          <mc:Choice Requires="x14">
            <control shapeId="3937" r:id="rId7" name="Check Box 865">
              <controlPr defaultSize="0" autoFill="0" autoLine="0" autoPict="0" altText="checkbox">
                <anchor moveWithCells="1">
                  <from>
                    <xdr:col>4</xdr:col>
                    <xdr:colOff>450850</xdr:colOff>
                    <xdr:row>12</xdr:row>
                    <xdr:rowOff>0</xdr:rowOff>
                  </from>
                  <to>
                    <xdr:col>4</xdr:col>
                    <xdr:colOff>622300</xdr:colOff>
                    <xdr:row>12</xdr:row>
                    <xdr:rowOff>184150</xdr:rowOff>
                  </to>
                </anchor>
              </controlPr>
            </control>
          </mc:Choice>
        </mc:AlternateContent>
        <mc:AlternateContent xmlns:mc="http://schemas.openxmlformats.org/markup-compatibility/2006">
          <mc:Choice Requires="x14">
            <control shapeId="3938" r:id="rId8" name="Check Box 866">
              <controlPr defaultSize="0" autoFill="0" autoLine="0" autoPict="0" altText="checkbox">
                <anchor moveWithCells="1">
                  <from>
                    <xdr:col>4</xdr:col>
                    <xdr:colOff>450850</xdr:colOff>
                    <xdr:row>12</xdr:row>
                    <xdr:rowOff>0</xdr:rowOff>
                  </from>
                  <to>
                    <xdr:col>4</xdr:col>
                    <xdr:colOff>622300</xdr:colOff>
                    <xdr:row>12</xdr:row>
                    <xdr:rowOff>184150</xdr:rowOff>
                  </to>
                </anchor>
              </controlPr>
            </control>
          </mc:Choice>
        </mc:AlternateContent>
        <mc:AlternateContent xmlns:mc="http://schemas.openxmlformats.org/markup-compatibility/2006">
          <mc:Choice Requires="x14">
            <control shapeId="3941" r:id="rId9" name="Check Box 869">
              <controlPr defaultSize="0" autoFill="0" autoLine="0" autoPict="0" altText="checkbox">
                <anchor moveWithCells="1">
                  <from>
                    <xdr:col>4</xdr:col>
                    <xdr:colOff>450850</xdr:colOff>
                    <xdr:row>12</xdr:row>
                    <xdr:rowOff>0</xdr:rowOff>
                  </from>
                  <to>
                    <xdr:col>4</xdr:col>
                    <xdr:colOff>622300</xdr:colOff>
                    <xdr:row>12</xdr:row>
                    <xdr:rowOff>184150</xdr:rowOff>
                  </to>
                </anchor>
              </controlPr>
            </control>
          </mc:Choice>
        </mc:AlternateContent>
        <mc:AlternateContent xmlns:mc="http://schemas.openxmlformats.org/markup-compatibility/2006">
          <mc:Choice Requires="x14">
            <control shapeId="3942" r:id="rId10" name="Check Box 870">
              <controlPr defaultSize="0" autoFill="0" autoLine="0" autoPict="0" altText="checkbox">
                <anchor moveWithCells="1">
                  <from>
                    <xdr:col>4</xdr:col>
                    <xdr:colOff>450850</xdr:colOff>
                    <xdr:row>12</xdr:row>
                    <xdr:rowOff>0</xdr:rowOff>
                  </from>
                  <to>
                    <xdr:col>4</xdr:col>
                    <xdr:colOff>622300</xdr:colOff>
                    <xdr:row>12</xdr:row>
                    <xdr:rowOff>184150</xdr:rowOff>
                  </to>
                </anchor>
              </controlPr>
            </control>
          </mc:Choice>
        </mc:AlternateContent>
        <mc:AlternateContent xmlns:mc="http://schemas.openxmlformats.org/markup-compatibility/2006">
          <mc:Choice Requires="x14">
            <control shapeId="3943" r:id="rId11" name="Check Box 871">
              <controlPr defaultSize="0" autoFill="0" autoLine="0" autoPict="0" altText="checkbox">
                <anchor moveWithCells="1">
                  <from>
                    <xdr:col>4</xdr:col>
                    <xdr:colOff>450850</xdr:colOff>
                    <xdr:row>12</xdr:row>
                    <xdr:rowOff>0</xdr:rowOff>
                  </from>
                  <to>
                    <xdr:col>4</xdr:col>
                    <xdr:colOff>622300</xdr:colOff>
                    <xdr:row>12</xdr:row>
                    <xdr:rowOff>184150</xdr:rowOff>
                  </to>
                </anchor>
              </controlPr>
            </control>
          </mc:Choice>
        </mc:AlternateContent>
        <mc:AlternateContent xmlns:mc="http://schemas.openxmlformats.org/markup-compatibility/2006">
          <mc:Choice Requires="x14">
            <control shapeId="3944" r:id="rId12" name="Check Box 872">
              <controlPr defaultSize="0" autoFill="0" autoLine="0" autoPict="0" altText="checkbox">
                <anchor moveWithCells="1">
                  <from>
                    <xdr:col>4</xdr:col>
                    <xdr:colOff>450850</xdr:colOff>
                    <xdr:row>12</xdr:row>
                    <xdr:rowOff>0</xdr:rowOff>
                  </from>
                  <to>
                    <xdr:col>4</xdr:col>
                    <xdr:colOff>622300</xdr:colOff>
                    <xdr:row>12</xdr:row>
                    <xdr:rowOff>184150</xdr:rowOff>
                  </to>
                </anchor>
              </controlPr>
            </control>
          </mc:Choice>
        </mc:AlternateContent>
        <mc:AlternateContent xmlns:mc="http://schemas.openxmlformats.org/markup-compatibility/2006">
          <mc:Choice Requires="x14">
            <control shapeId="3945" r:id="rId13" name="Check Box 873">
              <controlPr defaultSize="0" autoFill="0" autoLine="0" autoPict="0" altText="checkbox">
                <anchor moveWithCells="1">
                  <from>
                    <xdr:col>4</xdr:col>
                    <xdr:colOff>450850</xdr:colOff>
                    <xdr:row>12</xdr:row>
                    <xdr:rowOff>0</xdr:rowOff>
                  </from>
                  <to>
                    <xdr:col>4</xdr:col>
                    <xdr:colOff>622300</xdr:colOff>
                    <xdr:row>12</xdr:row>
                    <xdr:rowOff>184150</xdr:rowOff>
                  </to>
                </anchor>
              </controlPr>
            </control>
          </mc:Choice>
        </mc:AlternateContent>
        <mc:AlternateContent xmlns:mc="http://schemas.openxmlformats.org/markup-compatibility/2006">
          <mc:Choice Requires="x14">
            <control shapeId="3949" r:id="rId14" name="Check Box 877">
              <controlPr defaultSize="0" autoFill="0" autoLine="0" autoPict="0" altText="checkbox">
                <anchor moveWithCells="1">
                  <from>
                    <xdr:col>4</xdr:col>
                    <xdr:colOff>450850</xdr:colOff>
                    <xdr:row>12</xdr:row>
                    <xdr:rowOff>0</xdr:rowOff>
                  </from>
                  <to>
                    <xdr:col>4</xdr:col>
                    <xdr:colOff>641350</xdr:colOff>
                    <xdr:row>12</xdr:row>
                    <xdr:rowOff>190500</xdr:rowOff>
                  </to>
                </anchor>
              </controlPr>
            </control>
          </mc:Choice>
        </mc:AlternateContent>
        <mc:AlternateContent xmlns:mc="http://schemas.openxmlformats.org/markup-compatibility/2006">
          <mc:Choice Requires="x14">
            <control shapeId="3952" r:id="rId15" name="Check Box 880">
              <controlPr defaultSize="0" autoFill="0" autoLine="0" autoPict="0" altText="checkbox">
                <anchor moveWithCells="1">
                  <from>
                    <xdr:col>4</xdr:col>
                    <xdr:colOff>450850</xdr:colOff>
                    <xdr:row>12</xdr:row>
                    <xdr:rowOff>0</xdr:rowOff>
                  </from>
                  <to>
                    <xdr:col>4</xdr:col>
                    <xdr:colOff>641350</xdr:colOff>
                    <xdr:row>12</xdr:row>
                    <xdr:rowOff>190500</xdr:rowOff>
                  </to>
                </anchor>
              </controlPr>
            </control>
          </mc:Choice>
        </mc:AlternateContent>
        <mc:AlternateContent xmlns:mc="http://schemas.openxmlformats.org/markup-compatibility/2006">
          <mc:Choice Requires="x14">
            <control shapeId="3953" r:id="rId16" name="Check Box 881">
              <controlPr defaultSize="0" autoFill="0" autoLine="0" autoPict="0" altText="checkbox">
                <anchor moveWithCells="1">
                  <from>
                    <xdr:col>4</xdr:col>
                    <xdr:colOff>450850</xdr:colOff>
                    <xdr:row>12</xdr:row>
                    <xdr:rowOff>0</xdr:rowOff>
                  </from>
                  <to>
                    <xdr:col>4</xdr:col>
                    <xdr:colOff>641350</xdr:colOff>
                    <xdr:row>12</xdr:row>
                    <xdr:rowOff>190500</xdr:rowOff>
                  </to>
                </anchor>
              </controlPr>
            </control>
          </mc:Choice>
        </mc:AlternateContent>
        <mc:AlternateContent xmlns:mc="http://schemas.openxmlformats.org/markup-compatibility/2006">
          <mc:Choice Requires="x14">
            <control shapeId="3997" r:id="rId17" name="Check Box 925">
              <controlPr defaultSize="0" autoFill="0" autoLine="0" autoPict="0" altText="checkbox">
                <anchor moveWithCells="1">
                  <from>
                    <xdr:col>4</xdr:col>
                    <xdr:colOff>450850</xdr:colOff>
                    <xdr:row>12</xdr:row>
                    <xdr:rowOff>0</xdr:rowOff>
                  </from>
                  <to>
                    <xdr:col>4</xdr:col>
                    <xdr:colOff>641350</xdr:colOff>
                    <xdr:row>12</xdr:row>
                    <xdr:rowOff>184150</xdr:rowOff>
                  </to>
                </anchor>
              </controlPr>
            </control>
          </mc:Choice>
        </mc:AlternateContent>
        <mc:AlternateContent xmlns:mc="http://schemas.openxmlformats.org/markup-compatibility/2006">
          <mc:Choice Requires="x14">
            <control shapeId="3998" r:id="rId18" name="Check Box 926">
              <controlPr defaultSize="0" autoFill="0" autoLine="0" autoPict="0" altText="checkbox">
                <anchor moveWithCells="1">
                  <from>
                    <xdr:col>4</xdr:col>
                    <xdr:colOff>450850</xdr:colOff>
                    <xdr:row>12</xdr:row>
                    <xdr:rowOff>0</xdr:rowOff>
                  </from>
                  <to>
                    <xdr:col>4</xdr:col>
                    <xdr:colOff>622300</xdr:colOff>
                    <xdr:row>12</xdr:row>
                    <xdr:rowOff>203200</xdr:rowOff>
                  </to>
                </anchor>
              </controlPr>
            </control>
          </mc:Choice>
        </mc:AlternateContent>
        <mc:AlternateContent xmlns:mc="http://schemas.openxmlformats.org/markup-compatibility/2006">
          <mc:Choice Requires="x14">
            <control shapeId="3999" r:id="rId19" name="Check Box 927">
              <controlPr defaultSize="0" autoFill="0" autoLine="0" autoPict="0" altText="checkbox">
                <anchor moveWithCells="1">
                  <from>
                    <xdr:col>4</xdr:col>
                    <xdr:colOff>450850</xdr:colOff>
                    <xdr:row>12</xdr:row>
                    <xdr:rowOff>0</xdr:rowOff>
                  </from>
                  <to>
                    <xdr:col>4</xdr:col>
                    <xdr:colOff>622300</xdr:colOff>
                    <xdr:row>12</xdr:row>
                    <xdr:rowOff>190500</xdr:rowOff>
                  </to>
                </anchor>
              </controlPr>
            </control>
          </mc:Choice>
        </mc:AlternateContent>
        <mc:AlternateContent xmlns:mc="http://schemas.openxmlformats.org/markup-compatibility/2006">
          <mc:Choice Requires="x14">
            <control shapeId="4001" r:id="rId20" name="Check Box 929">
              <controlPr defaultSize="0" autoFill="0" autoLine="0" autoPict="0" altText="checkbox">
                <anchor moveWithCells="1">
                  <from>
                    <xdr:col>4</xdr:col>
                    <xdr:colOff>450850</xdr:colOff>
                    <xdr:row>12</xdr:row>
                    <xdr:rowOff>0</xdr:rowOff>
                  </from>
                  <to>
                    <xdr:col>4</xdr:col>
                    <xdr:colOff>622300</xdr:colOff>
                    <xdr:row>12</xdr:row>
                    <xdr:rowOff>184150</xdr:rowOff>
                  </to>
                </anchor>
              </controlPr>
            </control>
          </mc:Choice>
        </mc:AlternateContent>
        <mc:AlternateContent xmlns:mc="http://schemas.openxmlformats.org/markup-compatibility/2006">
          <mc:Choice Requires="x14">
            <control shapeId="4002" r:id="rId21" name="Check Box 930">
              <controlPr defaultSize="0" autoFill="0" autoLine="0" autoPict="0" altText="checkbox">
                <anchor moveWithCells="1">
                  <from>
                    <xdr:col>4</xdr:col>
                    <xdr:colOff>450850</xdr:colOff>
                    <xdr:row>12</xdr:row>
                    <xdr:rowOff>0</xdr:rowOff>
                  </from>
                  <to>
                    <xdr:col>4</xdr:col>
                    <xdr:colOff>622300</xdr:colOff>
                    <xdr:row>12</xdr:row>
                    <xdr:rowOff>203200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I29"/>
  <sheetViews>
    <sheetView zoomScaleNormal="100" workbookViewId="0">
      <selection sqref="A1:IV65536"/>
    </sheetView>
  </sheetViews>
  <sheetFormatPr defaultColWidth="8.54296875" defaultRowHeight="14.5" x14ac:dyDescent="0.35"/>
  <cols>
    <col min="2" max="2" width="21.54296875" bestFit="1" customWidth="1"/>
    <col min="3" max="3" width="17.453125" customWidth="1"/>
    <col min="4" max="4" width="33.453125" bestFit="1" customWidth="1"/>
    <col min="6" max="6" width="19" customWidth="1"/>
    <col min="7" max="7" width="10.453125" customWidth="1"/>
    <col min="8" max="8" width="13.54296875" customWidth="1"/>
    <col min="9" max="9" width="13.453125" customWidth="1"/>
    <col min="10" max="10" width="9.54296875" bestFit="1" customWidth="1"/>
    <col min="11" max="11" width="9.453125" bestFit="1" customWidth="1"/>
    <col min="12" max="14" width="9.54296875" bestFit="1" customWidth="1"/>
    <col min="15" max="15" width="9.453125" bestFit="1" customWidth="1"/>
    <col min="16" max="18" width="9.54296875" bestFit="1" customWidth="1"/>
    <col min="19" max="19" width="9.453125" bestFit="1" customWidth="1"/>
    <col min="20" max="22" width="9.54296875" bestFit="1" customWidth="1"/>
    <col min="23" max="23" width="9.453125" bestFit="1" customWidth="1"/>
    <col min="24" max="25" width="9.54296875" bestFit="1" customWidth="1"/>
    <col min="26" max="30" width="0" hidden="1" customWidth="1"/>
  </cols>
  <sheetData>
    <row r="1" spans="1:32" s="9" customFormat="1" ht="38.25" customHeight="1" x14ac:dyDescent="0.35">
      <c r="A1" s="3"/>
      <c r="B1" s="4" t="s">
        <v>335</v>
      </c>
      <c r="C1" s="5" t="s">
        <v>336</v>
      </c>
      <c r="D1" s="5" t="s">
        <v>337</v>
      </c>
      <c r="E1" s="5"/>
      <c r="F1" s="5" t="s">
        <v>338</v>
      </c>
      <c r="G1" s="5" t="s">
        <v>339</v>
      </c>
      <c r="H1" s="5" t="s">
        <v>340</v>
      </c>
      <c r="I1" s="5" t="s">
        <v>341</v>
      </c>
      <c r="J1" s="6"/>
      <c r="K1" s="6"/>
      <c r="L1" s="6"/>
      <c r="M1" s="6"/>
      <c r="N1" s="6"/>
      <c r="O1" s="6"/>
      <c r="P1" s="6"/>
      <c r="Q1" s="6"/>
      <c r="R1" s="6"/>
      <c r="S1" s="6"/>
      <c r="T1" s="6"/>
      <c r="U1" s="6"/>
      <c r="V1" s="6"/>
      <c r="W1" s="6"/>
      <c r="X1" s="6"/>
      <c r="Y1" s="6"/>
      <c r="Z1" s="7"/>
      <c r="AA1" s="7"/>
      <c r="AB1" s="7"/>
      <c r="AC1" s="8"/>
      <c r="AD1" s="6"/>
      <c r="AE1" s="3"/>
      <c r="AF1" s="6"/>
    </row>
    <row r="2" spans="1:32" s="9" customFormat="1" ht="55.4" customHeight="1" x14ac:dyDescent="0.35">
      <c r="A2" s="3"/>
      <c r="B2" s="10"/>
      <c r="C2" s="11"/>
      <c r="D2" s="11"/>
      <c r="E2" s="11"/>
      <c r="F2" s="11"/>
      <c r="G2" s="5" t="s">
        <v>342</v>
      </c>
      <c r="H2" s="11"/>
      <c r="I2" s="11"/>
      <c r="J2" s="6"/>
      <c r="K2" s="6"/>
      <c r="L2" s="6"/>
      <c r="M2" s="6"/>
      <c r="N2" s="6"/>
      <c r="O2" s="6"/>
      <c r="P2" s="6"/>
      <c r="Q2" s="6"/>
      <c r="R2" s="6"/>
      <c r="S2" s="6"/>
      <c r="T2" s="6"/>
      <c r="U2" s="6"/>
      <c r="V2" s="6"/>
      <c r="W2" s="6"/>
      <c r="X2" s="6"/>
      <c r="Y2" s="6"/>
      <c r="Z2" s="12"/>
      <c r="AA2" s="12"/>
      <c r="AB2" s="12"/>
      <c r="AC2" s="13" t="s">
        <v>343</v>
      </c>
      <c r="AD2" s="6"/>
      <c r="AE2" s="3"/>
      <c r="AF2" s="6"/>
    </row>
    <row r="3" spans="1:32" s="9" customFormat="1" ht="12.75" customHeight="1" x14ac:dyDescent="0.35">
      <c r="A3" s="6"/>
      <c r="B3" s="6"/>
      <c r="C3" s="6"/>
      <c r="D3" s="6"/>
      <c r="E3" s="6"/>
      <c r="F3" s="6"/>
      <c r="G3" s="6"/>
      <c r="H3" s="6"/>
      <c r="I3" s="6"/>
      <c r="J3" s="6"/>
      <c r="K3" s="6"/>
      <c r="L3" s="6"/>
      <c r="M3" s="6"/>
      <c r="N3" s="6"/>
      <c r="O3" s="6"/>
      <c r="P3" s="6"/>
      <c r="Q3" s="6"/>
      <c r="R3" s="6"/>
      <c r="S3" s="6"/>
      <c r="T3" s="6"/>
      <c r="U3" s="6"/>
      <c r="V3" s="6"/>
      <c r="W3" s="6"/>
      <c r="X3" s="6"/>
      <c r="Y3" s="6"/>
      <c r="Z3" s="12"/>
      <c r="AA3" s="12"/>
      <c r="AB3" s="12"/>
      <c r="AC3" s="12"/>
      <c r="AD3" s="13"/>
      <c r="AE3" s="6"/>
      <c r="AF3" s="3"/>
    </row>
    <row r="4" spans="1:32" s="9" customFormat="1" ht="12.75" customHeight="1" x14ac:dyDescent="0.35">
      <c r="A4" s="6"/>
      <c r="B4" s="6"/>
      <c r="C4" s="6"/>
      <c r="D4" s="14" t="s">
        <v>344</v>
      </c>
      <c r="E4" s="14"/>
      <c r="F4" s="15" t="str">
        <f t="shared" ref="F4:Y4" si="0">IF(F5&lt;$C5, "Historic", IF(F5=$C5, "CURRENT", "Forecast"))</f>
        <v>Forecast</v>
      </c>
      <c r="G4" s="15" t="str">
        <f t="shared" si="0"/>
        <v>Forecast</v>
      </c>
      <c r="H4" s="15" t="str">
        <f t="shared" si="0"/>
        <v>Forecast</v>
      </c>
      <c r="I4" s="15" t="str">
        <f t="shared" si="0"/>
        <v>Forecast</v>
      </c>
      <c r="J4" s="15" t="str">
        <f t="shared" si="0"/>
        <v>Forecast</v>
      </c>
      <c r="K4" s="15" t="str">
        <f t="shared" si="0"/>
        <v>Forecast</v>
      </c>
      <c r="L4" s="15" t="str">
        <f t="shared" si="0"/>
        <v>Forecast</v>
      </c>
      <c r="M4" s="15" t="str">
        <f t="shared" si="0"/>
        <v>Forecast</v>
      </c>
      <c r="N4" s="15" t="str">
        <f t="shared" si="0"/>
        <v>Forecast</v>
      </c>
      <c r="O4" s="15" t="str">
        <f t="shared" si="0"/>
        <v>Forecast</v>
      </c>
      <c r="P4" s="15" t="str">
        <f t="shared" si="0"/>
        <v>Forecast</v>
      </c>
      <c r="Q4" s="15" t="str">
        <f t="shared" si="0"/>
        <v>Forecast</v>
      </c>
      <c r="R4" s="15" t="str">
        <f t="shared" si="0"/>
        <v>Forecast</v>
      </c>
      <c r="S4" s="15" t="str">
        <f t="shared" si="0"/>
        <v>Forecast</v>
      </c>
      <c r="T4" s="15" t="str">
        <f t="shared" si="0"/>
        <v>Forecast</v>
      </c>
      <c r="U4" s="15" t="str">
        <f t="shared" si="0"/>
        <v>Forecast</v>
      </c>
      <c r="V4" s="15" t="str">
        <f t="shared" si="0"/>
        <v>Forecast</v>
      </c>
      <c r="W4" s="15" t="str">
        <f t="shared" si="0"/>
        <v>Forecast</v>
      </c>
      <c r="X4" s="15" t="str">
        <f t="shared" si="0"/>
        <v>Forecast</v>
      </c>
      <c r="Y4" s="15" t="str">
        <f t="shared" si="0"/>
        <v>Forecast</v>
      </c>
      <c r="Z4" s="12"/>
      <c r="AA4" s="12"/>
      <c r="AB4" s="12"/>
      <c r="AC4" s="12"/>
      <c r="AD4" s="13"/>
      <c r="AE4" s="6"/>
      <c r="AF4" s="3"/>
    </row>
    <row r="5" spans="1:32" s="9" customFormat="1" ht="12.75" customHeight="1" x14ac:dyDescent="0.35">
      <c r="A5" s="16"/>
      <c r="B5" s="17" t="s">
        <v>345</v>
      </c>
      <c r="C5" s="18">
        <v>0</v>
      </c>
      <c r="D5" s="14" t="s">
        <v>346</v>
      </c>
      <c r="E5" s="14"/>
      <c r="F5" s="19">
        <v>1</v>
      </c>
      <c r="G5" s="19">
        <v>2</v>
      </c>
      <c r="H5" s="19">
        <v>3</v>
      </c>
      <c r="I5" s="19">
        <v>4</v>
      </c>
      <c r="J5" s="19">
        <v>5</v>
      </c>
      <c r="K5" s="19">
        <v>6</v>
      </c>
      <c r="L5" s="19">
        <v>7</v>
      </c>
      <c r="M5" s="19">
        <v>8</v>
      </c>
      <c r="N5" s="19">
        <v>9</v>
      </c>
      <c r="O5" s="19">
        <v>10</v>
      </c>
      <c r="P5" s="19">
        <v>11</v>
      </c>
      <c r="Q5" s="19">
        <v>12</v>
      </c>
      <c r="R5" s="19">
        <v>13</v>
      </c>
      <c r="S5" s="19">
        <v>14</v>
      </c>
      <c r="T5" s="19">
        <v>15</v>
      </c>
      <c r="U5" s="19">
        <v>16</v>
      </c>
      <c r="V5" s="19">
        <v>17</v>
      </c>
      <c r="W5" s="19">
        <v>18</v>
      </c>
      <c r="X5" s="19">
        <v>19</v>
      </c>
      <c r="Y5" s="19">
        <v>20</v>
      </c>
      <c r="Z5" s="12"/>
      <c r="AA5" s="12"/>
      <c r="AB5" s="12"/>
      <c r="AC5" s="12"/>
      <c r="AD5" s="13" t="s">
        <v>347</v>
      </c>
      <c r="AE5" s="6"/>
      <c r="AF5" s="3"/>
    </row>
    <row r="6" spans="1:32" s="9" customFormat="1" x14ac:dyDescent="0.35">
      <c r="A6" s="16"/>
      <c r="B6" s="17" t="s">
        <v>348</v>
      </c>
      <c r="C6" s="20"/>
      <c r="D6" s="21" t="s">
        <v>349</v>
      </c>
      <c r="E6" s="21"/>
      <c r="F6" s="22">
        <f>C6</f>
        <v>0</v>
      </c>
      <c r="G6" s="22">
        <f t="shared" ref="G6:Y6" si="1">DATE(YEAR(F6),MONTH(F6)+3,DAY(F6))</f>
        <v>91</v>
      </c>
      <c r="H6" s="22">
        <f t="shared" si="1"/>
        <v>183</v>
      </c>
      <c r="I6" s="22">
        <f t="shared" si="1"/>
        <v>275</v>
      </c>
      <c r="J6" s="22">
        <f t="shared" si="1"/>
        <v>367</v>
      </c>
      <c r="K6" s="22">
        <f t="shared" si="1"/>
        <v>457</v>
      </c>
      <c r="L6" s="22">
        <f t="shared" si="1"/>
        <v>548</v>
      </c>
      <c r="M6" s="22">
        <f t="shared" si="1"/>
        <v>640</v>
      </c>
      <c r="N6" s="22">
        <f t="shared" si="1"/>
        <v>732</v>
      </c>
      <c r="O6" s="22">
        <f t="shared" si="1"/>
        <v>822</v>
      </c>
      <c r="P6" s="22">
        <f t="shared" si="1"/>
        <v>913</v>
      </c>
      <c r="Q6" s="22">
        <f t="shared" si="1"/>
        <v>1005</v>
      </c>
      <c r="R6" s="22">
        <f t="shared" si="1"/>
        <v>1097</v>
      </c>
      <c r="S6" s="22">
        <f t="shared" si="1"/>
        <v>1187</v>
      </c>
      <c r="T6" s="22">
        <f t="shared" si="1"/>
        <v>1278</v>
      </c>
      <c r="U6" s="22">
        <f t="shared" si="1"/>
        <v>1370</v>
      </c>
      <c r="V6" s="22">
        <f t="shared" si="1"/>
        <v>1462</v>
      </c>
      <c r="W6" s="22">
        <f t="shared" si="1"/>
        <v>1553</v>
      </c>
      <c r="X6" s="22">
        <f t="shared" si="1"/>
        <v>1644</v>
      </c>
      <c r="Y6" s="22">
        <f t="shared" si="1"/>
        <v>1736</v>
      </c>
      <c r="Z6" s="12"/>
      <c r="AA6" s="12"/>
      <c r="AB6" s="12"/>
      <c r="AC6" s="12"/>
      <c r="AD6" s="13" t="s">
        <v>350</v>
      </c>
      <c r="AE6" s="3"/>
      <c r="AF6" s="3"/>
    </row>
    <row r="7" spans="1:32" s="9" customFormat="1" x14ac:dyDescent="0.35">
      <c r="A7" s="3"/>
      <c r="B7" s="3"/>
      <c r="C7" s="3"/>
      <c r="D7" s="21" t="s">
        <v>351</v>
      </c>
      <c r="E7" s="21"/>
      <c r="F7" s="22">
        <f t="shared" ref="F7:Y7" si="2">DATE(YEAR(F6), MONTH(F6) + 3, DAY(F6) -1)</f>
        <v>90</v>
      </c>
      <c r="G7" s="22">
        <f t="shared" si="2"/>
        <v>182</v>
      </c>
      <c r="H7" s="22">
        <f t="shared" si="2"/>
        <v>274</v>
      </c>
      <c r="I7" s="22">
        <f t="shared" si="2"/>
        <v>366</v>
      </c>
      <c r="J7" s="22">
        <f t="shared" si="2"/>
        <v>456</v>
      </c>
      <c r="K7" s="22">
        <f t="shared" si="2"/>
        <v>547</v>
      </c>
      <c r="L7" s="22">
        <f t="shared" si="2"/>
        <v>639</v>
      </c>
      <c r="M7" s="22">
        <f t="shared" si="2"/>
        <v>731</v>
      </c>
      <c r="N7" s="22">
        <f t="shared" si="2"/>
        <v>821</v>
      </c>
      <c r="O7" s="22">
        <f t="shared" si="2"/>
        <v>912</v>
      </c>
      <c r="P7" s="22">
        <f t="shared" si="2"/>
        <v>1004</v>
      </c>
      <c r="Q7" s="22">
        <f t="shared" si="2"/>
        <v>1096</v>
      </c>
      <c r="R7" s="22">
        <f t="shared" si="2"/>
        <v>1186</v>
      </c>
      <c r="S7" s="22">
        <f t="shared" si="2"/>
        <v>1277</v>
      </c>
      <c r="T7" s="22">
        <f t="shared" si="2"/>
        <v>1369</v>
      </c>
      <c r="U7" s="22">
        <f t="shared" si="2"/>
        <v>1461</v>
      </c>
      <c r="V7" s="22">
        <f t="shared" si="2"/>
        <v>1552</v>
      </c>
      <c r="W7" s="22">
        <f t="shared" si="2"/>
        <v>1643</v>
      </c>
      <c r="X7" s="22">
        <f t="shared" si="2"/>
        <v>1735</v>
      </c>
      <c r="Y7" s="22">
        <f t="shared" si="2"/>
        <v>1827</v>
      </c>
      <c r="Z7" s="12"/>
      <c r="AA7" s="12"/>
      <c r="AB7" s="12"/>
      <c r="AC7" s="12"/>
      <c r="AD7" s="13"/>
      <c r="AE7" s="3"/>
      <c r="AF7" s="3"/>
    </row>
    <row r="8" spans="1:32" s="9" customFormat="1" x14ac:dyDescent="0.35">
      <c r="A8" s="3"/>
      <c r="B8" s="23"/>
      <c r="C8" s="3"/>
      <c r="D8" s="3"/>
      <c r="E8" s="3"/>
      <c r="F8" s="3"/>
      <c r="G8" s="3"/>
      <c r="H8" s="3"/>
      <c r="I8" s="3"/>
      <c r="J8" s="3"/>
      <c r="K8" s="3"/>
      <c r="L8" s="3"/>
      <c r="M8" s="3"/>
      <c r="N8" s="3"/>
      <c r="O8" s="3"/>
      <c r="P8" s="3"/>
      <c r="Q8" s="3"/>
      <c r="R8" s="3"/>
      <c r="S8" s="3"/>
      <c r="T8" s="3"/>
      <c r="U8" s="3"/>
      <c r="V8" s="3"/>
      <c r="W8" s="3"/>
      <c r="X8" s="3"/>
      <c r="Y8" s="3"/>
      <c r="Z8" s="12"/>
      <c r="AA8" s="12"/>
      <c r="AB8" s="12"/>
      <c r="AC8" s="12"/>
      <c r="AD8" s="13"/>
      <c r="AE8" s="3"/>
      <c r="AF8" s="3"/>
    </row>
    <row r="9" spans="1:32" s="9" customFormat="1" x14ac:dyDescent="0.35">
      <c r="A9" s="3"/>
      <c r="B9" s="24" t="s">
        <v>352</v>
      </c>
      <c r="C9" s="3"/>
      <c r="D9" s="3"/>
      <c r="E9" s="3"/>
      <c r="F9" s="25" t="s">
        <v>353</v>
      </c>
      <c r="G9" s="26"/>
      <c r="H9" s="26"/>
      <c r="I9" s="26"/>
      <c r="J9" s="26"/>
      <c r="K9" s="26"/>
      <c r="L9" s="26"/>
      <c r="M9" s="26"/>
      <c r="N9" s="26"/>
      <c r="O9" s="26"/>
      <c r="P9" s="26"/>
      <c r="Q9" s="26"/>
      <c r="R9" s="26"/>
      <c r="S9" s="26"/>
      <c r="T9" s="26"/>
      <c r="U9" s="26"/>
      <c r="V9" s="26"/>
      <c r="W9" s="26"/>
      <c r="X9" s="26"/>
      <c r="Y9" s="27"/>
      <c r="Z9" s="12"/>
      <c r="AA9" s="12"/>
      <c r="AB9" s="12"/>
      <c r="AC9" s="12"/>
      <c r="AD9" s="13"/>
      <c r="AE9" s="3"/>
      <c r="AF9" s="3"/>
    </row>
    <row r="10" spans="1:32" s="9" customFormat="1" x14ac:dyDescent="0.35">
      <c r="A10" s="3"/>
      <c r="B10" s="23"/>
      <c r="C10" s="3"/>
      <c r="D10" s="3"/>
      <c r="E10" s="3"/>
      <c r="F10" s="28" t="str">
        <f t="shared" ref="F10:Y10" si="3">F4</f>
        <v>Forecast</v>
      </c>
      <c r="G10" s="28" t="str">
        <f t="shared" si="3"/>
        <v>Forecast</v>
      </c>
      <c r="H10" s="28" t="str">
        <f t="shared" si="3"/>
        <v>Forecast</v>
      </c>
      <c r="I10" s="28" t="str">
        <f t="shared" si="3"/>
        <v>Forecast</v>
      </c>
      <c r="J10" s="28" t="str">
        <f t="shared" si="3"/>
        <v>Forecast</v>
      </c>
      <c r="K10" s="28" t="str">
        <f t="shared" si="3"/>
        <v>Forecast</v>
      </c>
      <c r="L10" s="28" t="str">
        <f t="shared" si="3"/>
        <v>Forecast</v>
      </c>
      <c r="M10" s="28" t="str">
        <f t="shared" si="3"/>
        <v>Forecast</v>
      </c>
      <c r="N10" s="28" t="str">
        <f t="shared" si="3"/>
        <v>Forecast</v>
      </c>
      <c r="O10" s="28" t="str">
        <f t="shared" si="3"/>
        <v>Forecast</v>
      </c>
      <c r="P10" s="28" t="str">
        <f t="shared" si="3"/>
        <v>Forecast</v>
      </c>
      <c r="Q10" s="28" t="str">
        <f t="shared" si="3"/>
        <v>Forecast</v>
      </c>
      <c r="R10" s="28" t="str">
        <f t="shared" si="3"/>
        <v>Forecast</v>
      </c>
      <c r="S10" s="28" t="str">
        <f t="shared" si="3"/>
        <v>Forecast</v>
      </c>
      <c r="T10" s="28" t="str">
        <f t="shared" si="3"/>
        <v>Forecast</v>
      </c>
      <c r="U10" s="28" t="str">
        <f t="shared" si="3"/>
        <v>Forecast</v>
      </c>
      <c r="V10" s="28" t="str">
        <f t="shared" si="3"/>
        <v>Forecast</v>
      </c>
      <c r="W10" s="28" t="str">
        <f t="shared" si="3"/>
        <v>Forecast</v>
      </c>
      <c r="X10" s="28" t="str">
        <f t="shared" si="3"/>
        <v>Forecast</v>
      </c>
      <c r="Y10" s="28" t="str">
        <f t="shared" si="3"/>
        <v>Forecast</v>
      </c>
      <c r="Z10" s="12"/>
      <c r="AA10" s="12"/>
      <c r="AB10" s="12"/>
      <c r="AC10" s="12"/>
      <c r="AD10" s="13"/>
      <c r="AE10" s="3"/>
      <c r="AF10" s="3"/>
    </row>
    <row r="11" spans="1:32" s="9" customFormat="1" ht="12.75" customHeight="1" x14ac:dyDescent="0.35">
      <c r="A11" s="3"/>
      <c r="B11" s="29"/>
      <c r="C11" s="27" t="s">
        <v>354</v>
      </c>
      <c r="D11" s="19" t="s">
        <v>355</v>
      </c>
      <c r="E11" s="30" t="s">
        <v>97</v>
      </c>
      <c r="F11" s="27">
        <v>1</v>
      </c>
      <c r="G11" s="19">
        <v>2</v>
      </c>
      <c r="H11" s="19">
        <v>3</v>
      </c>
      <c r="I11" s="19">
        <v>4</v>
      </c>
      <c r="J11" s="19">
        <v>5</v>
      </c>
      <c r="K11" s="19">
        <v>6</v>
      </c>
      <c r="L11" s="19">
        <v>7</v>
      </c>
      <c r="M11" s="19">
        <v>8</v>
      </c>
      <c r="N11" s="19">
        <v>9</v>
      </c>
      <c r="O11" s="19">
        <v>10</v>
      </c>
      <c r="P11" s="19">
        <v>11</v>
      </c>
      <c r="Q11" s="19">
        <v>12</v>
      </c>
      <c r="R11" s="19">
        <v>13</v>
      </c>
      <c r="S11" s="19">
        <v>14</v>
      </c>
      <c r="T11" s="19">
        <v>15</v>
      </c>
      <c r="U11" s="19">
        <v>16</v>
      </c>
      <c r="V11" s="19">
        <v>17</v>
      </c>
      <c r="W11" s="19">
        <v>18</v>
      </c>
      <c r="X11" s="19">
        <v>19</v>
      </c>
      <c r="Y11" s="19">
        <v>20</v>
      </c>
      <c r="Z11" s="31" t="s">
        <v>356</v>
      </c>
      <c r="AA11" s="32" t="s">
        <v>357</v>
      </c>
      <c r="AB11" s="32" t="s">
        <v>358</v>
      </c>
      <c r="AC11" s="33" t="s">
        <v>354</v>
      </c>
      <c r="AD11" s="32" t="s">
        <v>359</v>
      </c>
      <c r="AE11" s="19" t="s">
        <v>97</v>
      </c>
      <c r="AF11" s="3"/>
    </row>
    <row r="12" spans="1:32" s="9" customFormat="1" ht="29" x14ac:dyDescent="0.35">
      <c r="A12" s="3"/>
      <c r="B12" s="34"/>
      <c r="C12" s="35" t="s">
        <v>360</v>
      </c>
      <c r="D12" s="36" t="s">
        <v>83</v>
      </c>
      <c r="E12" s="37"/>
      <c r="F12" s="37"/>
      <c r="G12" s="37"/>
      <c r="H12" s="37"/>
      <c r="I12" s="37"/>
      <c r="J12" s="37"/>
      <c r="K12" s="37"/>
      <c r="L12" s="37"/>
      <c r="M12" s="37"/>
      <c r="N12" s="37"/>
      <c r="O12" s="37"/>
      <c r="P12" s="37"/>
      <c r="Q12" s="37"/>
      <c r="R12" s="37"/>
      <c r="S12" s="37"/>
      <c r="T12" s="37"/>
      <c r="U12" s="37"/>
      <c r="V12" s="37"/>
      <c r="W12" s="37"/>
      <c r="X12" s="37"/>
      <c r="Y12" s="37"/>
      <c r="Z12" s="38" t="str">
        <f>B22</f>
        <v>Industrial</v>
      </c>
      <c r="AA12" s="39" t="s">
        <v>361</v>
      </c>
      <c r="AB12" s="13"/>
      <c r="AC12" s="40">
        <v>1</v>
      </c>
      <c r="AD12" s="13" t="s">
        <v>362</v>
      </c>
      <c r="AE12" s="41">
        <f t="shared" ref="AE12:AE24" si="4">SUM(F12:Y12)</f>
        <v>0</v>
      </c>
      <c r="AF12" s="3"/>
    </row>
    <row r="13" spans="1:32" s="9" customFormat="1" ht="12.75" customHeight="1" x14ac:dyDescent="0.35">
      <c r="A13" s="3"/>
      <c r="B13" s="29" t="s">
        <v>336</v>
      </c>
      <c r="C13" s="35" t="s">
        <v>363</v>
      </c>
      <c r="D13" s="36" t="s">
        <v>364</v>
      </c>
      <c r="E13" s="37"/>
      <c r="F13" s="37"/>
      <c r="G13" s="37"/>
      <c r="H13" s="37"/>
      <c r="I13" s="37"/>
      <c r="J13" s="37"/>
      <c r="K13" s="37"/>
      <c r="L13" s="37"/>
      <c r="M13" s="37"/>
      <c r="N13" s="37"/>
      <c r="O13" s="37"/>
      <c r="P13" s="37"/>
      <c r="Q13" s="37"/>
      <c r="R13" s="37"/>
      <c r="S13" s="37"/>
      <c r="T13" s="37"/>
      <c r="U13" s="37"/>
      <c r="V13" s="37"/>
      <c r="W13" s="37"/>
      <c r="X13" s="37"/>
      <c r="Y13" s="37"/>
      <c r="Z13" s="42" t="str">
        <f t="shared" ref="Z13:AA24" si="5">Z12</f>
        <v>Industrial</v>
      </c>
      <c r="AA13" s="13" t="str">
        <f t="shared" si="5"/>
        <v>C</v>
      </c>
      <c r="AB13" s="43"/>
      <c r="AC13" s="40">
        <v>2</v>
      </c>
      <c r="AD13" s="13" t="s">
        <v>365</v>
      </c>
      <c r="AE13" s="41">
        <f t="shared" si="4"/>
        <v>0</v>
      </c>
      <c r="AF13" s="3"/>
    </row>
    <row r="14" spans="1:32" s="9" customFormat="1" x14ac:dyDescent="0.35">
      <c r="A14" s="3"/>
      <c r="B14" s="347">
        <f>C2</f>
        <v>0</v>
      </c>
      <c r="C14" s="35" t="s">
        <v>366</v>
      </c>
      <c r="D14" s="36" t="s">
        <v>84</v>
      </c>
      <c r="E14" s="37"/>
      <c r="F14" s="37"/>
      <c r="G14" s="37"/>
      <c r="H14" s="37"/>
      <c r="I14" s="37"/>
      <c r="J14" s="37"/>
      <c r="K14" s="37"/>
      <c r="L14" s="37"/>
      <c r="M14" s="37"/>
      <c r="N14" s="37"/>
      <c r="O14" s="37"/>
      <c r="P14" s="37"/>
      <c r="Q14" s="37"/>
      <c r="R14" s="37"/>
      <c r="S14" s="37"/>
      <c r="T14" s="37"/>
      <c r="U14" s="37"/>
      <c r="V14" s="37"/>
      <c r="W14" s="37"/>
      <c r="X14" s="37"/>
      <c r="Y14" s="37"/>
      <c r="Z14" s="42" t="str">
        <f t="shared" si="5"/>
        <v>Industrial</v>
      </c>
      <c r="AA14" s="13" t="str">
        <f t="shared" si="5"/>
        <v>C</v>
      </c>
      <c r="AB14" s="43"/>
      <c r="AC14" s="40">
        <v>3</v>
      </c>
      <c r="AD14" s="13" t="s">
        <v>367</v>
      </c>
      <c r="AE14" s="41">
        <f t="shared" si="4"/>
        <v>0</v>
      </c>
      <c r="AF14" s="3"/>
    </row>
    <row r="15" spans="1:32" s="9" customFormat="1" x14ac:dyDescent="0.35">
      <c r="A15" s="3"/>
      <c r="B15" s="348"/>
      <c r="C15" s="35" t="s">
        <v>368</v>
      </c>
      <c r="D15" s="36" t="s">
        <v>369</v>
      </c>
      <c r="E15" s="37"/>
      <c r="F15" s="37"/>
      <c r="G15" s="37"/>
      <c r="H15" s="37"/>
      <c r="I15" s="37"/>
      <c r="J15" s="37"/>
      <c r="K15" s="37"/>
      <c r="L15" s="37"/>
      <c r="M15" s="37"/>
      <c r="N15" s="37"/>
      <c r="O15" s="37"/>
      <c r="P15" s="37"/>
      <c r="Q15" s="37"/>
      <c r="R15" s="37"/>
      <c r="S15" s="37"/>
      <c r="T15" s="37"/>
      <c r="U15" s="37"/>
      <c r="V15" s="37"/>
      <c r="W15" s="37"/>
      <c r="X15" s="37"/>
      <c r="Y15" s="37"/>
      <c r="Z15" s="42" t="str">
        <f t="shared" si="5"/>
        <v>Industrial</v>
      </c>
      <c r="AA15" s="13" t="str">
        <f t="shared" si="5"/>
        <v>C</v>
      </c>
      <c r="AB15" s="43"/>
      <c r="AC15" s="40">
        <v>4</v>
      </c>
      <c r="AD15" s="13" t="s">
        <v>370</v>
      </c>
      <c r="AE15" s="41">
        <f t="shared" si="4"/>
        <v>0</v>
      </c>
      <c r="AF15" s="3"/>
    </row>
    <row r="16" spans="1:32" s="9" customFormat="1" x14ac:dyDescent="0.35">
      <c r="A16" s="3"/>
      <c r="B16" s="349"/>
      <c r="C16" s="35" t="s">
        <v>371</v>
      </c>
      <c r="D16" s="36" t="s">
        <v>372</v>
      </c>
      <c r="E16" s="37"/>
      <c r="F16" s="37"/>
      <c r="G16" s="37"/>
      <c r="H16" s="37"/>
      <c r="I16" s="37"/>
      <c r="J16" s="37"/>
      <c r="K16" s="37"/>
      <c r="L16" s="37"/>
      <c r="M16" s="37"/>
      <c r="N16" s="37"/>
      <c r="O16" s="37"/>
      <c r="P16" s="37"/>
      <c r="Q16" s="37"/>
      <c r="R16" s="37"/>
      <c r="S16" s="37"/>
      <c r="T16" s="37"/>
      <c r="U16" s="37"/>
      <c r="V16" s="37"/>
      <c r="W16" s="37"/>
      <c r="X16" s="37"/>
      <c r="Y16" s="37"/>
      <c r="Z16" s="42" t="str">
        <f t="shared" si="5"/>
        <v>Industrial</v>
      </c>
      <c r="AA16" s="13" t="str">
        <f t="shared" si="5"/>
        <v>C</v>
      </c>
      <c r="AB16" s="43"/>
      <c r="AC16" s="40">
        <v>5</v>
      </c>
      <c r="AD16" s="13" t="s">
        <v>373</v>
      </c>
      <c r="AE16" s="41">
        <f t="shared" si="4"/>
        <v>0</v>
      </c>
      <c r="AF16" s="3"/>
    </row>
    <row r="17" spans="1:35" s="9" customFormat="1" x14ac:dyDescent="0.35">
      <c r="A17" s="3"/>
      <c r="B17" s="29"/>
      <c r="C17" s="35" t="s">
        <v>374</v>
      </c>
      <c r="D17" s="36" t="s">
        <v>375</v>
      </c>
      <c r="E17" s="37"/>
      <c r="F17" s="37"/>
      <c r="G17" s="37"/>
      <c r="H17" s="37"/>
      <c r="I17" s="37"/>
      <c r="J17" s="37"/>
      <c r="K17" s="37"/>
      <c r="L17" s="37"/>
      <c r="M17" s="37"/>
      <c r="N17" s="37"/>
      <c r="O17" s="37"/>
      <c r="P17" s="37"/>
      <c r="Q17" s="37"/>
      <c r="R17" s="37"/>
      <c r="S17" s="37"/>
      <c r="T17" s="37"/>
      <c r="U17" s="37"/>
      <c r="V17" s="37"/>
      <c r="W17" s="37"/>
      <c r="X17" s="37"/>
      <c r="Y17" s="37"/>
      <c r="Z17" s="42" t="str">
        <f t="shared" si="5"/>
        <v>Industrial</v>
      </c>
      <c r="AA17" s="13" t="str">
        <f t="shared" si="5"/>
        <v>C</v>
      </c>
      <c r="AB17" s="43"/>
      <c r="AC17" s="40">
        <v>6</v>
      </c>
      <c r="AD17" s="13" t="s">
        <v>376</v>
      </c>
      <c r="AE17" s="41">
        <f t="shared" si="4"/>
        <v>0</v>
      </c>
      <c r="AF17" s="3"/>
    </row>
    <row r="18" spans="1:35" s="9" customFormat="1" x14ac:dyDescent="0.35">
      <c r="A18" s="3"/>
      <c r="B18" s="347"/>
      <c r="C18" s="35" t="s">
        <v>377</v>
      </c>
      <c r="D18" s="36" t="s">
        <v>378</v>
      </c>
      <c r="E18" s="37"/>
      <c r="F18" s="37"/>
      <c r="G18" s="37"/>
      <c r="H18" s="37"/>
      <c r="I18" s="37"/>
      <c r="J18" s="37"/>
      <c r="K18" s="37"/>
      <c r="L18" s="37"/>
      <c r="M18" s="37"/>
      <c r="N18" s="37"/>
      <c r="O18" s="37"/>
      <c r="P18" s="37"/>
      <c r="Q18" s="37"/>
      <c r="R18" s="37"/>
      <c r="S18" s="37"/>
      <c r="T18" s="37"/>
      <c r="U18" s="37"/>
      <c r="V18" s="37"/>
      <c r="W18" s="37"/>
      <c r="X18" s="37"/>
      <c r="Y18" s="37"/>
      <c r="Z18" s="42" t="str">
        <f t="shared" si="5"/>
        <v>Industrial</v>
      </c>
      <c r="AA18" s="13" t="str">
        <f t="shared" si="5"/>
        <v>C</v>
      </c>
      <c r="AB18" s="43"/>
      <c r="AC18" s="40">
        <v>7</v>
      </c>
      <c r="AD18" s="13" t="s">
        <v>379</v>
      </c>
      <c r="AE18" s="41">
        <f t="shared" si="4"/>
        <v>0</v>
      </c>
      <c r="AF18" s="3"/>
    </row>
    <row r="19" spans="1:35" s="9" customFormat="1" x14ac:dyDescent="0.35">
      <c r="A19" s="3"/>
      <c r="B19" s="348"/>
      <c r="C19" s="35" t="s">
        <v>380</v>
      </c>
      <c r="D19" s="36" t="s">
        <v>381</v>
      </c>
      <c r="E19" s="37"/>
      <c r="F19" s="37"/>
      <c r="G19" s="37"/>
      <c r="H19" s="37"/>
      <c r="I19" s="37"/>
      <c r="J19" s="37"/>
      <c r="K19" s="37"/>
      <c r="L19" s="37"/>
      <c r="M19" s="37"/>
      <c r="N19" s="37"/>
      <c r="O19" s="37"/>
      <c r="P19" s="37"/>
      <c r="Q19" s="37"/>
      <c r="R19" s="37"/>
      <c r="S19" s="37"/>
      <c r="T19" s="37"/>
      <c r="U19" s="37"/>
      <c r="V19" s="37"/>
      <c r="W19" s="37"/>
      <c r="X19" s="37"/>
      <c r="Y19" s="37"/>
      <c r="Z19" s="42" t="str">
        <f t="shared" si="5"/>
        <v>Industrial</v>
      </c>
      <c r="AA19" s="13" t="str">
        <f t="shared" si="5"/>
        <v>C</v>
      </c>
      <c r="AB19" s="43"/>
      <c r="AC19" s="40">
        <v>8</v>
      </c>
      <c r="AD19" s="13" t="s">
        <v>382</v>
      </c>
      <c r="AE19" s="41">
        <f t="shared" si="4"/>
        <v>0</v>
      </c>
      <c r="AF19" s="3"/>
    </row>
    <row r="20" spans="1:35" s="9" customFormat="1" x14ac:dyDescent="0.35">
      <c r="A20" s="3"/>
      <c r="B20" s="349"/>
      <c r="C20" s="35" t="s">
        <v>383</v>
      </c>
      <c r="D20" s="36" t="s">
        <v>384</v>
      </c>
      <c r="E20" s="37"/>
      <c r="F20" s="37"/>
      <c r="G20" s="37"/>
      <c r="H20" s="37"/>
      <c r="I20" s="37"/>
      <c r="J20" s="37"/>
      <c r="K20" s="37"/>
      <c r="L20" s="37"/>
      <c r="M20" s="37"/>
      <c r="N20" s="37"/>
      <c r="O20" s="37"/>
      <c r="P20" s="37"/>
      <c r="Q20" s="37"/>
      <c r="R20" s="37"/>
      <c r="S20" s="37"/>
      <c r="T20" s="37"/>
      <c r="U20" s="37"/>
      <c r="V20" s="37"/>
      <c r="W20" s="37"/>
      <c r="X20" s="37"/>
      <c r="Y20" s="37"/>
      <c r="Z20" s="42" t="str">
        <f t="shared" si="5"/>
        <v>Industrial</v>
      </c>
      <c r="AA20" s="13" t="str">
        <f t="shared" si="5"/>
        <v>C</v>
      </c>
      <c r="AB20" s="43"/>
      <c r="AC20" s="40">
        <v>9</v>
      </c>
      <c r="AD20" s="13" t="s">
        <v>385</v>
      </c>
      <c r="AE20" s="41">
        <f t="shared" si="4"/>
        <v>0</v>
      </c>
      <c r="AF20" s="3"/>
    </row>
    <row r="21" spans="1:35" s="9" customFormat="1" x14ac:dyDescent="0.35">
      <c r="A21" s="3"/>
      <c r="B21" s="29" t="s">
        <v>339</v>
      </c>
      <c r="C21" s="35" t="s">
        <v>386</v>
      </c>
      <c r="D21" s="36" t="s">
        <v>387</v>
      </c>
      <c r="E21" s="37"/>
      <c r="F21" s="37"/>
      <c r="G21" s="37"/>
      <c r="H21" s="37"/>
      <c r="I21" s="37"/>
      <c r="J21" s="37"/>
      <c r="K21" s="37"/>
      <c r="L21" s="37"/>
      <c r="M21" s="37"/>
      <c r="N21" s="37"/>
      <c r="O21" s="37"/>
      <c r="P21" s="37"/>
      <c r="Q21" s="37"/>
      <c r="R21" s="37"/>
      <c r="S21" s="37"/>
      <c r="T21" s="37"/>
      <c r="U21" s="37"/>
      <c r="V21" s="37"/>
      <c r="W21" s="37"/>
      <c r="X21" s="37"/>
      <c r="Y21" s="37"/>
      <c r="Z21" s="42" t="str">
        <f t="shared" si="5"/>
        <v>Industrial</v>
      </c>
      <c r="AA21" s="13" t="str">
        <f t="shared" si="5"/>
        <v>C</v>
      </c>
      <c r="AB21" s="43"/>
      <c r="AC21" s="40">
        <v>10</v>
      </c>
      <c r="AD21" s="13" t="s">
        <v>388</v>
      </c>
      <c r="AE21" s="41">
        <f t="shared" si="4"/>
        <v>0</v>
      </c>
      <c r="AF21" s="3"/>
    </row>
    <row r="22" spans="1:35" s="9" customFormat="1" x14ac:dyDescent="0.35">
      <c r="A22" s="3"/>
      <c r="B22" s="99" t="str">
        <f>G2</f>
        <v>Industrial</v>
      </c>
      <c r="C22" s="35" t="s">
        <v>389</v>
      </c>
      <c r="D22" s="36" t="s">
        <v>390</v>
      </c>
      <c r="E22" s="37"/>
      <c r="F22" s="37"/>
      <c r="G22" s="37"/>
      <c r="H22" s="37"/>
      <c r="I22" s="37"/>
      <c r="J22" s="37"/>
      <c r="K22" s="37"/>
      <c r="L22" s="37"/>
      <c r="M22" s="37"/>
      <c r="N22" s="37"/>
      <c r="O22" s="37"/>
      <c r="P22" s="37"/>
      <c r="Q22" s="37"/>
      <c r="R22" s="37"/>
      <c r="S22" s="37"/>
      <c r="T22" s="37"/>
      <c r="U22" s="37"/>
      <c r="V22" s="37"/>
      <c r="W22" s="37"/>
      <c r="X22" s="37"/>
      <c r="Y22" s="37"/>
      <c r="Z22" s="42" t="str">
        <f t="shared" si="5"/>
        <v>Industrial</v>
      </c>
      <c r="AA22" s="13" t="str">
        <f t="shared" si="5"/>
        <v>C</v>
      </c>
      <c r="AB22" s="43"/>
      <c r="AC22" s="40">
        <v>11</v>
      </c>
      <c r="AD22" s="13" t="s">
        <v>391</v>
      </c>
      <c r="AE22" s="41">
        <f t="shared" si="4"/>
        <v>0</v>
      </c>
      <c r="AF22" s="3"/>
    </row>
    <row r="23" spans="1:35" s="9" customFormat="1" x14ac:dyDescent="0.35">
      <c r="A23" s="3"/>
      <c r="B23" s="44"/>
      <c r="C23" s="35" t="s">
        <v>392</v>
      </c>
      <c r="D23" s="36" t="s">
        <v>393</v>
      </c>
      <c r="E23" s="37"/>
      <c r="F23" s="37"/>
      <c r="G23" s="37"/>
      <c r="H23" s="37"/>
      <c r="I23" s="37"/>
      <c r="J23" s="37"/>
      <c r="K23" s="37"/>
      <c r="L23" s="37"/>
      <c r="M23" s="37"/>
      <c r="N23" s="37"/>
      <c r="O23" s="37"/>
      <c r="P23" s="37"/>
      <c r="Q23" s="37"/>
      <c r="R23" s="37"/>
      <c r="S23" s="37"/>
      <c r="T23" s="37"/>
      <c r="U23" s="37"/>
      <c r="V23" s="37"/>
      <c r="W23" s="37"/>
      <c r="X23" s="37"/>
      <c r="Y23" s="37"/>
      <c r="Z23" s="42" t="str">
        <f t="shared" si="5"/>
        <v>Industrial</v>
      </c>
      <c r="AA23" s="13" t="str">
        <f t="shared" si="5"/>
        <v>C</v>
      </c>
      <c r="AB23" s="43"/>
      <c r="AC23" s="40">
        <v>12</v>
      </c>
      <c r="AD23" s="13" t="s">
        <v>394</v>
      </c>
      <c r="AE23" s="41">
        <f t="shared" si="4"/>
        <v>0</v>
      </c>
      <c r="AF23" s="3"/>
    </row>
    <row r="24" spans="1:35" s="9" customFormat="1" x14ac:dyDescent="0.35">
      <c r="A24" s="3"/>
      <c r="B24" s="45"/>
      <c r="C24" s="35" t="s">
        <v>395</v>
      </c>
      <c r="D24" s="36" t="s">
        <v>396</v>
      </c>
      <c r="E24" s="37"/>
      <c r="F24" s="37"/>
      <c r="G24" s="37"/>
      <c r="H24" s="37"/>
      <c r="I24" s="37"/>
      <c r="J24" s="37"/>
      <c r="K24" s="37"/>
      <c r="L24" s="37"/>
      <c r="M24" s="37"/>
      <c r="N24" s="37"/>
      <c r="O24" s="37"/>
      <c r="P24" s="37"/>
      <c r="Q24" s="37"/>
      <c r="R24" s="37"/>
      <c r="S24" s="37"/>
      <c r="T24" s="37"/>
      <c r="U24" s="37"/>
      <c r="V24" s="37"/>
      <c r="W24" s="37"/>
      <c r="X24" s="37"/>
      <c r="Y24" s="37"/>
      <c r="Z24" s="46" t="str">
        <f t="shared" si="5"/>
        <v>Industrial</v>
      </c>
      <c r="AA24" s="13" t="str">
        <f t="shared" si="5"/>
        <v>C</v>
      </c>
      <c r="AB24" s="47"/>
      <c r="AC24" s="40">
        <v>13</v>
      </c>
      <c r="AD24" s="13" t="s">
        <v>397</v>
      </c>
      <c r="AE24" s="41">
        <f t="shared" si="4"/>
        <v>0</v>
      </c>
      <c r="AF24" s="3"/>
    </row>
    <row r="25" spans="1:35" s="9" customFormat="1" x14ac:dyDescent="0.35">
      <c r="A25" s="3"/>
      <c r="B25" s="48"/>
      <c r="C25" s="49"/>
      <c r="D25" s="50" t="s">
        <v>398</v>
      </c>
      <c r="E25" s="51">
        <f t="shared" ref="E25:Y25" si="6">SUM(E12:E24)</f>
        <v>0</v>
      </c>
      <c r="F25" s="52">
        <f t="shared" si="6"/>
        <v>0</v>
      </c>
      <c r="G25" s="51">
        <f t="shared" si="6"/>
        <v>0</v>
      </c>
      <c r="H25" s="51">
        <f t="shared" si="6"/>
        <v>0</v>
      </c>
      <c r="I25" s="51">
        <f t="shared" si="6"/>
        <v>0</v>
      </c>
      <c r="J25" s="51">
        <f t="shared" si="6"/>
        <v>0</v>
      </c>
      <c r="K25" s="51">
        <f t="shared" si="6"/>
        <v>0</v>
      </c>
      <c r="L25" s="51">
        <f t="shared" si="6"/>
        <v>0</v>
      </c>
      <c r="M25" s="51">
        <f t="shared" si="6"/>
        <v>0</v>
      </c>
      <c r="N25" s="51">
        <f t="shared" si="6"/>
        <v>0</v>
      </c>
      <c r="O25" s="51">
        <f t="shared" si="6"/>
        <v>0</v>
      </c>
      <c r="P25" s="51">
        <f t="shared" si="6"/>
        <v>0</v>
      </c>
      <c r="Q25" s="51">
        <f t="shared" si="6"/>
        <v>0</v>
      </c>
      <c r="R25" s="51">
        <f t="shared" si="6"/>
        <v>0</v>
      </c>
      <c r="S25" s="51">
        <f t="shared" si="6"/>
        <v>0</v>
      </c>
      <c r="T25" s="51">
        <f t="shared" si="6"/>
        <v>0</v>
      </c>
      <c r="U25" s="51">
        <f t="shared" si="6"/>
        <v>0</v>
      </c>
      <c r="V25" s="51">
        <f t="shared" si="6"/>
        <v>0</v>
      </c>
      <c r="W25" s="51">
        <f t="shared" si="6"/>
        <v>0</v>
      </c>
      <c r="X25" s="51">
        <f t="shared" si="6"/>
        <v>0</v>
      </c>
      <c r="Y25" s="51">
        <f t="shared" si="6"/>
        <v>0</v>
      </c>
      <c r="Z25" s="13"/>
      <c r="AA25" s="13"/>
      <c r="AB25" s="13"/>
      <c r="AC25" s="53"/>
      <c r="AD25" s="13"/>
      <c r="AE25" s="41">
        <f>SUM(AE12:AE24)</f>
        <v>0</v>
      </c>
      <c r="AF25" s="3"/>
      <c r="AI25" s="54"/>
    </row>
    <row r="26" spans="1:35" s="9" customFormat="1" x14ac:dyDescent="0.35">
      <c r="A26" s="3"/>
      <c r="B26" s="3"/>
      <c r="C26" s="3"/>
      <c r="D26" s="50" t="s">
        <v>399</v>
      </c>
      <c r="E26" s="52"/>
      <c r="F26" s="51">
        <f>F25</f>
        <v>0</v>
      </c>
      <c r="G26" s="51">
        <f t="shared" ref="G26:Y26" si="7">G25+F26</f>
        <v>0</v>
      </c>
      <c r="H26" s="51">
        <f t="shared" si="7"/>
        <v>0</v>
      </c>
      <c r="I26" s="51">
        <f t="shared" si="7"/>
        <v>0</v>
      </c>
      <c r="J26" s="51">
        <f t="shared" si="7"/>
        <v>0</v>
      </c>
      <c r="K26" s="51">
        <f t="shared" si="7"/>
        <v>0</v>
      </c>
      <c r="L26" s="51">
        <f t="shared" si="7"/>
        <v>0</v>
      </c>
      <c r="M26" s="51">
        <f t="shared" si="7"/>
        <v>0</v>
      </c>
      <c r="N26" s="51">
        <f t="shared" si="7"/>
        <v>0</v>
      </c>
      <c r="O26" s="51">
        <f t="shared" si="7"/>
        <v>0</v>
      </c>
      <c r="P26" s="51">
        <f t="shared" si="7"/>
        <v>0</v>
      </c>
      <c r="Q26" s="51">
        <f t="shared" si="7"/>
        <v>0</v>
      </c>
      <c r="R26" s="51">
        <f t="shared" si="7"/>
        <v>0</v>
      </c>
      <c r="S26" s="51">
        <f t="shared" si="7"/>
        <v>0</v>
      </c>
      <c r="T26" s="51">
        <f t="shared" si="7"/>
        <v>0</v>
      </c>
      <c r="U26" s="51">
        <f t="shared" si="7"/>
        <v>0</v>
      </c>
      <c r="V26" s="51">
        <f t="shared" si="7"/>
        <v>0</v>
      </c>
      <c r="W26" s="51">
        <f t="shared" si="7"/>
        <v>0</v>
      </c>
      <c r="X26" s="51">
        <f t="shared" si="7"/>
        <v>0</v>
      </c>
      <c r="Y26" s="51">
        <f t="shared" si="7"/>
        <v>0</v>
      </c>
      <c r="Z26" s="12"/>
      <c r="AA26" s="12"/>
      <c r="AB26" s="12"/>
      <c r="AC26" s="12"/>
      <c r="AD26" s="55"/>
      <c r="AE26" s="6"/>
      <c r="AF26" s="3"/>
    </row>
    <row r="27" spans="1:35" s="9" customFormat="1" x14ac:dyDescent="0.35">
      <c r="A27" s="3"/>
      <c r="B27" s="3"/>
      <c r="C27" s="3"/>
      <c r="D27" s="56" t="s">
        <v>400</v>
      </c>
      <c r="E27" s="57"/>
      <c r="F27" s="3"/>
      <c r="G27" s="3"/>
      <c r="H27" s="3"/>
      <c r="I27" s="3"/>
      <c r="J27" s="3"/>
      <c r="K27" s="3"/>
      <c r="L27" s="3"/>
      <c r="M27" s="3"/>
      <c r="N27" s="3"/>
      <c r="O27" s="3"/>
      <c r="P27" s="3"/>
      <c r="Q27" s="3"/>
      <c r="R27" s="3"/>
      <c r="S27" s="3"/>
      <c r="T27" s="3"/>
      <c r="U27" s="3"/>
      <c r="V27" s="3"/>
      <c r="W27" s="3"/>
      <c r="X27" s="3"/>
      <c r="Y27" s="3"/>
      <c r="Z27" s="12"/>
      <c r="AA27" s="12"/>
      <c r="AB27" s="12"/>
      <c r="AC27" s="12"/>
      <c r="AD27" s="13" t="s">
        <v>401</v>
      </c>
      <c r="AE27" s="3"/>
      <c r="AF27" s="3"/>
    </row>
    <row r="28" spans="1:35" s="9" customFormat="1" x14ac:dyDescent="0.35">
      <c r="A28" s="3"/>
      <c r="B28" s="3"/>
      <c r="C28" s="3"/>
      <c r="D28" s="56" t="s">
        <v>402</v>
      </c>
      <c r="E28" s="58">
        <f>0.85*E27</f>
        <v>0</v>
      </c>
      <c r="F28" s="59" t="s">
        <v>403</v>
      </c>
      <c r="G28" s="3"/>
      <c r="H28" s="3"/>
      <c r="I28" s="3"/>
      <c r="J28" s="3"/>
      <c r="K28" s="3"/>
      <c r="L28" s="3"/>
      <c r="M28" s="3"/>
      <c r="N28" s="3"/>
      <c r="O28" s="3"/>
      <c r="P28" s="3"/>
      <c r="Q28" s="3"/>
      <c r="R28" s="3"/>
      <c r="S28" s="3"/>
      <c r="T28" s="3"/>
      <c r="U28" s="3"/>
      <c r="V28" s="3"/>
      <c r="W28" s="3"/>
      <c r="X28" s="3"/>
      <c r="Y28" s="3"/>
      <c r="Z28" s="12"/>
      <c r="AA28" s="12"/>
      <c r="AB28" s="12"/>
      <c r="AC28" s="12"/>
      <c r="AD28" s="55"/>
      <c r="AE28" s="3"/>
      <c r="AF28" s="3"/>
    </row>
    <row r="29" spans="1:35" s="9" customFormat="1" x14ac:dyDescent="0.35">
      <c r="A29" s="3"/>
      <c r="B29" s="3"/>
      <c r="C29" s="3"/>
      <c r="D29" s="60" t="s">
        <v>404</v>
      </c>
      <c r="E29" s="61">
        <f>IF(E25=0,0,E27/E25)</f>
        <v>0</v>
      </c>
      <c r="F29" s="3"/>
      <c r="G29" s="3"/>
      <c r="H29" s="3"/>
      <c r="I29" s="3"/>
      <c r="J29" s="3"/>
      <c r="K29" s="3"/>
      <c r="L29" s="3"/>
      <c r="M29" s="3"/>
      <c r="N29" s="3"/>
      <c r="O29" s="3"/>
      <c r="P29" s="3"/>
      <c r="Q29" s="3"/>
      <c r="R29" s="3"/>
      <c r="S29" s="3"/>
      <c r="T29" s="3"/>
      <c r="U29" s="3"/>
      <c r="V29" s="3"/>
      <c r="W29" s="3"/>
      <c r="X29" s="3"/>
      <c r="Y29" s="3"/>
      <c r="Z29" s="12"/>
      <c r="AA29" s="62"/>
      <c r="AB29" s="62"/>
      <c r="AC29" s="12"/>
      <c r="AD29" s="13"/>
      <c r="AE29" s="3"/>
      <c r="AF29" s="3"/>
    </row>
  </sheetData>
  <mergeCells count="2">
    <mergeCell ref="B14:B16"/>
    <mergeCell ref="B18:B20"/>
  </mergeCells>
  <conditionalFormatting sqref="D12:D24">
    <cfRule type="expression" dxfId="9" priority="6" stopIfTrue="1">
      <formula>$AE12&gt;$E12</formula>
    </cfRule>
  </conditionalFormatting>
  <conditionalFormatting sqref="D25:E25">
    <cfRule type="expression" dxfId="8" priority="3" stopIfTrue="1">
      <formula>$AE$30&gt;$E$30</formula>
    </cfRule>
  </conditionalFormatting>
  <conditionalFormatting sqref="E12:E24">
    <cfRule type="expression" dxfId="7" priority="4" stopIfTrue="1">
      <formula>$AE12&gt;$E12</formula>
    </cfRule>
  </conditionalFormatting>
  <conditionalFormatting sqref="F12:Y24">
    <cfRule type="expression" dxfId="6" priority="2" stopIfTrue="1">
      <formula>F12&gt;$E12</formula>
    </cfRule>
  </conditionalFormatting>
  <conditionalFormatting sqref="AE12:AE25">
    <cfRule type="cellIs" dxfId="5" priority="5" stopIfTrue="1" operator="greaterThan">
      <formula>$E12</formula>
    </cfRule>
  </conditionalFormatting>
  <dataValidations count="15">
    <dataValidation allowBlank="1" showInputMessage="1" showErrorMessage="1" promptTitle="Project Start Date" prompt="Please enter the project start date.  This should be the first day of the month in which the whole project started - it should be consistent across all participants within the project." sqref="C6" xr:uid="{00000000-0002-0000-0400-000000000000}"/>
    <dataValidation allowBlank="1" showInputMessage="1" showErrorMessage="1" promptTitle="Current Claim Number" prompt="Please enter the current claim number (e.g. 3 for the claim relating to the third quarter within the project)" sqref="C5" xr:uid="{00000000-0002-0000-0400-000001000000}"/>
    <dataValidation allowBlank="1" showInputMessage="1" showErrorMessage="1" promptTitle="SUN Vendor Code" prompt="Please enter the Vendor Code that is used within the SUN system to identify this payee (where relevant)" sqref="V2" xr:uid="{00000000-0002-0000-0400-000002000000}"/>
    <dataValidation allowBlank="1" showInputMessage="1" showErrorMessage="1" promptTitle="Country" prompt="Please enter the name of the country" sqref="U2" xr:uid="{00000000-0002-0000-0400-000003000000}"/>
    <dataValidation allowBlank="1" showInputMessage="1" showErrorMessage="1" promptTitle="Postcode" prompt="Please enter the postcode" sqref="S2" xr:uid="{00000000-0002-0000-0400-000004000000}"/>
    <dataValidation allowBlank="1" showInputMessage="1" showErrorMessage="1" promptTitle="County" prompt="Please enter the name of the county" sqref="R2" xr:uid="{00000000-0002-0000-0400-000005000000}"/>
    <dataValidation allowBlank="1" showInputMessage="1" showErrorMessage="1" promptTitle="Address Town" prompt="Please enter the name of the town or city" sqref="Q2" xr:uid="{00000000-0002-0000-0400-000006000000}"/>
    <dataValidation allowBlank="1" showInputMessage="1" showErrorMessage="1" promptTitle="Address Line 3" prompt="Please enter the third line of the address" sqref="P2" xr:uid="{00000000-0002-0000-0400-000007000000}"/>
    <dataValidation allowBlank="1" showInputMessage="1" showErrorMessage="1" promptTitle="Address Line 2" prompt="Please enter the second line of the address" sqref="O2" xr:uid="{00000000-0002-0000-0400-000008000000}"/>
    <dataValidation allowBlank="1" showInputMessage="1" showErrorMessage="1" promptTitle="Address Line 1" prompt="Please enter the first line of the address" sqref="N2" xr:uid="{00000000-0002-0000-0400-000009000000}"/>
    <dataValidation allowBlank="1" showInputMessage="1" showErrorMessage="1" promptTitle="Company ID / Reference Number" prompt="Please enter the Company ID or reference number of the organisation (see http://www.companieshouse.gov.uk)" sqref="M2" xr:uid="{00000000-0002-0000-0400-00000A000000}"/>
    <dataValidation allowBlank="1" showInputMessage="1" showErrorMessage="1" promptTitle="Contact Email" prompt="Please enter the email address of the project contact" sqref="L2" xr:uid="{00000000-0002-0000-0400-00000B000000}"/>
    <dataValidation allowBlank="1" showInputMessage="1" showErrorMessage="1" promptTitle="Contact Telephone" prompt="Please enter the telephone number of the project contact" sqref="K2" xr:uid="{00000000-0002-0000-0400-00000C000000}"/>
    <dataValidation allowBlank="1" showInputMessage="1" showErrorMessage="1" promptTitle="Contact Name" prompt="Please enter the name of the project contact at this organisation" sqref="J2" xr:uid="{00000000-0002-0000-0400-00000D000000}"/>
    <dataValidation allowBlank="1" showInputMessage="1" showErrorMessage="1" promptTitle="Organisation Name" prompt="Please enter the full legal name of the participating organisation" sqref="C2" xr:uid="{00000000-0002-0000-0400-00000E000000}"/>
  </dataValidations>
  <pageMargins left="0.7" right="0.7" top="0.75" bottom="0.75" header="0.3" footer="0.3"/>
  <pageSetup paperSize="9" orientation="portrait" r:id="rId1"/>
  <headerFooter>
    <oddHeader>&amp;C&amp;"Aptos"&amp;10&amp;K000000 OFFICIAL&amp;1#_x000D_</oddHeader>
    <oddFooter>&amp;C_x000D_&amp;1#&amp;"Aptos"&amp;10&amp;K000000 OFFICIAL</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I29"/>
  <sheetViews>
    <sheetView workbookViewId="0">
      <selection activeCell="D25" sqref="D25"/>
    </sheetView>
  </sheetViews>
  <sheetFormatPr defaultColWidth="8.54296875" defaultRowHeight="14.5" x14ac:dyDescent="0.35"/>
  <cols>
    <col min="2" max="2" width="21.54296875" bestFit="1" customWidth="1"/>
    <col min="3" max="3" width="17.453125" customWidth="1"/>
    <col min="4" max="4" width="33.453125" bestFit="1" customWidth="1"/>
    <col min="6" max="6" width="19" customWidth="1"/>
    <col min="7" max="7" width="10.453125" customWidth="1"/>
    <col min="8" max="8" width="14.453125" customWidth="1"/>
    <col min="9" max="9" width="14" customWidth="1"/>
    <col min="10" max="10" width="9.54296875" bestFit="1" customWidth="1"/>
    <col min="11" max="11" width="9.453125" bestFit="1" customWidth="1"/>
    <col min="12" max="14" width="9.54296875" bestFit="1" customWidth="1"/>
    <col min="15" max="15" width="9.453125" bestFit="1" customWidth="1"/>
    <col min="16" max="18" width="9.54296875" bestFit="1" customWidth="1"/>
    <col min="19" max="19" width="9.453125" bestFit="1" customWidth="1"/>
    <col min="20" max="22" width="9.54296875" bestFit="1" customWidth="1"/>
    <col min="23" max="23" width="9.453125" bestFit="1" customWidth="1"/>
    <col min="24" max="25" width="9.54296875" bestFit="1" customWidth="1"/>
    <col min="26" max="30" width="0" hidden="1" customWidth="1"/>
  </cols>
  <sheetData>
    <row r="1" spans="1:32" s="9" customFormat="1" ht="38.25" customHeight="1" x14ac:dyDescent="0.35">
      <c r="A1" s="3"/>
      <c r="B1" s="4" t="s">
        <v>335</v>
      </c>
      <c r="C1" s="5" t="s">
        <v>336</v>
      </c>
      <c r="D1" s="5" t="s">
        <v>337</v>
      </c>
      <c r="E1" s="5"/>
      <c r="F1" s="5" t="s">
        <v>338</v>
      </c>
      <c r="G1" s="5" t="s">
        <v>339</v>
      </c>
      <c r="H1" s="5" t="s">
        <v>340</v>
      </c>
      <c r="I1" s="5" t="s">
        <v>341</v>
      </c>
      <c r="J1" s="6"/>
      <c r="K1" s="6"/>
      <c r="L1" s="6"/>
      <c r="M1" s="6"/>
      <c r="N1" s="6"/>
      <c r="O1" s="6"/>
      <c r="P1" s="6"/>
      <c r="Q1" s="6"/>
      <c r="R1" s="6"/>
      <c r="S1" s="6"/>
      <c r="T1" s="6"/>
      <c r="U1" s="6"/>
      <c r="V1" s="6"/>
      <c r="W1" s="6"/>
      <c r="X1" s="6"/>
      <c r="Y1" s="6"/>
      <c r="Z1" s="7"/>
      <c r="AA1" s="7"/>
      <c r="AB1" s="7"/>
      <c r="AC1" s="8"/>
      <c r="AD1" s="6"/>
      <c r="AE1" s="3"/>
      <c r="AF1" s="6"/>
    </row>
    <row r="2" spans="1:32" s="9" customFormat="1" ht="55.4" customHeight="1" x14ac:dyDescent="0.35">
      <c r="A2" s="3"/>
      <c r="B2" s="10"/>
      <c r="C2" s="11"/>
      <c r="D2" s="11"/>
      <c r="E2" s="11"/>
      <c r="F2" s="11"/>
      <c r="G2" s="5" t="s">
        <v>405</v>
      </c>
      <c r="H2" s="11"/>
      <c r="I2" s="11"/>
      <c r="J2" s="6"/>
      <c r="K2" s="6"/>
      <c r="L2" s="6"/>
      <c r="M2" s="6"/>
      <c r="N2" s="6"/>
      <c r="O2" s="6"/>
      <c r="P2" s="6"/>
      <c r="Q2" s="6"/>
      <c r="R2" s="6"/>
      <c r="S2" s="6"/>
      <c r="T2" s="6"/>
      <c r="U2" s="6"/>
      <c r="V2" s="6"/>
      <c r="W2" s="6"/>
      <c r="X2" s="6"/>
      <c r="Y2" s="6"/>
      <c r="Z2" s="12"/>
      <c r="AA2" s="12"/>
      <c r="AB2" s="12"/>
      <c r="AC2" s="13" t="s">
        <v>343</v>
      </c>
      <c r="AD2" s="6"/>
      <c r="AE2" s="3"/>
      <c r="AF2" s="6"/>
    </row>
    <row r="3" spans="1:32" s="9" customFormat="1" ht="12.75" customHeight="1" x14ac:dyDescent="0.35">
      <c r="A3" s="6"/>
      <c r="B3" s="6"/>
      <c r="C3" s="6"/>
      <c r="D3" s="6"/>
      <c r="E3" s="6"/>
      <c r="F3" s="6"/>
      <c r="G3" s="6"/>
      <c r="H3" s="6"/>
      <c r="I3" s="6"/>
      <c r="J3" s="6"/>
      <c r="K3" s="6"/>
      <c r="L3" s="6"/>
      <c r="M3" s="6"/>
      <c r="N3" s="6"/>
      <c r="O3" s="6"/>
      <c r="P3" s="6"/>
      <c r="Q3" s="6"/>
      <c r="R3" s="6"/>
      <c r="S3" s="6"/>
      <c r="T3" s="6"/>
      <c r="U3" s="6"/>
      <c r="V3" s="6"/>
      <c r="W3" s="6"/>
      <c r="X3" s="6"/>
      <c r="Y3" s="6"/>
      <c r="Z3" s="12"/>
      <c r="AA3" s="12"/>
      <c r="AB3" s="12"/>
      <c r="AC3" s="12"/>
      <c r="AD3" s="13"/>
      <c r="AE3" s="6"/>
      <c r="AF3" s="3"/>
    </row>
    <row r="4" spans="1:32" s="9" customFormat="1" ht="12.75" customHeight="1" x14ac:dyDescent="0.35">
      <c r="A4" s="6"/>
      <c r="B4" s="6"/>
      <c r="C4" s="6"/>
      <c r="D4" s="14" t="s">
        <v>344</v>
      </c>
      <c r="E4" s="14"/>
      <c r="F4" s="15" t="str">
        <f t="shared" ref="F4:Y4" si="0">IF(F5&lt;$C5, "Historic", IF(F5=$C5, "CURRENT", "Forecast"))</f>
        <v>Forecast</v>
      </c>
      <c r="G4" s="15" t="str">
        <f t="shared" si="0"/>
        <v>Forecast</v>
      </c>
      <c r="H4" s="15" t="str">
        <f t="shared" si="0"/>
        <v>Forecast</v>
      </c>
      <c r="I4" s="15" t="str">
        <f t="shared" si="0"/>
        <v>Forecast</v>
      </c>
      <c r="J4" s="15" t="str">
        <f t="shared" si="0"/>
        <v>Forecast</v>
      </c>
      <c r="K4" s="15" t="str">
        <f t="shared" si="0"/>
        <v>Forecast</v>
      </c>
      <c r="L4" s="15" t="str">
        <f t="shared" si="0"/>
        <v>Forecast</v>
      </c>
      <c r="M4" s="15" t="str">
        <f t="shared" si="0"/>
        <v>Forecast</v>
      </c>
      <c r="N4" s="15" t="str">
        <f t="shared" si="0"/>
        <v>Forecast</v>
      </c>
      <c r="O4" s="15" t="str">
        <f t="shared" si="0"/>
        <v>Forecast</v>
      </c>
      <c r="P4" s="15" t="str">
        <f t="shared" si="0"/>
        <v>Forecast</v>
      </c>
      <c r="Q4" s="15" t="str">
        <f t="shared" si="0"/>
        <v>Forecast</v>
      </c>
      <c r="R4" s="15" t="str">
        <f t="shared" si="0"/>
        <v>Forecast</v>
      </c>
      <c r="S4" s="15" t="str">
        <f t="shared" si="0"/>
        <v>Forecast</v>
      </c>
      <c r="T4" s="15" t="str">
        <f t="shared" si="0"/>
        <v>Forecast</v>
      </c>
      <c r="U4" s="15" t="str">
        <f t="shared" si="0"/>
        <v>Forecast</v>
      </c>
      <c r="V4" s="15" t="str">
        <f t="shared" si="0"/>
        <v>Forecast</v>
      </c>
      <c r="W4" s="15" t="str">
        <f t="shared" si="0"/>
        <v>Forecast</v>
      </c>
      <c r="X4" s="15" t="str">
        <f t="shared" si="0"/>
        <v>Forecast</v>
      </c>
      <c r="Y4" s="15" t="str">
        <f t="shared" si="0"/>
        <v>Forecast</v>
      </c>
      <c r="Z4" s="12"/>
      <c r="AA4" s="12"/>
      <c r="AB4" s="12"/>
      <c r="AC4" s="12"/>
      <c r="AD4" s="13"/>
      <c r="AE4" s="6"/>
      <c r="AF4" s="3"/>
    </row>
    <row r="5" spans="1:32" s="9" customFormat="1" ht="12.75" customHeight="1" x14ac:dyDescent="0.35">
      <c r="A5" s="16"/>
      <c r="B5" s="17" t="s">
        <v>345</v>
      </c>
      <c r="C5" s="18">
        <v>0</v>
      </c>
      <c r="D5" s="14" t="s">
        <v>346</v>
      </c>
      <c r="E5" s="14"/>
      <c r="F5" s="19">
        <v>1</v>
      </c>
      <c r="G5" s="19">
        <v>2</v>
      </c>
      <c r="H5" s="19">
        <v>3</v>
      </c>
      <c r="I5" s="19">
        <v>4</v>
      </c>
      <c r="J5" s="19">
        <v>5</v>
      </c>
      <c r="K5" s="19">
        <v>6</v>
      </c>
      <c r="L5" s="19">
        <v>7</v>
      </c>
      <c r="M5" s="19">
        <v>8</v>
      </c>
      <c r="N5" s="19">
        <v>9</v>
      </c>
      <c r="O5" s="19">
        <v>10</v>
      </c>
      <c r="P5" s="19">
        <v>11</v>
      </c>
      <c r="Q5" s="19">
        <v>12</v>
      </c>
      <c r="R5" s="19">
        <v>13</v>
      </c>
      <c r="S5" s="19">
        <v>14</v>
      </c>
      <c r="T5" s="19">
        <v>15</v>
      </c>
      <c r="U5" s="19">
        <v>16</v>
      </c>
      <c r="V5" s="19">
        <v>17</v>
      </c>
      <c r="W5" s="19">
        <v>18</v>
      </c>
      <c r="X5" s="19">
        <v>19</v>
      </c>
      <c r="Y5" s="19">
        <v>20</v>
      </c>
      <c r="Z5" s="12"/>
      <c r="AA5" s="12"/>
      <c r="AB5" s="12"/>
      <c r="AC5" s="12"/>
      <c r="AD5" s="13" t="s">
        <v>347</v>
      </c>
      <c r="AE5" s="6"/>
      <c r="AF5" s="3"/>
    </row>
    <row r="6" spans="1:32" s="9" customFormat="1" x14ac:dyDescent="0.35">
      <c r="A6" s="16"/>
      <c r="B6" s="17" t="s">
        <v>348</v>
      </c>
      <c r="C6" s="20"/>
      <c r="D6" s="21" t="s">
        <v>349</v>
      </c>
      <c r="E6" s="21"/>
      <c r="F6" s="22">
        <f>C6</f>
        <v>0</v>
      </c>
      <c r="G6" s="22">
        <f t="shared" ref="G6:Y6" si="1">DATE(YEAR(F6),MONTH(F6)+3,DAY(F6))</f>
        <v>91</v>
      </c>
      <c r="H6" s="22">
        <f t="shared" si="1"/>
        <v>183</v>
      </c>
      <c r="I6" s="22">
        <f t="shared" si="1"/>
        <v>275</v>
      </c>
      <c r="J6" s="22">
        <f t="shared" si="1"/>
        <v>367</v>
      </c>
      <c r="K6" s="22">
        <f t="shared" si="1"/>
        <v>457</v>
      </c>
      <c r="L6" s="22">
        <f t="shared" si="1"/>
        <v>548</v>
      </c>
      <c r="M6" s="22">
        <f t="shared" si="1"/>
        <v>640</v>
      </c>
      <c r="N6" s="22">
        <f t="shared" si="1"/>
        <v>732</v>
      </c>
      <c r="O6" s="22">
        <f t="shared" si="1"/>
        <v>822</v>
      </c>
      <c r="P6" s="22">
        <f t="shared" si="1"/>
        <v>913</v>
      </c>
      <c r="Q6" s="22">
        <f t="shared" si="1"/>
        <v>1005</v>
      </c>
      <c r="R6" s="22">
        <f t="shared" si="1"/>
        <v>1097</v>
      </c>
      <c r="S6" s="22">
        <f t="shared" si="1"/>
        <v>1187</v>
      </c>
      <c r="T6" s="22">
        <f t="shared" si="1"/>
        <v>1278</v>
      </c>
      <c r="U6" s="22">
        <f t="shared" si="1"/>
        <v>1370</v>
      </c>
      <c r="V6" s="22">
        <f t="shared" si="1"/>
        <v>1462</v>
      </c>
      <c r="W6" s="22">
        <f t="shared" si="1"/>
        <v>1553</v>
      </c>
      <c r="X6" s="22">
        <f t="shared" si="1"/>
        <v>1644</v>
      </c>
      <c r="Y6" s="22">
        <f t="shared" si="1"/>
        <v>1736</v>
      </c>
      <c r="Z6" s="12"/>
      <c r="AA6" s="12"/>
      <c r="AB6" s="12"/>
      <c r="AC6" s="12"/>
      <c r="AD6" s="13" t="s">
        <v>350</v>
      </c>
      <c r="AE6" s="3"/>
      <c r="AF6" s="3"/>
    </row>
    <row r="7" spans="1:32" s="9" customFormat="1" x14ac:dyDescent="0.35">
      <c r="A7" s="3"/>
      <c r="B7" s="3"/>
      <c r="C7" s="3"/>
      <c r="D7" s="21" t="s">
        <v>351</v>
      </c>
      <c r="E7" s="21"/>
      <c r="F7" s="22">
        <f t="shared" ref="F7:Y7" si="2">DATE(YEAR(F6), MONTH(F6) + 3, DAY(F6) -1)</f>
        <v>90</v>
      </c>
      <c r="G7" s="22">
        <f t="shared" si="2"/>
        <v>182</v>
      </c>
      <c r="H7" s="22">
        <f t="shared" si="2"/>
        <v>274</v>
      </c>
      <c r="I7" s="22">
        <f t="shared" si="2"/>
        <v>366</v>
      </c>
      <c r="J7" s="22">
        <f t="shared" si="2"/>
        <v>456</v>
      </c>
      <c r="K7" s="22">
        <f t="shared" si="2"/>
        <v>547</v>
      </c>
      <c r="L7" s="22">
        <f t="shared" si="2"/>
        <v>639</v>
      </c>
      <c r="M7" s="22">
        <f t="shared" si="2"/>
        <v>731</v>
      </c>
      <c r="N7" s="22">
        <f t="shared" si="2"/>
        <v>821</v>
      </c>
      <c r="O7" s="22">
        <f t="shared" si="2"/>
        <v>912</v>
      </c>
      <c r="P7" s="22">
        <f t="shared" si="2"/>
        <v>1004</v>
      </c>
      <c r="Q7" s="22">
        <f t="shared" si="2"/>
        <v>1096</v>
      </c>
      <c r="R7" s="22">
        <f t="shared" si="2"/>
        <v>1186</v>
      </c>
      <c r="S7" s="22">
        <f t="shared" si="2"/>
        <v>1277</v>
      </c>
      <c r="T7" s="22">
        <f t="shared" si="2"/>
        <v>1369</v>
      </c>
      <c r="U7" s="22">
        <f t="shared" si="2"/>
        <v>1461</v>
      </c>
      <c r="V7" s="22">
        <f t="shared" si="2"/>
        <v>1552</v>
      </c>
      <c r="W7" s="22">
        <f t="shared" si="2"/>
        <v>1643</v>
      </c>
      <c r="X7" s="22">
        <f t="shared" si="2"/>
        <v>1735</v>
      </c>
      <c r="Y7" s="22">
        <f t="shared" si="2"/>
        <v>1827</v>
      </c>
      <c r="Z7" s="12"/>
      <c r="AA7" s="12"/>
      <c r="AB7" s="12"/>
      <c r="AC7" s="12"/>
      <c r="AD7" s="13"/>
      <c r="AE7" s="3"/>
      <c r="AF7" s="3"/>
    </row>
    <row r="8" spans="1:32" s="9" customFormat="1" x14ac:dyDescent="0.35">
      <c r="A8" s="3"/>
      <c r="B8" s="23"/>
      <c r="C8" s="3"/>
      <c r="D8" s="3"/>
      <c r="E8" s="3"/>
      <c r="F8" s="3"/>
      <c r="G8" s="3"/>
      <c r="H8" s="3"/>
      <c r="I8" s="3"/>
      <c r="J8" s="3"/>
      <c r="K8" s="3"/>
      <c r="L8" s="3"/>
      <c r="M8" s="3"/>
      <c r="N8" s="3"/>
      <c r="O8" s="3"/>
      <c r="P8" s="3"/>
      <c r="Q8" s="3"/>
      <c r="R8" s="3"/>
      <c r="S8" s="3"/>
      <c r="T8" s="3"/>
      <c r="U8" s="3"/>
      <c r="V8" s="3"/>
      <c r="W8" s="3"/>
      <c r="X8" s="3"/>
      <c r="Y8" s="3"/>
      <c r="Z8" s="12"/>
      <c r="AA8" s="12"/>
      <c r="AB8" s="12"/>
      <c r="AC8" s="12"/>
      <c r="AD8" s="13"/>
      <c r="AE8" s="3"/>
      <c r="AF8" s="3"/>
    </row>
    <row r="9" spans="1:32" s="9" customFormat="1" x14ac:dyDescent="0.35">
      <c r="A9" s="3"/>
      <c r="B9" s="24" t="s">
        <v>352</v>
      </c>
      <c r="C9" s="3"/>
      <c r="D9" s="3"/>
      <c r="E9" s="3"/>
      <c r="F9" s="25" t="s">
        <v>353</v>
      </c>
      <c r="G9" s="26"/>
      <c r="H9" s="26"/>
      <c r="I9" s="26"/>
      <c r="J9" s="26"/>
      <c r="K9" s="26"/>
      <c r="L9" s="26"/>
      <c r="M9" s="26"/>
      <c r="N9" s="26"/>
      <c r="O9" s="26"/>
      <c r="P9" s="26"/>
      <c r="Q9" s="26"/>
      <c r="R9" s="26"/>
      <c r="S9" s="26"/>
      <c r="T9" s="26"/>
      <c r="U9" s="26"/>
      <c r="V9" s="26"/>
      <c r="W9" s="26"/>
      <c r="X9" s="26"/>
      <c r="Y9" s="27"/>
      <c r="Z9" s="12"/>
      <c r="AA9" s="12"/>
      <c r="AB9" s="12"/>
      <c r="AC9" s="12"/>
      <c r="AD9" s="13"/>
      <c r="AE9" s="3"/>
      <c r="AF9" s="3"/>
    </row>
    <row r="10" spans="1:32" s="9" customFormat="1" x14ac:dyDescent="0.35">
      <c r="A10" s="3"/>
      <c r="B10" s="23"/>
      <c r="C10" s="3"/>
      <c r="D10" s="3"/>
      <c r="E10" s="3"/>
      <c r="F10" s="28" t="str">
        <f t="shared" ref="F10:Y10" si="3">F4</f>
        <v>Forecast</v>
      </c>
      <c r="G10" s="28" t="str">
        <f t="shared" si="3"/>
        <v>Forecast</v>
      </c>
      <c r="H10" s="28" t="str">
        <f t="shared" si="3"/>
        <v>Forecast</v>
      </c>
      <c r="I10" s="28" t="str">
        <f t="shared" si="3"/>
        <v>Forecast</v>
      </c>
      <c r="J10" s="28" t="str">
        <f t="shared" si="3"/>
        <v>Forecast</v>
      </c>
      <c r="K10" s="28" t="str">
        <f t="shared" si="3"/>
        <v>Forecast</v>
      </c>
      <c r="L10" s="28" t="str">
        <f t="shared" si="3"/>
        <v>Forecast</v>
      </c>
      <c r="M10" s="28" t="str">
        <f t="shared" si="3"/>
        <v>Forecast</v>
      </c>
      <c r="N10" s="28" t="str">
        <f t="shared" si="3"/>
        <v>Forecast</v>
      </c>
      <c r="O10" s="28" t="str">
        <f t="shared" si="3"/>
        <v>Forecast</v>
      </c>
      <c r="P10" s="28" t="str">
        <f t="shared" si="3"/>
        <v>Forecast</v>
      </c>
      <c r="Q10" s="28" t="str">
        <f t="shared" si="3"/>
        <v>Forecast</v>
      </c>
      <c r="R10" s="28" t="str">
        <f t="shared" si="3"/>
        <v>Forecast</v>
      </c>
      <c r="S10" s="28" t="str">
        <f t="shared" si="3"/>
        <v>Forecast</v>
      </c>
      <c r="T10" s="28" t="str">
        <f t="shared" si="3"/>
        <v>Forecast</v>
      </c>
      <c r="U10" s="28" t="str">
        <f t="shared" si="3"/>
        <v>Forecast</v>
      </c>
      <c r="V10" s="28" t="str">
        <f t="shared" si="3"/>
        <v>Forecast</v>
      </c>
      <c r="W10" s="28" t="str">
        <f t="shared" si="3"/>
        <v>Forecast</v>
      </c>
      <c r="X10" s="28" t="str">
        <f t="shared" si="3"/>
        <v>Forecast</v>
      </c>
      <c r="Y10" s="28" t="str">
        <f t="shared" si="3"/>
        <v>Forecast</v>
      </c>
      <c r="Z10" s="12"/>
      <c r="AA10" s="12"/>
      <c r="AB10" s="12"/>
      <c r="AC10" s="12"/>
      <c r="AD10" s="13"/>
      <c r="AE10" s="3"/>
      <c r="AF10" s="3"/>
    </row>
    <row r="11" spans="1:32" s="9" customFormat="1" ht="12.75" customHeight="1" x14ac:dyDescent="0.35">
      <c r="A11" s="3"/>
      <c r="B11" s="29"/>
      <c r="C11" s="27" t="s">
        <v>354</v>
      </c>
      <c r="D11" s="19" t="s">
        <v>355</v>
      </c>
      <c r="E11" s="30" t="s">
        <v>97</v>
      </c>
      <c r="F11" s="27">
        <v>1</v>
      </c>
      <c r="G11" s="19">
        <v>2</v>
      </c>
      <c r="H11" s="19">
        <v>3</v>
      </c>
      <c r="I11" s="19">
        <v>4</v>
      </c>
      <c r="J11" s="19">
        <v>5</v>
      </c>
      <c r="K11" s="19">
        <v>6</v>
      </c>
      <c r="L11" s="19">
        <v>7</v>
      </c>
      <c r="M11" s="19">
        <v>8</v>
      </c>
      <c r="N11" s="19">
        <v>9</v>
      </c>
      <c r="O11" s="19">
        <v>10</v>
      </c>
      <c r="P11" s="19">
        <v>11</v>
      </c>
      <c r="Q11" s="19">
        <v>12</v>
      </c>
      <c r="R11" s="19">
        <v>13</v>
      </c>
      <c r="S11" s="19">
        <v>14</v>
      </c>
      <c r="T11" s="19">
        <v>15</v>
      </c>
      <c r="U11" s="19">
        <v>16</v>
      </c>
      <c r="V11" s="19">
        <v>17</v>
      </c>
      <c r="W11" s="19">
        <v>18</v>
      </c>
      <c r="X11" s="19">
        <v>19</v>
      </c>
      <c r="Y11" s="19">
        <v>20</v>
      </c>
      <c r="Z11" s="31" t="s">
        <v>356</v>
      </c>
      <c r="AA11" s="32" t="s">
        <v>357</v>
      </c>
      <c r="AB11" s="32" t="s">
        <v>358</v>
      </c>
      <c r="AC11" s="33" t="s">
        <v>354</v>
      </c>
      <c r="AD11" s="32" t="s">
        <v>359</v>
      </c>
      <c r="AE11" s="19" t="s">
        <v>97</v>
      </c>
      <c r="AF11" s="3"/>
    </row>
    <row r="12" spans="1:32" s="9" customFormat="1" ht="29" x14ac:dyDescent="0.35">
      <c r="A12" s="3"/>
      <c r="B12" s="34"/>
      <c r="C12" s="35" t="s">
        <v>406</v>
      </c>
      <c r="D12" s="36" t="s">
        <v>407</v>
      </c>
      <c r="E12" s="37"/>
      <c r="F12" s="37"/>
      <c r="G12" s="37"/>
      <c r="H12" s="37"/>
      <c r="I12" s="37"/>
      <c r="J12" s="37"/>
      <c r="K12" s="37"/>
      <c r="L12" s="37"/>
      <c r="M12" s="37"/>
      <c r="N12" s="37"/>
      <c r="O12" s="37"/>
      <c r="P12" s="37"/>
      <c r="Q12" s="37"/>
      <c r="R12" s="37"/>
      <c r="S12" s="37"/>
      <c r="T12" s="37"/>
      <c r="U12" s="37"/>
      <c r="V12" s="37"/>
      <c r="W12" s="37"/>
      <c r="X12" s="37"/>
      <c r="Y12" s="37"/>
      <c r="Z12" s="38" t="str">
        <f>B22</f>
        <v>Academic</v>
      </c>
      <c r="AA12" s="39" t="s">
        <v>361</v>
      </c>
      <c r="AB12" s="13"/>
      <c r="AC12" s="40">
        <v>1</v>
      </c>
      <c r="AD12" s="13" t="s">
        <v>362</v>
      </c>
      <c r="AE12" s="41">
        <f t="shared" ref="AE12:AE24" si="4">SUM(F12:Y12)</f>
        <v>0</v>
      </c>
      <c r="AF12" s="3"/>
    </row>
    <row r="13" spans="1:32" s="9" customFormat="1" ht="12.75" customHeight="1" x14ac:dyDescent="0.35">
      <c r="A13" s="3"/>
      <c r="B13" s="29" t="s">
        <v>336</v>
      </c>
      <c r="C13" s="35" t="s">
        <v>408</v>
      </c>
      <c r="D13" s="36" t="s">
        <v>409</v>
      </c>
      <c r="E13" s="37"/>
      <c r="F13" s="37"/>
      <c r="G13" s="37"/>
      <c r="H13" s="37"/>
      <c r="I13" s="37"/>
      <c r="J13" s="37"/>
      <c r="K13" s="37"/>
      <c r="L13" s="37"/>
      <c r="M13" s="37"/>
      <c r="N13" s="37"/>
      <c r="O13" s="37"/>
      <c r="P13" s="37"/>
      <c r="Q13" s="37"/>
      <c r="R13" s="37"/>
      <c r="S13" s="37"/>
      <c r="T13" s="37"/>
      <c r="U13" s="37"/>
      <c r="V13" s="37"/>
      <c r="W13" s="37"/>
      <c r="X13" s="37"/>
      <c r="Y13" s="37"/>
      <c r="Z13" s="42" t="str">
        <f t="shared" ref="Z13:AA24" si="5">Z12</f>
        <v>Academic</v>
      </c>
      <c r="AA13" s="13" t="str">
        <f t="shared" si="5"/>
        <v>C</v>
      </c>
      <c r="AB13" s="43"/>
      <c r="AC13" s="40">
        <v>2</v>
      </c>
      <c r="AD13" s="13" t="s">
        <v>379</v>
      </c>
      <c r="AE13" s="41">
        <f t="shared" si="4"/>
        <v>0</v>
      </c>
      <c r="AF13" s="3"/>
    </row>
    <row r="14" spans="1:32" s="9" customFormat="1" x14ac:dyDescent="0.35">
      <c r="A14" s="3"/>
      <c r="B14" s="347">
        <f>C2</f>
        <v>0</v>
      </c>
      <c r="C14" s="35" t="s">
        <v>410</v>
      </c>
      <c r="D14" s="36" t="s">
        <v>411</v>
      </c>
      <c r="E14" s="37"/>
      <c r="F14" s="37"/>
      <c r="G14" s="37"/>
      <c r="H14" s="37"/>
      <c r="I14" s="37"/>
      <c r="J14" s="37"/>
      <c r="K14" s="37"/>
      <c r="L14" s="37"/>
      <c r="M14" s="37"/>
      <c r="N14" s="37"/>
      <c r="O14" s="37"/>
      <c r="P14" s="37"/>
      <c r="Q14" s="37"/>
      <c r="R14" s="37"/>
      <c r="S14" s="37"/>
      <c r="T14" s="37"/>
      <c r="U14" s="37"/>
      <c r="V14" s="37"/>
      <c r="W14" s="37"/>
      <c r="X14" s="37"/>
      <c r="Y14" s="37"/>
      <c r="Z14" s="42" t="str">
        <f t="shared" si="5"/>
        <v>Academic</v>
      </c>
      <c r="AA14" s="13" t="str">
        <f t="shared" si="5"/>
        <v>C</v>
      </c>
      <c r="AB14" s="43"/>
      <c r="AC14" s="40">
        <v>3</v>
      </c>
      <c r="AD14" s="13" t="s">
        <v>370</v>
      </c>
      <c r="AE14" s="41">
        <f t="shared" si="4"/>
        <v>0</v>
      </c>
      <c r="AF14" s="3"/>
    </row>
    <row r="15" spans="1:32" s="9" customFormat="1" x14ac:dyDescent="0.35">
      <c r="A15" s="3"/>
      <c r="B15" s="348"/>
      <c r="C15" s="35" t="s">
        <v>412</v>
      </c>
      <c r="D15" s="36" t="s">
        <v>413</v>
      </c>
      <c r="E15" s="37"/>
      <c r="F15" s="37"/>
      <c r="G15" s="37"/>
      <c r="H15" s="37"/>
      <c r="I15" s="37"/>
      <c r="J15" s="37"/>
      <c r="K15" s="37"/>
      <c r="L15" s="37"/>
      <c r="M15" s="37"/>
      <c r="N15" s="37"/>
      <c r="O15" s="37"/>
      <c r="P15" s="37"/>
      <c r="Q15" s="37"/>
      <c r="R15" s="37"/>
      <c r="S15" s="37"/>
      <c r="T15" s="37"/>
      <c r="U15" s="37"/>
      <c r="V15" s="37"/>
      <c r="W15" s="37"/>
      <c r="X15" s="37"/>
      <c r="Y15" s="37"/>
      <c r="Z15" s="42" t="str">
        <f t="shared" si="5"/>
        <v>Academic</v>
      </c>
      <c r="AA15" s="13" t="str">
        <f t="shared" si="5"/>
        <v>C</v>
      </c>
      <c r="AB15" s="43"/>
      <c r="AC15" s="40">
        <v>4</v>
      </c>
      <c r="AD15" s="13" t="s">
        <v>367</v>
      </c>
      <c r="AE15" s="41">
        <f t="shared" si="4"/>
        <v>0</v>
      </c>
      <c r="AF15" s="3"/>
    </row>
    <row r="16" spans="1:32" s="9" customFormat="1" x14ac:dyDescent="0.35">
      <c r="A16" s="3"/>
      <c r="B16" s="349"/>
      <c r="C16" s="35" t="s">
        <v>414</v>
      </c>
      <c r="D16" s="36" t="s">
        <v>415</v>
      </c>
      <c r="E16" s="37"/>
      <c r="F16" s="37"/>
      <c r="G16" s="37"/>
      <c r="H16" s="37"/>
      <c r="I16" s="37"/>
      <c r="J16" s="37"/>
      <c r="K16" s="37"/>
      <c r="L16" s="37"/>
      <c r="M16" s="37"/>
      <c r="N16" s="37"/>
      <c r="O16" s="37"/>
      <c r="P16" s="37"/>
      <c r="Q16" s="37"/>
      <c r="R16" s="37"/>
      <c r="S16" s="37"/>
      <c r="T16" s="37"/>
      <c r="U16" s="37"/>
      <c r="V16" s="37"/>
      <c r="W16" s="37"/>
      <c r="X16" s="37"/>
      <c r="Y16" s="37"/>
      <c r="Z16" s="42" t="str">
        <f t="shared" si="5"/>
        <v>Academic</v>
      </c>
      <c r="AA16" s="13" t="str">
        <f t="shared" si="5"/>
        <v>C</v>
      </c>
      <c r="AB16" s="43"/>
      <c r="AC16" s="40">
        <v>5</v>
      </c>
      <c r="AD16" s="13" t="s">
        <v>362</v>
      </c>
      <c r="AE16" s="41">
        <f t="shared" si="4"/>
        <v>0</v>
      </c>
      <c r="AF16" s="3"/>
    </row>
    <row r="17" spans="1:35" s="9" customFormat="1" x14ac:dyDescent="0.35">
      <c r="A17" s="3"/>
      <c r="B17" s="29"/>
      <c r="C17" s="35" t="s">
        <v>416</v>
      </c>
      <c r="D17" s="36" t="s">
        <v>417</v>
      </c>
      <c r="E17" s="37"/>
      <c r="F17" s="37"/>
      <c r="G17" s="37"/>
      <c r="H17" s="37"/>
      <c r="I17" s="37"/>
      <c r="J17" s="37"/>
      <c r="K17" s="37"/>
      <c r="L17" s="37"/>
      <c r="M17" s="37"/>
      <c r="N17" s="37"/>
      <c r="O17" s="37"/>
      <c r="P17" s="37"/>
      <c r="Q17" s="37"/>
      <c r="R17" s="37"/>
      <c r="S17" s="37"/>
      <c r="T17" s="37"/>
      <c r="U17" s="37"/>
      <c r="V17" s="37"/>
      <c r="W17" s="37"/>
      <c r="X17" s="37"/>
      <c r="Y17" s="37"/>
      <c r="Z17" s="42" t="str">
        <f t="shared" si="5"/>
        <v>Academic</v>
      </c>
      <c r="AA17" s="13" t="str">
        <f t="shared" si="5"/>
        <v>C</v>
      </c>
      <c r="AB17" s="43"/>
      <c r="AC17" s="40">
        <v>6</v>
      </c>
      <c r="AD17" s="13" t="s">
        <v>365</v>
      </c>
      <c r="AE17" s="41">
        <f t="shared" si="4"/>
        <v>0</v>
      </c>
      <c r="AF17" s="3"/>
    </row>
    <row r="18" spans="1:35" s="9" customFormat="1" x14ac:dyDescent="0.35">
      <c r="A18" s="3"/>
      <c r="B18" s="347"/>
      <c r="C18" s="35" t="s">
        <v>418</v>
      </c>
      <c r="D18" s="36" t="s">
        <v>419</v>
      </c>
      <c r="E18" s="37"/>
      <c r="F18" s="37"/>
      <c r="G18" s="37"/>
      <c r="H18" s="37"/>
      <c r="I18" s="37"/>
      <c r="J18" s="37"/>
      <c r="K18" s="37"/>
      <c r="L18" s="37"/>
      <c r="M18" s="37"/>
      <c r="N18" s="37"/>
      <c r="O18" s="37"/>
      <c r="P18" s="37"/>
      <c r="Q18" s="37"/>
      <c r="R18" s="37"/>
      <c r="S18" s="37"/>
      <c r="T18" s="37"/>
      <c r="U18" s="37"/>
      <c r="V18" s="37"/>
      <c r="W18" s="37"/>
      <c r="X18" s="37"/>
      <c r="Y18" s="37"/>
      <c r="Z18" s="42" t="str">
        <f t="shared" si="5"/>
        <v>Academic</v>
      </c>
      <c r="AA18" s="13" t="str">
        <f t="shared" si="5"/>
        <v>C</v>
      </c>
      <c r="AB18" s="43"/>
      <c r="AC18" s="40">
        <v>7</v>
      </c>
      <c r="AD18" s="13" t="s">
        <v>367</v>
      </c>
      <c r="AE18" s="41">
        <f t="shared" si="4"/>
        <v>0</v>
      </c>
      <c r="AF18" s="3"/>
    </row>
    <row r="19" spans="1:35" s="9" customFormat="1" x14ac:dyDescent="0.35">
      <c r="A19" s="3"/>
      <c r="B19" s="348"/>
      <c r="C19" s="35" t="s">
        <v>420</v>
      </c>
      <c r="D19" s="36" t="s">
        <v>421</v>
      </c>
      <c r="E19" s="37"/>
      <c r="F19" s="37"/>
      <c r="G19" s="37"/>
      <c r="H19" s="37"/>
      <c r="I19" s="37"/>
      <c r="J19" s="37"/>
      <c r="K19" s="37"/>
      <c r="L19" s="37"/>
      <c r="M19" s="37"/>
      <c r="N19" s="37"/>
      <c r="O19" s="37"/>
      <c r="P19" s="37"/>
      <c r="Q19" s="37"/>
      <c r="R19" s="37"/>
      <c r="S19" s="37"/>
      <c r="T19" s="37"/>
      <c r="U19" s="37"/>
      <c r="V19" s="37"/>
      <c r="W19" s="37"/>
      <c r="X19" s="37"/>
      <c r="Y19" s="37"/>
      <c r="Z19" s="42" t="str">
        <f t="shared" si="5"/>
        <v>Academic</v>
      </c>
      <c r="AA19" s="13" t="str">
        <f t="shared" si="5"/>
        <v>C</v>
      </c>
      <c r="AB19" s="43"/>
      <c r="AC19" s="40">
        <v>8</v>
      </c>
      <c r="AD19" s="13" t="s">
        <v>365</v>
      </c>
      <c r="AE19" s="41">
        <f t="shared" si="4"/>
        <v>0</v>
      </c>
      <c r="AF19" s="3"/>
    </row>
    <row r="20" spans="1:35" s="9" customFormat="1" x14ac:dyDescent="0.35">
      <c r="A20" s="3"/>
      <c r="B20" s="349"/>
      <c r="C20" s="35" t="s">
        <v>422</v>
      </c>
      <c r="D20" s="36" t="s">
        <v>423</v>
      </c>
      <c r="E20" s="37"/>
      <c r="F20" s="37"/>
      <c r="G20" s="37"/>
      <c r="H20" s="37"/>
      <c r="I20" s="37"/>
      <c r="J20" s="37"/>
      <c r="K20" s="37"/>
      <c r="L20" s="37"/>
      <c r="M20" s="37"/>
      <c r="N20" s="37"/>
      <c r="O20" s="37"/>
      <c r="P20" s="37"/>
      <c r="Q20" s="37"/>
      <c r="R20" s="37"/>
      <c r="S20" s="37"/>
      <c r="T20" s="37"/>
      <c r="U20" s="37"/>
      <c r="V20" s="37"/>
      <c r="W20" s="37"/>
      <c r="X20" s="37"/>
      <c r="Y20" s="37"/>
      <c r="Z20" s="42" t="str">
        <f t="shared" si="5"/>
        <v>Academic</v>
      </c>
      <c r="AA20" s="13" t="str">
        <f t="shared" si="5"/>
        <v>C</v>
      </c>
      <c r="AB20" s="43"/>
      <c r="AC20" s="40">
        <v>9</v>
      </c>
      <c r="AD20" s="13" t="s">
        <v>362</v>
      </c>
      <c r="AE20" s="41">
        <f t="shared" si="4"/>
        <v>0</v>
      </c>
      <c r="AF20" s="3"/>
    </row>
    <row r="21" spans="1:35" s="9" customFormat="1" x14ac:dyDescent="0.35">
      <c r="A21" s="3"/>
      <c r="B21" s="29" t="s">
        <v>339</v>
      </c>
      <c r="C21" s="35" t="s">
        <v>424</v>
      </c>
      <c r="D21" s="36" t="s">
        <v>425</v>
      </c>
      <c r="E21" s="37"/>
      <c r="F21" s="37"/>
      <c r="G21" s="37"/>
      <c r="H21" s="37"/>
      <c r="I21" s="37"/>
      <c r="J21" s="37"/>
      <c r="K21" s="37"/>
      <c r="L21" s="37"/>
      <c r="M21" s="37"/>
      <c r="N21" s="37"/>
      <c r="O21" s="37"/>
      <c r="P21" s="37"/>
      <c r="Q21" s="37"/>
      <c r="R21" s="37"/>
      <c r="S21" s="37"/>
      <c r="T21" s="37"/>
      <c r="U21" s="37"/>
      <c r="V21" s="37"/>
      <c r="W21" s="37"/>
      <c r="X21" s="37"/>
      <c r="Y21" s="37"/>
      <c r="Z21" s="42" t="str">
        <f t="shared" si="5"/>
        <v>Academic</v>
      </c>
      <c r="AA21" s="13" t="str">
        <f t="shared" si="5"/>
        <v>C</v>
      </c>
      <c r="AB21" s="43"/>
      <c r="AC21" s="40">
        <v>10</v>
      </c>
      <c r="AD21" s="13" t="s">
        <v>379</v>
      </c>
      <c r="AE21" s="41">
        <f t="shared" si="4"/>
        <v>0</v>
      </c>
      <c r="AF21" s="3"/>
    </row>
    <row r="22" spans="1:35" s="9" customFormat="1" x14ac:dyDescent="0.35">
      <c r="A22" s="3"/>
      <c r="B22" s="99" t="str">
        <f>G2</f>
        <v>Academic</v>
      </c>
      <c r="C22" s="35" t="s">
        <v>426</v>
      </c>
      <c r="D22" s="36" t="s">
        <v>427</v>
      </c>
      <c r="E22" s="37"/>
      <c r="F22" s="37"/>
      <c r="G22" s="37"/>
      <c r="H22" s="37"/>
      <c r="I22" s="37"/>
      <c r="J22" s="37"/>
      <c r="K22" s="37"/>
      <c r="L22" s="37"/>
      <c r="M22" s="37"/>
      <c r="N22" s="37"/>
      <c r="O22" s="37"/>
      <c r="P22" s="37"/>
      <c r="Q22" s="37"/>
      <c r="R22" s="37"/>
      <c r="S22" s="37"/>
      <c r="T22" s="37"/>
      <c r="U22" s="37"/>
      <c r="V22" s="37"/>
      <c r="W22" s="37"/>
      <c r="X22" s="37"/>
      <c r="Y22" s="37"/>
      <c r="Z22" s="42" t="str">
        <f t="shared" si="5"/>
        <v>Academic</v>
      </c>
      <c r="AA22" s="13" t="str">
        <f t="shared" si="5"/>
        <v>C</v>
      </c>
      <c r="AB22" s="43"/>
      <c r="AC22" s="40">
        <v>11</v>
      </c>
      <c r="AD22" s="13" t="s">
        <v>370</v>
      </c>
      <c r="AE22" s="41">
        <f t="shared" si="4"/>
        <v>0</v>
      </c>
      <c r="AF22" s="3"/>
    </row>
    <row r="23" spans="1:35" s="9" customFormat="1" x14ac:dyDescent="0.35">
      <c r="A23" s="3"/>
      <c r="B23" s="44"/>
      <c r="C23" s="35" t="s">
        <v>428</v>
      </c>
      <c r="D23" s="36" t="s">
        <v>429</v>
      </c>
      <c r="E23" s="37"/>
      <c r="F23" s="37"/>
      <c r="G23" s="37"/>
      <c r="H23" s="37"/>
      <c r="I23" s="37"/>
      <c r="J23" s="37"/>
      <c r="K23" s="37"/>
      <c r="L23" s="37"/>
      <c r="M23" s="37"/>
      <c r="N23" s="37"/>
      <c r="O23" s="37"/>
      <c r="P23" s="37"/>
      <c r="Q23" s="37"/>
      <c r="R23" s="37"/>
      <c r="S23" s="37"/>
      <c r="T23" s="37"/>
      <c r="U23" s="37"/>
      <c r="V23" s="37"/>
      <c r="W23" s="37"/>
      <c r="X23" s="37"/>
      <c r="Y23" s="37"/>
      <c r="Z23" s="42" t="str">
        <f t="shared" si="5"/>
        <v>Academic</v>
      </c>
      <c r="AA23" s="13" t="str">
        <f t="shared" si="5"/>
        <v>C</v>
      </c>
      <c r="AB23" s="43"/>
      <c r="AC23" s="40">
        <v>12</v>
      </c>
      <c r="AD23" s="13" t="s">
        <v>367</v>
      </c>
      <c r="AE23" s="41">
        <f t="shared" si="4"/>
        <v>0</v>
      </c>
      <c r="AF23" s="3"/>
    </row>
    <row r="24" spans="1:35" s="9" customFormat="1" x14ac:dyDescent="0.35">
      <c r="A24" s="3"/>
      <c r="B24" s="45"/>
      <c r="C24" s="35">
        <v>0</v>
      </c>
      <c r="D24" s="36">
        <v>0</v>
      </c>
      <c r="E24" s="37"/>
      <c r="F24" s="37"/>
      <c r="G24" s="37"/>
      <c r="H24" s="37"/>
      <c r="I24" s="37"/>
      <c r="J24" s="37"/>
      <c r="K24" s="37"/>
      <c r="L24" s="37"/>
      <c r="M24" s="37"/>
      <c r="N24" s="37"/>
      <c r="O24" s="37"/>
      <c r="P24" s="37"/>
      <c r="Q24" s="37"/>
      <c r="R24" s="37"/>
      <c r="S24" s="37"/>
      <c r="T24" s="37"/>
      <c r="U24" s="37"/>
      <c r="V24" s="37"/>
      <c r="W24" s="37"/>
      <c r="X24" s="37"/>
      <c r="Y24" s="37"/>
      <c r="Z24" s="46" t="str">
        <f t="shared" si="5"/>
        <v>Academic</v>
      </c>
      <c r="AA24" s="13" t="str">
        <f t="shared" si="5"/>
        <v>C</v>
      </c>
      <c r="AB24" s="47"/>
      <c r="AC24" s="40">
        <v>13</v>
      </c>
      <c r="AD24" s="13" t="s">
        <v>382</v>
      </c>
      <c r="AE24" s="41">
        <f t="shared" si="4"/>
        <v>0</v>
      </c>
      <c r="AF24" s="3"/>
    </row>
    <row r="25" spans="1:35" s="9" customFormat="1" x14ac:dyDescent="0.35">
      <c r="A25" s="3"/>
      <c r="B25" s="48"/>
      <c r="C25" s="49"/>
      <c r="D25" s="50" t="s">
        <v>398</v>
      </c>
      <c r="E25" s="51">
        <f t="shared" ref="E25:Y25" si="6">SUM(E12:E24)</f>
        <v>0</v>
      </c>
      <c r="F25" s="52">
        <f t="shared" si="6"/>
        <v>0</v>
      </c>
      <c r="G25" s="51">
        <f t="shared" si="6"/>
        <v>0</v>
      </c>
      <c r="H25" s="51">
        <f t="shared" si="6"/>
        <v>0</v>
      </c>
      <c r="I25" s="51">
        <f t="shared" si="6"/>
        <v>0</v>
      </c>
      <c r="J25" s="51">
        <f t="shared" si="6"/>
        <v>0</v>
      </c>
      <c r="K25" s="51">
        <f t="shared" si="6"/>
        <v>0</v>
      </c>
      <c r="L25" s="51">
        <f t="shared" si="6"/>
        <v>0</v>
      </c>
      <c r="M25" s="51">
        <f t="shared" si="6"/>
        <v>0</v>
      </c>
      <c r="N25" s="51">
        <f t="shared" si="6"/>
        <v>0</v>
      </c>
      <c r="O25" s="51">
        <f t="shared" si="6"/>
        <v>0</v>
      </c>
      <c r="P25" s="51">
        <f t="shared" si="6"/>
        <v>0</v>
      </c>
      <c r="Q25" s="51">
        <f t="shared" si="6"/>
        <v>0</v>
      </c>
      <c r="R25" s="51">
        <f t="shared" si="6"/>
        <v>0</v>
      </c>
      <c r="S25" s="51">
        <f t="shared" si="6"/>
        <v>0</v>
      </c>
      <c r="T25" s="51">
        <f t="shared" si="6"/>
        <v>0</v>
      </c>
      <c r="U25" s="51">
        <f t="shared" si="6"/>
        <v>0</v>
      </c>
      <c r="V25" s="51">
        <f t="shared" si="6"/>
        <v>0</v>
      </c>
      <c r="W25" s="51">
        <f t="shared" si="6"/>
        <v>0</v>
      </c>
      <c r="X25" s="51">
        <f t="shared" si="6"/>
        <v>0</v>
      </c>
      <c r="Y25" s="51">
        <f t="shared" si="6"/>
        <v>0</v>
      </c>
      <c r="Z25" s="13"/>
      <c r="AA25" s="13"/>
      <c r="AB25" s="13"/>
      <c r="AC25" s="53"/>
      <c r="AD25" s="13"/>
      <c r="AE25" s="41">
        <f>SUM(AE12:AE24)</f>
        <v>0</v>
      </c>
      <c r="AF25" s="3"/>
      <c r="AI25" s="54"/>
    </row>
    <row r="26" spans="1:35" s="9" customFormat="1" x14ac:dyDescent="0.35">
      <c r="A26" s="3"/>
      <c r="B26" s="3"/>
      <c r="C26" s="3"/>
      <c r="D26" s="50" t="s">
        <v>399</v>
      </c>
      <c r="E26" s="52"/>
      <c r="F26" s="51">
        <f>F25</f>
        <v>0</v>
      </c>
      <c r="G26" s="51">
        <f t="shared" ref="G26:Y26" si="7">G25+F26</f>
        <v>0</v>
      </c>
      <c r="H26" s="51">
        <f t="shared" si="7"/>
        <v>0</v>
      </c>
      <c r="I26" s="51">
        <f t="shared" si="7"/>
        <v>0</v>
      </c>
      <c r="J26" s="51">
        <f t="shared" si="7"/>
        <v>0</v>
      </c>
      <c r="K26" s="51">
        <f t="shared" si="7"/>
        <v>0</v>
      </c>
      <c r="L26" s="51">
        <f t="shared" si="7"/>
        <v>0</v>
      </c>
      <c r="M26" s="51">
        <f t="shared" si="7"/>
        <v>0</v>
      </c>
      <c r="N26" s="51">
        <f t="shared" si="7"/>
        <v>0</v>
      </c>
      <c r="O26" s="51">
        <f t="shared" si="7"/>
        <v>0</v>
      </c>
      <c r="P26" s="51">
        <f t="shared" si="7"/>
        <v>0</v>
      </c>
      <c r="Q26" s="51">
        <f t="shared" si="7"/>
        <v>0</v>
      </c>
      <c r="R26" s="51">
        <f t="shared" si="7"/>
        <v>0</v>
      </c>
      <c r="S26" s="51">
        <f t="shared" si="7"/>
        <v>0</v>
      </c>
      <c r="T26" s="51">
        <f t="shared" si="7"/>
        <v>0</v>
      </c>
      <c r="U26" s="51">
        <f t="shared" si="7"/>
        <v>0</v>
      </c>
      <c r="V26" s="51">
        <f t="shared" si="7"/>
        <v>0</v>
      </c>
      <c r="W26" s="51">
        <f t="shared" si="7"/>
        <v>0</v>
      </c>
      <c r="X26" s="51">
        <f t="shared" si="7"/>
        <v>0</v>
      </c>
      <c r="Y26" s="51">
        <f t="shared" si="7"/>
        <v>0</v>
      </c>
      <c r="Z26" s="12"/>
      <c r="AA26" s="12"/>
      <c r="AB26" s="12"/>
      <c r="AC26" s="12"/>
      <c r="AD26" s="55"/>
      <c r="AE26" s="6"/>
      <c r="AF26" s="3"/>
    </row>
    <row r="27" spans="1:35" s="9" customFormat="1" x14ac:dyDescent="0.35">
      <c r="A27" s="3"/>
      <c r="B27" s="3"/>
      <c r="C27" s="3"/>
      <c r="D27" s="56" t="s">
        <v>400</v>
      </c>
      <c r="E27" s="57"/>
      <c r="F27" s="3"/>
      <c r="G27" s="3"/>
      <c r="H27" s="3"/>
      <c r="I27" s="3"/>
      <c r="J27" s="3"/>
      <c r="K27" s="3"/>
      <c r="L27" s="3"/>
      <c r="M27" s="3"/>
      <c r="N27" s="3"/>
      <c r="O27" s="3"/>
      <c r="P27" s="3"/>
      <c r="Q27" s="3"/>
      <c r="R27" s="3"/>
      <c r="S27" s="3"/>
      <c r="T27" s="3"/>
      <c r="U27" s="3"/>
      <c r="V27" s="3"/>
      <c r="W27" s="3"/>
      <c r="X27" s="3"/>
      <c r="Y27" s="3"/>
      <c r="Z27" s="12"/>
      <c r="AA27" s="12"/>
      <c r="AB27" s="12"/>
      <c r="AC27" s="12"/>
      <c r="AD27" s="13" t="s">
        <v>401</v>
      </c>
      <c r="AE27" s="3"/>
      <c r="AF27" s="3"/>
    </row>
    <row r="28" spans="1:35" s="9" customFormat="1" x14ac:dyDescent="0.35">
      <c r="A28" s="3"/>
      <c r="B28" s="3"/>
      <c r="C28" s="3"/>
      <c r="D28" s="56" t="s">
        <v>402</v>
      </c>
      <c r="E28" s="58">
        <f>0.85*E27</f>
        <v>0</v>
      </c>
      <c r="F28" s="59" t="s">
        <v>403</v>
      </c>
      <c r="G28" s="3"/>
      <c r="H28" s="3"/>
      <c r="I28" s="3"/>
      <c r="J28" s="3"/>
      <c r="K28" s="3"/>
      <c r="L28" s="3"/>
      <c r="M28" s="3"/>
      <c r="N28" s="3"/>
      <c r="O28" s="3"/>
      <c r="P28" s="3"/>
      <c r="Q28" s="3"/>
      <c r="R28" s="3"/>
      <c r="S28" s="3"/>
      <c r="T28" s="3"/>
      <c r="U28" s="3"/>
      <c r="V28" s="3"/>
      <c r="W28" s="3"/>
      <c r="X28" s="3"/>
      <c r="Y28" s="3"/>
      <c r="Z28" s="12"/>
      <c r="AA28" s="12"/>
      <c r="AB28" s="12"/>
      <c r="AC28" s="12"/>
      <c r="AD28" s="55"/>
      <c r="AE28" s="3"/>
      <c r="AF28" s="3"/>
    </row>
    <row r="29" spans="1:35" s="9" customFormat="1" x14ac:dyDescent="0.35">
      <c r="A29" s="3"/>
      <c r="B29" s="3"/>
      <c r="C29" s="3"/>
      <c r="D29" s="60" t="s">
        <v>404</v>
      </c>
      <c r="E29" s="61">
        <f>IF(E25=0,0,E27/E25)</f>
        <v>0</v>
      </c>
      <c r="F29" s="3"/>
      <c r="G29" s="3"/>
      <c r="H29" s="3"/>
      <c r="I29" s="3"/>
      <c r="J29" s="3"/>
      <c r="K29" s="3"/>
      <c r="L29" s="3"/>
      <c r="M29" s="3"/>
      <c r="N29" s="3"/>
      <c r="O29" s="3"/>
      <c r="P29" s="3"/>
      <c r="Q29" s="3"/>
      <c r="R29" s="3"/>
      <c r="S29" s="3"/>
      <c r="T29" s="3"/>
      <c r="U29" s="3"/>
      <c r="V29" s="3"/>
      <c r="W29" s="3"/>
      <c r="X29" s="3"/>
      <c r="Y29" s="3"/>
      <c r="Z29" s="12"/>
      <c r="AA29" s="62"/>
      <c r="AB29" s="62"/>
      <c r="AC29" s="12"/>
      <c r="AD29" s="13"/>
      <c r="AE29" s="3"/>
      <c r="AF29" s="3"/>
    </row>
  </sheetData>
  <mergeCells count="2">
    <mergeCell ref="B14:B16"/>
    <mergeCell ref="B18:B20"/>
  </mergeCells>
  <conditionalFormatting sqref="D12:D24">
    <cfRule type="expression" dxfId="4" priority="5" stopIfTrue="1">
      <formula>$AE12&gt;$E12</formula>
    </cfRule>
  </conditionalFormatting>
  <conditionalFormatting sqref="D25:E25">
    <cfRule type="expression" dxfId="3" priority="2" stopIfTrue="1">
      <formula>$AE$30&gt;$E$30</formula>
    </cfRule>
  </conditionalFormatting>
  <conditionalFormatting sqref="E12:E24">
    <cfRule type="expression" dxfId="2" priority="3" stopIfTrue="1">
      <formula>$AE12&gt;$E12</formula>
    </cfRule>
  </conditionalFormatting>
  <conditionalFormatting sqref="F12:Y24">
    <cfRule type="expression" dxfId="1" priority="1" stopIfTrue="1">
      <formula>F12&gt;$E12</formula>
    </cfRule>
  </conditionalFormatting>
  <conditionalFormatting sqref="AE12:AE25">
    <cfRule type="cellIs" dxfId="0" priority="4" stopIfTrue="1" operator="greaterThan">
      <formula>$E12</formula>
    </cfRule>
  </conditionalFormatting>
  <dataValidations count="15">
    <dataValidation allowBlank="1" showInputMessage="1" showErrorMessage="1" promptTitle="Organisation Name" prompt="Please enter the full legal name of the participating organisation" sqref="C2" xr:uid="{00000000-0002-0000-0500-000000000000}"/>
    <dataValidation allowBlank="1" showInputMessage="1" showErrorMessage="1" promptTitle="Contact Name" prompt="Please enter the name of the project contact at this organisation" sqref="J2" xr:uid="{00000000-0002-0000-0500-000001000000}"/>
    <dataValidation allowBlank="1" showInputMessage="1" showErrorMessage="1" promptTitle="Contact Telephone" prompt="Please enter the telephone number of the project contact" sqref="K2" xr:uid="{00000000-0002-0000-0500-000002000000}"/>
    <dataValidation allowBlank="1" showInputMessage="1" showErrorMessage="1" promptTitle="Contact Email" prompt="Please enter the email address of the project contact" sqref="L2" xr:uid="{00000000-0002-0000-0500-000003000000}"/>
    <dataValidation allowBlank="1" showInputMessage="1" showErrorMessage="1" promptTitle="Company ID / Reference Number" prompt="Please enter the Company ID or reference number of the organisation (see http://www.companieshouse.gov.uk)" sqref="M2" xr:uid="{00000000-0002-0000-0500-000004000000}"/>
    <dataValidation allowBlank="1" showInputMessage="1" showErrorMessage="1" promptTitle="Address Line 1" prompt="Please enter the first line of the address" sqref="N2" xr:uid="{00000000-0002-0000-0500-000005000000}"/>
    <dataValidation allowBlank="1" showInputMessage="1" showErrorMessage="1" promptTitle="Address Line 2" prompt="Please enter the second line of the address" sqref="O2" xr:uid="{00000000-0002-0000-0500-000006000000}"/>
    <dataValidation allowBlank="1" showInputMessage="1" showErrorMessage="1" promptTitle="Address Line 3" prompt="Please enter the third line of the address" sqref="P2" xr:uid="{00000000-0002-0000-0500-000007000000}"/>
    <dataValidation allowBlank="1" showInputMessage="1" showErrorMessage="1" promptTitle="Address Town" prompt="Please enter the name of the town or city" sqref="Q2" xr:uid="{00000000-0002-0000-0500-000008000000}"/>
    <dataValidation allowBlank="1" showInputMessage="1" showErrorMessage="1" promptTitle="County" prompt="Please enter the name of the county" sqref="R2" xr:uid="{00000000-0002-0000-0500-000009000000}"/>
    <dataValidation allowBlank="1" showInputMessage="1" showErrorMessage="1" promptTitle="Postcode" prompt="Please enter the postcode" sqref="S2" xr:uid="{00000000-0002-0000-0500-00000A000000}"/>
    <dataValidation allowBlank="1" showInputMessage="1" showErrorMessage="1" promptTitle="Country" prompt="Please enter the name of the country" sqref="U2" xr:uid="{00000000-0002-0000-0500-00000B000000}"/>
    <dataValidation allowBlank="1" showInputMessage="1" showErrorMessage="1" promptTitle="SUN Vendor Code" prompt="Please enter the Vendor Code that is used within the SUN system to identify this payee (where relevant)" sqref="V2" xr:uid="{00000000-0002-0000-0500-00000C000000}"/>
    <dataValidation allowBlank="1" showInputMessage="1" showErrorMessage="1" promptTitle="Current Claim Number" prompt="Please enter the current claim number (e.g. 3 for the claim relating to the third quarter within the project)" sqref="C5" xr:uid="{00000000-0002-0000-0500-00000D000000}"/>
    <dataValidation allowBlank="1" showInputMessage="1" showErrorMessage="1" promptTitle="Project Start Date" prompt="Please enter the project start date.  This should be the first day of the month in which the whole project started - it should be consistent across all participants within the project." sqref="C6" xr:uid="{00000000-0002-0000-0500-00000E000000}"/>
  </dataValidations>
  <pageMargins left="0.7" right="0.7" top="0.75" bottom="0.75" header="0.3" footer="0.3"/>
  <pageSetup paperSize="9" orientation="portrait" r:id="rId1"/>
  <headerFooter>
    <oddHeader>&amp;C&amp;"Aptos"&amp;10&amp;K000000 OFFICIAL&amp;1#_x000D_</oddHeader>
    <oddFooter>&amp;C_x000D_&amp;1#&amp;"Aptos"&amp;10&amp;K000000 OFFICIAL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87276-A3E0-4052-A196-824437A2EA44}">
  <dimension ref="B2:D13"/>
  <sheetViews>
    <sheetView workbookViewId="0">
      <selection activeCell="D11" sqref="D11"/>
    </sheetView>
  </sheetViews>
  <sheetFormatPr defaultRowHeight="14.5" x14ac:dyDescent="0.35"/>
  <cols>
    <col min="3" max="3" width="161.54296875" style="207" customWidth="1"/>
    <col min="4" max="4" width="114" customWidth="1"/>
  </cols>
  <sheetData>
    <row r="2" spans="2:4" ht="21" x14ac:dyDescent="0.5">
      <c r="B2" s="209" t="s">
        <v>7</v>
      </c>
      <c r="C2" s="208" t="s">
        <v>8</v>
      </c>
      <c r="D2" s="208" t="s">
        <v>9</v>
      </c>
    </row>
    <row r="3" spans="2:4" ht="66.75" customHeight="1" x14ac:dyDescent="0.35">
      <c r="B3" s="209">
        <v>1</v>
      </c>
      <c r="C3" s="121" t="s">
        <v>10</v>
      </c>
      <c r="D3" s="121" t="s">
        <v>11</v>
      </c>
    </row>
    <row r="4" spans="2:4" ht="39" customHeight="1" x14ac:dyDescent="0.35">
      <c r="B4" s="209">
        <v>2</v>
      </c>
      <c r="C4" s="121" t="s">
        <v>12</v>
      </c>
      <c r="D4" s="121"/>
    </row>
    <row r="5" spans="2:4" ht="56.25" customHeight="1" x14ac:dyDescent="0.35">
      <c r="B5" s="209" t="s">
        <v>13</v>
      </c>
      <c r="C5" s="121" t="s">
        <v>14</v>
      </c>
      <c r="D5" s="121" t="s">
        <v>15</v>
      </c>
    </row>
    <row r="6" spans="2:4" ht="55.5" customHeight="1" x14ac:dyDescent="0.35">
      <c r="B6" s="209" t="s">
        <v>16</v>
      </c>
      <c r="C6" s="121" t="s">
        <v>17</v>
      </c>
      <c r="D6" s="121" t="s">
        <v>18</v>
      </c>
    </row>
    <row r="7" spans="2:4" ht="42" customHeight="1" x14ac:dyDescent="0.35">
      <c r="B7" s="209" t="s">
        <v>19</v>
      </c>
      <c r="C7" s="121" t="s">
        <v>20</v>
      </c>
      <c r="D7" s="121" t="s">
        <v>21</v>
      </c>
    </row>
    <row r="8" spans="2:4" ht="55.5" customHeight="1" x14ac:dyDescent="0.35">
      <c r="B8" s="209" t="s">
        <v>22</v>
      </c>
      <c r="C8" s="121" t="s">
        <v>23</v>
      </c>
      <c r="D8" s="121" t="s">
        <v>24</v>
      </c>
    </row>
    <row r="9" spans="2:4" ht="65.25" customHeight="1" x14ac:dyDescent="0.35">
      <c r="B9" s="209" t="s">
        <v>25</v>
      </c>
      <c r="C9" s="121" t="s">
        <v>26</v>
      </c>
      <c r="D9" s="121" t="s">
        <v>27</v>
      </c>
    </row>
    <row r="10" spans="2:4" ht="33.75" customHeight="1" x14ac:dyDescent="0.35">
      <c r="B10" s="209" t="s">
        <v>28</v>
      </c>
      <c r="C10" s="121" t="s">
        <v>29</v>
      </c>
      <c r="D10" s="121" t="s">
        <v>30</v>
      </c>
    </row>
    <row r="11" spans="2:4" ht="77.25" customHeight="1" x14ac:dyDescent="0.35">
      <c r="B11" s="209" t="s">
        <v>31</v>
      </c>
      <c r="C11" s="121" t="s">
        <v>32</v>
      </c>
      <c r="D11" s="121" t="s">
        <v>33</v>
      </c>
    </row>
    <row r="12" spans="2:4" ht="57" customHeight="1" x14ac:dyDescent="0.35">
      <c r="B12" s="209">
        <v>3</v>
      </c>
      <c r="C12" s="121" t="s">
        <v>34</v>
      </c>
      <c r="D12" s="121" t="s">
        <v>35</v>
      </c>
    </row>
    <row r="13" spans="2:4" ht="42" x14ac:dyDescent="0.35">
      <c r="B13" s="209">
        <v>4</v>
      </c>
      <c r="C13" s="121" t="s">
        <v>36</v>
      </c>
      <c r="D13" s="121" t="s">
        <v>37</v>
      </c>
    </row>
  </sheetData>
  <pageMargins left="0.7" right="0.7" top="0.75" bottom="0.75" header="0.3" footer="0.3"/>
  <headerFooter>
    <oddHeader>&amp;C&amp;"Aptos"&amp;10&amp;K000000 OFFICIAL&amp;1#_x000D_</oddHeader>
    <oddFooter>&amp;C_x000D_&amp;1#&amp;"Aptos"&amp;10&amp;K000000 OFFICIAL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S34"/>
  <sheetViews>
    <sheetView topLeftCell="A29" zoomScaleNormal="100" workbookViewId="0">
      <selection activeCell="C31" sqref="C31"/>
    </sheetView>
  </sheetViews>
  <sheetFormatPr defaultColWidth="9.453125" defaultRowHeight="14.5" x14ac:dyDescent="0.35"/>
  <cols>
    <col min="1" max="1" width="46.54296875" style="1" customWidth="1"/>
    <col min="2" max="2" width="67.453125" style="1" bestFit="1" customWidth="1"/>
    <col min="3" max="3" width="35.453125" style="1" customWidth="1"/>
    <col min="4" max="4" width="37.453125" style="1" customWidth="1"/>
    <col min="5" max="5" width="34.453125" style="1" customWidth="1"/>
    <col min="6" max="6" width="36.453125" style="1" bestFit="1" customWidth="1"/>
    <col min="7" max="8" width="9.453125" style="1"/>
    <col min="9" max="9" width="0" style="1" hidden="1" customWidth="1"/>
    <col min="10" max="16384" width="9.453125" style="1"/>
  </cols>
  <sheetData>
    <row r="1" spans="1:6" s="63" customFormat="1" ht="58.5" customHeight="1" x14ac:dyDescent="0.35">
      <c r="A1" s="285" t="s">
        <v>38</v>
      </c>
      <c r="B1" s="285"/>
      <c r="C1" s="285"/>
      <c r="D1" s="285"/>
      <c r="E1" s="285"/>
    </row>
    <row r="2" spans="1:6" s="63" customFormat="1" ht="19.5" customHeight="1" x14ac:dyDescent="0.35">
      <c r="A2" s="86" t="s">
        <v>39</v>
      </c>
      <c r="B2" s="66"/>
    </row>
    <row r="3" spans="1:6" s="65" customFormat="1" ht="46.4" customHeight="1" x14ac:dyDescent="0.35">
      <c r="A3" s="251" t="s">
        <v>40</v>
      </c>
      <c r="B3" s="252"/>
      <c r="C3" s="252"/>
      <c r="D3" s="252"/>
      <c r="E3" s="252"/>
    </row>
    <row r="4" spans="1:6" ht="30.65" customHeight="1" x14ac:dyDescent="0.35">
      <c r="A4" s="67" t="s">
        <v>41</v>
      </c>
      <c r="B4" s="286">
        <v>46002</v>
      </c>
      <c r="C4" s="287"/>
      <c r="D4" s="287"/>
      <c r="E4" s="288"/>
    </row>
    <row r="5" spans="1:6" ht="30.65" customHeight="1" x14ac:dyDescent="0.35">
      <c r="A5" s="67" t="s">
        <v>42</v>
      </c>
      <c r="B5" s="289">
        <v>10067854</v>
      </c>
      <c r="C5" s="287"/>
      <c r="D5" s="287"/>
      <c r="E5" s="288"/>
    </row>
    <row r="6" spans="1:6" ht="30.65" customHeight="1" x14ac:dyDescent="0.35">
      <c r="A6" s="67" t="s">
        <v>43</v>
      </c>
      <c r="B6" s="289" t="s">
        <v>44</v>
      </c>
      <c r="C6" s="287"/>
      <c r="D6" s="287"/>
      <c r="E6" s="288"/>
    </row>
    <row r="7" spans="1:6" ht="30.65" customHeight="1" x14ac:dyDescent="0.35">
      <c r="A7" s="67" t="s">
        <v>45</v>
      </c>
      <c r="B7" s="289" t="s">
        <v>46</v>
      </c>
      <c r="C7" s="287"/>
      <c r="D7" s="287"/>
      <c r="E7" s="288"/>
    </row>
    <row r="8" spans="1:6" ht="30.65" customHeight="1" x14ac:dyDescent="0.35">
      <c r="A8" s="67" t="s">
        <v>47</v>
      </c>
      <c r="B8" s="93" t="s">
        <v>48</v>
      </c>
      <c r="C8" s="97"/>
      <c r="D8" s="97"/>
      <c r="E8" s="98"/>
    </row>
    <row r="9" spans="1:6" ht="30.65" customHeight="1" x14ac:dyDescent="0.35">
      <c r="A9" s="67" t="s">
        <v>49</v>
      </c>
      <c r="B9" s="259" t="s">
        <v>50</v>
      </c>
      <c r="C9" s="97"/>
      <c r="D9" s="97"/>
      <c r="E9" s="98"/>
    </row>
    <row r="10" spans="1:6" ht="30.65" customHeight="1" x14ac:dyDescent="0.35">
      <c r="A10" s="67" t="s">
        <v>51</v>
      </c>
      <c r="B10" s="263" t="s">
        <v>52</v>
      </c>
      <c r="C10" s="97"/>
      <c r="D10" s="97"/>
      <c r="E10" s="98"/>
    </row>
    <row r="11" spans="1:6" ht="30.65" customHeight="1" x14ac:dyDescent="0.35">
      <c r="A11" s="67" t="s">
        <v>53</v>
      </c>
      <c r="B11" s="263" t="s">
        <v>54</v>
      </c>
      <c r="C11" s="97"/>
      <c r="D11" s="97"/>
      <c r="E11" s="98"/>
    </row>
    <row r="12" spans="1:6" ht="30.65" customHeight="1" x14ac:dyDescent="0.35">
      <c r="A12" s="81" t="s">
        <v>55</v>
      </c>
      <c r="B12" s="260" t="s">
        <v>56</v>
      </c>
      <c r="C12" s="261"/>
      <c r="D12" s="261"/>
      <c r="E12" s="262"/>
    </row>
    <row r="13" spans="1:6" ht="38.25" customHeight="1" x14ac:dyDescent="0.35">
      <c r="A13" s="251" t="s">
        <v>57</v>
      </c>
      <c r="B13" s="252"/>
      <c r="C13" s="252"/>
      <c r="D13" s="252"/>
      <c r="E13" s="252"/>
    </row>
    <row r="14" spans="1:6" ht="38.25" customHeight="1" x14ac:dyDescent="0.35">
      <c r="A14" s="295" t="s">
        <v>58</v>
      </c>
      <c r="B14" s="82"/>
      <c r="C14" s="112"/>
      <c r="D14" s="297"/>
      <c r="E14" s="298"/>
    </row>
    <row r="15" spans="1:6" ht="38.25" customHeight="1" x14ac:dyDescent="0.35">
      <c r="A15" s="296"/>
      <c r="B15" s="253"/>
      <c r="C15" s="254"/>
      <c r="D15" s="254"/>
      <c r="E15" s="255"/>
    </row>
    <row r="16" spans="1:6" ht="38.25" customHeight="1" x14ac:dyDescent="0.35">
      <c r="A16" s="295" t="s">
        <v>59</v>
      </c>
      <c r="B16" s="82"/>
      <c r="C16" s="82"/>
      <c r="D16" s="82"/>
      <c r="E16" s="82"/>
      <c r="F16" s="83"/>
    </row>
    <row r="17" spans="1:45" ht="38.25" customHeight="1" x14ac:dyDescent="0.35">
      <c r="A17" s="302"/>
      <c r="B17" s="82"/>
      <c r="C17" s="100"/>
      <c r="D17" s="297"/>
      <c r="E17" s="298"/>
      <c r="F17" s="83"/>
    </row>
    <row r="18" spans="1:45" ht="38.25" customHeight="1" x14ac:dyDescent="0.35">
      <c r="A18" s="303"/>
      <c r="B18" s="250" t="s">
        <v>60</v>
      </c>
      <c r="C18" s="248"/>
      <c r="D18" s="248"/>
      <c r="E18" s="249"/>
      <c r="F18" s="83"/>
    </row>
    <row r="19" spans="1:45" ht="52.4" customHeight="1" x14ac:dyDescent="0.35">
      <c r="A19" s="84" t="s">
        <v>61</v>
      </c>
      <c r="B19" s="250"/>
      <c r="C19" s="248"/>
      <c r="D19" s="248"/>
      <c r="E19" s="249"/>
      <c r="F19" s="77"/>
    </row>
    <row r="20" spans="1:45" ht="396.75" customHeight="1" x14ac:dyDescent="0.35">
      <c r="A20" s="85" t="s">
        <v>62</v>
      </c>
      <c r="B20" s="292" t="s">
        <v>63</v>
      </c>
      <c r="C20" s="293"/>
      <c r="D20" s="293"/>
      <c r="E20" s="294"/>
      <c r="F20" s="77"/>
    </row>
    <row r="21" spans="1:45" ht="56.9" customHeight="1" x14ac:dyDescent="0.35">
      <c r="A21" s="85" t="s">
        <v>64</v>
      </c>
      <c r="B21" s="299"/>
      <c r="C21" s="300"/>
      <c r="D21" s="300"/>
      <c r="E21" s="301"/>
      <c r="F21" s="77"/>
    </row>
    <row r="22" spans="1:45" ht="46.5" customHeight="1" x14ac:dyDescent="0.35">
      <c r="A22" s="85" t="s">
        <v>65</v>
      </c>
      <c r="B22" s="256"/>
      <c r="C22" s="257"/>
      <c r="D22" s="257"/>
      <c r="E22" s="258"/>
      <c r="F22" s="77"/>
    </row>
    <row r="23" spans="1:45" s="70" customFormat="1" ht="35.25" customHeight="1" x14ac:dyDescent="0.35">
      <c r="A23" s="68"/>
      <c r="B23" s="265" t="s">
        <v>66</v>
      </c>
      <c r="C23" s="75"/>
      <c r="D23" s="71"/>
      <c r="E23" s="69"/>
      <c r="F23" s="6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row>
    <row r="24" spans="1:45" s="64" customFormat="1" ht="24.65" customHeight="1" x14ac:dyDescent="0.35">
      <c r="A24" s="86" t="s">
        <v>67</v>
      </c>
      <c r="B24" s="76"/>
      <c r="C24" s="71"/>
      <c r="D24" s="1"/>
      <c r="E24" s="71"/>
      <c r="F24" s="71"/>
      <c r="G24" s="71"/>
      <c r="H24" s="71"/>
      <c r="I24" s="71"/>
      <c r="J24" s="80"/>
      <c r="K24" s="1"/>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row>
    <row r="25" spans="1:45" ht="46.4" customHeight="1" x14ac:dyDescent="0.35">
      <c r="A25" s="251" t="s">
        <v>68</v>
      </c>
      <c r="B25" s="252"/>
      <c r="C25" s="252"/>
      <c r="D25" s="252"/>
      <c r="E25" s="252"/>
    </row>
    <row r="26" spans="1:45" ht="187.5" customHeight="1" x14ac:dyDescent="0.35">
      <c r="A26" s="72" t="s">
        <v>69</v>
      </c>
      <c r="B26" s="304" t="s">
        <v>70</v>
      </c>
      <c r="C26" s="305"/>
      <c r="D26" s="305"/>
      <c r="E26" s="305"/>
    </row>
    <row r="27" spans="1:45" ht="15.75" customHeight="1" x14ac:dyDescent="0.35">
      <c r="A27" s="73" t="s">
        <v>71</v>
      </c>
      <c r="B27" s="311">
        <v>46003</v>
      </c>
      <c r="C27" s="312"/>
      <c r="D27" s="312"/>
      <c r="E27" s="313"/>
    </row>
    <row r="28" spans="1:45" ht="30.65" customHeight="1" x14ac:dyDescent="0.35">
      <c r="A28" s="90" t="s">
        <v>72</v>
      </c>
      <c r="B28" s="306"/>
      <c r="C28" s="307"/>
      <c r="D28" s="308"/>
      <c r="E28" s="307"/>
    </row>
    <row r="29" spans="1:45" ht="134.9" customHeight="1" x14ac:dyDescent="0.35">
      <c r="A29" s="88" t="s">
        <v>73</v>
      </c>
      <c r="B29" s="274" t="s">
        <v>74</v>
      </c>
      <c r="C29" s="241"/>
      <c r="D29" s="241"/>
      <c r="E29" s="241"/>
    </row>
    <row r="30" spans="1:45" ht="30.65" customHeight="1" x14ac:dyDescent="0.35">
      <c r="A30" s="89" t="s">
        <v>71</v>
      </c>
      <c r="B30" s="242">
        <v>46034</v>
      </c>
      <c r="C30" s="243"/>
      <c r="D30" s="243"/>
      <c r="E30" s="244"/>
    </row>
    <row r="31" spans="1:45" ht="30.65" customHeight="1" x14ac:dyDescent="0.35">
      <c r="A31" s="91" t="s">
        <v>72</v>
      </c>
      <c r="B31" s="236"/>
      <c r="C31" s="237"/>
      <c r="D31" s="309"/>
      <c r="E31" s="310"/>
    </row>
    <row r="32" spans="1:45" ht="134.9" customHeight="1" x14ac:dyDescent="0.35">
      <c r="A32" s="78" t="s">
        <v>75</v>
      </c>
      <c r="B32" s="240" t="s">
        <v>76</v>
      </c>
      <c r="C32" s="246"/>
      <c r="D32" s="246"/>
      <c r="E32" s="246"/>
    </row>
    <row r="33" spans="1:5" x14ac:dyDescent="0.35">
      <c r="A33" s="74" t="s">
        <v>71</v>
      </c>
      <c r="B33" s="245">
        <v>46014</v>
      </c>
      <c r="C33" s="246"/>
      <c r="D33" s="246"/>
      <c r="E33" s="247"/>
    </row>
    <row r="34" spans="1:5" ht="30.65" customHeight="1" x14ac:dyDescent="0.35">
      <c r="A34" s="92" t="s">
        <v>72</v>
      </c>
      <c r="B34" s="238"/>
      <c r="C34" s="239"/>
      <c r="D34" s="290"/>
      <c r="E34" s="291"/>
    </row>
  </sheetData>
  <mergeCells count="18">
    <mergeCell ref="D34:E34"/>
    <mergeCell ref="B20:E20"/>
    <mergeCell ref="A14:A15"/>
    <mergeCell ref="D14:E14"/>
    <mergeCell ref="B21:C21"/>
    <mergeCell ref="D21:E21"/>
    <mergeCell ref="A16:A18"/>
    <mergeCell ref="D17:E17"/>
    <mergeCell ref="B26:E26"/>
    <mergeCell ref="B28:C28"/>
    <mergeCell ref="D28:E28"/>
    <mergeCell ref="D31:E31"/>
    <mergeCell ref="B27:E27"/>
    <mergeCell ref="A1:E1"/>
    <mergeCell ref="B4:E4"/>
    <mergeCell ref="B5:E5"/>
    <mergeCell ref="B6:E6"/>
    <mergeCell ref="B7:E7"/>
  </mergeCells>
  <hyperlinks>
    <hyperlink ref="B12" r:id="rId1" xr:uid="{61B7FE54-EA93-48B5-AB0D-80AE5CE59B06}"/>
  </hyperlinks>
  <printOptions horizontalCentered="1" verticalCentered="1"/>
  <pageMargins left="0.9055118110236221" right="0" top="0.15748031496062992" bottom="0.55118110236220474" header="0.31496062992125984" footer="0.31496062992125984"/>
  <pageSetup paperSize="9" scale="15" orientation="portrait" r:id="rId2"/>
  <headerFooter>
    <oddHeader>&amp;C&amp;"Aptos"&amp;10&amp;K000000 OFFICIAL&amp;1#_x000D_</oddHeader>
    <oddFooter>&amp;C_x000D_&amp;1#&amp;"Aptos"&amp;10&amp;K000000 OFFICIAL</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6147" r:id="rId5" name="Check Box 3">
              <controlPr locked="0" defaultSize="0" autoFill="0" autoLine="0" autoPict="0">
                <anchor moveWithCells="1">
                  <from>
                    <xdr:col>1</xdr:col>
                    <xdr:colOff>0</xdr:colOff>
                    <xdr:row>15</xdr:row>
                    <xdr:rowOff>69850</xdr:rowOff>
                  </from>
                  <to>
                    <xdr:col>1</xdr:col>
                    <xdr:colOff>2139950</xdr:colOff>
                    <xdr:row>15</xdr:row>
                    <xdr:rowOff>431800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2</xdr:col>
                    <xdr:colOff>31750</xdr:colOff>
                    <xdr:row>15</xdr:row>
                    <xdr:rowOff>0</xdr:rowOff>
                  </from>
                  <to>
                    <xdr:col>2</xdr:col>
                    <xdr:colOff>2146300</xdr:colOff>
                    <xdr:row>16</xdr:row>
                    <xdr:rowOff>0</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4</xdr:col>
                    <xdr:colOff>12700</xdr:colOff>
                    <xdr:row>15</xdr:row>
                    <xdr:rowOff>12700</xdr:rowOff>
                  </from>
                  <to>
                    <xdr:col>5</xdr:col>
                    <xdr:colOff>12700</xdr:colOff>
                    <xdr:row>16</xdr:row>
                    <xdr:rowOff>12700</xdr:rowOff>
                  </to>
                </anchor>
              </controlPr>
            </control>
          </mc:Choice>
        </mc:AlternateContent>
        <mc:AlternateContent xmlns:mc="http://schemas.openxmlformats.org/markup-compatibility/2006">
          <mc:Choice Requires="x14">
            <control shapeId="6158" r:id="rId8" name="Check Box 14">
              <controlPr defaultSize="0" autoFill="0" autoLine="0" autoPict="0" altText="Change to scope or length of deliverables">
                <anchor moveWithCells="1">
                  <from>
                    <xdr:col>1</xdr:col>
                    <xdr:colOff>0</xdr:colOff>
                    <xdr:row>16</xdr:row>
                    <xdr:rowOff>0</xdr:rowOff>
                  </from>
                  <to>
                    <xdr:col>1</xdr:col>
                    <xdr:colOff>2127250</xdr:colOff>
                    <xdr:row>17</xdr:row>
                    <xdr:rowOff>0</xdr:rowOff>
                  </to>
                </anchor>
              </controlPr>
            </control>
          </mc:Choice>
        </mc:AlternateContent>
        <mc:AlternateContent xmlns:mc="http://schemas.openxmlformats.org/markup-compatibility/2006">
          <mc:Choice Requires="x14">
            <control shapeId="6163" r:id="rId9" name="Check Box 19">
              <controlPr defaultSize="0" autoFill="0" autoLine="0" autoPict="0">
                <anchor moveWithCells="1">
                  <from>
                    <xdr:col>3</xdr:col>
                    <xdr:colOff>0</xdr:colOff>
                    <xdr:row>15</xdr:row>
                    <xdr:rowOff>0</xdr:rowOff>
                  </from>
                  <to>
                    <xdr:col>3</xdr:col>
                    <xdr:colOff>2146300</xdr:colOff>
                    <xdr:row>16</xdr:row>
                    <xdr:rowOff>0</xdr:rowOff>
                  </to>
                </anchor>
              </controlPr>
            </control>
          </mc:Choice>
        </mc:AlternateContent>
        <mc:AlternateContent xmlns:mc="http://schemas.openxmlformats.org/markup-compatibility/2006">
          <mc:Choice Requires="x14">
            <control shapeId="6169" r:id="rId10" name="Check Box 25">
              <controlPr defaultSize="0" autoFill="0" autoLine="0" autoPict="0">
                <anchor moveWithCells="1">
                  <from>
                    <xdr:col>1</xdr:col>
                    <xdr:colOff>31750</xdr:colOff>
                    <xdr:row>27</xdr:row>
                    <xdr:rowOff>0</xdr:rowOff>
                  </from>
                  <to>
                    <xdr:col>1</xdr:col>
                    <xdr:colOff>4273550</xdr:colOff>
                    <xdr:row>28</xdr:row>
                    <xdr:rowOff>38100</xdr:rowOff>
                  </to>
                </anchor>
              </controlPr>
            </control>
          </mc:Choice>
        </mc:AlternateContent>
        <mc:AlternateContent xmlns:mc="http://schemas.openxmlformats.org/markup-compatibility/2006">
          <mc:Choice Requires="x14">
            <control shapeId="6170" r:id="rId11" name="Check Box 26">
              <controlPr defaultSize="0" autoFill="0" autoLine="0" autoPict="0">
                <anchor moveWithCells="1">
                  <from>
                    <xdr:col>3</xdr:col>
                    <xdr:colOff>31750</xdr:colOff>
                    <xdr:row>27</xdr:row>
                    <xdr:rowOff>0</xdr:rowOff>
                  </from>
                  <to>
                    <xdr:col>3</xdr:col>
                    <xdr:colOff>2146300</xdr:colOff>
                    <xdr:row>28</xdr:row>
                    <xdr:rowOff>38100</xdr:rowOff>
                  </to>
                </anchor>
              </controlPr>
            </control>
          </mc:Choice>
        </mc:AlternateContent>
        <mc:AlternateContent xmlns:mc="http://schemas.openxmlformats.org/markup-compatibility/2006">
          <mc:Choice Requires="x14">
            <control shapeId="6175" r:id="rId12" name="Check Box 31">
              <controlPr defaultSize="0" autoFill="0" autoLine="0" autoPict="0">
                <anchor moveWithCells="1">
                  <from>
                    <xdr:col>1</xdr:col>
                    <xdr:colOff>31750</xdr:colOff>
                    <xdr:row>30</xdr:row>
                    <xdr:rowOff>0</xdr:rowOff>
                  </from>
                  <to>
                    <xdr:col>1</xdr:col>
                    <xdr:colOff>4273550</xdr:colOff>
                    <xdr:row>31</xdr:row>
                    <xdr:rowOff>38100</xdr:rowOff>
                  </to>
                </anchor>
              </controlPr>
            </control>
          </mc:Choice>
        </mc:AlternateContent>
        <mc:AlternateContent xmlns:mc="http://schemas.openxmlformats.org/markup-compatibility/2006">
          <mc:Choice Requires="x14">
            <control shapeId="6176" r:id="rId13" name="Check Box 32">
              <controlPr defaultSize="0" autoFill="0" autoLine="0" autoPict="0">
                <anchor moveWithCells="1">
                  <from>
                    <xdr:col>3</xdr:col>
                    <xdr:colOff>31750</xdr:colOff>
                    <xdr:row>30</xdr:row>
                    <xdr:rowOff>0</xdr:rowOff>
                  </from>
                  <to>
                    <xdr:col>3</xdr:col>
                    <xdr:colOff>2146300</xdr:colOff>
                    <xdr:row>31</xdr:row>
                    <xdr:rowOff>38100</xdr:rowOff>
                  </to>
                </anchor>
              </controlPr>
            </control>
          </mc:Choice>
        </mc:AlternateContent>
        <mc:AlternateContent xmlns:mc="http://schemas.openxmlformats.org/markup-compatibility/2006">
          <mc:Choice Requires="x14">
            <control shapeId="6179" r:id="rId14" name="Check Box 35">
              <controlPr defaultSize="0" autoFill="0" autoLine="0" autoPict="0">
                <anchor moveWithCells="1">
                  <from>
                    <xdr:col>1</xdr:col>
                    <xdr:colOff>31750</xdr:colOff>
                    <xdr:row>33</xdr:row>
                    <xdr:rowOff>0</xdr:rowOff>
                  </from>
                  <to>
                    <xdr:col>1</xdr:col>
                    <xdr:colOff>4273550</xdr:colOff>
                    <xdr:row>34</xdr:row>
                    <xdr:rowOff>38100</xdr:rowOff>
                  </to>
                </anchor>
              </controlPr>
            </control>
          </mc:Choice>
        </mc:AlternateContent>
        <mc:AlternateContent xmlns:mc="http://schemas.openxmlformats.org/markup-compatibility/2006">
          <mc:Choice Requires="x14">
            <control shapeId="6180" r:id="rId15" name="Check Box 36">
              <controlPr defaultSize="0" autoFill="0" autoLine="0" autoPict="0">
                <anchor moveWithCells="1">
                  <from>
                    <xdr:col>3</xdr:col>
                    <xdr:colOff>31750</xdr:colOff>
                    <xdr:row>33</xdr:row>
                    <xdr:rowOff>0</xdr:rowOff>
                  </from>
                  <to>
                    <xdr:col>3</xdr:col>
                    <xdr:colOff>2146300</xdr:colOff>
                    <xdr:row>34</xdr:row>
                    <xdr:rowOff>38100</xdr:rowOff>
                  </to>
                </anchor>
              </controlPr>
            </control>
          </mc:Choice>
        </mc:AlternateContent>
        <mc:AlternateContent xmlns:mc="http://schemas.openxmlformats.org/markup-compatibility/2006">
          <mc:Choice Requires="x14">
            <control shapeId="6195" r:id="rId16" name="Check Box 51">
              <controlPr locked="0" defaultSize="0" autoFill="0" autoLine="0" autoPict="0">
                <anchor moveWithCells="1">
                  <from>
                    <xdr:col>1</xdr:col>
                    <xdr:colOff>0</xdr:colOff>
                    <xdr:row>13</xdr:row>
                    <xdr:rowOff>69850</xdr:rowOff>
                  </from>
                  <to>
                    <xdr:col>1</xdr:col>
                    <xdr:colOff>2139950</xdr:colOff>
                    <xdr:row>13</xdr:row>
                    <xdr:rowOff>431800</xdr:rowOff>
                  </to>
                </anchor>
              </controlPr>
            </control>
          </mc:Choice>
        </mc:AlternateContent>
        <mc:AlternateContent xmlns:mc="http://schemas.openxmlformats.org/markup-compatibility/2006">
          <mc:Choice Requires="x14">
            <control shapeId="6201" r:id="rId17" name="Check Box 57">
              <controlPr defaultSize="0" autoFill="0" autoLine="0" autoPict="0">
                <anchor moveWithCells="1">
                  <from>
                    <xdr:col>2</xdr:col>
                    <xdr:colOff>50800</xdr:colOff>
                    <xdr:row>15</xdr:row>
                    <xdr:rowOff>450850</xdr:rowOff>
                  </from>
                  <to>
                    <xdr:col>2</xdr:col>
                    <xdr:colOff>2171700</xdr:colOff>
                    <xdr:row>16</xdr:row>
                    <xdr:rowOff>450850</xdr:rowOff>
                  </to>
                </anchor>
              </controlPr>
            </control>
          </mc:Choice>
        </mc:AlternateContent>
        <mc:AlternateContent xmlns:mc="http://schemas.openxmlformats.org/markup-compatibility/2006">
          <mc:Choice Requires="x14">
            <control shapeId="6203" r:id="rId18" name="Check Box 59">
              <controlPr locked="0" defaultSize="0" autoFill="0" autoLine="0" autoPict="0">
                <anchor moveWithCells="1">
                  <from>
                    <xdr:col>1</xdr:col>
                    <xdr:colOff>0</xdr:colOff>
                    <xdr:row>20</xdr:row>
                    <xdr:rowOff>69850</xdr:rowOff>
                  </from>
                  <to>
                    <xdr:col>1</xdr:col>
                    <xdr:colOff>2139950</xdr:colOff>
                    <xdr:row>20</xdr:row>
                    <xdr:rowOff>431800</xdr:rowOff>
                  </to>
                </anchor>
              </controlPr>
            </control>
          </mc:Choice>
        </mc:AlternateContent>
        <mc:AlternateContent xmlns:mc="http://schemas.openxmlformats.org/markup-compatibility/2006">
          <mc:Choice Requires="x14">
            <control shapeId="6204" r:id="rId19" name="Check Box 60">
              <controlPr locked="0" defaultSize="0" autoFill="0" autoLine="0" autoPict="0">
                <anchor moveWithCells="1">
                  <from>
                    <xdr:col>3</xdr:col>
                    <xdr:colOff>0</xdr:colOff>
                    <xdr:row>20</xdr:row>
                    <xdr:rowOff>69850</xdr:rowOff>
                  </from>
                  <to>
                    <xdr:col>3</xdr:col>
                    <xdr:colOff>2127250</xdr:colOff>
                    <xdr:row>20</xdr:row>
                    <xdr:rowOff>431800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225FA-5900-4601-8E34-C4D03B0556FD}">
  <sheetPr codeName="Sheet5">
    <pageSetUpPr fitToPage="1"/>
  </sheetPr>
  <dimension ref="B2:O20"/>
  <sheetViews>
    <sheetView topLeftCell="F15" zoomScale="110" zoomScaleNormal="110" workbookViewId="0">
      <selection activeCell="H20" activeCellId="1" sqref="B20:E20 H20:K20"/>
    </sheetView>
  </sheetViews>
  <sheetFormatPr defaultColWidth="10.453125" defaultRowHeight="15.5" x14ac:dyDescent="0.35"/>
  <cols>
    <col min="1" max="1" width="5.453125" style="102" customWidth="1"/>
    <col min="2" max="2" width="38.453125" style="102" customWidth="1"/>
    <col min="3" max="3" width="26" style="101" customWidth="1"/>
    <col min="4" max="7" width="20.453125" style="102" customWidth="1"/>
    <col min="8" max="8" width="33.1796875" style="102" customWidth="1"/>
    <col min="9" max="9" width="39.453125" style="102" customWidth="1"/>
    <col min="10" max="10" width="22.453125" style="102" bestFit="1" customWidth="1"/>
    <col min="11" max="11" width="21.453125" style="102" bestFit="1" customWidth="1"/>
    <col min="12" max="13" width="10.453125" style="102"/>
    <col min="14" max="14" width="11.54296875" style="102" bestFit="1" customWidth="1"/>
    <col min="15" max="16384" width="10.453125" style="102"/>
  </cols>
  <sheetData>
    <row r="2" spans="2:15" x14ac:dyDescent="0.35">
      <c r="B2" s="314" t="s">
        <v>77</v>
      </c>
      <c r="C2" s="314"/>
      <c r="D2" s="104"/>
      <c r="E2" s="104"/>
      <c r="H2" s="314" t="s">
        <v>78</v>
      </c>
      <c r="I2" s="314"/>
      <c r="J2" s="104"/>
      <c r="K2" s="104"/>
    </row>
    <row r="3" spans="2:15" ht="67.5" x14ac:dyDescent="0.35">
      <c r="B3" s="107" t="s">
        <v>79</v>
      </c>
      <c r="C3" s="107" t="s">
        <v>80</v>
      </c>
      <c r="D3" s="111" t="s">
        <v>81</v>
      </c>
      <c r="E3" s="108" t="s">
        <v>82</v>
      </c>
      <c r="H3" s="107" t="s">
        <v>79</v>
      </c>
      <c r="I3" s="107" t="s">
        <v>80</v>
      </c>
      <c r="J3" s="108" t="s">
        <v>81</v>
      </c>
      <c r="K3" s="108" t="s">
        <v>82</v>
      </c>
    </row>
    <row r="4" spans="2:15" x14ac:dyDescent="0.35">
      <c r="B4" s="107" t="s">
        <v>83</v>
      </c>
      <c r="C4" s="109">
        <v>1562268.4</v>
      </c>
      <c r="D4" s="113">
        <v>146421.39999999991</v>
      </c>
      <c r="E4" s="113">
        <v>1415847</v>
      </c>
      <c r="H4" s="107" t="s">
        <v>83</v>
      </c>
      <c r="I4" s="109">
        <v>1056228.4383722881</v>
      </c>
      <c r="J4" s="109">
        <v>90316.165453495603</v>
      </c>
      <c r="K4" s="109">
        <v>965912.27291879233</v>
      </c>
    </row>
    <row r="5" spans="2:15" x14ac:dyDescent="0.35">
      <c r="B5" s="107" t="s">
        <v>84</v>
      </c>
      <c r="C5" s="109">
        <v>974411.4</v>
      </c>
      <c r="D5" s="113">
        <v>99982.400000000023</v>
      </c>
      <c r="E5" s="113">
        <v>874429</v>
      </c>
      <c r="H5" s="107" t="s">
        <v>84</v>
      </c>
      <c r="I5" s="109">
        <v>418450.18800000002</v>
      </c>
      <c r="J5" s="109">
        <v>43110.301354277697</v>
      </c>
      <c r="K5" s="109">
        <v>375339.88664572238</v>
      </c>
    </row>
    <row r="6" spans="2:15" x14ac:dyDescent="0.35">
      <c r="B6" s="107" t="s">
        <v>85</v>
      </c>
      <c r="C6" s="109">
        <v>2815526</v>
      </c>
      <c r="D6" s="113">
        <v>289282</v>
      </c>
      <c r="E6" s="113">
        <v>2526244</v>
      </c>
      <c r="H6" s="107" t="s">
        <v>85</v>
      </c>
      <c r="I6" s="109">
        <v>220343.05307351027</v>
      </c>
      <c r="J6" s="109">
        <v>22778.635020175057</v>
      </c>
      <c r="K6" s="109">
        <v>197564.41805333522</v>
      </c>
    </row>
    <row r="7" spans="2:15" x14ac:dyDescent="0.35">
      <c r="B7" s="107" t="s">
        <v>86</v>
      </c>
      <c r="C7" s="109">
        <v>21250</v>
      </c>
      <c r="D7" s="113">
        <v>1996</v>
      </c>
      <c r="E7" s="113">
        <v>19254</v>
      </c>
      <c r="H7" s="107" t="s">
        <v>86</v>
      </c>
      <c r="I7" s="109">
        <v>17308.580000000002</v>
      </c>
      <c r="J7" s="109">
        <v>1737.3650794951204</v>
      </c>
      <c r="K7" s="109">
        <v>15571.214920504881</v>
      </c>
    </row>
    <row r="8" spans="2:15" x14ac:dyDescent="0.35">
      <c r="B8" s="107" t="s">
        <v>87</v>
      </c>
      <c r="C8" s="109">
        <v>723671</v>
      </c>
      <c r="D8" s="113">
        <v>72651</v>
      </c>
      <c r="E8" s="113">
        <v>651020</v>
      </c>
      <c r="H8" s="107" t="s">
        <v>87</v>
      </c>
      <c r="I8" s="109">
        <v>294554.3491561829</v>
      </c>
      <c r="J8" s="109">
        <v>29665.125081983908</v>
      </c>
      <c r="K8" s="109">
        <v>264889.22407419898</v>
      </c>
    </row>
    <row r="9" spans="2:15" x14ac:dyDescent="0.35">
      <c r="B9" s="266" t="s">
        <v>88</v>
      </c>
      <c r="C9" s="267">
        <f>SUM(C4:C8)</f>
        <v>6097126.7999999998</v>
      </c>
      <c r="D9" s="267">
        <f>SUM(D4:D8)</f>
        <v>610332.79999999993</v>
      </c>
      <c r="E9" s="267">
        <f>SUM(E4:E8)</f>
        <v>5486794</v>
      </c>
      <c r="H9" s="266" t="s">
        <v>88</v>
      </c>
      <c r="I9" s="267">
        <f>SUM(I4:I8)</f>
        <v>2006884.6086019815</v>
      </c>
      <c r="J9" s="267">
        <f>SUM(J4:J8)</f>
        <v>187607.5919894274</v>
      </c>
      <c r="K9" s="267">
        <f>SUM(K4:K8)</f>
        <v>1819277.016612554</v>
      </c>
    </row>
    <row r="10" spans="2:15" x14ac:dyDescent="0.35">
      <c r="B10" s="103"/>
      <c r="C10"/>
      <c r="D10"/>
      <c r="E10"/>
    </row>
    <row r="11" spans="2:15" x14ac:dyDescent="0.35">
      <c r="B11" s="103"/>
      <c r="C11"/>
      <c r="D11"/>
      <c r="E11"/>
    </row>
    <row r="12" spans="2:15" ht="15.65" customHeight="1" x14ac:dyDescent="0.35">
      <c r="B12" s="105"/>
      <c r="C12" s="323" t="s">
        <v>89</v>
      </c>
      <c r="D12" s="323"/>
      <c r="E12" s="323"/>
      <c r="F12" s="105"/>
      <c r="G12" s="105"/>
      <c r="H12" s="105"/>
      <c r="I12" s="324" t="s">
        <v>90</v>
      </c>
      <c r="J12" s="324"/>
      <c r="K12" s="324"/>
    </row>
    <row r="13" spans="2:15" ht="31.4" customHeight="1" x14ac:dyDescent="0.35">
      <c r="B13" s="317"/>
      <c r="C13" s="319" t="s">
        <v>80</v>
      </c>
      <c r="D13" s="315" t="s">
        <v>81</v>
      </c>
      <c r="E13" s="321" t="s">
        <v>91</v>
      </c>
      <c r="F13" s="105"/>
      <c r="G13" s="105"/>
      <c r="H13" s="325"/>
      <c r="I13" s="326" t="s">
        <v>80</v>
      </c>
      <c r="J13" s="315" t="s">
        <v>81</v>
      </c>
      <c r="K13" s="327" t="s">
        <v>91</v>
      </c>
    </row>
    <row r="14" spans="2:15" ht="35.5" customHeight="1" x14ac:dyDescent="0.35">
      <c r="B14" s="318"/>
      <c r="C14" s="320"/>
      <c r="D14" s="316"/>
      <c r="E14" s="322"/>
      <c r="F14" s="105"/>
      <c r="G14" s="105"/>
      <c r="H14" s="325"/>
      <c r="I14" s="326"/>
      <c r="J14" s="316"/>
      <c r="K14" s="327"/>
    </row>
    <row r="15" spans="2:15" ht="27" x14ac:dyDescent="0.35">
      <c r="B15" s="106" t="s">
        <v>92</v>
      </c>
      <c r="C15" s="109">
        <v>4408953.9890810801</v>
      </c>
      <c r="D15" s="109">
        <v>452999.99887813092</v>
      </c>
      <c r="E15" s="109">
        <v>3955953.9902029512</v>
      </c>
      <c r="F15" s="105"/>
      <c r="G15" s="105"/>
      <c r="H15" s="106" t="s">
        <v>92</v>
      </c>
      <c r="I15" s="109">
        <v>985591.14672250079</v>
      </c>
      <c r="J15" s="109">
        <v>101888.49022990442</v>
      </c>
      <c r="K15" s="109">
        <v>883702.65649259719</v>
      </c>
      <c r="O15" s="235"/>
    </row>
    <row r="16" spans="2:15" x14ac:dyDescent="0.35">
      <c r="B16" s="106" t="s">
        <v>93</v>
      </c>
      <c r="C16" s="109">
        <v>1241391.0099999998</v>
      </c>
      <c r="D16" s="109">
        <v>124104.00099971723</v>
      </c>
      <c r="E16" s="109">
        <v>1117287.0090002827</v>
      </c>
      <c r="F16" s="105"/>
      <c r="G16" s="105"/>
      <c r="H16" s="106" t="s">
        <v>93</v>
      </c>
      <c r="I16" s="109">
        <v>551921.32187948003</v>
      </c>
      <c r="J16" s="109">
        <v>55176.526759522974</v>
      </c>
      <c r="K16" s="109">
        <v>496744.79511995713</v>
      </c>
    </row>
    <row r="17" spans="2:11" ht="27" x14ac:dyDescent="0.35">
      <c r="B17" s="106" t="s">
        <v>94</v>
      </c>
      <c r="C17" s="109">
        <v>114491.99999999999</v>
      </c>
      <c r="D17" s="109">
        <v>0</v>
      </c>
      <c r="E17" s="109">
        <v>114491.99999999999</v>
      </c>
      <c r="F17" s="105"/>
      <c r="G17" s="105"/>
      <c r="H17" s="106" t="s">
        <v>94</v>
      </c>
      <c r="I17" s="109">
        <v>163946.38999999998</v>
      </c>
      <c r="J17" s="109">
        <v>0</v>
      </c>
      <c r="K17" s="109">
        <v>163946.38999999998</v>
      </c>
    </row>
    <row r="18" spans="2:11" ht="27" x14ac:dyDescent="0.35">
      <c r="B18" s="106" t="s">
        <v>95</v>
      </c>
      <c r="C18" s="109">
        <v>103330</v>
      </c>
      <c r="D18" s="109">
        <v>10333</v>
      </c>
      <c r="E18" s="109">
        <v>92997</v>
      </c>
      <c r="F18" s="105"/>
      <c r="G18" s="105"/>
      <c r="H18" s="106" t="s">
        <v>95</v>
      </c>
      <c r="I18" s="109">
        <v>76465.75</v>
      </c>
      <c r="J18" s="109">
        <v>7646.5750000000007</v>
      </c>
      <c r="K18" s="109">
        <v>68819.175000000003</v>
      </c>
    </row>
    <row r="19" spans="2:11" x14ac:dyDescent="0.35">
      <c r="B19" s="106" t="s">
        <v>96</v>
      </c>
      <c r="C19" s="109">
        <v>228959.99999999997</v>
      </c>
      <c r="D19" s="109">
        <v>22895.999999999996</v>
      </c>
      <c r="E19" s="109">
        <v>206063.99999999994</v>
      </c>
      <c r="F19" s="105"/>
      <c r="G19" s="105"/>
      <c r="H19" s="106" t="s">
        <v>96</v>
      </c>
      <c r="I19" s="109">
        <v>228959.99999999997</v>
      </c>
      <c r="J19" s="109">
        <v>22895.999999999996</v>
      </c>
      <c r="K19" s="109">
        <v>206063.99999999994</v>
      </c>
    </row>
    <row r="20" spans="2:11" x14ac:dyDescent="0.35">
      <c r="B20" s="268" t="s">
        <v>97</v>
      </c>
      <c r="C20" s="269">
        <f>SUM(C15:C19)</f>
        <v>6097126.9990810798</v>
      </c>
      <c r="D20" s="269">
        <f>SUM(D15:D19)</f>
        <v>610332.9998778482</v>
      </c>
      <c r="E20" s="269">
        <f>SUM(E15:E19)</f>
        <v>5486793.999203234</v>
      </c>
      <c r="F20" s="105"/>
      <c r="G20" s="105"/>
      <c r="H20" s="268" t="s">
        <v>97</v>
      </c>
      <c r="I20" s="269">
        <f>SUM(I15:I19)</f>
        <v>2006884.6086019806</v>
      </c>
      <c r="J20" s="269">
        <f>SUM(J15:J19)</f>
        <v>187607.5919894274</v>
      </c>
      <c r="K20" s="269">
        <f>SUM(K15:K19)</f>
        <v>1819277.0166125542</v>
      </c>
    </row>
  </sheetData>
  <mergeCells count="12">
    <mergeCell ref="B2:C2"/>
    <mergeCell ref="H2:I2"/>
    <mergeCell ref="J13:J14"/>
    <mergeCell ref="D13:D14"/>
    <mergeCell ref="B13:B14"/>
    <mergeCell ref="C13:C14"/>
    <mergeCell ref="E13:E14"/>
    <mergeCell ref="C12:E12"/>
    <mergeCell ref="I12:K12"/>
    <mergeCell ref="H13:H14"/>
    <mergeCell ref="I13:I14"/>
    <mergeCell ref="K13:K14"/>
  </mergeCells>
  <phoneticPr fontId="26" type="noConversion"/>
  <printOptions headings="1" gridLines="1"/>
  <pageMargins left="0.70866141732283472" right="0.70866141732283472" top="0.74803149606299213" bottom="0.74803149606299213" header="0.31496062992125984" footer="0.31496062992125984"/>
  <pageSetup paperSize="8" scale="49" fitToHeight="0" orientation="landscape" r:id="rId1"/>
  <headerFooter>
    <oddHeader>&amp;C&amp;"Aptos"&amp;10&amp;K000000 OFFICIAL&amp;1#_x000D_</oddHeader>
    <oddFooter>&amp;C_x000D_&amp;1#&amp;"Aptos"&amp;10&amp;K000000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6CD51-5E82-49F3-BB9D-032D17AF0B39}">
  <dimension ref="B2:F24"/>
  <sheetViews>
    <sheetView topLeftCell="A24" zoomScale="80" zoomScaleNormal="80" workbookViewId="0">
      <selection activeCell="F24" sqref="F24"/>
    </sheetView>
  </sheetViews>
  <sheetFormatPr defaultRowHeight="14.5" x14ac:dyDescent="0.35"/>
  <cols>
    <col min="1" max="1" width="5.1796875" customWidth="1"/>
    <col min="2" max="2" width="27.26953125" customWidth="1"/>
    <col min="3" max="3" width="62.81640625" customWidth="1"/>
    <col min="4" max="4" width="23.1796875" customWidth="1"/>
    <col min="5" max="5" width="139.26953125" customWidth="1"/>
    <col min="6" max="6" width="38.7265625" customWidth="1"/>
  </cols>
  <sheetData>
    <row r="2" spans="2:6" ht="21" x14ac:dyDescent="0.5">
      <c r="B2" s="328" t="s">
        <v>98</v>
      </c>
      <c r="C2" s="328"/>
      <c r="D2" s="328"/>
      <c r="E2" s="328"/>
      <c r="F2" s="328"/>
    </row>
    <row r="3" spans="2:6" ht="63" x14ac:dyDescent="0.5">
      <c r="B3" s="114" t="s">
        <v>99</v>
      </c>
      <c r="C3" s="114" t="s">
        <v>100</v>
      </c>
      <c r="D3" s="114" t="s">
        <v>101</v>
      </c>
      <c r="E3" s="114" t="s">
        <v>102</v>
      </c>
      <c r="F3" s="115" t="s">
        <v>103</v>
      </c>
    </row>
    <row r="4" spans="2:6" ht="63" x14ac:dyDescent="0.5">
      <c r="B4" s="114" t="s">
        <v>104</v>
      </c>
      <c r="C4" s="116" t="s">
        <v>105</v>
      </c>
      <c r="D4" s="117">
        <v>46380</v>
      </c>
      <c r="E4" s="118" t="s">
        <v>106</v>
      </c>
      <c r="F4" s="116" t="s">
        <v>107</v>
      </c>
    </row>
    <row r="5" spans="2:6" ht="147" x14ac:dyDescent="0.5">
      <c r="B5" s="114" t="s">
        <v>108</v>
      </c>
      <c r="C5" s="116" t="s">
        <v>109</v>
      </c>
      <c r="D5" s="117">
        <v>46380</v>
      </c>
      <c r="E5" s="118" t="s">
        <v>110</v>
      </c>
      <c r="F5" s="116" t="s">
        <v>111</v>
      </c>
    </row>
    <row r="6" spans="2:6" ht="210" x14ac:dyDescent="0.5">
      <c r="B6" s="114" t="s">
        <v>112</v>
      </c>
      <c r="C6" s="116" t="s">
        <v>113</v>
      </c>
      <c r="D6" s="117">
        <v>46380</v>
      </c>
      <c r="E6" s="118" t="s">
        <v>114</v>
      </c>
      <c r="F6" s="116" t="s">
        <v>115</v>
      </c>
    </row>
    <row r="7" spans="2:6" ht="147" x14ac:dyDescent="0.5">
      <c r="B7" s="114" t="s">
        <v>116</v>
      </c>
      <c r="C7" s="118" t="s">
        <v>117</v>
      </c>
      <c r="D7" s="117">
        <v>46380</v>
      </c>
      <c r="E7" s="118" t="s">
        <v>118</v>
      </c>
      <c r="F7" s="116" t="s">
        <v>119</v>
      </c>
    </row>
    <row r="8" spans="2:6" ht="189" x14ac:dyDescent="0.5">
      <c r="B8" s="114" t="s">
        <v>120</v>
      </c>
      <c r="C8" s="116" t="s">
        <v>121</v>
      </c>
      <c r="D8" s="117">
        <v>46380</v>
      </c>
      <c r="E8" s="118" t="s">
        <v>122</v>
      </c>
      <c r="F8" s="116" t="s">
        <v>123</v>
      </c>
    </row>
    <row r="9" spans="2:6" ht="126" x14ac:dyDescent="0.5">
      <c r="B9" s="114" t="s">
        <v>124</v>
      </c>
      <c r="C9" s="116" t="s">
        <v>125</v>
      </c>
      <c r="D9" s="117">
        <v>46380</v>
      </c>
      <c r="E9" s="118" t="s">
        <v>126</v>
      </c>
      <c r="F9" s="116" t="s">
        <v>127</v>
      </c>
    </row>
    <row r="10" spans="2:6" ht="189" x14ac:dyDescent="0.5">
      <c r="B10" s="114" t="s">
        <v>128</v>
      </c>
      <c r="C10" s="116" t="s">
        <v>129</v>
      </c>
      <c r="D10" s="117">
        <v>46380</v>
      </c>
      <c r="E10" s="118" t="s">
        <v>130</v>
      </c>
      <c r="F10" s="116" t="s">
        <v>131</v>
      </c>
    </row>
    <row r="11" spans="2:6" ht="252" x14ac:dyDescent="0.5">
      <c r="B11" s="114" t="s">
        <v>132</v>
      </c>
      <c r="C11" s="116" t="s">
        <v>133</v>
      </c>
      <c r="D11" s="117">
        <v>46380</v>
      </c>
      <c r="E11" s="118" t="s">
        <v>134</v>
      </c>
      <c r="F11" s="116" t="s">
        <v>135</v>
      </c>
    </row>
    <row r="12" spans="2:6" ht="21" x14ac:dyDescent="0.5">
      <c r="B12" s="119"/>
      <c r="C12" s="119"/>
      <c r="D12" s="119"/>
      <c r="E12" s="119"/>
      <c r="F12" s="119"/>
    </row>
    <row r="13" spans="2:6" ht="21" x14ac:dyDescent="0.5">
      <c r="B13" s="119"/>
      <c r="C13" s="119"/>
      <c r="D13" s="120"/>
      <c r="E13" s="119"/>
      <c r="F13" s="119"/>
    </row>
    <row r="14" spans="2:6" ht="21" x14ac:dyDescent="0.5">
      <c r="B14" s="119"/>
      <c r="C14" s="119"/>
      <c r="D14" s="119"/>
      <c r="E14" s="119"/>
      <c r="F14" s="119"/>
    </row>
    <row r="15" spans="2:6" ht="21" x14ac:dyDescent="0.35">
      <c r="B15" s="329" t="s">
        <v>136</v>
      </c>
      <c r="C15" s="329"/>
      <c r="D15" s="329"/>
      <c r="E15" s="329"/>
      <c r="F15" s="329"/>
    </row>
    <row r="16" spans="2:6" ht="42" customHeight="1" x14ac:dyDescent="0.35">
      <c r="B16" s="123" t="s">
        <v>99</v>
      </c>
      <c r="C16" s="123" t="s">
        <v>100</v>
      </c>
      <c r="D16" s="123" t="s">
        <v>101</v>
      </c>
      <c r="E16" s="123" t="s">
        <v>102</v>
      </c>
      <c r="F16" s="124" t="s">
        <v>103</v>
      </c>
    </row>
    <row r="17" spans="2:6" ht="84" customHeight="1" x14ac:dyDescent="0.35">
      <c r="B17" s="123" t="s">
        <v>104</v>
      </c>
      <c r="C17" s="122" t="s">
        <v>105</v>
      </c>
      <c r="D17" s="233">
        <v>46112</v>
      </c>
      <c r="E17" s="234" t="s">
        <v>137</v>
      </c>
      <c r="F17" s="122" t="s">
        <v>138</v>
      </c>
    </row>
    <row r="18" spans="2:6" ht="147" x14ac:dyDescent="0.35">
      <c r="B18" s="123" t="s">
        <v>108</v>
      </c>
      <c r="C18" s="122" t="s">
        <v>109</v>
      </c>
      <c r="D18" s="233">
        <v>46112</v>
      </c>
      <c r="E18" s="234" t="s">
        <v>139</v>
      </c>
      <c r="F18" s="122" t="s">
        <v>140</v>
      </c>
    </row>
    <row r="19" spans="2:6" ht="337.5" customHeight="1" x14ac:dyDescent="0.35">
      <c r="B19" s="123" t="s">
        <v>112</v>
      </c>
      <c r="C19" s="122" t="s">
        <v>113</v>
      </c>
      <c r="D19" s="233">
        <v>46112</v>
      </c>
      <c r="E19" s="234" t="s">
        <v>141</v>
      </c>
      <c r="F19" s="122" t="s">
        <v>142</v>
      </c>
    </row>
    <row r="20" spans="2:6" ht="105" x14ac:dyDescent="0.35">
      <c r="B20" s="123" t="s">
        <v>116</v>
      </c>
      <c r="C20" s="121" t="s">
        <v>117</v>
      </c>
      <c r="D20" s="233">
        <v>46112</v>
      </c>
      <c r="E20" s="234" t="s">
        <v>143</v>
      </c>
      <c r="F20" s="122" t="s">
        <v>144</v>
      </c>
    </row>
    <row r="21" spans="2:6" ht="168" x14ac:dyDescent="0.35">
      <c r="B21" s="123" t="s">
        <v>120</v>
      </c>
      <c r="C21" s="122" t="s">
        <v>121</v>
      </c>
      <c r="D21" s="233">
        <v>46112</v>
      </c>
      <c r="E21" s="234" t="s">
        <v>145</v>
      </c>
      <c r="F21" s="122" t="s">
        <v>146</v>
      </c>
    </row>
    <row r="22" spans="2:6" ht="210" x14ac:dyDescent="0.35">
      <c r="B22" s="123" t="s">
        <v>124</v>
      </c>
      <c r="C22" s="122" t="s">
        <v>125</v>
      </c>
      <c r="D22" s="233">
        <v>46112</v>
      </c>
      <c r="E22" s="234" t="s">
        <v>147</v>
      </c>
      <c r="F22" s="122" t="s">
        <v>148</v>
      </c>
    </row>
    <row r="23" spans="2:6" ht="168" x14ac:dyDescent="0.35">
      <c r="B23" s="123" t="s">
        <v>128</v>
      </c>
      <c r="C23" s="122" t="s">
        <v>129</v>
      </c>
      <c r="D23" s="233">
        <v>46112</v>
      </c>
      <c r="E23" s="234" t="s">
        <v>149</v>
      </c>
      <c r="F23" s="122" t="s">
        <v>150</v>
      </c>
    </row>
    <row r="24" spans="2:6" ht="399" customHeight="1" x14ac:dyDescent="0.35">
      <c r="B24" s="123" t="s">
        <v>132</v>
      </c>
      <c r="C24" s="122" t="s">
        <v>133</v>
      </c>
      <c r="D24" s="233">
        <v>46112</v>
      </c>
      <c r="E24" s="234" t="s">
        <v>151</v>
      </c>
      <c r="F24" s="122" t="s">
        <v>152</v>
      </c>
    </row>
  </sheetData>
  <mergeCells count="2">
    <mergeCell ref="B2:F2"/>
    <mergeCell ref="B15:F15"/>
  </mergeCells>
  <pageMargins left="0.7" right="0.7" top="0.75" bottom="0.75" header="0.3" footer="0.3"/>
  <pageSetup paperSize="9" orientation="portrait" r:id="rId1"/>
  <headerFooter>
    <oddHeader>&amp;C&amp;"Aptos"&amp;10&amp;K000000 OFFICIAL&amp;1#_x000D_</oddHeader>
    <oddFooter>&amp;C_x000D_&amp;1#&amp;"Aptos"&amp;10&amp;K000000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74C32-86A5-4079-ACB0-4D8186523290}">
  <dimension ref="B2:G27"/>
  <sheetViews>
    <sheetView tabSelected="1" topLeftCell="A26" zoomScale="65" zoomScaleNormal="170" workbookViewId="0">
      <selection activeCell="K41" sqref="K41"/>
    </sheetView>
  </sheetViews>
  <sheetFormatPr defaultRowHeight="14.5" x14ac:dyDescent="0.35"/>
  <cols>
    <col min="3" max="3" width="75.453125" customWidth="1"/>
    <col min="4" max="4" width="23.1796875" customWidth="1"/>
    <col min="5" max="5" width="11.81640625" bestFit="1" customWidth="1"/>
    <col min="6" max="6" width="12.7265625" customWidth="1"/>
    <col min="7" max="7" width="24" customWidth="1"/>
  </cols>
  <sheetData>
    <row r="2" spans="2:5" x14ac:dyDescent="0.35">
      <c r="B2" t="s">
        <v>153</v>
      </c>
    </row>
    <row r="3" spans="2:5" ht="15" thickBot="1" x14ac:dyDescent="0.4"/>
    <row r="4" spans="2:5" ht="15" thickBot="1" x14ac:dyDescent="0.4">
      <c r="B4" s="225"/>
      <c r="C4" s="220" t="s">
        <v>154</v>
      </c>
      <c r="D4" s="220" t="s">
        <v>97</v>
      </c>
    </row>
    <row r="5" spans="2:5" ht="21" customHeight="1" x14ac:dyDescent="0.35">
      <c r="B5" s="226">
        <v>1</v>
      </c>
      <c r="C5" s="227" t="s">
        <v>155</v>
      </c>
      <c r="D5" s="228">
        <v>4435429</v>
      </c>
    </row>
    <row r="6" spans="2:5" ht="23.25" customHeight="1" x14ac:dyDescent="0.35">
      <c r="B6" s="226">
        <v>2</v>
      </c>
      <c r="C6" s="227" t="s">
        <v>156</v>
      </c>
      <c r="D6" s="228">
        <v>1819277.016612554</v>
      </c>
    </row>
    <row r="7" spans="2:5" ht="22.5" customHeight="1" x14ac:dyDescent="0.35">
      <c r="B7" s="226">
        <v>3</v>
      </c>
      <c r="C7" s="227" t="s">
        <v>157</v>
      </c>
      <c r="D7" s="228">
        <v>1646935.7834053403</v>
      </c>
    </row>
    <row r="8" spans="2:5" x14ac:dyDescent="0.35">
      <c r="B8" s="226">
        <v>4</v>
      </c>
      <c r="C8" s="227" t="s">
        <v>158</v>
      </c>
      <c r="D8" s="228">
        <v>801730.26</v>
      </c>
    </row>
    <row r="9" spans="2:5" x14ac:dyDescent="0.35">
      <c r="B9" s="226">
        <v>5</v>
      </c>
      <c r="C9" s="227" t="s">
        <v>159</v>
      </c>
      <c r="D9" s="228">
        <f>D7-D8</f>
        <v>845205.52340534027</v>
      </c>
    </row>
    <row r="10" spans="2:5" x14ac:dyDescent="0.35">
      <c r="B10" s="226">
        <v>6</v>
      </c>
      <c r="C10" s="227" t="s">
        <v>160</v>
      </c>
      <c r="D10" s="228">
        <v>172341.46902867104</v>
      </c>
    </row>
    <row r="11" spans="2:5" x14ac:dyDescent="0.35">
      <c r="B11" s="229">
        <v>7</v>
      </c>
      <c r="C11" s="227" t="s">
        <v>161</v>
      </c>
      <c r="D11" s="228">
        <v>177478</v>
      </c>
    </row>
    <row r="12" spans="2:5" ht="15" thickBot="1" x14ac:dyDescent="0.4"/>
    <row r="13" spans="2:5" ht="15" thickBot="1" x14ac:dyDescent="0.4">
      <c r="B13" s="219" t="s">
        <v>162</v>
      </c>
      <c r="C13" s="225"/>
      <c r="D13" s="225"/>
      <c r="E13" s="225"/>
    </row>
    <row r="14" spans="2:5" ht="15" thickBot="1" x14ac:dyDescent="0.4">
      <c r="B14" s="219" t="s">
        <v>163</v>
      </c>
      <c r="C14" s="220" t="s">
        <v>164</v>
      </c>
      <c r="D14" s="220" t="s">
        <v>165</v>
      </c>
      <c r="E14" s="221" t="s">
        <v>166</v>
      </c>
    </row>
    <row r="15" spans="2:5" x14ac:dyDescent="0.35">
      <c r="B15" s="222" t="s">
        <v>167</v>
      </c>
      <c r="C15" s="210" t="s">
        <v>168</v>
      </c>
      <c r="D15" s="210" t="s">
        <v>169</v>
      </c>
      <c r="E15" s="216">
        <v>213237</v>
      </c>
    </row>
    <row r="16" spans="2:5" x14ac:dyDescent="0.35">
      <c r="B16" s="223"/>
      <c r="C16" s="211" t="s">
        <v>170</v>
      </c>
      <c r="D16" s="211" t="s">
        <v>171</v>
      </c>
      <c r="E16" s="217">
        <v>197251</v>
      </c>
    </row>
    <row r="17" spans="2:7" x14ac:dyDescent="0.35">
      <c r="B17" s="223"/>
      <c r="C17" s="211" t="s">
        <v>172</v>
      </c>
      <c r="D17" s="211" t="s">
        <v>173</v>
      </c>
      <c r="E17" s="217">
        <v>774550</v>
      </c>
    </row>
    <row r="18" spans="2:7" ht="15" thickBot="1" x14ac:dyDescent="0.4">
      <c r="B18" s="224"/>
      <c r="C18" s="213" t="s">
        <v>174</v>
      </c>
      <c r="D18" s="213" t="s">
        <v>175</v>
      </c>
      <c r="E18" s="218">
        <v>219890</v>
      </c>
    </row>
    <row r="19" spans="2:7" x14ac:dyDescent="0.35">
      <c r="B19" s="222" t="s">
        <v>176</v>
      </c>
      <c r="C19" s="210" t="s">
        <v>177</v>
      </c>
      <c r="D19" s="210" t="s">
        <v>178</v>
      </c>
      <c r="E19" s="216">
        <v>200488</v>
      </c>
    </row>
    <row r="20" spans="2:7" x14ac:dyDescent="0.35">
      <c r="B20" s="223"/>
      <c r="C20" s="211" t="s">
        <v>179</v>
      </c>
      <c r="D20" s="211" t="s">
        <v>180</v>
      </c>
      <c r="E20" s="217">
        <v>394518</v>
      </c>
    </row>
    <row r="21" spans="2:7" x14ac:dyDescent="0.35">
      <c r="B21" s="223"/>
      <c r="C21" s="211" t="s">
        <v>181</v>
      </c>
      <c r="D21" s="211" t="s">
        <v>182</v>
      </c>
      <c r="E21" s="217">
        <v>940931</v>
      </c>
    </row>
    <row r="22" spans="2:7" ht="15" thickBot="1" x14ac:dyDescent="0.4">
      <c r="B22" s="224"/>
      <c r="C22" s="213" t="s">
        <v>183</v>
      </c>
      <c r="D22" s="213" t="s">
        <v>184</v>
      </c>
      <c r="E22" s="218">
        <v>875833</v>
      </c>
    </row>
    <row r="23" spans="2:7" x14ac:dyDescent="0.35">
      <c r="B23" s="222" t="s">
        <v>185</v>
      </c>
      <c r="C23" s="210" t="s">
        <v>186</v>
      </c>
      <c r="D23" s="210" t="s">
        <v>187</v>
      </c>
      <c r="E23" s="216">
        <v>618731</v>
      </c>
      <c r="F23" s="231">
        <f>SUM(E15:E23)</f>
        <v>4435429</v>
      </c>
      <c r="G23" s="230" t="s">
        <v>188</v>
      </c>
    </row>
    <row r="24" spans="2:7" x14ac:dyDescent="0.35">
      <c r="B24" s="223"/>
      <c r="C24" s="211" t="s">
        <v>189</v>
      </c>
      <c r="D24" s="211" t="s">
        <v>190</v>
      </c>
      <c r="E24" s="212">
        <v>511510</v>
      </c>
    </row>
    <row r="25" spans="2:7" x14ac:dyDescent="0.35">
      <c r="B25" s="223"/>
      <c r="C25" s="211" t="s">
        <v>191</v>
      </c>
      <c r="D25" s="211" t="s">
        <v>192</v>
      </c>
      <c r="E25" s="212">
        <v>512277</v>
      </c>
    </row>
    <row r="26" spans="2:7" ht="15" thickBot="1" x14ac:dyDescent="0.4">
      <c r="B26" s="224"/>
      <c r="C26" s="213" t="s">
        <v>193</v>
      </c>
      <c r="D26" s="213" t="s">
        <v>194</v>
      </c>
      <c r="E26" s="214">
        <v>27578</v>
      </c>
    </row>
    <row r="27" spans="2:7" ht="15" thickBot="1" x14ac:dyDescent="0.4">
      <c r="D27" s="232" t="s">
        <v>195</v>
      </c>
      <c r="E27" s="215">
        <v>5486794</v>
      </c>
    </row>
  </sheetData>
  <pageMargins left="0.7" right="0.7" top="0.75" bottom="0.75" header="0.3" footer="0.3"/>
  <headerFooter>
    <oddHeader>&amp;C&amp;"Aptos"&amp;10&amp;K000000 OFFICIAL&amp;1#_x000D_</oddHeader>
    <oddFooter>&amp;C_x000D_&amp;1#&amp;"Aptos"&amp;10&amp;K000000 OFFICIAL</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AC15C-382A-4111-8228-B3402C5C8013}">
  <dimension ref="B2:K32"/>
  <sheetViews>
    <sheetView topLeftCell="F21" zoomScale="80" zoomScaleNormal="80" workbookViewId="0">
      <selection activeCell="G23" sqref="G23:G26"/>
    </sheetView>
  </sheetViews>
  <sheetFormatPr defaultRowHeight="14.5" x14ac:dyDescent="0.35"/>
  <cols>
    <col min="2" max="2" width="17.81640625" customWidth="1"/>
    <col min="3" max="3" width="65.7265625" customWidth="1"/>
    <col min="4" max="4" width="111.1796875" customWidth="1"/>
    <col min="5" max="5" width="95.54296875" customWidth="1"/>
    <col min="6" max="6" width="14.54296875" style="127" customWidth="1"/>
    <col min="7" max="7" width="15.7265625" style="126" customWidth="1"/>
    <col min="11" max="11" width="12.1796875" customWidth="1"/>
  </cols>
  <sheetData>
    <row r="2" spans="2:7" x14ac:dyDescent="0.35">
      <c r="B2" t="s">
        <v>196</v>
      </c>
    </row>
    <row r="3" spans="2:7" ht="15" thickBot="1" x14ac:dyDescent="0.4"/>
    <row r="4" spans="2:7" ht="15" thickBot="1" x14ac:dyDescent="0.4">
      <c r="B4" s="143" t="s">
        <v>197</v>
      </c>
      <c r="C4" s="144" t="s">
        <v>198</v>
      </c>
      <c r="D4" s="145" t="s">
        <v>199</v>
      </c>
      <c r="E4" s="144" t="s">
        <v>200</v>
      </c>
      <c r="F4" s="146" t="s">
        <v>201</v>
      </c>
      <c r="G4" s="147" t="s">
        <v>202</v>
      </c>
    </row>
    <row r="5" spans="2:7" x14ac:dyDescent="0.35">
      <c r="B5" s="337" t="s">
        <v>46</v>
      </c>
      <c r="C5" s="148" t="s">
        <v>203</v>
      </c>
      <c r="D5" s="149" t="s">
        <v>204</v>
      </c>
      <c r="E5" s="148"/>
      <c r="F5" s="150">
        <v>45743</v>
      </c>
      <c r="G5" s="151">
        <v>9935.9279999999999</v>
      </c>
    </row>
    <row r="6" spans="2:7" ht="43.5" x14ac:dyDescent="0.35">
      <c r="B6" s="338"/>
      <c r="C6" s="152" t="s">
        <v>205</v>
      </c>
      <c r="D6" s="153" t="s">
        <v>206</v>
      </c>
      <c r="E6" s="152" t="s">
        <v>207</v>
      </c>
      <c r="F6" s="154">
        <v>45743</v>
      </c>
      <c r="G6" s="155">
        <v>10252.727999999997</v>
      </c>
    </row>
    <row r="7" spans="2:7" x14ac:dyDescent="0.35">
      <c r="B7" s="338"/>
      <c r="C7" s="152" t="s">
        <v>208</v>
      </c>
      <c r="D7" s="153" t="s">
        <v>209</v>
      </c>
      <c r="E7" s="152"/>
      <c r="F7" s="154">
        <v>45743</v>
      </c>
      <c r="G7" s="155">
        <v>2000</v>
      </c>
    </row>
    <row r="8" spans="2:7" ht="84.75" customHeight="1" thickBot="1" x14ac:dyDescent="0.4">
      <c r="B8" s="339"/>
      <c r="C8" s="156" t="s">
        <v>210</v>
      </c>
      <c r="D8" s="157" t="s">
        <v>211</v>
      </c>
      <c r="E8" s="156" t="s">
        <v>212</v>
      </c>
      <c r="F8" s="158">
        <v>45743</v>
      </c>
      <c r="G8" s="159">
        <v>11694.36</v>
      </c>
    </row>
    <row r="9" spans="2:7" x14ac:dyDescent="0.35">
      <c r="B9" s="340" t="s">
        <v>213</v>
      </c>
      <c r="C9" s="160" t="s">
        <v>214</v>
      </c>
      <c r="D9" s="161" t="s">
        <v>215</v>
      </c>
      <c r="E9" s="162" t="s">
        <v>216</v>
      </c>
      <c r="F9" s="150">
        <v>46034</v>
      </c>
      <c r="G9" s="163">
        <v>3172.665</v>
      </c>
    </row>
    <row r="10" spans="2:7" ht="29" x14ac:dyDescent="0.35">
      <c r="B10" s="341"/>
      <c r="C10" s="164" t="s">
        <v>217</v>
      </c>
      <c r="D10" s="165" t="s">
        <v>218</v>
      </c>
      <c r="E10" s="166" t="s">
        <v>219</v>
      </c>
      <c r="F10" s="154">
        <v>46080</v>
      </c>
      <c r="G10" s="167">
        <v>5796.875</v>
      </c>
    </row>
    <row r="11" spans="2:7" ht="29" x14ac:dyDescent="0.35">
      <c r="B11" s="341"/>
      <c r="C11" s="164" t="s">
        <v>220</v>
      </c>
      <c r="D11" s="165" t="s">
        <v>221</v>
      </c>
      <c r="E11" s="166" t="s">
        <v>222</v>
      </c>
      <c r="F11" s="154">
        <v>46080</v>
      </c>
      <c r="G11" s="167">
        <v>2560.83</v>
      </c>
    </row>
    <row r="12" spans="2:7" ht="29" x14ac:dyDescent="0.35">
      <c r="B12" s="341"/>
      <c r="C12" s="164" t="s">
        <v>223</v>
      </c>
      <c r="D12" s="165" t="s">
        <v>224</v>
      </c>
      <c r="E12" s="166" t="s">
        <v>225</v>
      </c>
      <c r="F12" s="154">
        <v>46080</v>
      </c>
      <c r="G12" s="167">
        <v>3308.12</v>
      </c>
    </row>
    <row r="13" spans="2:7" ht="29" x14ac:dyDescent="0.35">
      <c r="B13" s="341"/>
      <c r="C13" s="164" t="s">
        <v>226</v>
      </c>
      <c r="D13" s="165" t="s">
        <v>227</v>
      </c>
      <c r="E13" s="166" t="s">
        <v>228</v>
      </c>
      <c r="F13" s="154">
        <v>46108</v>
      </c>
      <c r="G13" s="167">
        <v>1940.3000000000002</v>
      </c>
    </row>
    <row r="14" spans="2:7" ht="29" x14ac:dyDescent="0.35">
      <c r="B14" s="341"/>
      <c r="C14" s="164" t="s">
        <v>229</v>
      </c>
      <c r="D14" s="165" t="s">
        <v>230</v>
      </c>
      <c r="E14" s="166"/>
      <c r="F14" s="154">
        <v>46108</v>
      </c>
      <c r="G14" s="167">
        <v>11069.320000000002</v>
      </c>
    </row>
    <row r="15" spans="2:7" ht="29" x14ac:dyDescent="0.35">
      <c r="B15" s="341"/>
      <c r="C15" s="164" t="s">
        <v>231</v>
      </c>
      <c r="D15" s="165" t="s">
        <v>232</v>
      </c>
      <c r="E15" s="166"/>
      <c r="F15" s="154">
        <v>45743</v>
      </c>
      <c r="G15" s="167">
        <v>5471.2800000000007</v>
      </c>
    </row>
    <row r="16" spans="2:7" x14ac:dyDescent="0.35">
      <c r="B16" s="341"/>
      <c r="C16" s="164" t="s">
        <v>233</v>
      </c>
      <c r="D16" s="165" t="s">
        <v>204</v>
      </c>
      <c r="E16" s="166"/>
      <c r="F16" s="154">
        <v>45743</v>
      </c>
      <c r="G16" s="167">
        <v>2958.5</v>
      </c>
    </row>
    <row r="17" spans="2:11" ht="15" thickBot="1" x14ac:dyDescent="0.4">
      <c r="B17" s="342"/>
      <c r="C17" s="168" t="s">
        <v>234</v>
      </c>
      <c r="D17" s="169" t="s">
        <v>235</v>
      </c>
      <c r="E17" s="170"/>
      <c r="F17" s="158">
        <v>45743</v>
      </c>
      <c r="G17" s="171">
        <v>7255.5780000000004</v>
      </c>
    </row>
    <row r="18" spans="2:11" ht="43.5" x14ac:dyDescent="0.35">
      <c r="B18" s="343" t="s">
        <v>236</v>
      </c>
      <c r="C18" s="172" t="s">
        <v>237</v>
      </c>
      <c r="D18" s="173" t="s">
        <v>238</v>
      </c>
      <c r="E18" s="174" t="s">
        <v>239</v>
      </c>
      <c r="F18" s="175">
        <v>46053</v>
      </c>
      <c r="G18" s="176">
        <v>4995</v>
      </c>
      <c r="K18" s="177"/>
    </row>
    <row r="19" spans="2:11" ht="43.5" x14ac:dyDescent="0.35">
      <c r="B19" s="344"/>
      <c r="C19" s="178" t="s">
        <v>240</v>
      </c>
      <c r="D19" s="179" t="s">
        <v>241</v>
      </c>
      <c r="E19" s="180" t="s">
        <v>242</v>
      </c>
      <c r="F19" s="181">
        <v>46081</v>
      </c>
      <c r="G19" s="182">
        <v>4750</v>
      </c>
      <c r="K19" s="177"/>
    </row>
    <row r="20" spans="2:11" ht="43.5" x14ac:dyDescent="0.35">
      <c r="B20" s="344"/>
      <c r="C20" s="178" t="s">
        <v>243</v>
      </c>
      <c r="D20" s="179" t="s">
        <v>244</v>
      </c>
      <c r="E20" s="180" t="s">
        <v>245</v>
      </c>
      <c r="F20" s="181">
        <v>46112</v>
      </c>
      <c r="G20" s="182">
        <v>8070</v>
      </c>
    </row>
    <row r="21" spans="2:11" ht="15" thickBot="1" x14ac:dyDescent="0.4">
      <c r="B21" s="345"/>
      <c r="C21" s="183" t="s">
        <v>233</v>
      </c>
      <c r="D21" s="184" t="s">
        <v>246</v>
      </c>
      <c r="E21" s="185"/>
      <c r="F21" s="186">
        <v>46112</v>
      </c>
      <c r="G21" s="187">
        <v>4660.1000000000004</v>
      </c>
    </row>
    <row r="22" spans="2:11" ht="15" thickBot="1" x14ac:dyDescent="0.4">
      <c r="B22" s="188" t="s">
        <v>247</v>
      </c>
      <c r="C22" s="189" t="s">
        <v>248</v>
      </c>
      <c r="D22" s="190" t="s">
        <v>249</v>
      </c>
      <c r="E22" s="191"/>
      <c r="F22" s="192">
        <v>45743</v>
      </c>
      <c r="G22" s="193">
        <v>5173</v>
      </c>
    </row>
    <row r="23" spans="2:11" ht="35.25" customHeight="1" x14ac:dyDescent="0.35">
      <c r="B23" s="346" t="s">
        <v>250</v>
      </c>
      <c r="C23" s="194" t="s">
        <v>251</v>
      </c>
      <c r="D23" s="330" t="s">
        <v>252</v>
      </c>
      <c r="E23" s="195" t="s">
        <v>253</v>
      </c>
      <c r="F23" s="196">
        <v>45743</v>
      </c>
      <c r="G23" s="333">
        <v>20468.580000000002</v>
      </c>
    </row>
    <row r="24" spans="2:11" ht="35.25" customHeight="1" x14ac:dyDescent="0.35">
      <c r="B24" s="336"/>
      <c r="C24" s="197" t="s">
        <v>254</v>
      </c>
      <c r="D24" s="331"/>
      <c r="E24" s="198" t="s">
        <v>255</v>
      </c>
      <c r="F24" s="199">
        <v>45743</v>
      </c>
      <c r="G24" s="334"/>
    </row>
    <row r="25" spans="2:11" ht="29" x14ac:dyDescent="0.35">
      <c r="B25" s="336"/>
      <c r="C25" s="197" t="s">
        <v>256</v>
      </c>
      <c r="D25" s="331"/>
      <c r="E25" s="198" t="s">
        <v>257</v>
      </c>
      <c r="F25" s="199">
        <v>45743</v>
      </c>
      <c r="G25" s="334"/>
    </row>
    <row r="26" spans="2:11" ht="35.25" customHeight="1" x14ac:dyDescent="0.35">
      <c r="B26" s="336"/>
      <c r="C26" s="197" t="s">
        <v>258</v>
      </c>
      <c r="D26" s="332"/>
      <c r="E26" s="198" t="s">
        <v>259</v>
      </c>
      <c r="F26" s="199">
        <v>45743</v>
      </c>
      <c r="G26" s="335"/>
    </row>
    <row r="27" spans="2:11" ht="14.5" customHeight="1" x14ac:dyDescent="0.35">
      <c r="B27" s="336" t="s">
        <v>260</v>
      </c>
      <c r="C27" s="197" t="s">
        <v>261</v>
      </c>
      <c r="D27" s="272" t="s">
        <v>262</v>
      </c>
      <c r="E27" s="273" t="s">
        <v>263</v>
      </c>
      <c r="F27" s="199">
        <v>45743</v>
      </c>
      <c r="G27" s="264">
        <v>22067.040000000001</v>
      </c>
    </row>
    <row r="28" spans="2:11" ht="43.5" x14ac:dyDescent="0.35">
      <c r="B28" s="336"/>
      <c r="C28" s="197" t="s">
        <v>264</v>
      </c>
      <c r="D28" s="270"/>
      <c r="E28" s="198" t="s">
        <v>265</v>
      </c>
      <c r="F28" s="199">
        <v>45743</v>
      </c>
      <c r="G28" s="264"/>
    </row>
    <row r="29" spans="2:11" ht="29" x14ac:dyDescent="0.35">
      <c r="B29" s="336"/>
      <c r="C29" s="197" t="s">
        <v>266</v>
      </c>
      <c r="D29" s="270"/>
      <c r="E29" s="198" t="s">
        <v>267</v>
      </c>
      <c r="F29" s="199">
        <v>45743</v>
      </c>
      <c r="G29" s="264"/>
    </row>
    <row r="30" spans="2:11" ht="31.5" customHeight="1" x14ac:dyDescent="0.35">
      <c r="B30" s="336"/>
      <c r="C30" s="197" t="s">
        <v>268</v>
      </c>
      <c r="D30" s="271"/>
      <c r="E30" s="198"/>
      <c r="F30" s="199">
        <v>45743</v>
      </c>
      <c r="G30" s="264"/>
    </row>
    <row r="31" spans="2:11" ht="15" thickBot="1" x14ac:dyDescent="0.4">
      <c r="B31" s="200" t="s">
        <v>269</v>
      </c>
      <c r="C31" s="201" t="s">
        <v>270</v>
      </c>
      <c r="D31" s="202" t="s">
        <v>271</v>
      </c>
      <c r="E31" s="201" t="s">
        <v>272</v>
      </c>
      <c r="F31" s="203">
        <v>45743</v>
      </c>
      <c r="G31" s="204">
        <v>41680.97</v>
      </c>
    </row>
    <row r="32" spans="2:11" ht="15" thickBot="1" x14ac:dyDescent="0.4">
      <c r="F32" s="205" t="s">
        <v>273</v>
      </c>
      <c r="G32" s="206">
        <f>SUM(G5:G31)</f>
        <v>189281.174</v>
      </c>
    </row>
  </sheetData>
  <mergeCells count="7">
    <mergeCell ref="D23:D26"/>
    <mergeCell ref="G23:G26"/>
    <mergeCell ref="B27:B30"/>
    <mergeCell ref="B5:B8"/>
    <mergeCell ref="B9:B17"/>
    <mergeCell ref="B18:B21"/>
    <mergeCell ref="B23:B26"/>
  </mergeCells>
  <pageMargins left="0.7" right="0.7" top="0.75" bottom="0.75" header="0.3" footer="0.3"/>
  <headerFooter>
    <oddHeader>&amp;C&amp;"Aptos"&amp;10&amp;K000000 OFFICIAL&amp;1#_x000D_</oddHeader>
    <oddFooter>&amp;C_x000D_&amp;1#&amp;"Aptos"&amp;10&amp;K000000 OFFICIAL</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34283-551B-44E0-A6ED-DD9E5F1BB31F}">
  <dimension ref="E2"/>
  <sheetViews>
    <sheetView workbookViewId="0">
      <selection activeCell="B5" sqref="B5"/>
    </sheetView>
  </sheetViews>
  <sheetFormatPr defaultRowHeight="14.5" x14ac:dyDescent="0.35"/>
  <cols>
    <col min="5" max="5" width="25.26953125" customWidth="1"/>
    <col min="6" max="6" width="10.81640625" customWidth="1"/>
  </cols>
  <sheetData>
    <row r="2" spans="5:5" x14ac:dyDescent="0.35">
      <c r="E2" s="125" t="s">
        <v>274</v>
      </c>
    </row>
  </sheetData>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legacyDrawing r:id="rId3"/>
  <oleObjects>
    <mc:AlternateContent xmlns:mc="http://schemas.openxmlformats.org/markup-compatibility/2006">
      <mc:Choice Requires="x14">
        <oleObject progId="Packager Shell Object" dvAspect="DVASPECT_ICON" shapeId="9229" r:id="rId4">
          <objectPr defaultSize="0" altText="Link: Network DC Project Plan (for Beta for PDCR [PDF]" r:id="rId5">
            <anchor moveWithCells="1">
              <from>
                <xdr:col>2</xdr:col>
                <xdr:colOff>0</xdr:colOff>
                <xdr:row>1</xdr:row>
                <xdr:rowOff>0</xdr:rowOff>
              </from>
              <to>
                <xdr:col>5</xdr:col>
                <xdr:colOff>317500</xdr:colOff>
                <xdr:row>3</xdr:row>
                <xdr:rowOff>158750</xdr:rowOff>
              </to>
            </anchor>
          </objectPr>
        </oleObject>
      </mc:Choice>
      <mc:Fallback>
        <oleObject progId="Packager Shell Object" dvAspect="DVASPECT_ICON" shapeId="9229"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28BAA-6531-47FB-87B7-ADF868EAC682}">
  <sheetPr filterMode="1"/>
  <dimension ref="B2:E22"/>
  <sheetViews>
    <sheetView zoomScaleNormal="130" workbookViewId="0">
      <pane ySplit="4" topLeftCell="A24" activePane="bottomLeft" state="frozen"/>
      <selection pane="bottomLeft" activeCell="C6" sqref="C6"/>
    </sheetView>
  </sheetViews>
  <sheetFormatPr defaultRowHeight="14.5" x14ac:dyDescent="0.35"/>
  <cols>
    <col min="1" max="1" width="3.54296875" customWidth="1"/>
    <col min="2" max="2" width="13.26953125" style="126" customWidth="1"/>
    <col min="3" max="3" width="86.26953125" style="126" customWidth="1"/>
    <col min="4" max="4" width="113" style="126" customWidth="1"/>
    <col min="5" max="5" width="28.81640625" style="127" customWidth="1"/>
  </cols>
  <sheetData>
    <row r="2" spans="2:5" x14ac:dyDescent="0.35">
      <c r="B2" s="126" t="s">
        <v>275</v>
      </c>
    </row>
    <row r="3" spans="2:5" ht="15" thickBot="1" x14ac:dyDescent="0.4"/>
    <row r="4" spans="2:5" s="132" customFormat="1" ht="25.15" customHeight="1" thickBot="1" x14ac:dyDescent="0.4">
      <c r="B4" s="128" t="s">
        <v>276</v>
      </c>
      <c r="C4" s="129" t="s">
        <v>277</v>
      </c>
      <c r="D4" s="130" t="s">
        <v>278</v>
      </c>
      <c r="E4" s="131" t="s">
        <v>279</v>
      </c>
    </row>
    <row r="5" spans="2:5" s="9" customFormat="1" ht="55.9" hidden="1" customHeight="1" x14ac:dyDescent="0.35">
      <c r="B5" s="133" t="s">
        <v>280</v>
      </c>
      <c r="C5" s="134" t="s">
        <v>281</v>
      </c>
      <c r="D5" s="135" t="s">
        <v>282</v>
      </c>
      <c r="E5" s="136" t="s">
        <v>283</v>
      </c>
    </row>
    <row r="6" spans="2:5" s="9" customFormat="1" ht="72.5" x14ac:dyDescent="0.35">
      <c r="B6" s="137" t="s">
        <v>284</v>
      </c>
      <c r="C6" s="134" t="s">
        <v>285</v>
      </c>
      <c r="D6" s="135" t="s">
        <v>286</v>
      </c>
      <c r="E6" s="136" t="s">
        <v>287</v>
      </c>
    </row>
    <row r="7" spans="2:5" s="9" customFormat="1" ht="29" hidden="1" x14ac:dyDescent="0.35">
      <c r="B7" s="137" t="s">
        <v>288</v>
      </c>
      <c r="C7" s="134" t="s">
        <v>289</v>
      </c>
      <c r="D7" s="138" t="s">
        <v>290</v>
      </c>
      <c r="E7" s="139" t="s">
        <v>283</v>
      </c>
    </row>
    <row r="8" spans="2:5" s="9" customFormat="1" ht="72.5" hidden="1" x14ac:dyDescent="0.35">
      <c r="B8" s="137" t="s">
        <v>291</v>
      </c>
      <c r="C8" s="134" t="s">
        <v>292</v>
      </c>
      <c r="D8" s="140" t="s">
        <v>293</v>
      </c>
      <c r="E8" s="141" t="s">
        <v>283</v>
      </c>
    </row>
    <row r="9" spans="2:5" s="9" customFormat="1" ht="58" hidden="1" x14ac:dyDescent="0.35">
      <c r="B9" s="137" t="s">
        <v>294</v>
      </c>
      <c r="C9" s="134" t="s">
        <v>295</v>
      </c>
      <c r="D9" s="140" t="s">
        <v>296</v>
      </c>
      <c r="E9" s="141" t="s">
        <v>283</v>
      </c>
    </row>
    <row r="10" spans="2:5" s="9" customFormat="1" ht="101.5" x14ac:dyDescent="0.35">
      <c r="B10" s="137" t="s">
        <v>297</v>
      </c>
      <c r="C10" s="134" t="s">
        <v>298</v>
      </c>
      <c r="D10" s="135" t="s">
        <v>299</v>
      </c>
      <c r="E10" s="136" t="s">
        <v>287</v>
      </c>
    </row>
    <row r="11" spans="2:5" s="9" customFormat="1" ht="72.5" hidden="1" x14ac:dyDescent="0.35">
      <c r="B11" s="137" t="s">
        <v>300</v>
      </c>
      <c r="C11" s="134" t="s">
        <v>301</v>
      </c>
      <c r="D11" s="140" t="s">
        <v>302</v>
      </c>
      <c r="E11" s="141" t="s">
        <v>283</v>
      </c>
    </row>
    <row r="12" spans="2:5" s="9" customFormat="1" ht="130.5" x14ac:dyDescent="0.35">
      <c r="B12" s="137" t="s">
        <v>303</v>
      </c>
      <c r="C12" s="134" t="s">
        <v>304</v>
      </c>
      <c r="D12" s="140" t="s">
        <v>305</v>
      </c>
      <c r="E12" s="141" t="s">
        <v>287</v>
      </c>
    </row>
    <row r="13" spans="2:5" s="9" customFormat="1" ht="98.15" customHeight="1" x14ac:dyDescent="0.35">
      <c r="B13" s="137" t="s">
        <v>306</v>
      </c>
      <c r="C13" s="134" t="s">
        <v>307</v>
      </c>
      <c r="D13" s="140" t="s">
        <v>308</v>
      </c>
      <c r="E13" s="141" t="s">
        <v>287</v>
      </c>
    </row>
    <row r="14" spans="2:5" s="9" customFormat="1" ht="203" x14ac:dyDescent="0.35">
      <c r="B14" s="137" t="s">
        <v>309</v>
      </c>
      <c r="C14" s="134" t="s">
        <v>310</v>
      </c>
      <c r="D14" s="135" t="s">
        <v>311</v>
      </c>
      <c r="E14" s="136" t="s">
        <v>287</v>
      </c>
    </row>
    <row r="15" spans="2:5" ht="232" x14ac:dyDescent="0.35">
      <c r="B15" s="137" t="s">
        <v>312</v>
      </c>
      <c r="C15" s="134" t="s">
        <v>313</v>
      </c>
      <c r="D15" s="135" t="s">
        <v>314</v>
      </c>
      <c r="E15" s="136" t="s">
        <v>287</v>
      </c>
    </row>
    <row r="16" spans="2:5" s="9" customFormat="1" ht="130.5" hidden="1" x14ac:dyDescent="0.35">
      <c r="B16" s="137" t="s">
        <v>315</v>
      </c>
      <c r="C16" s="134" t="s">
        <v>316</v>
      </c>
      <c r="D16" s="140" t="s">
        <v>317</v>
      </c>
      <c r="E16" s="141" t="s">
        <v>283</v>
      </c>
    </row>
    <row r="17" spans="2:5" ht="72.5" hidden="1" x14ac:dyDescent="0.35">
      <c r="B17" s="137" t="s">
        <v>318</v>
      </c>
      <c r="C17" s="134" t="s">
        <v>319</v>
      </c>
      <c r="D17" s="140" t="s">
        <v>320</v>
      </c>
      <c r="E17" s="141" t="s">
        <v>283</v>
      </c>
    </row>
    <row r="18" spans="2:5" ht="72.5" x14ac:dyDescent="0.35">
      <c r="B18" s="137" t="s">
        <v>321</v>
      </c>
      <c r="C18" s="134" t="s">
        <v>322</v>
      </c>
      <c r="D18" s="140" t="s">
        <v>323</v>
      </c>
      <c r="E18" s="141" t="s">
        <v>287</v>
      </c>
    </row>
    <row r="19" spans="2:5" ht="58" hidden="1" x14ac:dyDescent="0.35">
      <c r="B19" s="137" t="s">
        <v>324</v>
      </c>
      <c r="C19" s="134" t="s">
        <v>325</v>
      </c>
      <c r="D19" s="140" t="s">
        <v>326</v>
      </c>
      <c r="E19" s="141" t="s">
        <v>283</v>
      </c>
    </row>
    <row r="20" spans="2:5" ht="43.5" x14ac:dyDescent="0.35">
      <c r="B20" s="137" t="s">
        <v>327</v>
      </c>
      <c r="C20" s="134" t="s">
        <v>328</v>
      </c>
      <c r="D20" s="140" t="s">
        <v>329</v>
      </c>
      <c r="E20" s="141" t="s">
        <v>287</v>
      </c>
    </row>
    <row r="21" spans="2:5" ht="101.5" x14ac:dyDescent="0.35">
      <c r="B21" s="137" t="s">
        <v>330</v>
      </c>
      <c r="C21" s="134" t="s">
        <v>331</v>
      </c>
      <c r="D21" s="140" t="s">
        <v>329</v>
      </c>
      <c r="E21" s="141" t="s">
        <v>287</v>
      </c>
    </row>
    <row r="22" spans="2:5" s="9" customFormat="1" ht="73" hidden="1" thickBot="1" x14ac:dyDescent="0.4">
      <c r="B22" s="137" t="s">
        <v>332</v>
      </c>
      <c r="C22" s="142" t="s">
        <v>333</v>
      </c>
      <c r="D22" s="140" t="s">
        <v>334</v>
      </c>
      <c r="E22" s="141" t="s">
        <v>283</v>
      </c>
    </row>
  </sheetData>
  <autoFilter ref="B4:E22" xr:uid="{15FAEB7C-BA9C-4751-A64D-24B9AA20AFBD}">
    <filterColumn colId="3">
      <filters>
        <filter val="Y"/>
      </filters>
    </filterColumn>
  </autoFilter>
  <pageMargins left="0.7" right="0.7" top="0.75" bottom="0.75" header="0.3" footer="0.3"/>
  <pageSetup paperSize="9" orientation="portrait" horizontalDpi="300" verticalDpi="0" r:id="rId1"/>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ffacce4-957f-4f0a-910f-9efe2ecf512c">
      <Terms xmlns="http://schemas.microsoft.com/office/infopath/2007/PartnerControls"/>
    </lcf76f155ced4ddcb4097134ff3c332f>
    <TaxCatchAll xmlns="d66eba0d-a2b9-4833-9603-ab5d8f45883c" xsi:nil="true"/>
    <_ip_UnifiedCompliancePolicyUIAction xmlns="http://schemas.microsoft.com/sharepoint/v3" xsi:nil="true"/>
    <PublicationRequestID xmlns="3ffacce4-957f-4f0a-910f-9efe2ecf512c">2930</PublicationRequestID>
    <_ip_UnifiedCompliancePolicyProperties xmlns="http://schemas.microsoft.com/sharepoint/v3" xsi:nil="true"/>
    <DocumentTitle xmlns="3ffacce4-957f-4f0a-910f-9efe2ecf512c">Network DC Project Closedown</DocumentTitle>
    <DocumentRank xmlns="3ffacce4-957f-4f0a-910f-9efe2ecf512c">Subsidiary</DocumentRa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5CEFFF-D718-4C11-89E1-5814FA72C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facce4-957f-4f0a-910f-9efe2ecf512c"/>
    <ds:schemaRef ds:uri="d66eba0d-a2b9-4833-9603-ab5d8f458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B5C278-A4D9-4C2F-8CF9-352EFA8C6E9C}">
  <ds:schemaRefs>
    <ds:schemaRef ds:uri="http://schemas.microsoft.com/office/2006/metadata/properties"/>
    <ds:schemaRef ds:uri="http://schemas.microsoft.com/office/infopath/2007/PartnerControls"/>
    <ds:schemaRef ds:uri="3ffacce4-957f-4f0a-910f-9efe2ecf512c"/>
    <ds:schemaRef ds:uri="d66eba0d-a2b9-4833-9603-ab5d8f45883c"/>
    <ds:schemaRef ds:uri="http://schemas.microsoft.com/sharepoint/v3"/>
  </ds:schemaRefs>
</ds:datastoreItem>
</file>

<file path=customXml/itemProps3.xml><?xml version="1.0" encoding="utf-8"?>
<ds:datastoreItem xmlns:ds="http://schemas.openxmlformats.org/officeDocument/2006/customXml" ds:itemID="{2F73D50C-1C25-44BC-ABD9-416467A5C6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Stage Gate Actions</vt:lpstr>
      <vt:lpstr>Section A. Issue Information</vt:lpstr>
      <vt:lpstr>Section B. Project Cost Summary</vt:lpstr>
      <vt:lpstr>Section C. Project Milestones</vt:lpstr>
      <vt:lpstr>Costs - Incurred and Committed</vt:lpstr>
      <vt:lpstr>Closeout Summary</vt:lpstr>
      <vt:lpstr>Attachments</vt:lpstr>
      <vt:lpstr>Beta Phase Conditions for PDCR</vt:lpstr>
      <vt:lpstr>Industrial Partner New Forecast</vt:lpstr>
      <vt:lpstr>Academic Partner New Forecast</vt:lpstr>
    </vt:vector>
  </TitlesOfParts>
  <Manager/>
  <Company>RCUK, SSC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darren_tee</dc:creator>
  <cp:keywords/>
  <dc:description/>
  <cp:lastModifiedBy>Rob White</cp:lastModifiedBy>
  <cp:revision/>
  <dcterms:created xsi:type="dcterms:W3CDTF">2014-04-25T14:43:32Z</dcterms:created>
  <dcterms:modified xsi:type="dcterms:W3CDTF">2026-03-10T15:56:58Z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0x010100D7C6947C0F765F428416B2828D309B65</vt:lpwstr>
  </property>
  <property fmtid="{D5CDD505-2E9C-101B-9397-08002B2CF9AE}" pid="3" name="SharedWithUsers">
    <vt:lpwstr>192;#Thomas Poole - Innovate UK UKRI;#1537;#Thomas McGoey - Innovate UK UKRI</vt:lpwstr>
  </property>
  <property fmtid="{D5CDD505-2E9C-101B-9397-08002B2CF9AE}" pid="4" name="MediaServiceImageTags">
    <vt:lpwstr/>
  </property>
  <property fmtid="{D5CDD505-2E9C-101B-9397-08002B2CF9AE}" pid="5" name="MSIP_Label_4bbdab50-b622-4a89-b2f3-2dc9b27fe77a_Enabled">
    <vt:lpwstr>true</vt:lpwstr>
  </property>
  <property fmtid="{D5CDD505-2E9C-101B-9397-08002B2CF9AE}" pid="6" name="MSIP_Label_4bbdab50-b622-4a89-b2f3-2dc9b27fe77a_SetDate">
    <vt:lpwstr>2025-04-10T14:00:30Z</vt:lpwstr>
  </property>
  <property fmtid="{D5CDD505-2E9C-101B-9397-08002B2CF9AE}" pid="7" name="MSIP_Label_4bbdab50-b622-4a89-b2f3-2dc9b27fe77a_Method">
    <vt:lpwstr>Privileged</vt:lpwstr>
  </property>
  <property fmtid="{D5CDD505-2E9C-101B-9397-08002B2CF9AE}" pid="8" name="MSIP_Label_4bbdab50-b622-4a89-b2f3-2dc9b27fe77a_Name">
    <vt:lpwstr>4bbdab50-b622-4a89-b2f3-2dc9b27fe77a</vt:lpwstr>
  </property>
  <property fmtid="{D5CDD505-2E9C-101B-9397-08002B2CF9AE}" pid="9" name="MSIP_Label_4bbdab50-b622-4a89-b2f3-2dc9b27fe77a_SiteId">
    <vt:lpwstr>953b0f83-1ce6-45c3-82c9-1d847e372339</vt:lpwstr>
  </property>
  <property fmtid="{D5CDD505-2E9C-101B-9397-08002B2CF9AE}" pid="10" name="MSIP_Label_4bbdab50-b622-4a89-b2f3-2dc9b27fe77a_ActionId">
    <vt:lpwstr>e4eddb0a-b9ff-49a1-860e-66ff110a37db</vt:lpwstr>
  </property>
  <property fmtid="{D5CDD505-2E9C-101B-9397-08002B2CF9AE}" pid="11" name="MSIP_Label_4bbdab50-b622-4a89-b2f3-2dc9b27fe77a_ContentBits">
    <vt:lpwstr>0</vt:lpwstr>
  </property>
  <property fmtid="{D5CDD505-2E9C-101B-9397-08002B2CF9AE}" pid="12" name="MSIP_Label_4bbdab50-b622-4a89-b2f3-2dc9b27fe77a_Tag">
    <vt:lpwstr>10, 0, 1, 1</vt:lpwstr>
  </property>
  <property fmtid="{D5CDD505-2E9C-101B-9397-08002B2CF9AE}" pid="13" name="Order">
    <vt:r8>118700</vt:r8>
  </property>
  <property fmtid="{D5CDD505-2E9C-101B-9397-08002B2CF9AE}" pid="14" name="xd_ProgID">
    <vt:lpwstr/>
  </property>
  <property fmtid="{D5CDD505-2E9C-101B-9397-08002B2CF9AE}" pid="15" name="TemplateUrl">
    <vt:lpwstr/>
  </property>
  <property fmtid="{D5CDD505-2E9C-101B-9397-08002B2CF9AE}" pid="16" name="_ExtendedDescription">
    <vt:lpwstr/>
  </property>
  <property fmtid="{D5CDD505-2E9C-101B-9397-08002B2CF9AE}" pid="17" name="_CopySource">
    <vt:lpwstr>https://ssecom.sharepoint.com/sites/extranet-networks-engineering_SSESIFP/Shared Documents/Beta Phase/1. Project Management/9. PMO/PDCR/May 2025/100678564 Network DC - PDCR - May 2025.xlsx</vt:lpwstr>
  </property>
  <property fmtid="{D5CDD505-2E9C-101B-9397-08002B2CF9AE}" pid="18" name="MSIP_Label_5aee3434-f7af-4edb-a29e-2a21d151ac0d_Enabled">
    <vt:lpwstr>true</vt:lpwstr>
  </property>
  <property fmtid="{D5CDD505-2E9C-101B-9397-08002B2CF9AE}" pid="19" name="MSIP_Label_5aee3434-f7af-4edb-a29e-2a21d151ac0d_SetDate">
    <vt:lpwstr>2026-03-09T21:41:28Z</vt:lpwstr>
  </property>
  <property fmtid="{D5CDD505-2E9C-101B-9397-08002B2CF9AE}" pid="20" name="MSIP_Label_5aee3434-f7af-4edb-a29e-2a21d151ac0d_Method">
    <vt:lpwstr>Privileged</vt:lpwstr>
  </property>
  <property fmtid="{D5CDD505-2E9C-101B-9397-08002B2CF9AE}" pid="21" name="MSIP_Label_5aee3434-f7af-4edb-a29e-2a21d151ac0d_Name">
    <vt:lpwstr>OFFICIAL -</vt:lpwstr>
  </property>
  <property fmtid="{D5CDD505-2E9C-101B-9397-08002B2CF9AE}" pid="22" name="MSIP_Label_5aee3434-f7af-4edb-a29e-2a21d151ac0d_SiteId">
    <vt:lpwstr>185562ad-39bc-4840-8e40-be6216340c52</vt:lpwstr>
  </property>
  <property fmtid="{D5CDD505-2E9C-101B-9397-08002B2CF9AE}" pid="23" name="MSIP_Label_5aee3434-f7af-4edb-a29e-2a21d151ac0d_ActionId">
    <vt:lpwstr>c7a2a0f2-f51d-4fab-b47a-a25ea7262eb8</vt:lpwstr>
  </property>
  <property fmtid="{D5CDD505-2E9C-101B-9397-08002B2CF9AE}" pid="24" name="MSIP_Label_5aee3434-f7af-4edb-a29e-2a21d151ac0d_ContentBits">
    <vt:lpwstr>3</vt:lpwstr>
  </property>
  <property fmtid="{D5CDD505-2E9C-101B-9397-08002B2CF9AE}" pid="25" name="MSIP_Label_5aee3434-f7af-4edb-a29e-2a21d151ac0d_Tag">
    <vt:lpwstr>10, 0, 1, 2</vt:lpwstr>
  </property>
</Properties>
</file>